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showSheetTabs="0" xWindow="-90" yWindow="225" windowWidth="15210" windowHeight="4260" tabRatio="786"/>
  </bookViews>
  <sheets>
    <sheet name="COLLECTE METIERS" sheetId="1" r:id="rId1"/>
    <sheet name="Domaines IP" sheetId="6" state="hidden" r:id="rId2"/>
    <sheet name="ListeDeChoix" sheetId="7" state="hidden" r:id="rId3"/>
    <sheet name="Lexique" sheetId="8" r:id="rId4"/>
  </sheets>
  <definedNames>
    <definedName name="_xlnm._FilterDatabase" localSheetId="1" hidden="1">'Domaines IP'!$B$1:$AS$681</definedName>
    <definedName name="ACTIVITE_METIER">ListeDeChoix!$I$4:$I$24</definedName>
    <definedName name="ALSACE_FRANCHE_COMTE">'Domaines IP'!$D$86:$D$91</definedName>
    <definedName name="AQUITAINE_NORD">'Domaines IP'!$D$549:$D$557</definedName>
    <definedName name="AUVERGNE">'Domaines IP'!$D$29:$D$43</definedName>
    <definedName name="BOURGOGNE">'Domaines IP'!$D$511:$D$515</definedName>
    <definedName name="BRETAGNE">'Domaines IP'!$D$394:$D$401</definedName>
    <definedName name="CENTRE">'Domaines IP'!$D$9:$D$28</definedName>
    <definedName name="CHAMPAGNE_ARDENNES">'Domaines IP'!$D$126:$D$131</definedName>
    <definedName name="COTE_D_AZUR">'Domaines IP'!$D$240:$D$249</definedName>
    <definedName name="DIR_ABRG">ListeDeChoix!$D$4:$D$11</definedName>
    <definedName name="DIR0_TTE">ListeDeChoix!$A$3:$A$12</definedName>
    <definedName name="DIR1_IDF">ListeDeChoix!$C$15:$C$17</definedName>
    <definedName name="DIR2_MMN">ListeDeChoix!$C$18:$C$20</definedName>
    <definedName name="DIR3_EST">ListeDeChoix!$C$21:$C$23</definedName>
    <definedName name="DIR4_RAB">ListeDeChoix!$C$24:$C$26</definedName>
    <definedName name="DIR5_MED">ListeDeChoix!$C$27:$C$29</definedName>
    <definedName name="DIR6_SO">ListeDeChoix!$C$30:$C$33</definedName>
    <definedName name="DIR7_OUEST">ListeDeChoix!$C$34:$C$36</definedName>
    <definedName name="DIR8_ACL">ListeDeChoix!$C$37:$C$39</definedName>
    <definedName name="DIR9_IQ">ListeDeChoix!$C$40:$C$42</definedName>
    <definedName name="DR_A">'Domaines IP'!$D$624:$D$625</definedName>
    <definedName name="DR_B">'Domaines IP'!$D$626:$D$627</definedName>
    <definedName name="DR_C">'Domaines IP'!$D$628:$D$629</definedName>
    <definedName name="DR_PR">ListeDeChoix!$C$14:$C$39</definedName>
    <definedName name="IDF_EST">'Domaines IP'!$D$172:$D$177</definedName>
    <definedName name="IDF_Ouest">'Domaines IP'!$D$182:$D$189</definedName>
    <definedName name="LANGUEDOC_ROUSSILLON">'Domaines IP'!$D$260:$D$266</definedName>
    <definedName name="LIMOUSIN">'Domaines IP'!$D$49:$D$51</definedName>
    <definedName name="LORRAINE">'Domaines IP'!$D$106:$D$110</definedName>
    <definedName name="MIDI_PYRENEES_SUD">'Domaines IP'!$D$600:$D$605</definedName>
    <definedName name="Nom_GT">#REF!</definedName>
    <definedName name="NORD_MIDI_PYRENEES">'Domaines IP'!$D$582:$D$592</definedName>
    <definedName name="NORMANDIE">'Domaines IP'!$D$336:$D$342</definedName>
    <definedName name="NPDC">'Domaines IP'!$D$317:$D$322</definedName>
    <definedName name="NUM_DIR">ListeDeChoix!$B$4:$B$11</definedName>
    <definedName name="OUI">ListeDeChoix!$C$2:$C$3</definedName>
    <definedName name="PARIS">'Domaines IP'!$D$163:$D$165</definedName>
    <definedName name="PAYS_DE_LA_LOIRE">'Domaines IP'!$D$408:$D$415</definedName>
    <definedName name="PICARDIE">'Domaines IP'!$D$326:$D$329</definedName>
    <definedName name="POITOU_CHARENTE">'Domaines IP'!$D$423:$D$428</definedName>
    <definedName name="PROVENCE_ALPES_DU_SUD">'Domaines IP'!$D$280:$D$287</definedName>
    <definedName name="PYRENEES_LANDES">'Domaines IP'!$D$568:$D$572</definedName>
    <definedName name="SERVICES">ListeDeChoix!$G$4:$G$10</definedName>
    <definedName name="SILLON_ALPIN">'Domaines IP'!$D$471:$D$474</definedName>
    <definedName name="SILLON_RHODANIEN">'Domaines IP'!$D$491:$D$497</definedName>
  </definedNames>
  <calcPr calcId="145621"/>
</workbook>
</file>

<file path=xl/calcChain.xml><?xml version="1.0" encoding="utf-8"?>
<calcChain xmlns="http://schemas.openxmlformats.org/spreadsheetml/2006/main">
  <c r="CC5" i="1" l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373" i="1"/>
  <c r="CC374" i="1"/>
  <c r="CC375" i="1"/>
  <c r="CC376" i="1"/>
  <c r="CC377" i="1"/>
  <c r="CC378" i="1"/>
  <c r="CC379" i="1"/>
  <c r="CC380" i="1"/>
  <c r="CC381" i="1"/>
  <c r="CC382" i="1"/>
  <c r="CC383" i="1"/>
  <c r="CC384" i="1"/>
  <c r="CC385" i="1"/>
  <c r="CC386" i="1"/>
  <c r="CC387" i="1"/>
  <c r="CC388" i="1"/>
  <c r="CC389" i="1"/>
  <c r="CC390" i="1"/>
  <c r="CC391" i="1"/>
  <c r="CC392" i="1"/>
  <c r="CC393" i="1"/>
  <c r="CC394" i="1"/>
  <c r="CC395" i="1"/>
  <c r="CC396" i="1"/>
  <c r="CC397" i="1"/>
  <c r="CC398" i="1"/>
  <c r="CC399" i="1"/>
  <c r="CC400" i="1"/>
  <c r="CC401" i="1"/>
  <c r="CC402" i="1"/>
  <c r="CC403" i="1"/>
  <c r="CC404" i="1"/>
  <c r="CC405" i="1"/>
  <c r="CC406" i="1"/>
  <c r="CC407" i="1"/>
  <c r="CC408" i="1"/>
  <c r="CC409" i="1"/>
  <c r="CC410" i="1"/>
  <c r="CC411" i="1"/>
  <c r="CC412" i="1"/>
  <c r="CC413" i="1"/>
  <c r="CC414" i="1"/>
  <c r="CC415" i="1"/>
  <c r="CC416" i="1"/>
  <c r="CC417" i="1"/>
  <c r="CC418" i="1"/>
  <c r="CC419" i="1"/>
  <c r="CC420" i="1"/>
  <c r="CC421" i="1"/>
  <c r="CC422" i="1"/>
  <c r="CC423" i="1"/>
  <c r="CC424" i="1"/>
  <c r="CC425" i="1"/>
  <c r="CC426" i="1"/>
  <c r="CC427" i="1"/>
  <c r="CC428" i="1"/>
  <c r="CC429" i="1"/>
  <c r="CC430" i="1"/>
  <c r="CC431" i="1"/>
  <c r="CC432" i="1"/>
  <c r="CC433" i="1"/>
  <c r="CC434" i="1"/>
  <c r="CC435" i="1"/>
  <c r="CC436" i="1"/>
  <c r="CC437" i="1"/>
  <c r="CC438" i="1"/>
  <c r="CC439" i="1"/>
  <c r="CC440" i="1"/>
  <c r="CC441" i="1"/>
  <c r="CC442" i="1"/>
  <c r="CC443" i="1"/>
  <c r="CC444" i="1"/>
  <c r="CC445" i="1"/>
  <c r="CC446" i="1"/>
  <c r="CC447" i="1"/>
  <c r="CC448" i="1"/>
  <c r="CC449" i="1"/>
  <c r="CC450" i="1"/>
  <c r="CC451" i="1"/>
  <c r="CC452" i="1"/>
  <c r="CC453" i="1"/>
  <c r="CC454" i="1"/>
  <c r="CC455" i="1"/>
  <c r="CC456" i="1"/>
  <c r="CC457" i="1"/>
  <c r="CC458" i="1"/>
  <c r="CC459" i="1"/>
  <c r="CC460" i="1"/>
  <c r="CC461" i="1"/>
  <c r="CC462" i="1"/>
  <c r="CC463" i="1"/>
  <c r="CC464" i="1"/>
  <c r="CC465" i="1"/>
  <c r="CC466" i="1"/>
  <c r="CC467" i="1"/>
  <c r="CC468" i="1"/>
  <c r="CC469" i="1"/>
  <c r="CC470" i="1"/>
  <c r="CC471" i="1"/>
  <c r="CC472" i="1"/>
  <c r="CC473" i="1"/>
  <c r="CC474" i="1"/>
  <c r="CC475" i="1"/>
  <c r="CC476" i="1"/>
  <c r="CC477" i="1"/>
  <c r="CC478" i="1"/>
  <c r="CC479" i="1"/>
  <c r="CC480" i="1"/>
  <c r="CC481" i="1"/>
  <c r="CC482" i="1"/>
  <c r="CC483" i="1"/>
  <c r="CC484" i="1"/>
  <c r="CC485" i="1"/>
  <c r="CC486" i="1"/>
  <c r="CC487" i="1"/>
  <c r="CC488" i="1"/>
  <c r="CC489" i="1"/>
  <c r="CC490" i="1"/>
  <c r="CC491" i="1"/>
  <c r="CC492" i="1"/>
  <c r="CC493" i="1"/>
  <c r="CC494" i="1"/>
  <c r="CC495" i="1"/>
  <c r="CC496" i="1"/>
  <c r="CC497" i="1"/>
  <c r="CC498" i="1"/>
  <c r="CC499" i="1"/>
  <c r="CC500" i="1"/>
  <c r="CC501" i="1"/>
  <c r="CC502" i="1"/>
  <c r="CC503" i="1"/>
  <c r="CC4" i="1"/>
  <c r="CC504" i="1" l="1"/>
  <c r="J1" i="1"/>
  <c r="G2" i="1"/>
  <c r="D2" i="1"/>
  <c r="G1" i="1" l="1"/>
  <c r="B503" i="1" l="1"/>
  <c r="CA503" i="1" s="1"/>
  <c r="CB503" i="1" s="1"/>
  <c r="P503" i="1" s="1"/>
  <c r="P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CA5" i="1"/>
  <c r="CB5" i="1" s="1"/>
  <c r="CA7" i="1"/>
  <c r="CB7" i="1" s="1"/>
  <c r="CA8" i="1"/>
  <c r="CB8" i="1" s="1"/>
  <c r="CA9" i="1"/>
  <c r="CB9" i="1" s="1"/>
  <c r="CA10" i="1"/>
  <c r="CB10" i="1" s="1"/>
  <c r="CA11" i="1"/>
  <c r="CB11" i="1" s="1"/>
  <c r="CA12" i="1"/>
  <c r="CB12" i="1"/>
  <c r="CA13" i="1"/>
  <c r="CB13" i="1" s="1"/>
  <c r="CA14" i="1"/>
  <c r="CB14" i="1"/>
  <c r="CA15" i="1"/>
  <c r="CB15" i="1" s="1"/>
  <c r="CA16" i="1"/>
  <c r="CB16" i="1" s="1"/>
  <c r="CA17" i="1"/>
  <c r="CB17" i="1" s="1"/>
  <c r="CA18" i="1"/>
  <c r="CB18" i="1" s="1"/>
  <c r="CA19" i="1"/>
  <c r="CB19" i="1" s="1"/>
  <c r="CA20" i="1"/>
  <c r="CB20" i="1" s="1"/>
  <c r="CA21" i="1"/>
  <c r="CB21" i="1" s="1"/>
  <c r="CA22" i="1"/>
  <c r="CB22" i="1"/>
  <c r="CA23" i="1"/>
  <c r="CB23" i="1" s="1"/>
  <c r="CA24" i="1"/>
  <c r="CB24" i="1" s="1"/>
  <c r="CA25" i="1"/>
  <c r="CB25" i="1" s="1"/>
  <c r="CA26" i="1"/>
  <c r="CB26" i="1" s="1"/>
  <c r="CA27" i="1"/>
  <c r="CB27" i="1" s="1"/>
  <c r="CA28" i="1"/>
  <c r="CB28" i="1"/>
  <c r="CA29" i="1"/>
  <c r="CB29" i="1" s="1"/>
  <c r="CA30" i="1"/>
  <c r="CB30" i="1"/>
  <c r="CA31" i="1"/>
  <c r="CB31" i="1" s="1"/>
  <c r="CA32" i="1"/>
  <c r="CB32" i="1" s="1"/>
  <c r="CA33" i="1"/>
  <c r="CB33" i="1" s="1"/>
  <c r="CA34" i="1"/>
  <c r="CB34" i="1" s="1"/>
  <c r="CA35" i="1"/>
  <c r="CB35" i="1" s="1"/>
  <c r="CA36" i="1"/>
  <c r="CB36" i="1" s="1"/>
  <c r="CA37" i="1"/>
  <c r="CB37" i="1" s="1"/>
  <c r="CA38" i="1"/>
  <c r="CB38" i="1"/>
  <c r="CA39" i="1"/>
  <c r="CB39" i="1" s="1"/>
  <c r="CA40" i="1"/>
  <c r="CB40" i="1" s="1"/>
  <c r="CA41" i="1"/>
  <c r="CB41" i="1" s="1"/>
  <c r="CA42" i="1"/>
  <c r="CB42" i="1" s="1"/>
  <c r="CA43" i="1"/>
  <c r="CB43" i="1" s="1"/>
  <c r="CA44" i="1"/>
  <c r="CB44" i="1"/>
  <c r="CA45" i="1"/>
  <c r="CB45" i="1" s="1"/>
  <c r="CA46" i="1"/>
  <c r="CB46" i="1"/>
  <c r="CA47" i="1"/>
  <c r="CB47" i="1" s="1"/>
  <c r="CA48" i="1"/>
  <c r="CB48" i="1" s="1"/>
  <c r="CA49" i="1"/>
  <c r="CB49" i="1" s="1"/>
  <c r="CA50" i="1"/>
  <c r="CB50" i="1" s="1"/>
  <c r="CA51" i="1"/>
  <c r="CB51" i="1" s="1"/>
  <c r="CA52" i="1"/>
  <c r="CB52" i="1" s="1"/>
  <c r="CA53" i="1"/>
  <c r="CB53" i="1" s="1"/>
  <c r="CA54" i="1"/>
  <c r="CB54" i="1"/>
  <c r="CA55" i="1"/>
  <c r="CB55" i="1" s="1"/>
  <c r="CA56" i="1"/>
  <c r="CB56" i="1" s="1"/>
  <c r="CA57" i="1"/>
  <c r="CB57" i="1" s="1"/>
  <c r="CA58" i="1"/>
  <c r="CB58" i="1" s="1"/>
  <c r="CA59" i="1"/>
  <c r="CB59" i="1" s="1"/>
  <c r="CA60" i="1"/>
  <c r="CB60" i="1"/>
  <c r="CA61" i="1"/>
  <c r="CB61" i="1" s="1"/>
  <c r="CA62" i="1"/>
  <c r="CB62" i="1"/>
  <c r="CA63" i="1"/>
  <c r="CB63" i="1" s="1"/>
  <c r="CA64" i="1"/>
  <c r="CB64" i="1" s="1"/>
  <c r="CA65" i="1"/>
  <c r="CB65" i="1" s="1"/>
  <c r="CA66" i="1"/>
  <c r="CB66" i="1" s="1"/>
  <c r="CA67" i="1"/>
  <c r="CB67" i="1" s="1"/>
  <c r="CA68" i="1"/>
  <c r="CB68" i="1" s="1"/>
  <c r="CA69" i="1"/>
  <c r="CB69" i="1" s="1"/>
  <c r="CA70" i="1"/>
  <c r="CB70" i="1"/>
  <c r="CA71" i="1"/>
  <c r="CB71" i="1" s="1"/>
  <c r="CA72" i="1"/>
  <c r="CB72" i="1" s="1"/>
  <c r="CA73" i="1"/>
  <c r="CB73" i="1" s="1"/>
  <c r="CA74" i="1"/>
  <c r="CB74" i="1" s="1"/>
  <c r="CA75" i="1"/>
  <c r="CB75" i="1" s="1"/>
  <c r="CA76" i="1"/>
  <c r="CB76" i="1"/>
  <c r="CA77" i="1"/>
  <c r="CB77" i="1" s="1"/>
  <c r="CA78" i="1"/>
  <c r="CB78" i="1"/>
  <c r="CA79" i="1"/>
  <c r="CB79" i="1" s="1"/>
  <c r="CA80" i="1"/>
  <c r="CB80" i="1" s="1"/>
  <c r="CA81" i="1"/>
  <c r="CB81" i="1" s="1"/>
  <c r="CA82" i="1"/>
  <c r="CB82" i="1" s="1"/>
  <c r="CA83" i="1"/>
  <c r="CB83" i="1" s="1"/>
  <c r="CA84" i="1"/>
  <c r="CB84" i="1" s="1"/>
  <c r="CA85" i="1"/>
  <c r="CB85" i="1" s="1"/>
  <c r="CA86" i="1"/>
  <c r="CB86" i="1"/>
  <c r="CA87" i="1"/>
  <c r="CB87" i="1" s="1"/>
  <c r="CA88" i="1"/>
  <c r="CB88" i="1" s="1"/>
  <c r="CA89" i="1"/>
  <c r="CB89" i="1" s="1"/>
  <c r="CA90" i="1"/>
  <c r="CB90" i="1" s="1"/>
  <c r="CA91" i="1"/>
  <c r="CB91" i="1" s="1"/>
  <c r="CA92" i="1"/>
  <c r="CB92" i="1"/>
  <c r="CA93" i="1"/>
  <c r="CB93" i="1" s="1"/>
  <c r="CA94" i="1"/>
  <c r="CB94" i="1"/>
  <c r="CA95" i="1"/>
  <c r="CB95" i="1" s="1"/>
  <c r="CA96" i="1"/>
  <c r="CB96" i="1" s="1"/>
  <c r="CA97" i="1"/>
  <c r="CB97" i="1" s="1"/>
  <c r="CA98" i="1"/>
  <c r="CB98" i="1" s="1"/>
  <c r="CA99" i="1"/>
  <c r="CB99" i="1" s="1"/>
  <c r="CA100" i="1"/>
  <c r="CB100" i="1" s="1"/>
  <c r="CA101" i="1"/>
  <c r="CB101" i="1" s="1"/>
  <c r="CA102" i="1"/>
  <c r="CB102" i="1"/>
  <c r="CA103" i="1"/>
  <c r="CB103" i="1" s="1"/>
  <c r="CA104" i="1"/>
  <c r="CB104" i="1" s="1"/>
  <c r="CA105" i="1"/>
  <c r="CB105" i="1" s="1"/>
  <c r="CA106" i="1"/>
  <c r="CB106" i="1" s="1"/>
  <c r="CA107" i="1"/>
  <c r="CB107" i="1" s="1"/>
  <c r="CA108" i="1"/>
  <c r="CB108" i="1"/>
  <c r="CA109" i="1"/>
  <c r="CB109" i="1" s="1"/>
  <c r="CA110" i="1"/>
  <c r="CB110" i="1"/>
  <c r="CA111" i="1"/>
  <c r="CB111" i="1" s="1"/>
  <c r="CA112" i="1"/>
  <c r="CB112" i="1" s="1"/>
  <c r="CA113" i="1"/>
  <c r="CB113" i="1" s="1"/>
  <c r="CA114" i="1"/>
  <c r="CB114" i="1" s="1"/>
  <c r="CA115" i="1"/>
  <c r="CB115" i="1" s="1"/>
  <c r="CA116" i="1"/>
  <c r="CB116" i="1" s="1"/>
  <c r="CA117" i="1"/>
  <c r="CB117" i="1" s="1"/>
  <c r="CA118" i="1"/>
  <c r="CB118" i="1"/>
  <c r="CA119" i="1"/>
  <c r="CB119" i="1" s="1"/>
  <c r="CA120" i="1"/>
  <c r="CB120" i="1" s="1"/>
  <c r="CA121" i="1"/>
  <c r="CB121" i="1" s="1"/>
  <c r="CA122" i="1"/>
  <c r="CB122" i="1" s="1"/>
  <c r="CA123" i="1"/>
  <c r="CB123" i="1" s="1"/>
  <c r="CA124" i="1"/>
  <c r="CB124" i="1"/>
  <c r="CA125" i="1"/>
  <c r="CB125" i="1" s="1"/>
  <c r="CA126" i="1"/>
  <c r="CB126" i="1"/>
  <c r="CA127" i="1"/>
  <c r="CB127" i="1" s="1"/>
  <c r="CA128" i="1"/>
  <c r="CB128" i="1" s="1"/>
  <c r="CA129" i="1"/>
  <c r="CB129" i="1" s="1"/>
  <c r="CA130" i="1"/>
  <c r="CB130" i="1" s="1"/>
  <c r="CA131" i="1"/>
  <c r="CB131" i="1" s="1"/>
  <c r="CA132" i="1"/>
  <c r="CB132" i="1" s="1"/>
  <c r="CA133" i="1"/>
  <c r="CB133" i="1" s="1"/>
  <c r="CA134" i="1"/>
  <c r="CB134" i="1"/>
  <c r="CA135" i="1"/>
  <c r="CB135" i="1" s="1"/>
  <c r="CA136" i="1"/>
  <c r="CB136" i="1" s="1"/>
  <c r="CA137" i="1"/>
  <c r="CB137" i="1" s="1"/>
  <c r="CA138" i="1"/>
  <c r="CB138" i="1" s="1"/>
  <c r="CA139" i="1"/>
  <c r="CB139" i="1" s="1"/>
  <c r="CA140" i="1"/>
  <c r="CB140" i="1"/>
  <c r="CA141" i="1"/>
  <c r="CB141" i="1" s="1"/>
  <c r="CA142" i="1"/>
  <c r="CB142" i="1"/>
  <c r="CA143" i="1"/>
  <c r="CB143" i="1" s="1"/>
  <c r="CA144" i="1"/>
  <c r="CB144" i="1" s="1"/>
  <c r="CA145" i="1"/>
  <c r="CB145" i="1" s="1"/>
  <c r="CA146" i="1"/>
  <c r="CB146" i="1" s="1"/>
  <c r="CA147" i="1"/>
  <c r="CB147" i="1" s="1"/>
  <c r="CA148" i="1"/>
  <c r="CB148" i="1" s="1"/>
  <c r="CA149" i="1"/>
  <c r="CB149" i="1" s="1"/>
  <c r="CA150" i="1"/>
  <c r="CB150" i="1"/>
  <c r="CA151" i="1"/>
  <c r="CB151" i="1" s="1"/>
  <c r="CA152" i="1"/>
  <c r="CB152" i="1" s="1"/>
  <c r="CA153" i="1"/>
  <c r="CB153" i="1" s="1"/>
  <c r="CA154" i="1"/>
  <c r="CB154" i="1" s="1"/>
  <c r="CA155" i="1"/>
  <c r="CB155" i="1" s="1"/>
  <c r="CA156" i="1"/>
  <c r="CB156" i="1"/>
  <c r="CA157" i="1"/>
  <c r="CB157" i="1" s="1"/>
  <c r="CA158" i="1"/>
  <c r="CB158" i="1"/>
  <c r="CA159" i="1"/>
  <c r="CB159" i="1" s="1"/>
  <c r="CA160" i="1"/>
  <c r="CB160" i="1" s="1"/>
  <c r="CA161" i="1"/>
  <c r="CB161" i="1" s="1"/>
  <c r="CA162" i="1"/>
  <c r="CB162" i="1" s="1"/>
  <c r="CA163" i="1"/>
  <c r="CB163" i="1" s="1"/>
  <c r="CA164" i="1"/>
  <c r="CB164" i="1" s="1"/>
  <c r="CA165" i="1"/>
  <c r="CB165" i="1" s="1"/>
  <c r="CA166" i="1"/>
  <c r="CB166" i="1"/>
  <c r="CA167" i="1"/>
  <c r="CB167" i="1" s="1"/>
  <c r="CA168" i="1"/>
  <c r="CB168" i="1" s="1"/>
  <c r="CA169" i="1"/>
  <c r="CB169" i="1" s="1"/>
  <c r="CA170" i="1"/>
  <c r="CB170" i="1" s="1"/>
  <c r="CA171" i="1"/>
  <c r="CB171" i="1" s="1"/>
  <c r="CA172" i="1"/>
  <c r="CB172" i="1"/>
  <c r="CA173" i="1"/>
  <c r="CB173" i="1" s="1"/>
  <c r="CA174" i="1"/>
  <c r="CB174" i="1"/>
  <c r="CA175" i="1"/>
  <c r="CB175" i="1" s="1"/>
  <c r="CA176" i="1"/>
  <c r="CB176" i="1"/>
  <c r="CA177" i="1"/>
  <c r="CB177" i="1" s="1"/>
  <c r="CA178" i="1"/>
  <c r="CB178" i="1"/>
  <c r="CA179" i="1"/>
  <c r="CB179" i="1" s="1"/>
  <c r="CA180" i="1"/>
  <c r="CB180" i="1"/>
  <c r="CA181" i="1"/>
  <c r="CB181" i="1" s="1"/>
  <c r="CA182" i="1"/>
  <c r="CB182" i="1"/>
  <c r="CA183" i="1"/>
  <c r="CB183" i="1" s="1"/>
  <c r="CA184" i="1"/>
  <c r="CB184" i="1"/>
  <c r="CA185" i="1"/>
  <c r="CB185" i="1" s="1"/>
  <c r="CA186" i="1"/>
  <c r="CB186" i="1"/>
  <c r="CA187" i="1"/>
  <c r="CB187" i="1" s="1"/>
  <c r="CA188" i="1"/>
  <c r="CB188" i="1"/>
  <c r="CA189" i="1"/>
  <c r="CB189" i="1" s="1"/>
  <c r="CA190" i="1"/>
  <c r="CB190" i="1"/>
  <c r="CA191" i="1"/>
  <c r="CB191" i="1" s="1"/>
  <c r="CA192" i="1"/>
  <c r="CB192" i="1"/>
  <c r="CA193" i="1"/>
  <c r="CB193" i="1" s="1"/>
  <c r="CA194" i="1"/>
  <c r="CB194" i="1"/>
  <c r="CA195" i="1"/>
  <c r="CB195" i="1" s="1"/>
  <c r="CA196" i="1"/>
  <c r="CB196" i="1"/>
  <c r="CA197" i="1"/>
  <c r="CB197" i="1" s="1"/>
  <c r="CA198" i="1"/>
  <c r="CB198" i="1"/>
  <c r="CA199" i="1"/>
  <c r="CB199" i="1" s="1"/>
  <c r="CA200" i="1"/>
  <c r="CB200" i="1"/>
  <c r="CA201" i="1"/>
  <c r="CB201" i="1" s="1"/>
  <c r="CA202" i="1"/>
  <c r="CB202" i="1"/>
  <c r="CA203" i="1"/>
  <c r="CB203" i="1" s="1"/>
  <c r="CA204" i="1"/>
  <c r="CB204" i="1"/>
  <c r="CA205" i="1"/>
  <c r="CB205" i="1" s="1"/>
  <c r="CA206" i="1"/>
  <c r="CB206" i="1"/>
  <c r="CA207" i="1"/>
  <c r="CB207" i="1" s="1"/>
  <c r="CA208" i="1"/>
  <c r="CB208" i="1" s="1"/>
  <c r="CA209" i="1"/>
  <c r="CB209" i="1" s="1"/>
  <c r="CA210" i="1"/>
  <c r="CB210" i="1"/>
  <c r="CA211" i="1"/>
  <c r="CB211" i="1" s="1"/>
  <c r="CA212" i="1"/>
  <c r="CB212" i="1"/>
  <c r="CA213" i="1"/>
  <c r="CB213" i="1" s="1"/>
  <c r="CA214" i="1"/>
  <c r="CB214" i="1"/>
  <c r="CA215" i="1"/>
  <c r="CB215" i="1" s="1"/>
  <c r="CA216" i="1"/>
  <c r="CB216" i="1" s="1"/>
  <c r="CA217" i="1"/>
  <c r="CB217" i="1" s="1"/>
  <c r="CA218" i="1"/>
  <c r="CB218" i="1"/>
  <c r="CA219" i="1"/>
  <c r="CB219" i="1" s="1"/>
  <c r="CA220" i="1"/>
  <c r="CB220" i="1"/>
  <c r="CA221" i="1"/>
  <c r="CB221" i="1" s="1"/>
  <c r="CA222" i="1"/>
  <c r="CB222" i="1"/>
  <c r="CA223" i="1"/>
  <c r="CB223" i="1" s="1"/>
  <c r="CA224" i="1"/>
  <c r="CB224" i="1" s="1"/>
  <c r="CA225" i="1"/>
  <c r="CB225" i="1" s="1"/>
  <c r="CA226" i="1"/>
  <c r="CB226" i="1"/>
  <c r="CA227" i="1"/>
  <c r="CB227" i="1" s="1"/>
  <c r="CA228" i="1"/>
  <c r="CB228" i="1"/>
  <c r="CA229" i="1"/>
  <c r="CB229" i="1" s="1"/>
  <c r="CA230" i="1"/>
  <c r="CB230" i="1"/>
  <c r="CA231" i="1"/>
  <c r="CB231" i="1" s="1"/>
  <c r="CA232" i="1"/>
  <c r="CB232" i="1" s="1"/>
  <c r="CA233" i="1"/>
  <c r="CB233" i="1" s="1"/>
  <c r="CA234" i="1"/>
  <c r="CB234" i="1"/>
  <c r="CA235" i="1"/>
  <c r="CB235" i="1" s="1"/>
  <c r="CA236" i="1"/>
  <c r="CB236" i="1"/>
  <c r="CA237" i="1"/>
  <c r="CB237" i="1" s="1"/>
  <c r="CA238" i="1"/>
  <c r="CB238" i="1"/>
  <c r="CA239" i="1"/>
  <c r="CB239" i="1" s="1"/>
  <c r="CA240" i="1"/>
  <c r="CB240" i="1" s="1"/>
  <c r="CA241" i="1"/>
  <c r="CB241" i="1" s="1"/>
  <c r="CA242" i="1"/>
  <c r="CB242" i="1"/>
  <c r="CA243" i="1"/>
  <c r="CB243" i="1" s="1"/>
  <c r="CA244" i="1"/>
  <c r="CB244" i="1"/>
  <c r="CA245" i="1"/>
  <c r="CB245" i="1" s="1"/>
  <c r="CA246" i="1"/>
  <c r="CB246" i="1"/>
  <c r="CA247" i="1"/>
  <c r="CB247" i="1" s="1"/>
  <c r="CA248" i="1"/>
  <c r="CB248" i="1" s="1"/>
  <c r="CA249" i="1"/>
  <c r="CB249" i="1" s="1"/>
  <c r="CA250" i="1"/>
  <c r="CB250" i="1"/>
  <c r="CA251" i="1"/>
  <c r="CB251" i="1" s="1"/>
  <c r="CA252" i="1"/>
  <c r="CB252" i="1"/>
  <c r="CA253" i="1"/>
  <c r="CB253" i="1" s="1"/>
  <c r="CA254" i="1"/>
  <c r="CB254" i="1"/>
  <c r="CA255" i="1"/>
  <c r="CB255" i="1" s="1"/>
  <c r="CA256" i="1"/>
  <c r="CB256" i="1" s="1"/>
  <c r="CA257" i="1"/>
  <c r="CB257" i="1" s="1"/>
  <c r="CA258" i="1"/>
  <c r="CB258" i="1"/>
  <c r="CA259" i="1"/>
  <c r="CB259" i="1" s="1"/>
  <c r="CA260" i="1"/>
  <c r="CB260" i="1"/>
  <c r="CA261" i="1"/>
  <c r="CB261" i="1" s="1"/>
  <c r="CA262" i="1"/>
  <c r="CB262" i="1"/>
  <c r="CA263" i="1"/>
  <c r="CB263" i="1" s="1"/>
  <c r="CA264" i="1"/>
  <c r="CB264" i="1" s="1"/>
  <c r="CA265" i="1"/>
  <c r="CB265" i="1" s="1"/>
  <c r="CA266" i="1"/>
  <c r="CB266" i="1"/>
  <c r="CA267" i="1"/>
  <c r="CB267" i="1" s="1"/>
  <c r="CA268" i="1"/>
  <c r="CB268" i="1"/>
  <c r="CA269" i="1"/>
  <c r="CB269" i="1" s="1"/>
  <c r="CA270" i="1"/>
  <c r="CB270" i="1"/>
  <c r="CA271" i="1"/>
  <c r="CB271" i="1" s="1"/>
  <c r="CA272" i="1"/>
  <c r="CB272" i="1" s="1"/>
  <c r="CA273" i="1"/>
  <c r="CB273" i="1" s="1"/>
  <c r="CA274" i="1"/>
  <c r="CB274" i="1"/>
  <c r="CA275" i="1"/>
  <c r="CB275" i="1" s="1"/>
  <c r="CA276" i="1"/>
  <c r="CB276" i="1"/>
  <c r="CA277" i="1"/>
  <c r="CB277" i="1" s="1"/>
  <c r="CA278" i="1"/>
  <c r="CB278" i="1"/>
  <c r="CA279" i="1"/>
  <c r="CB279" i="1" s="1"/>
  <c r="CA280" i="1"/>
  <c r="CB280" i="1" s="1"/>
  <c r="CA281" i="1"/>
  <c r="CB281" i="1" s="1"/>
  <c r="CA282" i="1"/>
  <c r="CB282" i="1"/>
  <c r="CA283" i="1"/>
  <c r="CB283" i="1" s="1"/>
  <c r="CA284" i="1"/>
  <c r="CB284" i="1"/>
  <c r="CA285" i="1"/>
  <c r="CB285" i="1" s="1"/>
  <c r="CA286" i="1"/>
  <c r="CB286" i="1"/>
  <c r="CA287" i="1"/>
  <c r="CB287" i="1" s="1"/>
  <c r="CA288" i="1"/>
  <c r="CB288" i="1" s="1"/>
  <c r="CA289" i="1"/>
  <c r="CB289" i="1" s="1"/>
  <c r="CA290" i="1"/>
  <c r="CB290" i="1"/>
  <c r="CA291" i="1"/>
  <c r="CB291" i="1" s="1"/>
  <c r="CA292" i="1"/>
  <c r="CB292" i="1"/>
  <c r="CA293" i="1"/>
  <c r="CB293" i="1" s="1"/>
  <c r="CA294" i="1"/>
  <c r="CB294" i="1"/>
  <c r="CA295" i="1"/>
  <c r="CB295" i="1" s="1"/>
  <c r="CA296" i="1"/>
  <c r="CB296" i="1" s="1"/>
  <c r="CA297" i="1"/>
  <c r="CB297" i="1" s="1"/>
  <c r="CA298" i="1"/>
  <c r="CB298" i="1"/>
  <c r="CA299" i="1"/>
  <c r="CB299" i="1" s="1"/>
  <c r="CA300" i="1"/>
  <c r="CB300" i="1"/>
  <c r="CA301" i="1"/>
  <c r="CB301" i="1" s="1"/>
  <c r="CA302" i="1"/>
  <c r="CB302" i="1"/>
  <c r="CA303" i="1"/>
  <c r="CB303" i="1"/>
  <c r="CA304" i="1"/>
  <c r="CB304" i="1"/>
  <c r="CA305" i="1"/>
  <c r="CB305" i="1"/>
  <c r="CA306" i="1"/>
  <c r="CB306" i="1"/>
  <c r="CA307" i="1"/>
  <c r="CB307" i="1"/>
  <c r="CA308" i="1"/>
  <c r="CB308" i="1"/>
  <c r="CA309" i="1"/>
  <c r="CB309" i="1"/>
  <c r="CA310" i="1"/>
  <c r="CB310" i="1"/>
  <c r="CA311" i="1"/>
  <c r="CB311" i="1"/>
  <c r="CA312" i="1"/>
  <c r="CB312" i="1"/>
  <c r="CA313" i="1"/>
  <c r="CB313" i="1"/>
  <c r="CA314" i="1"/>
  <c r="CB314" i="1"/>
  <c r="CA315" i="1"/>
  <c r="CB315" i="1"/>
  <c r="CA316" i="1"/>
  <c r="CB316" i="1"/>
  <c r="CA317" i="1"/>
  <c r="CB317" i="1"/>
  <c r="CA318" i="1"/>
  <c r="CB318" i="1" s="1"/>
  <c r="CA319" i="1"/>
  <c r="CB319" i="1"/>
  <c r="CA320" i="1"/>
  <c r="CB320" i="1" s="1"/>
  <c r="CA321" i="1"/>
  <c r="CB321" i="1"/>
  <c r="CA322" i="1"/>
  <c r="CB322" i="1" s="1"/>
  <c r="CA323" i="1"/>
  <c r="CB323" i="1"/>
  <c r="CA324" i="1"/>
  <c r="CB324" i="1" s="1"/>
  <c r="CA325" i="1"/>
  <c r="CB325" i="1"/>
  <c r="CA326" i="1"/>
  <c r="CB326" i="1" s="1"/>
  <c r="CA327" i="1"/>
  <c r="CB327" i="1"/>
  <c r="CA328" i="1"/>
  <c r="CB328" i="1" s="1"/>
  <c r="CA329" i="1"/>
  <c r="CB329" i="1"/>
  <c r="CA330" i="1"/>
  <c r="CB330" i="1" s="1"/>
  <c r="CA331" i="1"/>
  <c r="CB331" i="1"/>
  <c r="CA332" i="1"/>
  <c r="CB332" i="1" s="1"/>
  <c r="CA333" i="1"/>
  <c r="CB333" i="1"/>
  <c r="CA334" i="1"/>
  <c r="CB334" i="1" s="1"/>
  <c r="CA335" i="1"/>
  <c r="CB335" i="1"/>
  <c r="CA336" i="1"/>
  <c r="CB336" i="1" s="1"/>
  <c r="CA337" i="1"/>
  <c r="CB337" i="1"/>
  <c r="CA338" i="1"/>
  <c r="CB338" i="1" s="1"/>
  <c r="CA339" i="1"/>
  <c r="CB339" i="1"/>
  <c r="CA340" i="1"/>
  <c r="CB340" i="1" s="1"/>
  <c r="CA341" i="1"/>
  <c r="CB341" i="1"/>
  <c r="CA342" i="1"/>
  <c r="CB342" i="1" s="1"/>
  <c r="CA343" i="1"/>
  <c r="CB343" i="1"/>
  <c r="CA344" i="1"/>
  <c r="CB344" i="1" s="1"/>
  <c r="CA345" i="1"/>
  <c r="CB345" i="1"/>
  <c r="CA346" i="1"/>
  <c r="CB346" i="1" s="1"/>
  <c r="CA347" i="1"/>
  <c r="CB347" i="1"/>
  <c r="CA348" i="1"/>
  <c r="CB348" i="1" s="1"/>
  <c r="CA349" i="1"/>
  <c r="CB349" i="1"/>
  <c r="CA350" i="1"/>
  <c r="CB350" i="1" s="1"/>
  <c r="CA351" i="1"/>
  <c r="CB351" i="1"/>
  <c r="CA352" i="1"/>
  <c r="CB352" i="1" s="1"/>
  <c r="CA353" i="1"/>
  <c r="CB353" i="1"/>
  <c r="CA354" i="1"/>
  <c r="CB354" i="1" s="1"/>
  <c r="CA355" i="1"/>
  <c r="CB355" i="1"/>
  <c r="CA356" i="1"/>
  <c r="CB356" i="1" s="1"/>
  <c r="CA357" i="1"/>
  <c r="CB357" i="1"/>
  <c r="CA358" i="1"/>
  <c r="CB358" i="1" s="1"/>
  <c r="CA359" i="1"/>
  <c r="CB359" i="1"/>
  <c r="CA360" i="1"/>
  <c r="CB360" i="1" s="1"/>
  <c r="CA361" i="1"/>
  <c r="CB361" i="1"/>
  <c r="CA362" i="1"/>
  <c r="CB362" i="1" s="1"/>
  <c r="CA363" i="1"/>
  <c r="CB363" i="1"/>
  <c r="CA364" i="1"/>
  <c r="CB364" i="1" s="1"/>
  <c r="CA365" i="1"/>
  <c r="CB365" i="1"/>
  <c r="CA366" i="1"/>
  <c r="CB366" i="1" s="1"/>
  <c r="CA367" i="1"/>
  <c r="CB367" i="1"/>
  <c r="CA368" i="1"/>
  <c r="CB368" i="1" s="1"/>
  <c r="CA369" i="1"/>
  <c r="CB369" i="1"/>
  <c r="CA370" i="1"/>
  <c r="CB370" i="1" s="1"/>
  <c r="CA371" i="1"/>
  <c r="CB371" i="1"/>
  <c r="CA372" i="1"/>
  <c r="CB372" i="1" s="1"/>
  <c r="CA373" i="1"/>
  <c r="CB373" i="1"/>
  <c r="CA374" i="1"/>
  <c r="CB374" i="1" s="1"/>
  <c r="CA375" i="1"/>
  <c r="CB375" i="1"/>
  <c r="CA376" i="1"/>
  <c r="CB376" i="1" s="1"/>
  <c r="CA377" i="1"/>
  <c r="CB377" i="1"/>
  <c r="CA378" i="1"/>
  <c r="CB378" i="1" s="1"/>
  <c r="CA379" i="1"/>
  <c r="CB379" i="1"/>
  <c r="CA380" i="1"/>
  <c r="CB380" i="1" s="1"/>
  <c r="CA381" i="1"/>
  <c r="CB381" i="1"/>
  <c r="CA382" i="1"/>
  <c r="CB382" i="1" s="1"/>
  <c r="CA383" i="1"/>
  <c r="CB383" i="1"/>
  <c r="CA384" i="1"/>
  <c r="CB384" i="1" s="1"/>
  <c r="CA385" i="1"/>
  <c r="CB385" i="1"/>
  <c r="CA386" i="1"/>
  <c r="CB386" i="1" s="1"/>
  <c r="CA387" i="1"/>
  <c r="CB387" i="1"/>
  <c r="CA388" i="1"/>
  <c r="CB388" i="1" s="1"/>
  <c r="CA389" i="1"/>
  <c r="CB389" i="1"/>
  <c r="CA390" i="1"/>
  <c r="CB390" i="1" s="1"/>
  <c r="CA391" i="1"/>
  <c r="CB391" i="1"/>
  <c r="CA392" i="1"/>
  <c r="CB392" i="1" s="1"/>
  <c r="CA393" i="1"/>
  <c r="CB393" i="1"/>
  <c r="CA394" i="1"/>
  <c r="CB394" i="1" s="1"/>
  <c r="CA395" i="1"/>
  <c r="CB395" i="1"/>
  <c r="CA396" i="1"/>
  <c r="CB396" i="1" s="1"/>
  <c r="CA397" i="1"/>
  <c r="CB397" i="1"/>
  <c r="CA398" i="1"/>
  <c r="CB398" i="1" s="1"/>
  <c r="CA399" i="1"/>
  <c r="CB399" i="1"/>
  <c r="CA400" i="1"/>
  <c r="CB400" i="1" s="1"/>
  <c r="CA401" i="1"/>
  <c r="CB401" i="1"/>
  <c r="CA402" i="1"/>
  <c r="CB402" i="1" s="1"/>
  <c r="CA403" i="1"/>
  <c r="CB403" i="1"/>
  <c r="CA404" i="1"/>
  <c r="CB404" i="1" s="1"/>
  <c r="CA405" i="1"/>
  <c r="CB405" i="1"/>
  <c r="CA406" i="1"/>
  <c r="CB406" i="1" s="1"/>
  <c r="CA407" i="1"/>
  <c r="CB407" i="1"/>
  <c r="CA408" i="1"/>
  <c r="CB408" i="1" s="1"/>
  <c r="CA409" i="1"/>
  <c r="CB409" i="1"/>
  <c r="CA410" i="1"/>
  <c r="CB410" i="1" s="1"/>
  <c r="CA411" i="1"/>
  <c r="CB411" i="1"/>
  <c r="CA412" i="1"/>
  <c r="CB412" i="1" s="1"/>
  <c r="CA413" i="1"/>
  <c r="CB413" i="1"/>
  <c r="CA414" i="1"/>
  <c r="CB414" i="1" s="1"/>
  <c r="CA415" i="1"/>
  <c r="CB415" i="1"/>
  <c r="CA416" i="1"/>
  <c r="CB416" i="1" s="1"/>
  <c r="CA417" i="1"/>
  <c r="CB417" i="1"/>
  <c r="CA418" i="1"/>
  <c r="CB418" i="1" s="1"/>
  <c r="CA419" i="1"/>
  <c r="CB419" i="1"/>
  <c r="CA420" i="1"/>
  <c r="CB420" i="1" s="1"/>
  <c r="CA421" i="1"/>
  <c r="CB421" i="1"/>
  <c r="CA422" i="1"/>
  <c r="CB422" i="1" s="1"/>
  <c r="CA423" i="1"/>
  <c r="CB423" i="1"/>
  <c r="CA424" i="1"/>
  <c r="CB424" i="1" s="1"/>
  <c r="CA425" i="1"/>
  <c r="CB425" i="1"/>
  <c r="CA426" i="1"/>
  <c r="CB426" i="1" s="1"/>
  <c r="CA427" i="1"/>
  <c r="CB427" i="1"/>
  <c r="CA428" i="1"/>
  <c r="CB428" i="1" s="1"/>
  <c r="CA429" i="1"/>
  <c r="CB429" i="1"/>
  <c r="CA430" i="1"/>
  <c r="CB430" i="1" s="1"/>
  <c r="CA431" i="1"/>
  <c r="CB431" i="1"/>
  <c r="CA432" i="1"/>
  <c r="CB432" i="1" s="1"/>
  <c r="CA433" i="1"/>
  <c r="CB433" i="1"/>
  <c r="CA434" i="1"/>
  <c r="CB434" i="1" s="1"/>
  <c r="CA435" i="1"/>
  <c r="CB435" i="1"/>
  <c r="CA436" i="1"/>
  <c r="CB436" i="1" s="1"/>
  <c r="CA437" i="1"/>
  <c r="CB437" i="1"/>
  <c r="CA438" i="1"/>
  <c r="CB438" i="1" s="1"/>
  <c r="CA439" i="1"/>
  <c r="CB439" i="1"/>
  <c r="CA440" i="1"/>
  <c r="CB440" i="1" s="1"/>
  <c r="CA441" i="1"/>
  <c r="CB441" i="1"/>
  <c r="CA442" i="1"/>
  <c r="CB442" i="1" s="1"/>
  <c r="CA443" i="1"/>
  <c r="CB443" i="1"/>
  <c r="CA444" i="1"/>
  <c r="CB444" i="1" s="1"/>
  <c r="CA445" i="1"/>
  <c r="CB445" i="1"/>
  <c r="CA446" i="1"/>
  <c r="CB446" i="1" s="1"/>
  <c r="CA447" i="1"/>
  <c r="CB447" i="1"/>
  <c r="CA448" i="1"/>
  <c r="CB448" i="1" s="1"/>
  <c r="CA449" i="1"/>
  <c r="CB449" i="1"/>
  <c r="CA450" i="1"/>
  <c r="CB450" i="1" s="1"/>
  <c r="CA451" i="1"/>
  <c r="CB451" i="1"/>
  <c r="CA452" i="1"/>
  <c r="CB452" i="1" s="1"/>
  <c r="CA453" i="1"/>
  <c r="CB453" i="1"/>
  <c r="CA454" i="1"/>
  <c r="CB454" i="1" s="1"/>
  <c r="CA455" i="1"/>
  <c r="CB455" i="1"/>
  <c r="CA456" i="1"/>
  <c r="CB456" i="1" s="1"/>
  <c r="CA457" i="1"/>
  <c r="CB457" i="1"/>
  <c r="CA458" i="1"/>
  <c r="CB458" i="1" s="1"/>
  <c r="CA459" i="1"/>
  <c r="CB459" i="1"/>
  <c r="CA460" i="1"/>
  <c r="CB460" i="1" s="1"/>
  <c r="CA461" i="1"/>
  <c r="CB461" i="1"/>
  <c r="CA462" i="1"/>
  <c r="CB462" i="1" s="1"/>
  <c r="CA463" i="1"/>
  <c r="CB463" i="1"/>
  <c r="CA464" i="1"/>
  <c r="CB464" i="1" s="1"/>
  <c r="CA465" i="1"/>
  <c r="CB465" i="1"/>
  <c r="CA466" i="1"/>
  <c r="CB466" i="1" s="1"/>
  <c r="CA467" i="1"/>
  <c r="CB467" i="1"/>
  <c r="CA468" i="1"/>
  <c r="CB468" i="1" s="1"/>
  <c r="CA469" i="1"/>
  <c r="CB469" i="1"/>
  <c r="CA470" i="1"/>
  <c r="CB470" i="1" s="1"/>
  <c r="CA471" i="1"/>
  <c r="CB471" i="1"/>
  <c r="CA472" i="1"/>
  <c r="CB472" i="1" s="1"/>
  <c r="CA473" i="1"/>
  <c r="CB473" i="1"/>
  <c r="CA474" i="1"/>
  <c r="CB474" i="1" s="1"/>
  <c r="CA475" i="1"/>
  <c r="CB475" i="1"/>
  <c r="CA476" i="1"/>
  <c r="CB476" i="1" s="1"/>
  <c r="CA477" i="1"/>
  <c r="CB477" i="1"/>
  <c r="CA478" i="1"/>
  <c r="CB478" i="1" s="1"/>
  <c r="CA479" i="1"/>
  <c r="CB479" i="1"/>
  <c r="CA480" i="1"/>
  <c r="CB480" i="1" s="1"/>
  <c r="CA481" i="1"/>
  <c r="CB481" i="1"/>
  <c r="CA482" i="1"/>
  <c r="CB482" i="1" s="1"/>
  <c r="CA483" i="1"/>
  <c r="CB483" i="1"/>
  <c r="CA484" i="1"/>
  <c r="CB484" i="1" s="1"/>
  <c r="CA485" i="1"/>
  <c r="CB485" i="1"/>
  <c r="CA486" i="1"/>
  <c r="CB486" i="1" s="1"/>
  <c r="CA487" i="1"/>
  <c r="CB487" i="1"/>
  <c r="CA488" i="1"/>
  <c r="CB488" i="1" s="1"/>
  <c r="CA489" i="1"/>
  <c r="CB489" i="1"/>
  <c r="CA490" i="1"/>
  <c r="CB490" i="1" s="1"/>
  <c r="CA491" i="1"/>
  <c r="CB491" i="1"/>
  <c r="CA492" i="1"/>
  <c r="CB492" i="1" s="1"/>
  <c r="CA493" i="1"/>
  <c r="CB493" i="1"/>
  <c r="CA494" i="1"/>
  <c r="CB494" i="1" s="1"/>
  <c r="CA495" i="1"/>
  <c r="CB495" i="1"/>
  <c r="CA496" i="1"/>
  <c r="CB496" i="1" s="1"/>
  <c r="CA497" i="1"/>
  <c r="CB497" i="1"/>
  <c r="CA498" i="1"/>
  <c r="CB498" i="1" s="1"/>
  <c r="CA499" i="1"/>
  <c r="CB499" i="1"/>
  <c r="CA500" i="1"/>
  <c r="CB500" i="1" s="1"/>
  <c r="CA501" i="1"/>
  <c r="CB501" i="1"/>
  <c r="CA502" i="1"/>
  <c r="CB502" i="1" s="1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4" i="1"/>
  <c r="O1" i="1" l="1"/>
  <c r="E2" i="1"/>
  <c r="C16" i="1"/>
  <c r="C24" i="1"/>
  <c r="C36" i="1"/>
  <c r="C52" i="1"/>
  <c r="C64" i="1"/>
  <c r="C72" i="1"/>
  <c r="C80" i="1"/>
  <c r="C88" i="1"/>
  <c r="C100" i="1"/>
  <c r="C116" i="1"/>
  <c r="C128" i="1"/>
  <c r="C136" i="1"/>
  <c r="C144" i="1"/>
  <c r="C152" i="1"/>
  <c r="C164" i="1"/>
  <c r="C180" i="1"/>
  <c r="C192" i="1"/>
  <c r="C200" i="1"/>
  <c r="C208" i="1"/>
  <c r="C216" i="1"/>
  <c r="C228" i="1"/>
  <c r="C244" i="1"/>
  <c r="C256" i="1"/>
  <c r="C264" i="1"/>
  <c r="C272" i="1"/>
  <c r="C280" i="1"/>
  <c r="C292" i="1"/>
  <c r="C328" i="1"/>
  <c r="C353" i="1"/>
  <c r="C369" i="1"/>
  <c r="C380" i="1"/>
  <c r="C385" i="1"/>
  <c r="C396" i="1"/>
  <c r="C401" i="1"/>
  <c r="C417" i="1"/>
  <c r="Q2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" i="1"/>
  <c r="K6" i="1"/>
  <c r="K7" i="1"/>
  <c r="K4" i="1"/>
  <c r="B12" i="1"/>
  <c r="C12" i="1" s="1"/>
  <c r="B13" i="1"/>
  <c r="C13" i="1" s="1"/>
  <c r="B14" i="1"/>
  <c r="C14" i="1" s="1"/>
  <c r="B15" i="1"/>
  <c r="C15" i="1" s="1"/>
  <c r="B16" i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B381" i="1"/>
  <c r="C381" i="1" s="1"/>
  <c r="B382" i="1"/>
  <c r="C382" i="1" s="1"/>
  <c r="B383" i="1"/>
  <c r="C383" i="1" s="1"/>
  <c r="B384" i="1"/>
  <c r="C384" i="1" s="1"/>
  <c r="B385" i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B397" i="1"/>
  <c r="C397" i="1" s="1"/>
  <c r="B398" i="1"/>
  <c r="C398" i="1" s="1"/>
  <c r="B399" i="1"/>
  <c r="C399" i="1" s="1"/>
  <c r="B400" i="1"/>
  <c r="C400" i="1" s="1"/>
  <c r="B401" i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C503" i="1"/>
  <c r="B8" i="1"/>
  <c r="C8" i="1" s="1"/>
  <c r="B9" i="1"/>
  <c r="C9" i="1" s="1"/>
  <c r="B10" i="1"/>
  <c r="C10" i="1" s="1"/>
  <c r="B11" i="1"/>
  <c r="C11" i="1" s="1"/>
  <c r="J2" i="1" l="1"/>
  <c r="B7" i="1"/>
  <c r="C7" i="1" s="1"/>
  <c r="B5" i="1" l="1"/>
  <c r="C5" i="1" s="1"/>
  <c r="B6" i="1"/>
  <c r="B4" i="1"/>
  <c r="CA4" i="1" s="1"/>
  <c r="CB4" i="1" s="1"/>
  <c r="P4" i="1" s="1"/>
  <c r="C6" i="1" l="1"/>
  <c r="CA6" i="1"/>
  <c r="CB6" i="1" s="1"/>
  <c r="P6" i="1" s="1"/>
  <c r="P2" i="1" s="1"/>
  <c r="C4" i="1"/>
  <c r="B2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I175" i="1"/>
  <c r="I179" i="1"/>
  <c r="I183" i="1"/>
  <c r="I187" i="1"/>
  <c r="I191" i="1"/>
  <c r="I195" i="1"/>
  <c r="I199" i="1"/>
  <c r="I203" i="1"/>
  <c r="I207" i="1"/>
  <c r="I211" i="1"/>
  <c r="I215" i="1"/>
  <c r="I219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I319" i="1"/>
  <c r="I323" i="1"/>
  <c r="I327" i="1"/>
  <c r="I331" i="1"/>
  <c r="I335" i="1"/>
  <c r="I339" i="1"/>
  <c r="I343" i="1"/>
  <c r="I347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0" i="1"/>
  <c r="I305" i="1"/>
  <c r="I310" i="1"/>
  <c r="I316" i="1"/>
  <c r="I321" i="1"/>
  <c r="I326" i="1"/>
  <c r="I332" i="1"/>
  <c r="I337" i="1"/>
  <c r="I342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76" i="1"/>
  <c r="I480" i="1"/>
  <c r="I484" i="1"/>
  <c r="I488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7" i="1"/>
  <c r="I302" i="1"/>
  <c r="I308" i="1"/>
  <c r="I313" i="1"/>
  <c r="I318" i="1"/>
  <c r="I324" i="1"/>
  <c r="I329" i="1"/>
  <c r="I334" i="1"/>
  <c r="I340" i="1"/>
  <c r="I345" i="1"/>
  <c r="I350" i="1"/>
  <c r="I354" i="1"/>
  <c r="I358" i="1"/>
  <c r="I362" i="1"/>
  <c r="I366" i="1"/>
  <c r="I370" i="1"/>
  <c r="I374" i="1"/>
  <c r="I378" i="1"/>
  <c r="I382" i="1"/>
  <c r="I386" i="1"/>
  <c r="I390" i="1"/>
  <c r="I394" i="1"/>
  <c r="I398" i="1"/>
  <c r="I402" i="1"/>
  <c r="I406" i="1"/>
  <c r="I410" i="1"/>
  <c r="I414" i="1"/>
  <c r="I418" i="1"/>
  <c r="I422" i="1"/>
  <c r="I426" i="1"/>
  <c r="I430" i="1"/>
  <c r="I434" i="1"/>
  <c r="I438" i="1"/>
  <c r="I442" i="1"/>
  <c r="I446" i="1"/>
  <c r="I450" i="1"/>
  <c r="I454" i="1"/>
  <c r="I458" i="1"/>
  <c r="I462" i="1"/>
  <c r="I466" i="1"/>
  <c r="I470" i="1"/>
  <c r="I474" i="1"/>
  <c r="I478" i="1"/>
  <c r="I482" i="1"/>
  <c r="I486" i="1"/>
  <c r="I490" i="1"/>
  <c r="I494" i="1"/>
  <c r="I498" i="1"/>
  <c r="I502" i="1"/>
  <c r="I21" i="1"/>
  <c r="I37" i="1"/>
  <c r="I53" i="1"/>
  <c r="I69" i="1"/>
  <c r="I85" i="1"/>
  <c r="I101" i="1"/>
  <c r="I117" i="1"/>
  <c r="I133" i="1"/>
  <c r="I149" i="1"/>
  <c r="I165" i="1"/>
  <c r="I181" i="1"/>
  <c r="I197" i="1"/>
  <c r="I213" i="1"/>
  <c r="I229" i="1"/>
  <c r="I245" i="1"/>
  <c r="I261" i="1"/>
  <c r="I277" i="1"/>
  <c r="I293" i="1"/>
  <c r="I304" i="1"/>
  <c r="I314" i="1"/>
  <c r="I325" i="1"/>
  <c r="I336" i="1"/>
  <c r="I346" i="1"/>
  <c r="I355" i="1"/>
  <c r="I363" i="1"/>
  <c r="I371" i="1"/>
  <c r="I379" i="1"/>
  <c r="I387" i="1"/>
  <c r="I395" i="1"/>
  <c r="I403" i="1"/>
  <c r="I411" i="1"/>
  <c r="I419" i="1"/>
  <c r="I427" i="1"/>
  <c r="I435" i="1"/>
  <c r="I443" i="1"/>
  <c r="I451" i="1"/>
  <c r="I459" i="1"/>
  <c r="I467" i="1"/>
  <c r="I475" i="1"/>
  <c r="I483" i="1"/>
  <c r="I491" i="1"/>
  <c r="I496" i="1"/>
  <c r="I501" i="1"/>
  <c r="I7" i="1"/>
  <c r="I9" i="1"/>
  <c r="I25" i="1"/>
  <c r="I41" i="1"/>
  <c r="I57" i="1"/>
  <c r="I73" i="1"/>
  <c r="I89" i="1"/>
  <c r="I105" i="1"/>
  <c r="I121" i="1"/>
  <c r="I137" i="1"/>
  <c r="I153" i="1"/>
  <c r="I169" i="1"/>
  <c r="I185" i="1"/>
  <c r="I201" i="1"/>
  <c r="I217" i="1"/>
  <c r="I233" i="1"/>
  <c r="I249" i="1"/>
  <c r="I265" i="1"/>
  <c r="I281" i="1"/>
  <c r="I296" i="1"/>
  <c r="I306" i="1"/>
  <c r="I317" i="1"/>
  <c r="I328" i="1"/>
  <c r="I338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485" i="1"/>
  <c r="I492" i="1"/>
  <c r="I503" i="1"/>
  <c r="I13" i="1"/>
  <c r="I29" i="1"/>
  <c r="I45" i="1"/>
  <c r="I61" i="1"/>
  <c r="I77" i="1"/>
  <c r="I93" i="1"/>
  <c r="I109" i="1"/>
  <c r="I125" i="1"/>
  <c r="I141" i="1"/>
  <c r="I157" i="1"/>
  <c r="I173" i="1"/>
  <c r="I189" i="1"/>
  <c r="I205" i="1"/>
  <c r="I221" i="1"/>
  <c r="I237" i="1"/>
  <c r="I253" i="1"/>
  <c r="I269" i="1"/>
  <c r="I285" i="1"/>
  <c r="I298" i="1"/>
  <c r="I309" i="1"/>
  <c r="I320" i="1"/>
  <c r="I330" i="1"/>
  <c r="I341" i="1"/>
  <c r="I351" i="1"/>
  <c r="I359" i="1"/>
  <c r="I367" i="1"/>
  <c r="I375" i="1"/>
  <c r="I383" i="1"/>
  <c r="I391" i="1"/>
  <c r="I399" i="1"/>
  <c r="I407" i="1"/>
  <c r="I415" i="1"/>
  <c r="I423" i="1"/>
  <c r="I431" i="1"/>
  <c r="I439" i="1"/>
  <c r="I447" i="1"/>
  <c r="I455" i="1"/>
  <c r="I463" i="1"/>
  <c r="I471" i="1"/>
  <c r="I479" i="1"/>
  <c r="I487" i="1"/>
  <c r="I493" i="1"/>
  <c r="I499" i="1"/>
  <c r="I5" i="1"/>
  <c r="I17" i="1"/>
  <c r="I33" i="1"/>
  <c r="I49" i="1"/>
  <c r="I65" i="1"/>
  <c r="I81" i="1"/>
  <c r="I97" i="1"/>
  <c r="I113" i="1"/>
  <c r="I129" i="1"/>
  <c r="I145" i="1"/>
  <c r="I161" i="1"/>
  <c r="I177" i="1"/>
  <c r="I193" i="1"/>
  <c r="I209" i="1"/>
  <c r="I225" i="1"/>
  <c r="I241" i="1"/>
  <c r="I257" i="1"/>
  <c r="I273" i="1"/>
  <c r="I289" i="1"/>
  <c r="I301" i="1"/>
  <c r="I312" i="1"/>
  <c r="I322" i="1"/>
  <c r="I333" i="1"/>
  <c r="I344" i="1"/>
  <c r="I353" i="1"/>
  <c r="I361" i="1"/>
  <c r="I369" i="1"/>
  <c r="I377" i="1"/>
  <c r="I385" i="1"/>
  <c r="I393" i="1"/>
  <c r="I401" i="1"/>
  <c r="I409" i="1"/>
  <c r="I417" i="1"/>
  <c r="I425" i="1"/>
  <c r="I433" i="1"/>
  <c r="I441" i="1"/>
  <c r="I449" i="1"/>
  <c r="I457" i="1"/>
  <c r="I465" i="1"/>
  <c r="I473" i="1"/>
  <c r="I481" i="1"/>
  <c r="I489" i="1"/>
  <c r="I495" i="1"/>
  <c r="I500" i="1"/>
  <c r="I6" i="1"/>
  <c r="I497" i="1"/>
  <c r="I4" i="1"/>
  <c r="C2" i="1" l="1"/>
  <c r="H2" i="1"/>
</calcChain>
</file>

<file path=xl/comments1.xml><?xml version="1.0" encoding="utf-8"?>
<comments xmlns="http://schemas.openxmlformats.org/spreadsheetml/2006/main">
  <authors>
    <author>CHOBE Franck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Correspond à l’activité dans le Métier de la DR</t>
        </r>
      </text>
    </comment>
    <comment ref="E3" authorId="0">
      <text>
        <r>
          <rPr>
            <sz val="9"/>
            <color indexed="81"/>
            <rFont val="Tahoma"/>
            <family val="2"/>
          </rPr>
          <t xml:space="preserve">
C’est le nom extrait de l’OXE. 
Si le nom doit-être corrigé, sélectionnez dans la colonne suivante « 5_Affectation BT-ODIGO » le choix «</t>
        </r>
        <r>
          <rPr>
            <b/>
            <sz val="9"/>
            <color indexed="81"/>
            <rFont val="Tahoma"/>
            <family val="2"/>
          </rPr>
          <t xml:space="preserve"> Modifier &amp; affecter</t>
        </r>
        <r>
          <rPr>
            <sz val="9"/>
            <color indexed="81"/>
            <rFont val="Tahoma"/>
            <family val="2"/>
          </rPr>
          <t xml:space="preserve"> » puis saisir dans la colonne suivante « 6 Nouveau Nom Prénom » .
</t>
        </r>
      </text>
    </comment>
    <comment ref="G3" authorId="0">
      <text>
        <r>
          <rPr>
            <sz val="9"/>
            <color indexed="81"/>
            <rFont val="Tahoma"/>
            <family val="2"/>
          </rPr>
          <t xml:space="preserve">Sélectionnez dans la liste déroulante un des 4 choix ci-dessous :
- </t>
        </r>
        <r>
          <rPr>
            <b/>
            <sz val="9"/>
            <color indexed="81"/>
            <rFont val="Tahoma"/>
            <family val="2"/>
          </rPr>
          <t>A supprimer</t>
        </r>
        <r>
          <rPr>
            <sz val="9"/>
            <color indexed="81"/>
            <rFont val="Tahoma"/>
            <family val="2"/>
          </rPr>
          <t xml:space="preserve"> : Le numéro de Login et toute la gestion liée à cette personne seront supprimés
- </t>
        </r>
        <r>
          <rPr>
            <b/>
            <sz val="9"/>
            <color indexed="81"/>
            <rFont val="Tahoma"/>
            <family val="2"/>
          </rPr>
          <t>Modifier &amp; affecter</t>
        </r>
        <r>
          <rPr>
            <sz val="9"/>
            <color indexed="81"/>
            <rFont val="Tahoma"/>
            <family val="2"/>
          </rPr>
          <t xml:space="preserve"> : Permet de demander la mise à jour du Nom Prénom et du code site 
- </t>
        </r>
        <r>
          <rPr>
            <b/>
            <sz val="9"/>
            <color indexed="81"/>
            <rFont val="Tahoma"/>
            <family val="2"/>
          </rPr>
          <t>Affecter</t>
        </r>
        <r>
          <rPr>
            <sz val="9"/>
            <color indexed="81"/>
            <rFont val="Tahoma"/>
            <family val="2"/>
          </rPr>
          <t xml:space="preserve"> : Ce titulaire bénéficiera de l’application de Bandeau Téléphonique ODIGO
- </t>
        </r>
        <r>
          <rPr>
            <b/>
            <sz val="9"/>
            <color indexed="81"/>
            <rFont val="Tahoma"/>
            <family val="2"/>
          </rPr>
          <t>Hors périmètre</t>
        </r>
        <r>
          <rPr>
            <sz val="9"/>
            <color indexed="81"/>
            <rFont val="Tahoma"/>
            <family val="2"/>
          </rPr>
          <t xml:space="preserve"> : Doit-être conservé dans l’autocommutateur OXE mais ne bénéficiera pas du BT-ODIGO
</t>
        </r>
      </text>
    </comment>
    <comment ref="H3" authorId="0">
      <text>
        <r>
          <rPr>
            <sz val="9"/>
            <color indexed="81"/>
            <rFont val="Tahoma"/>
            <family val="2"/>
          </rPr>
          <t xml:space="preserve">Saisir ici en cas de changement et respecter le format suivant : 
- Code site (3 chiffres)
- Underscore (_)
- Nom de famille en majuscule
- Prénom : 1ere lettre en majuscule
</t>
        </r>
        <r>
          <rPr>
            <b/>
            <sz val="9"/>
            <color indexed="81"/>
            <rFont val="Tahoma"/>
            <family val="2"/>
          </rPr>
          <t xml:space="preserve">Restrictions : </t>
        </r>
        <r>
          <rPr>
            <sz val="9"/>
            <color indexed="81"/>
            <rFont val="Tahoma"/>
            <family val="2"/>
          </rPr>
          <t>Pas de caractères spéciaux (é, è, ê, ç, ï, etc…) et l'ensemble "Code site_Nom et Prénom" est limité à 50 caractères exemple :</t>
        </r>
        <r>
          <rPr>
            <b/>
            <sz val="9"/>
            <color indexed="81"/>
            <rFont val="Tahoma"/>
            <family val="2"/>
          </rPr>
          <t xml:space="preserve"> 123_DUPONT Eric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Tahoma"/>
            <family val="2"/>
          </rPr>
          <t xml:space="preserve">uméro </t>
        </r>
        <r>
          <rPr>
            <b/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Tahoma"/>
            <family val="2"/>
          </rPr>
          <t>ational d’</t>
        </r>
        <r>
          <rPr>
            <b/>
            <sz val="9"/>
            <color indexed="81"/>
            <rFont val="Tahoma"/>
            <family val="2"/>
          </rPr>
          <t>I</t>
        </r>
        <r>
          <rPr>
            <sz val="9"/>
            <color indexed="81"/>
            <rFont val="Tahoma"/>
            <family val="2"/>
          </rPr>
          <t xml:space="preserve">dentification, c’est un identifiant ERDF unique par personne. 
Ne pas affecter le même NNI à 2 numéros de LOGIN différents. En bref, un NNI ne peut apparaitre que dans une seule cellule. 
Saisir le </t>
        </r>
        <r>
          <rPr>
            <b/>
            <sz val="9"/>
            <color indexed="81"/>
            <rFont val="Tahoma"/>
            <family val="2"/>
          </rPr>
          <t>NNI en MAJUSCULE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sz val="9"/>
            <color indexed="81"/>
            <rFont val="Tahoma"/>
            <family val="2"/>
          </rPr>
          <t>C’est le numéro attribué à un utilisateur et qui lui permet de se loguer à l’accueil téléphonique.</t>
        </r>
      </text>
    </comment>
    <comment ref="M3" authorId="0">
      <text>
        <r>
          <rPr>
            <sz val="9"/>
            <color indexed="81"/>
            <rFont val="Tahoma"/>
            <family val="2"/>
          </rPr>
          <t>Il est renseigné pour votre information. C’est le numéro de poste physique (Poste Pro-ACD) associé au numéro de Login utilisateur et figé.</t>
        </r>
      </text>
    </comment>
    <comment ref="N3" authorId="0">
      <text>
        <r>
          <rPr>
            <sz val="9"/>
            <color indexed="81"/>
            <rFont val="Tahoma"/>
            <family val="2"/>
          </rPr>
          <t xml:space="preserve">
Cette fonction lorsque le choix est « Superviseur », autorise à partir du numéro de Login associé, l’écoute et l’aide</t>
        </r>
      </text>
    </comment>
    <comment ref="O3" authorId="0">
      <text>
        <r>
          <rPr>
            <sz val="9"/>
            <color indexed="81"/>
            <rFont val="Tahoma"/>
            <family val="2"/>
          </rPr>
          <t xml:space="preserve">Le choix " uSupervisor " ou " uAgent et uSupervisor " donne des droits de visualisation et de gestion dans l'OTCS (BT-ODIGO). A comparer avec l'application CCS. 
</t>
        </r>
        <r>
          <rPr>
            <b/>
            <sz val="9"/>
            <color indexed="81"/>
            <rFont val="Tahoma"/>
            <family val="2"/>
          </rPr>
          <t>Restriction</t>
        </r>
        <r>
          <rPr>
            <sz val="9"/>
            <color indexed="81"/>
            <rFont val="Tahoma"/>
            <family val="2"/>
          </rPr>
          <t xml:space="preserve"> : Dans la Limite de 4 « uSupervisor » et/ou « uAgent et uSupervisor » par SITE.</t>
        </r>
      </text>
    </comment>
    <comment ref="P3" authorId="0">
      <text>
        <r>
          <rPr>
            <sz val="9"/>
            <color indexed="81"/>
            <rFont val="Tahoma"/>
            <family val="2"/>
          </rPr>
          <t>Règle de nommage exemple : « IDF_IDFE_ACH_RE »
Ex DIR (OXE) : IDF
DR : PARIS, IDFE, IDFO
Métiers : ACH, ARE, SRC
Droits : RE (Responsable équipe), PEC, UOI, NXO
Max. 32 charactères</t>
        </r>
      </text>
    </comment>
    <comment ref="Q3" authorId="0">
      <text>
        <r>
          <rPr>
            <sz val="9"/>
            <color indexed="81"/>
            <rFont val="Tahoma"/>
            <family val="2"/>
          </rPr>
          <t xml:space="preserve">Si renseigné à « oui » ceci permet d’identifier les NNI pour la formation relais.
Restrictions : Uniquement à la formation relais et dans la limite de 10 et idéalement 5
</t>
        </r>
      </text>
    </comment>
  </commentList>
</comments>
</file>

<file path=xl/comments2.xml><?xml version="1.0" encoding="utf-8"?>
<comments xmlns="http://schemas.openxmlformats.org/spreadsheetml/2006/main">
  <authors>
    <author>CHOBE Franck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CHOBE Franck:</t>
        </r>
        <r>
          <rPr>
            <sz val="9"/>
            <color indexed="81"/>
            <rFont val="Tahoma"/>
            <family val="2"/>
          </rPr>
          <t xml:space="preserve">
Liste des choix à récupérer dans le fichier Périmètre une fois qu'il est renseigné !</t>
        </r>
      </text>
    </comment>
  </commentList>
</comments>
</file>

<file path=xl/sharedStrings.xml><?xml version="1.0" encoding="utf-8"?>
<sst xmlns="http://schemas.openxmlformats.org/spreadsheetml/2006/main" count="4137" uniqueCount="1013">
  <si>
    <t>Massy - ARE</t>
  </si>
  <si>
    <t>Pontoise - ARE</t>
  </si>
  <si>
    <t>Raccordement MM</t>
  </si>
  <si>
    <t>Acheminement MM</t>
  </si>
  <si>
    <t>Service Relation Clients MM</t>
  </si>
  <si>
    <t>Raccordement MA</t>
  </si>
  <si>
    <t>Acheminement MA</t>
  </si>
  <si>
    <t>Service Relation Clients MA</t>
  </si>
  <si>
    <t>Croisssy Baubourg -ACH</t>
  </si>
  <si>
    <t>DIR</t>
  </si>
  <si>
    <t>DR</t>
  </si>
  <si>
    <t>SITE</t>
  </si>
  <si>
    <t>ADRESSE</t>
  </si>
  <si>
    <t>VILLE</t>
  </si>
  <si>
    <t>N° DIR</t>
  </si>
  <si>
    <t>N° QM</t>
  </si>
  <si>
    <t>N° Domaine</t>
  </si>
  <si>
    <t>Reservé BTIP: accès SBC de BTIP</t>
  </si>
  <si>
    <t>ACL</t>
  </si>
  <si>
    <t>DIR ACL</t>
  </si>
  <si>
    <t>CEN</t>
  </si>
  <si>
    <t>DR CENTRE</t>
  </si>
  <si>
    <t>AUV</t>
  </si>
  <si>
    <t>DR AUVERGNE</t>
  </si>
  <si>
    <t>LIM</t>
  </si>
  <si>
    <t>DR LIMOUSIN</t>
  </si>
  <si>
    <t>Orléans Centre-ARE</t>
  </si>
  <si>
    <t>47, Av de saint Mesmin</t>
  </si>
  <si>
    <t>Orléans</t>
  </si>
  <si>
    <t>01</t>
  </si>
  <si>
    <t>Tours giraudeau-ACH</t>
  </si>
  <si>
    <t>196,Rue du Général Renault</t>
  </si>
  <si>
    <t>Tours</t>
  </si>
  <si>
    <t>02</t>
  </si>
  <si>
    <t>Tours Stendhal</t>
  </si>
  <si>
    <t>45, avenue de Stendhal</t>
  </si>
  <si>
    <t>03</t>
  </si>
  <si>
    <t>Blois Mail</t>
  </si>
  <si>
    <t>31, Mail Pierre Charlot</t>
  </si>
  <si>
    <t>Blois</t>
  </si>
  <si>
    <t>04</t>
  </si>
  <si>
    <t>Blois Centre</t>
  </si>
  <si>
    <t>102-104, Avenue de Vendome</t>
  </si>
  <si>
    <t>05</t>
  </si>
  <si>
    <t>Chartres Sully</t>
  </si>
  <si>
    <t>Avenue de Sully</t>
  </si>
  <si>
    <t>Chartres</t>
  </si>
  <si>
    <t>06</t>
  </si>
  <si>
    <t>Chartres Malaguay</t>
  </si>
  <si>
    <t>117, route de Sours</t>
  </si>
  <si>
    <t>07</t>
  </si>
  <si>
    <t>Bourges</t>
  </si>
  <si>
    <t>Rue Louis Mallet</t>
  </si>
  <si>
    <t>08</t>
  </si>
  <si>
    <t>Bourges Centre</t>
  </si>
  <si>
    <t>Rue Charles VII</t>
  </si>
  <si>
    <t>09</t>
  </si>
  <si>
    <t>Saint Avertin</t>
  </si>
  <si>
    <t>15, rue de la Tuilerie</t>
  </si>
  <si>
    <t>Vendome</t>
  </si>
  <si>
    <t>140, Faubourg CHARTRAIN</t>
  </si>
  <si>
    <t>Romorantin</t>
  </si>
  <si>
    <t>ZAC de la Grange</t>
  </si>
  <si>
    <t>Loches</t>
  </si>
  <si>
    <t>Chemin de la Prairie</t>
  </si>
  <si>
    <t>Chinon</t>
  </si>
  <si>
    <t>3, rue du Château d'Eau</t>
  </si>
  <si>
    <t>Saint amand</t>
  </si>
  <si>
    <t>5,Rue Marengo</t>
  </si>
  <si>
    <t>Saint Amand</t>
  </si>
  <si>
    <t>Chateauroux</t>
  </si>
  <si>
    <t xml:space="preserve">Rue du 8 mai 1945 </t>
  </si>
  <si>
    <t>Amboise</t>
  </si>
  <si>
    <t>45 Rue Amboise Paré</t>
  </si>
  <si>
    <t>Tours Fromentel</t>
  </si>
  <si>
    <t>91 rue Fromentel</t>
  </si>
  <si>
    <t>Orléans Albert 1er</t>
  </si>
  <si>
    <t>17 rue Albert 1er</t>
  </si>
  <si>
    <t>Clermont-Ferrand-ARE</t>
  </si>
  <si>
    <t>1, rue de Chateaudun</t>
  </si>
  <si>
    <t>Clermont-Ferrand</t>
  </si>
  <si>
    <t>Le Puy en Velay-ACH</t>
  </si>
  <si>
    <t>3, chemin de ste Catherine</t>
  </si>
  <si>
    <t>Le Puy en Velay</t>
  </si>
  <si>
    <t>Montluçon</t>
  </si>
  <si>
    <t>7, rue Marcel Paul</t>
  </si>
  <si>
    <t>Aurillac</t>
  </si>
  <si>
    <t>1, cours d'angoulème</t>
  </si>
  <si>
    <t>Mauriac</t>
  </si>
  <si>
    <t>rue d'enchalade</t>
  </si>
  <si>
    <t>Saint Flour</t>
  </si>
  <si>
    <t>rue des planchettes</t>
  </si>
  <si>
    <t>Moulins</t>
  </si>
  <si>
    <t>64, rue des pecheurs</t>
  </si>
  <si>
    <t>Aubière-CARD</t>
  </si>
  <si>
    <t>20, Allée Evaryste Gallois</t>
  </si>
  <si>
    <t>Aubière</t>
  </si>
  <si>
    <t>Vichy</t>
  </si>
  <si>
    <t>16, place Charles de Gaulle</t>
  </si>
  <si>
    <t>Le Puy en Velay Centre</t>
  </si>
  <si>
    <t>14 rue des moulins</t>
  </si>
  <si>
    <t>Thiers</t>
  </si>
  <si>
    <t>Rue Adrien Legay</t>
  </si>
  <si>
    <t>Riom</t>
  </si>
  <si>
    <t>Rue vasco de gama</t>
  </si>
  <si>
    <t>Yssingeaux</t>
  </si>
  <si>
    <t>Av Robert Schuman</t>
  </si>
  <si>
    <t>Aubière-PROD</t>
  </si>
  <si>
    <t>9, Allée Everist Galois</t>
  </si>
  <si>
    <t>Limoges-ARE</t>
  </si>
  <si>
    <t>19 bis Av de la Revolution</t>
  </si>
  <si>
    <t>Limoges</t>
  </si>
  <si>
    <t>Tulle-ACH</t>
  </si>
  <si>
    <t>Cité Cazeau</t>
  </si>
  <si>
    <t>Tulle</t>
  </si>
  <si>
    <t>Guéret</t>
  </si>
  <si>
    <t>Av de Laure</t>
  </si>
  <si>
    <t>BEX Elec Limoges</t>
  </si>
  <si>
    <t>BEX Elec Orléans</t>
  </si>
  <si>
    <t>CAD Elec Clermont-Ferrand</t>
  </si>
  <si>
    <t>63966 CLERMONT-FERRAND</t>
  </si>
  <si>
    <t>Réserve CAD Elec Clermont-Ferrand</t>
  </si>
  <si>
    <t>Est</t>
  </si>
  <si>
    <t>DIR EST</t>
  </si>
  <si>
    <t>CAR</t>
  </si>
  <si>
    <t>DR CHAMPAGNE-ARDENNES</t>
  </si>
  <si>
    <t>LOR</t>
  </si>
  <si>
    <t>DR LORRAINE</t>
  </si>
  <si>
    <t>AFC</t>
  </si>
  <si>
    <t>DR ALSACE-FRANCHE-COMTE</t>
  </si>
  <si>
    <t>MONTBELIARD-ACH-ELEC</t>
  </si>
  <si>
    <t>1 rue Jacques Foillet</t>
  </si>
  <si>
    <t>25200 MONTBELIARD</t>
  </si>
  <si>
    <t>BESANCON-ARE</t>
  </si>
  <si>
    <t>57 rue Bersot</t>
  </si>
  <si>
    <t>25000 BESANCON</t>
  </si>
  <si>
    <t>MONTBELIARD-CHARMONTET-Ant-ARE</t>
  </si>
  <si>
    <t>1 rue Eugène Beau de Rochas</t>
  </si>
  <si>
    <t>MULHOUSE-ILLZACH</t>
  </si>
  <si>
    <t>2, rue de l'Ill</t>
  </si>
  <si>
    <t>68110 ILLZACH</t>
  </si>
  <si>
    <t>BESANCON-PALENTE</t>
  </si>
  <si>
    <t>5, chemin du Fort Benoît</t>
  </si>
  <si>
    <t>VESOUL</t>
  </si>
  <si>
    <t>14, quai Yves Barbier</t>
  </si>
  <si>
    <t>70000 VESOUL</t>
  </si>
  <si>
    <t>EPINAL-ACH-ELEC</t>
  </si>
  <si>
    <t>46 quai de Dogneville</t>
  </si>
  <si>
    <t>88000 EPINAL</t>
  </si>
  <si>
    <t>NANCY-ARE</t>
  </si>
  <si>
    <t>2 Bd Cattenoz</t>
  </si>
  <si>
    <t>54601 VILLERS-LES-NANCY</t>
  </si>
  <si>
    <t>MONTIGNY-LEBON-ARD</t>
  </si>
  <si>
    <t>Allée Philippe Lebon</t>
  </si>
  <si>
    <t>57158 MONTIGNY LES METZ</t>
  </si>
  <si>
    <t>THIONVILLE</t>
  </si>
  <si>
    <t>26 rue de Verdun</t>
  </si>
  <si>
    <t>57100 THIONVILLE</t>
  </si>
  <si>
    <t>NANCY-BRABOIS</t>
  </si>
  <si>
    <t>9 allée de Longchamp</t>
  </si>
  <si>
    <t>54600 VILLERS-LES-NANCY</t>
  </si>
  <si>
    <t>CHARLEVILLE-ACH-ELEC</t>
  </si>
  <si>
    <t>5 rue Gervaise</t>
  </si>
  <si>
    <t>08090 CHARLEVILLE MEZIERES</t>
  </si>
  <si>
    <t>REIMS-ROOSEVELT-ARE</t>
  </si>
  <si>
    <t>3 route des Romains</t>
  </si>
  <si>
    <t>51100 REIMS</t>
  </si>
  <si>
    <t>CHARLEVILLE-PRAIRIE</t>
  </si>
  <si>
    <t>35 rue de la Prairie</t>
  </si>
  <si>
    <t>REIMS-ST-CHARLES</t>
  </si>
  <si>
    <t>2 rue St-Charles</t>
  </si>
  <si>
    <t>SAINT-DIZIER-BETTANCOURT</t>
  </si>
  <si>
    <t>rue Alfred Castler</t>
  </si>
  <si>
    <t>52100 BETTANCOURT-LA-FERREE</t>
  </si>
  <si>
    <t>TROYES</t>
  </si>
  <si>
    <t>50 boulevard Gambetta</t>
  </si>
  <si>
    <t>10000 TROYES</t>
  </si>
  <si>
    <t>BEX Elec de Reims</t>
  </si>
  <si>
    <t>REIMS</t>
  </si>
  <si>
    <t>BEX Elec de Montbéliard</t>
  </si>
  <si>
    <t>MONTBELIARD</t>
  </si>
  <si>
    <t>Réservé CAD Elec</t>
  </si>
  <si>
    <t>IDF</t>
  </si>
  <si>
    <t>DIR IDF</t>
  </si>
  <si>
    <t>IDF Ouest</t>
  </si>
  <si>
    <t>DR IDF Ouest</t>
  </si>
  <si>
    <t>Paris</t>
  </si>
  <si>
    <t>DR Paris</t>
  </si>
  <si>
    <t>IDF Est</t>
  </si>
  <si>
    <t>DR IDF EST</t>
  </si>
  <si>
    <t xml:space="preserve">Paris </t>
  </si>
  <si>
    <t>PLM- ACH</t>
  </si>
  <si>
    <t>PARIS</t>
  </si>
  <si>
    <t>Paris Etienne Marcel</t>
  </si>
  <si>
    <t>Paris Coustou</t>
  </si>
  <si>
    <t xml:space="preserve">IDF EST </t>
  </si>
  <si>
    <t>Croissy</t>
  </si>
  <si>
    <t>Savigny -ARE</t>
  </si>
  <si>
    <t>Savigny</t>
  </si>
  <si>
    <t>Pantin -ARE</t>
  </si>
  <si>
    <t>Pantin</t>
  </si>
  <si>
    <t>Bretigny - ARE</t>
  </si>
  <si>
    <t>Bretigny</t>
  </si>
  <si>
    <t>Melun - AREMA</t>
  </si>
  <si>
    <t>Melun</t>
  </si>
  <si>
    <t>Noisy Le Grand - AREMA</t>
  </si>
  <si>
    <t xml:space="preserve">Noisy </t>
  </si>
  <si>
    <t xml:space="preserve">IDF Ouest </t>
  </si>
  <si>
    <t>Montigny - ACH</t>
  </si>
  <si>
    <t>Montigny</t>
  </si>
  <si>
    <t>Moxouris -ARE</t>
  </si>
  <si>
    <t>Moxouris</t>
  </si>
  <si>
    <t>Massy</t>
  </si>
  <si>
    <t>Pontoise</t>
  </si>
  <si>
    <t xml:space="preserve">Montigny Stephenson </t>
  </si>
  <si>
    <t xml:space="preserve">Rue Stephenson </t>
  </si>
  <si>
    <t>Montigny Le Bretonneux</t>
  </si>
  <si>
    <t>Sannois - ARE</t>
  </si>
  <si>
    <t>Sannois</t>
  </si>
  <si>
    <t>SCOR - ARD</t>
  </si>
  <si>
    <t>Puteaux</t>
  </si>
  <si>
    <t>BEX Elec de Rueil Malmaison</t>
  </si>
  <si>
    <t>Rueil Malmaison</t>
  </si>
  <si>
    <t>BEX Elec Noisy Le Grand</t>
  </si>
  <si>
    <t>93160 Noisy Le Grand</t>
  </si>
  <si>
    <t>BEX Elec Montigny le Bretonneux</t>
  </si>
  <si>
    <t>Montigny le Bretonneux</t>
  </si>
  <si>
    <t>CAD Elec de Noisy le Grand</t>
  </si>
  <si>
    <t>12, rue du centre - Immeuble Le Vendome 1</t>
  </si>
  <si>
    <t>Réservé CAD Elec Noisy</t>
  </si>
  <si>
    <t>MED</t>
  </si>
  <si>
    <t>DIR Méditerranée</t>
  </si>
  <si>
    <t>CA</t>
  </si>
  <si>
    <t>DR Côte d'azur</t>
  </si>
  <si>
    <t>PADS</t>
  </si>
  <si>
    <t>DR Provence Alpes du Sud</t>
  </si>
  <si>
    <t>LR</t>
  </si>
  <si>
    <t>DR Languedoc-Roussillon</t>
  </si>
  <si>
    <t>Antibes</t>
  </si>
  <si>
    <t>1250 Chemin de Vallauris</t>
  </si>
  <si>
    <t>06600 Antibes</t>
  </si>
  <si>
    <t>Hyeres Cavell</t>
  </si>
  <si>
    <t>Avenue Edith Cawell</t>
  </si>
  <si>
    <t>83400 Hyeres</t>
  </si>
  <si>
    <t>La Garde</t>
  </si>
  <si>
    <t>8 Impasse de la Pauline</t>
  </si>
  <si>
    <t>83130 La Garde</t>
  </si>
  <si>
    <t>Nice-Diable Bleus</t>
  </si>
  <si>
    <t>8 Avenue des Diables Bleus</t>
  </si>
  <si>
    <t>06000 Nice</t>
  </si>
  <si>
    <t>Hyeres Renaudel</t>
  </si>
  <si>
    <t>Renaudel</t>
  </si>
  <si>
    <t>Cagnes/mer</t>
  </si>
  <si>
    <t>Avenue de la Colle</t>
  </si>
  <si>
    <t>06800 Cagnes sur mer</t>
  </si>
  <si>
    <t>Toulon - Loubière</t>
  </si>
  <si>
    <t>1 Boulevard Raynouard</t>
  </si>
  <si>
    <t>83054 Toulon</t>
  </si>
  <si>
    <t>Cannes - Aubarède</t>
  </si>
  <si>
    <t>Place de l'Aubarède</t>
  </si>
  <si>
    <t>06110 Le Cannet</t>
  </si>
  <si>
    <t>Brignoles</t>
  </si>
  <si>
    <t>Avenue Maréchal Foch</t>
  </si>
  <si>
    <t>83177 Brignoles</t>
  </si>
  <si>
    <t>St Raphael</t>
  </si>
  <si>
    <t>372 Avenue du Maréchal Leclerc</t>
  </si>
  <si>
    <t>83702 Saint Raphael</t>
  </si>
  <si>
    <t>Frontignan - La Peyrade</t>
  </si>
  <si>
    <t>18 Rue Célestin Arnaud</t>
  </si>
  <si>
    <t>34110 Frontignan</t>
  </si>
  <si>
    <t>Montpellier Trencavel</t>
  </si>
  <si>
    <t>382 Rue Raimon de Trencavel</t>
  </si>
  <si>
    <t>34000 Montpellier</t>
  </si>
  <si>
    <t>Narbonne Rossini</t>
  </si>
  <si>
    <t>18 Avenue Rossini</t>
  </si>
  <si>
    <t>11100 Narbonne</t>
  </si>
  <si>
    <t>Nîmes Jean Jaurès</t>
  </si>
  <si>
    <t>63 Bd Jean Jaurès</t>
  </si>
  <si>
    <t>30000 Nîmes</t>
  </si>
  <si>
    <t>Perpignan</t>
  </si>
  <si>
    <t>96 Avenue de Prades</t>
  </si>
  <si>
    <t>66000 Perpignan</t>
  </si>
  <si>
    <t>Carcassonne</t>
  </si>
  <si>
    <t>1 rue Joseph Anglade ZA de Prat Mary</t>
  </si>
  <si>
    <t>11000 Carcassonne</t>
  </si>
  <si>
    <t>Béziers</t>
  </si>
  <si>
    <t>22 av de Sérignan</t>
  </si>
  <si>
    <t>34521 Béziers</t>
  </si>
  <si>
    <t>Aix La Duranne</t>
  </si>
  <si>
    <t>510 Rue René Descartes</t>
  </si>
  <si>
    <t>13100 Aix La Duranne</t>
  </si>
  <si>
    <t>Aix-en-Provence Mozart</t>
  </si>
  <si>
    <t>345 Avenue Mozart</t>
  </si>
  <si>
    <t>13100 Aix-en-Provence</t>
  </si>
  <si>
    <t>Avignon</t>
  </si>
  <si>
    <t>1630 Avenue de la Croix Rouge</t>
  </si>
  <si>
    <t>84000 Avignon</t>
  </si>
  <si>
    <t>GAP</t>
  </si>
  <si>
    <t>6 Rue du Verger</t>
  </si>
  <si>
    <t>05000 GAP</t>
  </si>
  <si>
    <t>Marignane 1</t>
  </si>
  <si>
    <t>34 chemin St Pierre (Marignane 1)</t>
  </si>
  <si>
    <t>13700 Marignane</t>
  </si>
  <si>
    <t>Marignane 2</t>
  </si>
  <si>
    <t>39 chemin St Pierre (Marignane 2)</t>
  </si>
  <si>
    <t>Marseille Salengro</t>
  </si>
  <si>
    <t>269 Rue Roger Salengro</t>
  </si>
  <si>
    <t>13000 Marseille</t>
  </si>
  <si>
    <t>Marseille Etoile</t>
  </si>
  <si>
    <t>30 Rue Nogarette</t>
  </si>
  <si>
    <t>BEX Elec Aix en Provence - Site distant Gap</t>
  </si>
  <si>
    <t>BEX Elec Aix en Provence - Site distant Avignon</t>
  </si>
  <si>
    <t>83000 Avignon</t>
  </si>
  <si>
    <t>BEX Elec de Toulon - Site distant Nice</t>
  </si>
  <si>
    <t>BEX Elec Aix en Provence</t>
  </si>
  <si>
    <t>13100 Aix en Provence</t>
  </si>
  <si>
    <t>BEX Elec de Toulon</t>
  </si>
  <si>
    <t>83000 Toulon</t>
  </si>
  <si>
    <t>CAD Elec de Marseille</t>
  </si>
  <si>
    <t>269, avenue Roger Salengro</t>
  </si>
  <si>
    <t>13015 Marseille</t>
  </si>
  <si>
    <t>Réservé CA Elec Marseille</t>
  </si>
  <si>
    <t>MMN</t>
  </si>
  <si>
    <t>DIR MMN</t>
  </si>
  <si>
    <t>NPDC</t>
  </si>
  <si>
    <t>DR NPDC</t>
  </si>
  <si>
    <t>PICA</t>
  </si>
  <si>
    <t>DR PICARDIE</t>
  </si>
  <si>
    <t>NORM</t>
  </si>
  <si>
    <t>DR NORMANDIE</t>
  </si>
  <si>
    <t>Calais</t>
  </si>
  <si>
    <t>63 Rue de la Commune de Paris</t>
  </si>
  <si>
    <t>Valenciennes</t>
  </si>
  <si>
    <t>67 Rue des Remparts - BP 139</t>
  </si>
  <si>
    <t>Douai</t>
  </si>
  <si>
    <t>Rue du Polygone</t>
  </si>
  <si>
    <t>Lille</t>
  </si>
  <si>
    <t>Boulevard de la République</t>
  </si>
  <si>
    <t>La Madeleine</t>
  </si>
  <si>
    <t>Villeneuve d'ascq</t>
  </si>
  <si>
    <t>Rue Jules Ferry</t>
  </si>
  <si>
    <t>Villeneuve d Ascq</t>
  </si>
  <si>
    <t>St Martin</t>
  </si>
  <si>
    <t>260 Rte de Desvres</t>
  </si>
  <si>
    <t>St Martin Boulogne</t>
  </si>
  <si>
    <t>Saint Quentin</t>
  </si>
  <si>
    <t>60-62 Boulevard Victor Hugo</t>
  </si>
  <si>
    <t>Creil</t>
  </si>
  <si>
    <t>74 Rue Jean Jaurès</t>
  </si>
  <si>
    <t>Amiens</t>
  </si>
  <si>
    <t>10 rue Macquet Vion</t>
  </si>
  <si>
    <t>Réserve</t>
  </si>
  <si>
    <t>Rue Charles Linné</t>
  </si>
  <si>
    <t>LINNE</t>
  </si>
  <si>
    <t>Caen</t>
  </si>
  <si>
    <t>Rue du Marais</t>
  </si>
  <si>
    <t>Deville les rouen</t>
  </si>
  <si>
    <t>28 Rue du Docteur Emile Bataille</t>
  </si>
  <si>
    <t>Rouen</t>
  </si>
  <si>
    <t>Place de la pucelle</t>
  </si>
  <si>
    <t>Alencon</t>
  </si>
  <si>
    <t>7 Rue Robert Schumann</t>
  </si>
  <si>
    <t>Avranches</t>
  </si>
  <si>
    <t>5 Rue du Général Ruel</t>
  </si>
  <si>
    <t>Avranche</t>
  </si>
  <si>
    <t>St Lo</t>
  </si>
  <si>
    <t>Rue Jules Vallées ZAC de la Chevalerie</t>
  </si>
  <si>
    <t>Saint-Lo</t>
  </si>
  <si>
    <t>NORMANDIE</t>
  </si>
  <si>
    <t>RUE DU FORT</t>
  </si>
  <si>
    <t>CAEN</t>
  </si>
  <si>
    <t>PICARDIE</t>
  </si>
  <si>
    <t>BEX AMIENS</t>
  </si>
  <si>
    <t>RUE MACQUET VION</t>
  </si>
  <si>
    <t>AMIENS</t>
  </si>
  <si>
    <t>BEX ELEC LENS GARE</t>
  </si>
  <si>
    <t>1 rue Cassan Urbania - 3ème étage</t>
  </si>
  <si>
    <t>LENS</t>
  </si>
  <si>
    <t xml:space="preserve">BEX Elec Lille </t>
  </si>
  <si>
    <t>16, rue Delphin Petit</t>
  </si>
  <si>
    <t>LILLE</t>
  </si>
  <si>
    <t>BEX ELEC Evreux</t>
  </si>
  <si>
    <t>ZI 1 RUE JACQUES MONOD</t>
  </si>
  <si>
    <t>EVREUX</t>
  </si>
  <si>
    <t>CAD Elec de Lille La Madeleine</t>
  </si>
  <si>
    <t>174, avenue de La Madeleine</t>
  </si>
  <si>
    <t>59110 LA MADELEINE</t>
  </si>
  <si>
    <t>Réservé CAD Elec de Lille La Madeleine</t>
  </si>
  <si>
    <t>Ouest</t>
  </si>
  <si>
    <t>DIR Ouest</t>
  </si>
  <si>
    <t>BZH</t>
  </si>
  <si>
    <t>DR Bretagne</t>
  </si>
  <si>
    <t>PDL</t>
  </si>
  <si>
    <t>DR Pays de Loire</t>
  </si>
  <si>
    <t>PCH</t>
  </si>
  <si>
    <t>DR Poitou-Charente</t>
  </si>
  <si>
    <t>AURAY</t>
  </si>
  <si>
    <t>29, rue Louis Billet</t>
  </si>
  <si>
    <t>56 AURAY</t>
  </si>
  <si>
    <t>BREST</t>
  </si>
  <si>
    <t>195, rue Ernestine de Tremaudan</t>
  </si>
  <si>
    <t>29 BREST</t>
  </si>
  <si>
    <t>CAUDAN</t>
  </si>
  <si>
    <t>92, rue du Maneguen</t>
  </si>
  <si>
    <t>56 CAUDAN</t>
  </si>
  <si>
    <t>PLERIN</t>
  </si>
  <si>
    <t>Rue Pierre et Marie Curie</t>
  </si>
  <si>
    <t>22 PLERIN</t>
  </si>
  <si>
    <t>RENNES (Ouessant)</t>
  </si>
  <si>
    <t>9, rue Maurice Fabre</t>
  </si>
  <si>
    <t>35 RENNES</t>
  </si>
  <si>
    <t>RENNES (Voltaire)</t>
  </si>
  <si>
    <t>64 Bvd Voltaire</t>
  </si>
  <si>
    <t>SAINT BRIEUC</t>
  </si>
  <si>
    <t>Rue Romain Rolland</t>
  </si>
  <si>
    <t>22 SAINT BRIEUC</t>
  </si>
  <si>
    <t>VANNES</t>
  </si>
  <si>
    <t>rue du Vincin . (Comptage)</t>
  </si>
  <si>
    <t>56 VANNES</t>
  </si>
  <si>
    <t>ANGERS</t>
  </si>
  <si>
    <t>25, quai Félix Faure</t>
  </si>
  <si>
    <t>49 ANGERS</t>
  </si>
  <si>
    <t>FONTENAY LE COMTE</t>
  </si>
  <si>
    <t xml:space="preserve">17 r Sablière </t>
  </si>
  <si>
    <t>85 FONTENAY LE COMTE</t>
  </si>
  <si>
    <t>LA ROCHE SUR YON</t>
  </si>
  <si>
    <t>Boulevard Rond Point de l'Atlantique</t>
  </si>
  <si>
    <t>85 LA ROCHE SUR YON</t>
  </si>
  <si>
    <t>LAVAL (Crossardiere)</t>
  </si>
  <si>
    <t xml:space="preserve">35 bis Rue Crossardiere </t>
  </si>
  <si>
    <t>53 LAVAL</t>
  </si>
  <si>
    <t>LE MANS</t>
  </si>
  <si>
    <t>5, rue Anatole France</t>
  </si>
  <si>
    <t>72 LE MANS</t>
  </si>
  <si>
    <t>ORVAULT</t>
  </si>
  <si>
    <t>2, rue de la Conraie</t>
  </si>
  <si>
    <t>44 ORVAULT</t>
  </si>
  <si>
    <t>REZE</t>
  </si>
  <si>
    <t>21 rue de la Chaussée</t>
  </si>
  <si>
    <t>44 REZE</t>
  </si>
  <si>
    <t>SAINT-HERBLAIN</t>
  </si>
  <si>
    <t>2, rue Vasco de Gamma</t>
  </si>
  <si>
    <t>44 SAINT HERBLAIN</t>
  </si>
  <si>
    <t>ISLE D'ESPAGNAC</t>
  </si>
  <si>
    <t xml:space="preserve">Bd de la Quintinie </t>
  </si>
  <si>
    <t>16 ISLE D'ESPAGNAC</t>
  </si>
  <si>
    <t>LA ROCHELLE</t>
  </si>
  <si>
    <t xml:space="preserve">Rue Marcel Paul </t>
  </si>
  <si>
    <t>17 LA ROCHELLE</t>
  </si>
  <si>
    <t>POITIERS (Bourgogne)</t>
  </si>
  <si>
    <t>Rue de Bourgogne</t>
  </si>
  <si>
    <t>86 POITIERS</t>
  </si>
  <si>
    <t>POITIERS (Marcel Paul)</t>
  </si>
  <si>
    <t>ROCHEFORT</t>
  </si>
  <si>
    <t>2 boulevard Aristide Briand</t>
  </si>
  <si>
    <t>17 ROCHEFORT</t>
  </si>
  <si>
    <t>SAINTES</t>
  </si>
  <si>
    <t>Avenue de Saintonge</t>
  </si>
  <si>
    <t>17 SAINTES</t>
  </si>
  <si>
    <t>BEX Elec Le Mans</t>
  </si>
  <si>
    <t>BEX Elec Reze</t>
  </si>
  <si>
    <t>BEX Elec IQ Nantes AI</t>
  </si>
  <si>
    <t>BEX Elec de Landerneau</t>
  </si>
  <si>
    <t>29 LANDERNEAU</t>
  </si>
  <si>
    <t>BEX Elec de Rennes</t>
  </si>
  <si>
    <t>ZAC de la Halleraie</t>
  </si>
  <si>
    <t>35 VERN SUR SEICHE</t>
  </si>
  <si>
    <t>CAD Elec de Nantes</t>
  </si>
  <si>
    <t>13, allée des Tanneurs</t>
  </si>
  <si>
    <t>44013 NANTES</t>
  </si>
  <si>
    <t>Réservé CAD Elec Nantes</t>
  </si>
  <si>
    <t>RAB</t>
  </si>
  <si>
    <t>DIR RAB</t>
  </si>
  <si>
    <t>ALPES</t>
  </si>
  <si>
    <t>DR Sillon Alpin</t>
  </si>
  <si>
    <t>SIRHO</t>
  </si>
  <si>
    <t>DR Sillon Rhodanien</t>
  </si>
  <si>
    <t>BGNE</t>
  </si>
  <si>
    <t>DR Bourgogne</t>
  </si>
  <si>
    <t>Annemasse</t>
  </si>
  <si>
    <t>19 Rue Charcot</t>
  </si>
  <si>
    <t>74 ANNEMASSE</t>
  </si>
  <si>
    <t>Grenoble</t>
  </si>
  <si>
    <t>11 Rue Félix Esclangon</t>
  </si>
  <si>
    <t>38 GRENOBLE</t>
  </si>
  <si>
    <t>Bissy</t>
  </si>
  <si>
    <t>711 Avenue du Grand Arietaz</t>
  </si>
  <si>
    <t>73 CHAMBERY</t>
  </si>
  <si>
    <t>Chambéry</t>
  </si>
  <si>
    <t>4 Boulevard Gambetta</t>
  </si>
  <si>
    <t>Valence Marne</t>
  </si>
  <si>
    <t>24 avenue de la Marne</t>
  </si>
  <si>
    <t>26 VALENCE</t>
  </si>
  <si>
    <t>Roanne</t>
  </si>
  <si>
    <t>3 Rue Raoul Follereau</t>
  </si>
  <si>
    <t>42 ROANNE</t>
  </si>
  <si>
    <t>Lyon Duguesclin</t>
  </si>
  <si>
    <t>288 Rue Duguesclin</t>
  </si>
  <si>
    <t>69 LYON</t>
  </si>
  <si>
    <t>Bourg Picasso</t>
  </si>
  <si>
    <t>3 Avenue Pablo Picaso</t>
  </si>
  <si>
    <t>01 BOURG EN BRESSE</t>
  </si>
  <si>
    <t>Vienne</t>
  </si>
  <si>
    <t>7 Boulevard Pacatianus</t>
  </si>
  <si>
    <t>38  VIENNE</t>
  </si>
  <si>
    <t>St Etienne Lamartine</t>
  </si>
  <si>
    <t>2 Rue Lamartine</t>
  </si>
  <si>
    <t>42 SAINT ETIENNE</t>
  </si>
  <si>
    <t>Lyon Villette</t>
  </si>
  <si>
    <t>26 Rue de la Villette</t>
  </si>
  <si>
    <t>Chalon Lapierre</t>
  </si>
  <si>
    <t>3 rue Georges Lapierre</t>
  </si>
  <si>
    <t>71 CHALON SUR SAONE</t>
  </si>
  <si>
    <t>Nevers Palissy</t>
  </si>
  <si>
    <t xml:space="preserve">5 rue Bernard Palissy </t>
  </si>
  <si>
    <t>58 NEVERS</t>
  </si>
  <si>
    <t>Dijon Longvic</t>
  </si>
  <si>
    <t xml:space="preserve">65 rue de Longvic </t>
  </si>
  <si>
    <t>21 DIJON</t>
  </si>
  <si>
    <t>Auxerre Clairions</t>
  </si>
  <si>
    <t xml:space="preserve">15 rue des clairions </t>
  </si>
  <si>
    <t>89 AUXERRE</t>
  </si>
  <si>
    <t>Chalon Hugo</t>
  </si>
  <si>
    <t xml:space="preserve">20 avenue Victor Hugo </t>
  </si>
  <si>
    <t>ACR Dijon</t>
  </si>
  <si>
    <t>7-9 Rue Marcel Dassault</t>
  </si>
  <si>
    <t>21000 Dijon</t>
  </si>
  <si>
    <t>ACR Epagny</t>
  </si>
  <si>
    <t>130 rue de la Mandallaz</t>
  </si>
  <si>
    <t>74330 Epagny</t>
  </si>
  <si>
    <t>BEX Dijon</t>
  </si>
  <si>
    <t xml:space="preserve">25 Rue de Broglie </t>
  </si>
  <si>
    <t>BEX/ACR Lyon</t>
  </si>
  <si>
    <t>288 rue Duguesclin</t>
  </si>
  <si>
    <t>69000 Lyon</t>
  </si>
  <si>
    <t>BEX Chambéry</t>
  </si>
  <si>
    <t>4 Bd Gambetta</t>
  </si>
  <si>
    <t>73000 Chambéry</t>
  </si>
  <si>
    <t>BEX/ACR Valence</t>
  </si>
  <si>
    <t>106 rue Barnave</t>
  </si>
  <si>
    <t>26000 Valence</t>
  </si>
  <si>
    <t>CAD Elec de Grenoble</t>
  </si>
  <si>
    <t>15, avenue de l'île brune</t>
  </si>
  <si>
    <t>38120 St Egrève</t>
  </si>
  <si>
    <t>Réservé CAD Elec Grenoble</t>
  </si>
  <si>
    <t>Sud Ouest</t>
  </si>
  <si>
    <t>DIR Sud Ouest</t>
  </si>
  <si>
    <t>AQN</t>
  </si>
  <si>
    <t>DR Aquitaine Nord</t>
  </si>
  <si>
    <t>PyL</t>
  </si>
  <si>
    <t>DR Pyrénées Landes</t>
  </si>
  <si>
    <t>NMP</t>
  </si>
  <si>
    <t>DR Nord Midi Pyrénées</t>
  </si>
  <si>
    <t>MPS</t>
  </si>
  <si>
    <t>DR Midi Pyrénées Sud</t>
  </si>
  <si>
    <t>Aquitaine</t>
  </si>
  <si>
    <t>Région Aquitaine</t>
  </si>
  <si>
    <t>Midi Pyrénées</t>
  </si>
  <si>
    <t>Région Midi Pyrénées</t>
  </si>
  <si>
    <t>Perigueux</t>
  </si>
  <si>
    <t>23, rue des 2 ponts</t>
  </si>
  <si>
    <t>24 PERIGUEUX</t>
  </si>
  <si>
    <t>Agen Carco</t>
  </si>
  <si>
    <t>11, rue Francis CARCO</t>
  </si>
  <si>
    <t>47 AGEN</t>
  </si>
  <si>
    <t>Le Passage</t>
  </si>
  <si>
    <t>1, chemin du Limport</t>
  </si>
  <si>
    <t>47 LE PASSAGE</t>
  </si>
  <si>
    <t>Gradignan</t>
  </si>
  <si>
    <t>Allée de Carthon Ferriere</t>
  </si>
  <si>
    <t>33 GRADIGNAN</t>
  </si>
  <si>
    <t>Bordeaux-Lescure</t>
  </si>
  <si>
    <t>130, rue Lecoq Lescure</t>
  </si>
  <si>
    <t>33 BORDEAUX</t>
  </si>
  <si>
    <t>Bordeaux-Dubourdieu</t>
  </si>
  <si>
    <t>54, rue Dubourdieu</t>
  </si>
  <si>
    <t>Mérignac</t>
  </si>
  <si>
    <t>4, rue Isaac Newton</t>
  </si>
  <si>
    <t>Marmande</t>
  </si>
  <si>
    <t>AV DU DOCTEUR NEAU</t>
  </si>
  <si>
    <t>47 MARMANDE</t>
  </si>
  <si>
    <t>Villeneuve sur Lot</t>
  </si>
  <si>
    <t>Av Henri Barbusse</t>
  </si>
  <si>
    <t>47 Villeneuve sur Lot</t>
  </si>
  <si>
    <t>Bayonne</t>
  </si>
  <si>
    <t>39, avenue du 8 mai 1945</t>
  </si>
  <si>
    <t>64 BAYONNE</t>
  </si>
  <si>
    <t>Tarbes</t>
  </si>
  <si>
    <t>5, rue Alsace - Lorraine</t>
  </si>
  <si>
    <t>65 TARBES</t>
  </si>
  <si>
    <t>PAU-DEREME</t>
  </si>
  <si>
    <t>Avenue Dereme</t>
  </si>
  <si>
    <t>64 PAU</t>
  </si>
  <si>
    <t>PAU-LARRIBAU</t>
  </si>
  <si>
    <t>Avenue Larribau</t>
  </si>
  <si>
    <t>Mt De Marsan</t>
  </si>
  <si>
    <t>St Alban</t>
  </si>
  <si>
    <t>Rue de l'Industrie</t>
  </si>
  <si>
    <t>31 SAINT ALBAN</t>
  </si>
  <si>
    <t>Castres</t>
  </si>
  <si>
    <t>46, avenue Charles de Gaulle</t>
  </si>
  <si>
    <t>81 CASTRES</t>
  </si>
  <si>
    <t xml:space="preserve">Cahors </t>
  </si>
  <si>
    <t>283, avenue Pierre SEMARD</t>
  </si>
  <si>
    <t>46 CAHORS</t>
  </si>
  <si>
    <t>Souillac</t>
  </si>
  <si>
    <t>Rodez</t>
  </si>
  <si>
    <t>Millau</t>
  </si>
  <si>
    <t>Albi</t>
  </si>
  <si>
    <t>Mende</t>
  </si>
  <si>
    <t>Montauban</t>
  </si>
  <si>
    <t>Tlse-Marquette</t>
  </si>
  <si>
    <t>31 TOULOUSE</t>
  </si>
  <si>
    <t>Foix</t>
  </si>
  <si>
    <t>ZI la barre</t>
  </si>
  <si>
    <t>09 FOIX</t>
  </si>
  <si>
    <t xml:space="preserve">St Gaudens </t>
  </si>
  <si>
    <t>11, rue des Marsoulas</t>
  </si>
  <si>
    <t>31 SAINT GAUDENS</t>
  </si>
  <si>
    <t>Toulouse-Mirail</t>
  </si>
  <si>
    <t>54, chemin du Général Decroute</t>
  </si>
  <si>
    <t>Toulouse-Basso-Cambo</t>
  </si>
  <si>
    <t>2, rue Roger Cambouviles</t>
  </si>
  <si>
    <t>Tlse-7Deniers</t>
  </si>
  <si>
    <t>110, rue des Troènes</t>
  </si>
  <si>
    <t>AUCH</t>
  </si>
  <si>
    <t>BEX Elec de Mérignac</t>
  </si>
  <si>
    <t>33705 Mérignac</t>
  </si>
  <si>
    <t>CAD Elec de Bordeaux</t>
  </si>
  <si>
    <t>33705 Merignac</t>
  </si>
  <si>
    <t>Réservé CAD Elec Bordeaux</t>
  </si>
  <si>
    <t>IQ</t>
  </si>
  <si>
    <t>DIR intégration / Qualification</t>
  </si>
  <si>
    <t>A</t>
  </si>
  <si>
    <t>DR A</t>
  </si>
  <si>
    <t>B</t>
  </si>
  <si>
    <t>DR B</t>
  </si>
  <si>
    <t>C</t>
  </si>
  <si>
    <t>DR C</t>
  </si>
  <si>
    <t>Site test hors production 1</t>
  </si>
  <si>
    <t>Site test hors production 2</t>
  </si>
  <si>
    <t>Site test en production 1</t>
  </si>
  <si>
    <t>Site test en production 2</t>
  </si>
  <si>
    <t>vide c1</t>
  </si>
  <si>
    <t>vide c2</t>
  </si>
  <si>
    <t>RESERVE</t>
  </si>
  <si>
    <t>RESERVE PREFIXE DPNSS</t>
  </si>
  <si>
    <t>DIR1_IDF</t>
  </si>
  <si>
    <t>DIR2_MMN</t>
  </si>
  <si>
    <t>DIR3_EST</t>
  </si>
  <si>
    <t>DIR4_RAB</t>
  </si>
  <si>
    <t>DIR5_MED</t>
  </si>
  <si>
    <t>DIR6_SO</t>
  </si>
  <si>
    <t>DIR7_OUEST</t>
  </si>
  <si>
    <t>DIR8_ACL</t>
  </si>
  <si>
    <t>DIR9_IQ</t>
  </si>
  <si>
    <t>Nom des DR</t>
  </si>
  <si>
    <t>Abrg DR</t>
  </si>
  <si>
    <t>N° de DR</t>
  </si>
  <si>
    <t>DIR-1 IDF</t>
  </si>
  <si>
    <t>IDF_OUEST</t>
  </si>
  <si>
    <t>IDF_EST</t>
  </si>
  <si>
    <t>DIR-2 MMN</t>
  </si>
  <si>
    <t>DIR-3 EST</t>
  </si>
  <si>
    <t>CHAMPAGNE_ARDENNES</t>
  </si>
  <si>
    <t>LORRAINE</t>
  </si>
  <si>
    <t>ALSACE_FRANCHE_COMTE</t>
  </si>
  <si>
    <t>DIR-4 RAB</t>
  </si>
  <si>
    <t>SILLON_ALPIN</t>
  </si>
  <si>
    <t>SILLON_RHODANIEN</t>
  </si>
  <si>
    <t>BOURGOGNE</t>
  </si>
  <si>
    <t>DIR-5 MED</t>
  </si>
  <si>
    <t>COTE_D_AZUR</t>
  </si>
  <si>
    <t>PROVENCE_ALPES_DU_SUD</t>
  </si>
  <si>
    <t>LANGUEDOC_ROUSSILLON</t>
  </si>
  <si>
    <t>DIR-6 SO</t>
  </si>
  <si>
    <t>AQUITAINE_NORD</t>
  </si>
  <si>
    <t>PYRENEES_LANDES</t>
  </si>
  <si>
    <t>PYL</t>
  </si>
  <si>
    <t>NORD_MIDI_PYRENEES</t>
  </si>
  <si>
    <t>MIDI_PYRENEES_SUD</t>
  </si>
  <si>
    <t>DIR-7 OUEST</t>
  </si>
  <si>
    <t>BRETAGNE</t>
  </si>
  <si>
    <t>PAYS_DE_LA_LOIRE</t>
  </si>
  <si>
    <t>POITOU_CHARENTE</t>
  </si>
  <si>
    <t>DIR-8 ACL</t>
  </si>
  <si>
    <t>CENTRE</t>
  </si>
  <si>
    <t>AUVERGNE</t>
  </si>
  <si>
    <t>LIMOUSIN</t>
  </si>
  <si>
    <t>DIR-9-IQ</t>
  </si>
  <si>
    <t>DR_A</t>
  </si>
  <si>
    <t>DR_B</t>
  </si>
  <si>
    <t>DR_C</t>
  </si>
  <si>
    <t>IDFO</t>
  </si>
  <si>
    <t>IDFE</t>
  </si>
  <si>
    <t>OU</t>
  </si>
  <si>
    <t>EST</t>
  </si>
  <si>
    <t>SO</t>
  </si>
  <si>
    <t>SERVICES</t>
  </si>
  <si>
    <t xml:space="preserve"> Activité ds le Métier</t>
  </si>
  <si>
    <t>DR_activité-Métier_MM (pour campagne entrante)</t>
  </si>
  <si>
    <t>DIR_Métier_MM</t>
  </si>
  <si>
    <t>NAT_Métier_MM</t>
  </si>
  <si>
    <t>DR_Métier_MM_DEP (pour campagne sotante)</t>
  </si>
  <si>
    <t>DIR_Métier_MM_DEP</t>
  </si>
  <si>
    <t>NAT_Métier_MM_DEP</t>
  </si>
  <si>
    <t>DR_Métier_MA (pour campagne entrante)</t>
  </si>
  <si>
    <t>DIR_Métier_MA</t>
  </si>
  <si>
    <t>NAT_Métier_MA</t>
  </si>
  <si>
    <t>DR_Métier_MA_DEP (pour campagne sotante)</t>
  </si>
  <si>
    <t>DIR_Métier_MA_DEP</t>
  </si>
  <si>
    <t>NAT_Métier_MA_DEP</t>
  </si>
  <si>
    <t>Index</t>
  </si>
  <si>
    <t>dr</t>
  </si>
  <si>
    <t>site</t>
  </si>
  <si>
    <t>adresse</t>
  </si>
  <si>
    <t>ville</t>
  </si>
  <si>
    <t>qm</t>
  </si>
  <si>
    <t>Sans Objet</t>
  </si>
  <si>
    <t/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</si>
  <si>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</si>
  <si>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</si>
  <si>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</si>
  <si>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</si>
  <si>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</si>
  <si>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</si>
  <si>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</si>
  <si>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</si>
  <si>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</si>
  <si>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</si>
  <si>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</si>
  <si>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</si>
  <si>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</si>
  <si>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</si>
  <si>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</si>
  <si>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</si>
  <si>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</si>
  <si>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</si>
  <si>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</si>
  <si>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</si>
  <si>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</si>
  <si>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</si>
  <si>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</si>
  <si>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</si>
  <si>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</si>
  <si>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</si>
  <si>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</si>
  <si>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</si>
  <si>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</si>
  <si>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</si>
  <si>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</si>
  <si>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</si>
  <si>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</si>
  <si>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841</t>
  </si>
  <si>
    <t>842</t>
  </si>
  <si>
    <t>843</t>
  </si>
  <si>
    <t>301</t>
  </si>
  <si>
    <t>302</t>
  </si>
  <si>
    <t>303</t>
  </si>
  <si>
    <t>304</t>
  </si>
  <si>
    <t>305</t>
  </si>
  <si>
    <t>306</t>
  </si>
  <si>
    <t>321</t>
  </si>
  <si>
    <t>322</t>
  </si>
  <si>
    <t>323</t>
  </si>
  <si>
    <t>324</t>
  </si>
  <si>
    <t>325</t>
  </si>
  <si>
    <t>341</t>
  </si>
  <si>
    <t>342</t>
  </si>
  <si>
    <t>343</t>
  </si>
  <si>
    <t>344</t>
  </si>
  <si>
    <t>345</t>
  </si>
  <si>
    <t>346</t>
  </si>
  <si>
    <t>368</t>
  </si>
  <si>
    <t>101</t>
  </si>
  <si>
    <t>102</t>
  </si>
  <si>
    <t>103</t>
  </si>
  <si>
    <t>110</t>
  </si>
  <si>
    <t>111</t>
  </si>
  <si>
    <t>112</t>
  </si>
  <si>
    <t>113</t>
  </si>
  <si>
    <t>114</t>
  </si>
  <si>
    <t>115</t>
  </si>
  <si>
    <t>120</t>
  </si>
  <si>
    <t>121</t>
  </si>
  <si>
    <t>122</t>
  </si>
  <si>
    <t>123</t>
  </si>
  <si>
    <t>124</t>
  </si>
  <si>
    <t>125</t>
  </si>
  <si>
    <t>127</t>
  </si>
  <si>
    <t>167</t>
  </si>
  <si>
    <t>168</t>
  </si>
  <si>
    <t>169</t>
  </si>
  <si>
    <t>170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</si>
  <si>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</si>
  <si>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</si>
  <si>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</si>
  <si>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</si>
  <si>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</si>
  <si>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</si>
  <si>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</si>
  <si>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</si>
  <si>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</si>
  <si>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</si>
  <si>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521</t>
  </si>
  <si>
    <t>522</t>
  </si>
  <si>
    <t>523</t>
  </si>
  <si>
    <t>524</t>
  </si>
  <si>
    <t>525</t>
  </si>
  <si>
    <t>526</t>
  </si>
  <si>
    <t>527</t>
  </si>
  <si>
    <t>541</t>
  </si>
  <si>
    <t>542</t>
  </si>
  <si>
    <t>543</t>
  </si>
  <si>
    <t>544</t>
  </si>
  <si>
    <t>545</t>
  </si>
  <si>
    <t>546</t>
  </si>
  <si>
    <t>547</t>
  </si>
  <si>
    <t>548</t>
  </si>
  <si>
    <t>564</t>
  </si>
  <si>
    <t>565</t>
  </si>
  <si>
    <t>566</t>
  </si>
  <si>
    <t>568</t>
  </si>
  <si>
    <t>569</t>
  </si>
  <si>
    <t>570</t>
  </si>
  <si>
    <t>201</t>
  </si>
  <si>
    <t>202</t>
  </si>
  <si>
    <t>203</t>
  </si>
  <si>
    <t>204</t>
  </si>
  <si>
    <t>205</t>
  </si>
  <si>
    <t>210</t>
  </si>
  <si>
    <t>211</t>
  </si>
  <si>
    <t>212</t>
  </si>
  <si>
    <t>213</t>
  </si>
  <si>
    <t>220</t>
  </si>
  <si>
    <t>221</t>
  </si>
  <si>
    <t>222</t>
  </si>
  <si>
    <t>223</t>
  </si>
  <si>
    <t>224</t>
  </si>
  <si>
    <t>225</t>
  </si>
  <si>
    <t>266</t>
  </si>
  <si>
    <t>268</t>
  </si>
  <si>
    <t>269</t>
  </si>
  <si>
    <t>270</t>
  </si>
  <si>
    <t>701</t>
  </si>
  <si>
    <t>702</t>
  </si>
  <si>
    <t>703</t>
  </si>
  <si>
    <t>704</t>
  </si>
  <si>
    <t>705</t>
  </si>
  <si>
    <t>706</t>
  </si>
  <si>
    <t>707</t>
  </si>
  <si>
    <t>708</t>
  </si>
  <si>
    <t>715</t>
  </si>
  <si>
    <t>716</t>
  </si>
  <si>
    <t>717</t>
  </si>
  <si>
    <t>718</t>
  </si>
  <si>
    <t>719</t>
  </si>
  <si>
    <t>720</t>
  </si>
  <si>
    <t>721</t>
  </si>
  <si>
    <t>722</t>
  </si>
  <si>
    <t>730</t>
  </si>
  <si>
    <t>731</t>
  </si>
  <si>
    <t>732</t>
  </si>
  <si>
    <t>733</t>
  </si>
  <si>
    <t>734</t>
  </si>
  <si>
    <t>735</t>
  </si>
  <si>
    <t>759</t>
  </si>
  <si>
    <t>768</t>
  </si>
  <si>
    <t>769</t>
  </si>
  <si>
    <t>770</t>
  </si>
  <si>
    <t>401</t>
  </si>
  <si>
    <t>402</t>
  </si>
  <si>
    <t>403</t>
  </si>
  <si>
    <t>404</t>
  </si>
  <si>
    <t>421</t>
  </si>
  <si>
    <t>422</t>
  </si>
  <si>
    <t>423</t>
  </si>
  <si>
    <t>424</t>
  </si>
  <si>
    <t>425</t>
  </si>
  <si>
    <t>426</t>
  </si>
  <si>
    <t>427</t>
  </si>
  <si>
    <t>441</t>
  </si>
  <si>
    <t>442</t>
  </si>
  <si>
    <t>443</t>
  </si>
  <si>
    <t>444</t>
  </si>
  <si>
    <t>445</t>
  </si>
  <si>
    <t>470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</si>
  <si>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</si>
  <si>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</si>
  <si>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</si>
  <si>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</si>
  <si>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</si>
  <si>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</si>
  <si>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</si>
  <si>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</si>
  <si>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</si>
  <si>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620</t>
  </si>
  <si>
    <t>621</t>
  </si>
  <si>
    <t>622</t>
  </si>
  <si>
    <t>623</t>
  </si>
  <si>
    <t>624</t>
  </si>
  <si>
    <t>634</t>
  </si>
  <si>
    <t>635</t>
  </si>
  <si>
    <t>636</t>
  </si>
  <si>
    <t>638</t>
  </si>
  <si>
    <t>639</t>
  </si>
  <si>
    <t>640</t>
  </si>
  <si>
    <t>641</t>
  </si>
  <si>
    <t>642</t>
  </si>
  <si>
    <t>643</t>
  </si>
  <si>
    <t>644</t>
  </si>
  <si>
    <t>652</t>
  </si>
  <si>
    <t>653</t>
  </si>
  <si>
    <t>654</t>
  </si>
  <si>
    <t>655</t>
  </si>
  <si>
    <t>656</t>
  </si>
  <si>
    <t>657</t>
  </si>
  <si>
    <t>668</t>
  </si>
  <si>
    <t>669</t>
  </si>
  <si>
    <t>670</t>
  </si>
  <si>
    <t>901</t>
  </si>
  <si>
    <t>902</t>
  </si>
  <si>
    <t>903</t>
  </si>
  <si>
    <t>904</t>
  </si>
  <si>
    <t>2
Site de rattachement</t>
  </si>
  <si>
    <t>OUI</t>
  </si>
  <si>
    <t>Oui</t>
  </si>
  <si>
    <t>Nb Fo Relais</t>
  </si>
  <si>
    <t>Nb user droit uSupervisor</t>
  </si>
  <si>
    <t>Info :</t>
  </si>
  <si>
    <t>Erreur :</t>
  </si>
  <si>
    <t>compte x2 ds colonne E</t>
  </si>
  <si>
    <t>compte x2 ds colonnes E &amp; H</t>
  </si>
  <si>
    <t>1
Code
Site</t>
  </si>
  <si>
    <t>4
Nom Prénom</t>
  </si>
  <si>
    <t>6
Nouveau 
Nom Prénom</t>
  </si>
  <si>
    <t>ACH</t>
  </si>
  <si>
    <t>RLV</t>
  </si>
  <si>
    <t>PNT</t>
  </si>
  <si>
    <t>RDV</t>
  </si>
  <si>
    <t>PART</t>
  </si>
  <si>
    <t>SRC_PART</t>
  </si>
  <si>
    <t>PRO</t>
  </si>
  <si>
    <t>SRC_PRO</t>
  </si>
  <si>
    <t>PROD</t>
  </si>
  <si>
    <t>Attribut° droit OTCS</t>
  </si>
  <si>
    <t>Num de la DIR</t>
  </si>
  <si>
    <t>Nom de la DR</t>
  </si>
  <si>
    <t>Métiers</t>
  </si>
  <si>
    <t>RE</t>
  </si>
  <si>
    <t>Resp Exloit.</t>
  </si>
  <si>
    <t>N°SITE</t>
  </si>
  <si>
    <t>NOM SITE</t>
  </si>
  <si>
    <t>ROLE</t>
  </si>
  <si>
    <t>concaten</t>
  </si>
  <si>
    <t>O</t>
  </si>
  <si>
    <t>3
* Métiers</t>
  </si>
  <si>
    <t>5
* Affectation 
BT-ODIGO</t>
  </si>
  <si>
    <t>7
* NNI</t>
  </si>
  <si>
    <t>10
Poste ACD
 (Agent ou Superviseur
 vu de l'OXE)</t>
  </si>
  <si>
    <t>11
Profil OTCS
  uAgent et/ou uSupervisor</t>
  </si>
  <si>
    <t>13
Formateur Relais</t>
  </si>
  <si>
    <t>12
Attribution droit OTCS (uSupervisor)</t>
  </si>
  <si>
    <t>8
Login
(OXE)</t>
  </si>
  <si>
    <t>Ex DIR (OXE): IDF</t>
  </si>
  <si>
    <t>DR: PARIS, IDFE, IDFO</t>
  </si>
  <si>
    <t>Métiers: ACH, ARE, SRC</t>
  </si>
  <si>
    <t>Droits : RE (Responsable équipe), PEC, UOI, NXO</t>
  </si>
  <si>
    <t xml:space="preserve"> </t>
  </si>
  <si>
    <t>PRINCIPE pour la saisie de la collecte</t>
  </si>
  <si>
    <t>1_Code Site :</t>
  </si>
  <si>
    <t>2_Site de rattachement :</t>
  </si>
  <si>
    <t>Il est composé du numéro de l'ex DIR ou OXE (OmniPCX Entreprise = autocommutateur) 1 chiffre et du code site sur 2 chiffres. Le Code Site est extrait du document " PTI NA051 ".</t>
  </si>
  <si>
    <t xml:space="preserve">*3_Métiers : </t>
  </si>
  <si>
    <t>4_ Nom Prénom :</t>
  </si>
  <si>
    <t xml:space="preserve">C'est le nom extrait de l'OXE. Il doit respecter le format suivant : </t>
  </si>
  <si>
    <t>1-Code site (3 chiffres)</t>
  </si>
  <si>
    <t>2-Underscore (_)</t>
  </si>
  <si>
    <t>3-Nom de famille en majuscule</t>
  </si>
  <si>
    <t>4-Prénom : 1ere lettre en majuscule</t>
  </si>
  <si>
    <t xml:space="preserve">6_ Nom Prénom : </t>
  </si>
  <si>
    <t>*5_Affectation BT-ODIGO :</t>
  </si>
  <si>
    <t>*7_NNI :</t>
  </si>
  <si>
    <t xml:space="preserve">Numéro National d'Identification, c'est un identifiant ERDF unique par personne. </t>
  </si>
  <si>
    <t>8_Login (OXE) :</t>
  </si>
  <si>
    <t>C'est le numéro attribué à un utilisateur et qui lui permet de se loguer à l'accueil téléphonique.</t>
  </si>
  <si>
    <t>10_Poste ACD (Agent ou Superviseur vu de l'OXE) :</t>
  </si>
  <si>
    <t>11_Profil OTCS  uAgent et/ou uSupervisor :</t>
  </si>
  <si>
    <t>Règle de nommage exemple : " IDF_IDFE_ACH_RE "</t>
  </si>
  <si>
    <t>12_Attribution droit OTCS (uSupervisor) :</t>
  </si>
  <si>
    <t xml:space="preserve">13_Formateur Relais : </t>
  </si>
  <si>
    <r>
      <rPr>
        <b/>
        <sz val="11"/>
        <color theme="1"/>
        <rFont val="Calibri"/>
        <family val="2"/>
        <scheme val="minor"/>
      </rPr>
      <t>A supprimer :</t>
    </r>
    <r>
      <rPr>
        <sz val="11"/>
        <color theme="1"/>
        <rFont val="Calibri"/>
        <family val="2"/>
        <scheme val="minor"/>
      </rPr>
      <t xml:space="preserve"> le numéro de Login et toute la gestion liée à cette personne seront supprimés</t>
    </r>
  </si>
  <si>
    <r>
      <rPr>
        <b/>
        <sz val="11"/>
        <color theme="1"/>
        <rFont val="Calibri"/>
        <family val="2"/>
        <scheme val="minor"/>
      </rPr>
      <t>Affecter :</t>
    </r>
    <r>
      <rPr>
        <sz val="11"/>
        <color theme="1"/>
        <rFont val="Calibri"/>
        <family val="2"/>
        <scheme val="minor"/>
      </rPr>
      <t xml:space="preserve"> ce titulaire bénéficiera de l'application de Bandeau Téléphonique ODIGO</t>
    </r>
  </si>
  <si>
    <r>
      <rPr>
        <b/>
        <sz val="11"/>
        <color theme="1"/>
        <rFont val="Calibri"/>
        <family val="2"/>
        <scheme val="minor"/>
      </rPr>
      <t>Hors périmètre :</t>
    </r>
    <r>
      <rPr>
        <sz val="11"/>
        <color theme="1"/>
        <rFont val="Calibri"/>
        <family val="2"/>
        <scheme val="minor"/>
      </rPr>
      <t xml:space="preserve"> doit-être conservé dans l'autocommutateur OXE mais ne bénéficiera pas du BT-ODIGO</t>
    </r>
  </si>
  <si>
    <r>
      <rPr>
        <sz val="11"/>
        <color rgb="FF0000FF"/>
        <rFont val="Calibri"/>
        <family val="2"/>
        <scheme val="minor"/>
      </rPr>
      <t>Restrictions</t>
    </r>
    <r>
      <rPr>
        <sz val="11"/>
        <color theme="1"/>
        <rFont val="Calibri"/>
        <family val="2"/>
        <scheme val="minor"/>
      </rPr>
      <t xml:space="preserve"> : Uniquement à la formation relais et dans la limite de 10 et idéalement 5. </t>
    </r>
  </si>
  <si>
    <t>C'est le nom du site extrait du document " PTI NA051 ". Il est complété automatiquement lorsque le code site est présent.</t>
  </si>
  <si>
    <r>
      <rPr>
        <sz val="11"/>
        <color rgb="FF0000FF"/>
        <rFont val="Calibri"/>
        <family val="2"/>
        <scheme val="minor"/>
      </rPr>
      <t>Restrictions</t>
    </r>
    <r>
      <rPr>
        <sz val="11"/>
        <color theme="1"/>
        <rFont val="Calibri"/>
        <family val="2"/>
        <scheme val="minor"/>
      </rPr>
      <t xml:space="preserve"> : Pas de caractères spéciaux (é, è, ê, ç, ï, etc…) et l'ensemble "Code site_Nom et Prénom est limité à 50 caractères exemple : 123_DUPONT Eric</t>
    </r>
  </si>
  <si>
    <r>
      <t xml:space="preserve">Si le nom doit-être corrigé, sélectionnez dans la colonne suivante " </t>
    </r>
    <r>
      <rPr>
        <b/>
        <sz val="11"/>
        <color theme="1"/>
        <rFont val="Calibri"/>
        <family val="2"/>
        <scheme val="minor"/>
      </rPr>
      <t>5_Affectation BT-ODIGO</t>
    </r>
    <r>
      <rPr>
        <sz val="11"/>
        <color theme="1"/>
        <rFont val="Calibri"/>
        <family val="2"/>
        <scheme val="minor"/>
      </rPr>
      <t xml:space="preserve"> " le choix " </t>
    </r>
    <r>
      <rPr>
        <b/>
        <sz val="11"/>
        <color theme="1"/>
        <rFont val="Calibri"/>
        <family val="2"/>
        <scheme val="minor"/>
      </rPr>
      <t>Modifier &amp; affecter</t>
    </r>
    <r>
      <rPr>
        <sz val="11"/>
        <color theme="1"/>
        <rFont val="Calibri"/>
        <family val="2"/>
        <scheme val="minor"/>
      </rPr>
      <t xml:space="preserve"> " puis saisir dans la colonne suivante " </t>
    </r>
    <r>
      <rPr>
        <b/>
        <sz val="11"/>
        <color theme="1"/>
        <rFont val="Calibri"/>
        <family val="2"/>
        <scheme val="minor"/>
      </rPr>
      <t>6 Nouveau Nom Prénom</t>
    </r>
    <r>
      <rPr>
        <sz val="11"/>
        <color theme="1"/>
        <rFont val="Calibri"/>
        <family val="2"/>
        <scheme val="minor"/>
      </rPr>
      <t xml:space="preserve"> " le nom prénom précédé du code site comme indiqué précédement.</t>
    </r>
  </si>
  <si>
    <t>Sélectionnez dans la liste déroulante un des 4 choix ci-dessous :</t>
  </si>
  <si>
    <r>
      <rPr>
        <b/>
        <sz val="11"/>
        <color theme="1"/>
        <rFont val="Calibri"/>
        <family val="2"/>
        <scheme val="minor"/>
      </rPr>
      <t>Modifier &amp; affecter :</t>
    </r>
    <r>
      <rPr>
        <sz val="11"/>
        <color theme="1"/>
        <rFont val="Calibri"/>
        <family val="2"/>
        <scheme val="minor"/>
      </rPr>
      <t xml:space="preserve"> demande de mise à jour du Code site Nom Prénom</t>
    </r>
  </si>
  <si>
    <t>Facultatif à renseigner si changement en respectant les règles indiquées en "4_ Nom Prénom :"</t>
  </si>
  <si>
    <t xml:space="preserve">Ne pas affecter le même NNI à 2 numéros de LOGIN différents. En bref, un NNI ne peut apparaitre que dans une seule cellule. </t>
  </si>
  <si>
    <t>Cette fonction lorsque le choix est " Superviseur ", autorise l'écoute et l'aide à partir du numéro de Login associé.</t>
  </si>
  <si>
    <r>
      <rPr>
        <sz val="11"/>
        <color rgb="FF0000FF"/>
        <rFont val="Calibri"/>
        <family val="2"/>
        <scheme val="minor"/>
      </rPr>
      <t>Restriction</t>
    </r>
    <r>
      <rPr>
        <sz val="11"/>
        <color theme="1"/>
        <rFont val="Calibri"/>
        <family val="2"/>
        <scheme val="minor"/>
      </rPr>
      <t xml:space="preserve"> : Limité à 4 " uSupervisor " et/ou " uAgent et uSupervisor " par Site.</t>
    </r>
  </si>
  <si>
    <t>Colonne renseignée automatiquement après l'attribution du profil OTCS</t>
  </si>
  <si>
    <t>Lorsque la cellule est renseignée à " Oui " ceci permet d'identifier les NNI pour la formation relais.</t>
  </si>
  <si>
    <t>Saisir le NNI en MAJUSCULE</t>
  </si>
  <si>
    <r>
      <t>Renseignez seulement les cellules blanches ! Les Entêtes précédées d'un astérisque (*) sont des champs à renseigner</t>
    </r>
    <r>
      <rPr>
        <b/>
        <sz val="11"/>
        <color theme="1"/>
        <rFont val="Calibri"/>
        <family val="2"/>
        <scheme val="minor"/>
      </rPr>
      <t xml:space="preserve"> OBLIGATOIREMENT !</t>
    </r>
  </si>
  <si>
    <t xml:space="preserve">Le choix " uSupervisor " ou " uAgent et uSupervisor " donne des droits de visualisation et de gestion des paramètres Métier d'une Camapgne dans l'OTCS (BT-ODIGO). A comparer avec l'application CCS. </t>
  </si>
  <si>
    <t>9
Numéro ProACD fixe</t>
  </si>
  <si>
    <t xml:space="preserve">9_Numéro ProACD fixe : </t>
  </si>
  <si>
    <t>Il est renseigné pour votre information. C'est le numéro de poste physique (Poste Pro-ACD) associé au numéro de Login utilisateur et figé.</t>
  </si>
  <si>
    <t>Cette colonne correspond à l'activité dans le Métier de la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</si>
</sst>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2"/>
      <color rgb="FF0000FF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name val="Comic Sans MS"/>
      <family val="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1"/>
      <name val="Cambria"/>
      <family val="2"/>
      <scheme val="major"/>
    </font>
    <font>
      <sz val="11"/>
      <color theme="1"/>
      <name val="Cambria"/>
      <family val="2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954">
    <xf numFmtId="0" fontId="0" fillId="0" borderId="0"/>
    <xf numFmtId="0" fontId="1" fillId="2" borderId="1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8" fillId="6" borderId="0" applyNumberFormat="0" applyBorder="0" applyAlignment="0" applyProtection="0"/>
    <xf numFmtId="0" fontId="15" fillId="21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8" fillId="8" borderId="0" applyNumberFormat="0" applyBorder="0" applyAlignment="0" applyProtection="0"/>
    <xf numFmtId="0" fontId="15" fillId="22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8" fillId="10" borderId="0" applyNumberFormat="0" applyBorder="0" applyAlignment="0" applyProtection="0"/>
    <xf numFmtId="0" fontId="15" fillId="2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8" fillId="12" borderId="0" applyNumberFormat="0" applyBorder="0" applyAlignment="0" applyProtection="0"/>
    <xf numFmtId="0" fontId="15" fillId="24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8" fillId="14" borderId="0" applyNumberFormat="0" applyBorder="0" applyAlignment="0" applyProtection="0"/>
    <xf numFmtId="0" fontId="15" fillId="2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8" fillId="16" borderId="0" applyNumberFormat="0" applyBorder="0" applyAlignment="0" applyProtection="0"/>
    <xf numFmtId="0" fontId="15" fillId="2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8" fillId="7" borderId="0" applyNumberFormat="0" applyBorder="0" applyAlignment="0" applyProtection="0"/>
    <xf numFmtId="0" fontId="15" fillId="2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8" fillId="9" borderId="0" applyNumberFormat="0" applyBorder="0" applyAlignment="0" applyProtection="0"/>
    <xf numFmtId="0" fontId="15" fillId="2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8" fillId="11" borderId="0" applyNumberFormat="0" applyBorder="0" applyAlignment="0" applyProtection="0"/>
    <xf numFmtId="0" fontId="15" fillId="2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8" fillId="13" borderId="0" applyNumberFormat="0" applyBorder="0" applyAlignment="0" applyProtection="0"/>
    <xf numFmtId="0" fontId="15" fillId="2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8" fillId="15" borderId="0" applyNumberFormat="0" applyBorder="0" applyAlignment="0" applyProtection="0"/>
    <xf numFmtId="0" fontId="15" fillId="2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8" fillId="17" borderId="0" applyNumberFormat="0" applyBorder="0" applyAlignment="0" applyProtection="0"/>
    <xf numFmtId="0" fontId="15" fillId="3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39" borderId="22" applyNumberFormat="0" applyAlignment="0" applyProtection="0"/>
    <xf numFmtId="0" fontId="18" fillId="39" borderId="22" applyNumberFormat="0" applyAlignment="0" applyProtection="0"/>
    <xf numFmtId="0" fontId="19" fillId="0" borderId="23" applyNumberFormat="0" applyFill="0" applyAlignment="0" applyProtection="0"/>
    <xf numFmtId="0" fontId="19" fillId="0" borderId="23" applyNumberFormat="0" applyFill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9" fillId="40" borderId="24" applyNumberFormat="0" applyFont="0" applyAlignment="0" applyProtection="0"/>
    <xf numFmtId="0" fontId="9" fillId="40" borderId="2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9" fillId="40" borderId="24" applyNumberFormat="0" applyFont="0" applyAlignment="0" applyProtection="0"/>
    <xf numFmtId="0" fontId="9" fillId="40" borderId="2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9" fillId="40" borderId="24" applyNumberFormat="0" applyFont="0" applyAlignment="0" applyProtection="0"/>
    <xf numFmtId="0" fontId="9" fillId="40" borderId="24" applyNumberFormat="0" applyFont="0" applyAlignment="0" applyProtection="0"/>
    <xf numFmtId="0" fontId="9" fillId="40" borderId="24" applyNumberFormat="0" applyFont="0" applyAlignment="0" applyProtection="0"/>
    <xf numFmtId="0" fontId="9" fillId="40" borderId="24" applyNumberFormat="0" applyFont="0" applyAlignment="0" applyProtection="0"/>
    <xf numFmtId="0" fontId="9" fillId="40" borderId="24" applyNumberFormat="0" applyFont="0" applyAlignment="0" applyProtection="0"/>
    <xf numFmtId="0" fontId="9" fillId="40" borderId="24" applyNumberFormat="0" applyFont="0" applyAlignment="0" applyProtection="0"/>
    <xf numFmtId="0" fontId="9" fillId="40" borderId="2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9" fillId="40" borderId="24" applyNumberFormat="0" applyFont="0" applyAlignment="0" applyProtection="0"/>
    <xf numFmtId="0" fontId="9" fillId="40" borderId="2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9" fillId="40" borderId="24" applyNumberFormat="0" applyFont="0" applyAlignment="0" applyProtection="0"/>
    <xf numFmtId="0" fontId="9" fillId="40" borderId="2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9" fillId="40" borderId="24" applyNumberFormat="0" applyFont="0" applyAlignment="0" applyProtection="0"/>
    <xf numFmtId="0" fontId="9" fillId="40" borderId="24" applyNumberFormat="0" applyFont="0" applyAlignment="0" applyProtection="0"/>
    <xf numFmtId="0" fontId="9" fillId="40" borderId="24" applyNumberFormat="0" applyFont="0" applyAlignment="0" applyProtection="0"/>
    <xf numFmtId="0" fontId="9" fillId="40" borderId="24" applyNumberFormat="0" applyFont="0" applyAlignment="0" applyProtection="0"/>
    <xf numFmtId="0" fontId="9" fillId="40" borderId="24" applyNumberFormat="0" applyFont="0" applyAlignment="0" applyProtection="0"/>
    <xf numFmtId="0" fontId="9" fillId="40" borderId="24" applyNumberFormat="0" applyFont="0" applyAlignment="0" applyProtection="0"/>
    <xf numFmtId="0" fontId="9" fillId="40" borderId="2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20" fillId="26" borderId="22" applyNumberFormat="0" applyAlignment="0" applyProtection="0"/>
    <xf numFmtId="0" fontId="20" fillId="26" borderId="22" applyNumberFormat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4" fillId="39" borderId="25" applyNumberFormat="0" applyAlignment="0" applyProtection="0"/>
    <xf numFmtId="0" fontId="24" fillId="39" borderId="25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9" fillId="0" borderId="28" applyNumberFormat="0" applyFill="0" applyAlignment="0" applyProtection="0"/>
    <xf numFmtId="0" fontId="29" fillId="0" borderId="28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9" applyNumberFormat="0" applyFill="0" applyAlignment="0" applyProtection="0"/>
    <xf numFmtId="0" fontId="30" fillId="0" borderId="29" applyNumberFormat="0" applyFill="0" applyAlignment="0" applyProtection="0"/>
    <xf numFmtId="0" fontId="31" fillId="42" borderId="30" applyNumberFormat="0" applyAlignment="0" applyProtection="0"/>
    <xf numFmtId="0" fontId="31" fillId="42" borderId="30" applyNumberFormat="0" applyAlignment="0" applyProtection="0"/>
  </cellStyleXfs>
  <cellXfs count="207">
    <xf numFmtId="0" fontId="0" fillId="0" borderId="0" xfId="0"/>
    <xf numFmtId="0" fontId="2" fillId="0" borderId="0" xfId="0" applyFont="1"/>
    <xf numFmtId="0" fontId="10" fillId="18" borderId="5" xfId="2" applyFont="1" applyFill="1" applyBorder="1" applyAlignment="1">
      <alignment horizontal="left" vertical="center" wrapText="1"/>
    </xf>
    <xf numFmtId="0" fontId="10" fillId="19" borderId="6" xfId="2" applyFont="1" applyFill="1" applyBorder="1" applyAlignment="1">
      <alignment horizontal="left" vertical="center" wrapText="1"/>
    </xf>
    <xf numFmtId="0" fontId="10" fillId="19" borderId="6" xfId="2" applyFont="1" applyFill="1" applyBorder="1" applyAlignment="1">
      <alignment vertical="center"/>
    </xf>
    <xf numFmtId="0" fontId="10" fillId="19" borderId="6" xfId="2" applyFont="1" applyFill="1" applyBorder="1" applyAlignment="1">
      <alignment horizontal="left" vertical="center"/>
    </xf>
    <xf numFmtId="0" fontId="10" fillId="19" borderId="6" xfId="2" applyFont="1" applyFill="1" applyBorder="1" applyAlignment="1">
      <alignment horizontal="center" vertical="center" wrapText="1"/>
    </xf>
    <xf numFmtId="0" fontId="11" fillId="0" borderId="0" xfId="2" applyFont="1" applyAlignment="1">
      <alignment horizontal="center" vertical="center" wrapText="1"/>
    </xf>
    <xf numFmtId="0" fontId="12" fillId="0" borderId="0" xfId="2" applyFont="1" applyFill="1" applyAlignment="1">
      <alignment horizontal="center" vertical="center" wrapText="1"/>
    </xf>
    <xf numFmtId="0" fontId="10" fillId="4" borderId="8" xfId="2" applyFont="1" applyFill="1" applyBorder="1" applyAlignment="1">
      <alignment horizontal="left" vertical="center" wrapText="1"/>
    </xf>
    <xf numFmtId="0" fontId="10" fillId="4" borderId="9" xfId="2" applyFont="1" applyFill="1" applyBorder="1" applyAlignment="1">
      <alignment horizontal="left" vertical="center" wrapText="1"/>
    </xf>
    <xf numFmtId="0" fontId="10" fillId="4" borderId="9" xfId="2" applyFont="1" applyFill="1" applyBorder="1" applyAlignment="1">
      <alignment horizontal="left" vertical="center"/>
    </xf>
    <xf numFmtId="0" fontId="10" fillId="4" borderId="10" xfId="2" applyFont="1" applyFill="1" applyBorder="1" applyAlignment="1">
      <alignment horizontal="center" vertical="center" wrapText="1"/>
    </xf>
    <xf numFmtId="0" fontId="10" fillId="4" borderId="9" xfId="2" applyFont="1" applyFill="1" applyBorder="1" applyAlignment="1">
      <alignment horizontal="center" vertical="center" wrapText="1"/>
    </xf>
    <xf numFmtId="0" fontId="9" fillId="18" borderId="11" xfId="2" applyFont="1" applyFill="1" applyBorder="1" applyAlignment="1">
      <alignment horizontal="left"/>
    </xf>
    <xf numFmtId="0" fontId="9" fillId="19" borderId="12" xfId="2" applyFont="1" applyFill="1" applyBorder="1" applyAlignment="1">
      <alignment horizontal="left"/>
    </xf>
    <xf numFmtId="49" fontId="9" fillId="19" borderId="12" xfId="2" applyNumberFormat="1" applyFont="1" applyFill="1" applyBorder="1" applyAlignment="1">
      <alignment horizontal="left"/>
    </xf>
    <xf numFmtId="0" fontId="10" fillId="19" borderId="12" xfId="2" quotePrefix="1" applyNumberFormat="1" applyFont="1" applyFill="1" applyBorder="1" applyAlignment="1">
      <alignment horizontal="center"/>
    </xf>
    <xf numFmtId="0" fontId="10" fillId="18" borderId="12" xfId="2" quotePrefix="1" applyFont="1" applyFill="1" applyBorder="1" applyAlignment="1">
      <alignment horizontal="center"/>
    </xf>
    <xf numFmtId="0" fontId="12" fillId="0" borderId="0" xfId="2" applyFont="1" applyAlignment="1">
      <alignment horizontal="center"/>
    </xf>
    <xf numFmtId="0" fontId="9" fillId="18" borderId="14" xfId="2" applyFont="1" applyFill="1" applyBorder="1" applyAlignment="1">
      <alignment horizontal="left"/>
    </xf>
    <xf numFmtId="0" fontId="9" fillId="19" borderId="2" xfId="2" applyFont="1" applyFill="1" applyBorder="1" applyAlignment="1">
      <alignment horizontal="left"/>
    </xf>
    <xf numFmtId="49" fontId="9" fillId="19" borderId="2" xfId="2" applyNumberFormat="1" applyFont="1" applyFill="1" applyBorder="1" applyAlignment="1">
      <alignment horizontal="left"/>
    </xf>
    <xf numFmtId="0" fontId="10" fillId="19" borderId="15" xfId="2" quotePrefix="1" applyNumberFormat="1" applyFont="1" applyFill="1" applyBorder="1" applyAlignment="1">
      <alignment horizontal="center"/>
    </xf>
    <xf numFmtId="0" fontId="10" fillId="18" borderId="2" xfId="2" quotePrefix="1" applyFont="1" applyFill="1" applyBorder="1" applyAlignment="1">
      <alignment horizontal="center"/>
    </xf>
    <xf numFmtId="0" fontId="0" fillId="0" borderId="0" xfId="2" applyFont="1" applyAlignment="1">
      <alignment horizontal="center"/>
    </xf>
    <xf numFmtId="49" fontId="10" fillId="18" borderId="2" xfId="2" applyNumberFormat="1" applyFont="1" applyFill="1" applyBorder="1" applyAlignment="1">
      <alignment horizontal="center"/>
    </xf>
    <xf numFmtId="0" fontId="12" fillId="0" borderId="0" xfId="2" applyFont="1" applyFill="1" applyAlignment="1">
      <alignment horizontal="center"/>
    </xf>
    <xf numFmtId="0" fontId="9" fillId="19" borderId="2" xfId="2" applyFont="1" applyFill="1" applyBorder="1" applyAlignment="1">
      <alignment horizontal="left" vertical="center" wrapText="1"/>
    </xf>
    <xf numFmtId="49" fontId="9" fillId="19" borderId="2" xfId="2" applyNumberFormat="1" applyFont="1" applyFill="1" applyBorder="1" applyAlignment="1">
      <alignment horizontal="left" vertical="center" wrapText="1"/>
    </xf>
    <xf numFmtId="0" fontId="10" fillId="18" borderId="2" xfId="2" applyNumberFormat="1" applyFont="1" applyFill="1" applyBorder="1" applyAlignment="1">
      <alignment horizontal="center"/>
    </xf>
    <xf numFmtId="0" fontId="9" fillId="0" borderId="2" xfId="2" applyFont="1" applyFill="1" applyBorder="1" applyAlignment="1">
      <alignment horizontal="left" vertical="center" wrapText="1"/>
    </xf>
    <xf numFmtId="0" fontId="12" fillId="0" borderId="0" xfId="4" applyFont="1" applyFill="1" applyAlignment="1">
      <alignment horizontal="center" vertical="center" wrapText="1"/>
    </xf>
    <xf numFmtId="0" fontId="13" fillId="19" borderId="2" xfId="2" applyFont="1" applyFill="1" applyBorder="1" applyAlignment="1">
      <alignment horizontal="left" vertical="center" wrapText="1"/>
    </xf>
    <xf numFmtId="0" fontId="9" fillId="19" borderId="6" xfId="2" applyFont="1" applyFill="1" applyBorder="1" applyAlignment="1">
      <alignment horizontal="left"/>
    </xf>
    <xf numFmtId="0" fontId="9" fillId="19" borderId="6" xfId="2" applyFont="1" applyFill="1" applyBorder="1" applyAlignment="1">
      <alignment horizontal="left" vertical="center" wrapText="1"/>
    </xf>
    <xf numFmtId="49" fontId="9" fillId="19" borderId="6" xfId="2" applyNumberFormat="1" applyFont="1" applyFill="1" applyBorder="1" applyAlignment="1">
      <alignment horizontal="left" vertical="center" wrapText="1"/>
    </xf>
    <xf numFmtId="0" fontId="10" fillId="18" borderId="6" xfId="2" quotePrefix="1" applyFont="1" applyFill="1" applyBorder="1" applyAlignment="1">
      <alignment horizontal="center"/>
    </xf>
    <xf numFmtId="0" fontId="9" fillId="18" borderId="5" xfId="2" applyFont="1" applyFill="1" applyBorder="1" applyAlignment="1">
      <alignment horizontal="left"/>
    </xf>
    <xf numFmtId="0" fontId="9" fillId="18" borderId="17" xfId="2" applyFont="1" applyFill="1" applyBorder="1" applyAlignment="1">
      <alignment horizontal="left"/>
    </xf>
    <xf numFmtId="0" fontId="9" fillId="18" borderId="18" xfId="3" applyFill="1" applyBorder="1" applyAlignment="1"/>
    <xf numFmtId="0" fontId="9" fillId="18" borderId="18" xfId="3" applyFont="1" applyFill="1" applyBorder="1" applyAlignment="1"/>
    <xf numFmtId="0" fontId="10" fillId="18" borderId="18" xfId="2" quotePrefix="1" applyFont="1" applyFill="1" applyBorder="1" applyAlignment="1">
      <alignment horizontal="center"/>
    </xf>
    <xf numFmtId="0" fontId="9" fillId="18" borderId="2" xfId="3" applyFill="1" applyBorder="1" applyAlignment="1"/>
    <xf numFmtId="0" fontId="14" fillId="0" borderId="0" xfId="4" applyFont="1" applyFill="1" applyAlignment="1">
      <alignment horizontal="center" vertical="center" wrapText="1"/>
    </xf>
    <xf numFmtId="0" fontId="9" fillId="18" borderId="2" xfId="3" applyFont="1" applyFill="1" applyBorder="1" applyAlignment="1"/>
    <xf numFmtId="0" fontId="9" fillId="18" borderId="2" xfId="5" applyFill="1" applyBorder="1"/>
    <xf numFmtId="0" fontId="9" fillId="18" borderId="2" xfId="3" quotePrefix="1" applyFill="1" applyBorder="1" applyAlignment="1"/>
    <xf numFmtId="0" fontId="12" fillId="0" borderId="0" xfId="4" applyFont="1" applyFill="1" applyBorder="1" applyAlignment="1">
      <alignment horizontal="center" vertical="center" wrapText="1"/>
    </xf>
    <xf numFmtId="0" fontId="9" fillId="18" borderId="2" xfId="3" applyFont="1" applyFill="1" applyBorder="1"/>
    <xf numFmtId="0" fontId="9" fillId="18" borderId="2" xfId="6" applyFill="1" applyBorder="1"/>
    <xf numFmtId="0" fontId="9" fillId="18" borderId="6" xfId="3" applyFont="1" applyFill="1" applyBorder="1" applyAlignment="1"/>
    <xf numFmtId="0" fontId="9" fillId="18" borderId="6" xfId="3" applyFill="1" applyBorder="1" applyAlignment="1"/>
    <xf numFmtId="0" fontId="9" fillId="18" borderId="17" xfId="2" applyFont="1" applyFill="1" applyBorder="1" applyAlignment="1">
      <alignment horizontal="left" vertical="center" wrapText="1"/>
    </xf>
    <xf numFmtId="0" fontId="9" fillId="18" borderId="18" xfId="2" applyFont="1" applyFill="1" applyBorder="1" applyAlignment="1">
      <alignment horizontal="left" vertical="center" wrapText="1"/>
    </xf>
    <xf numFmtId="0" fontId="9" fillId="18" borderId="18" xfId="2" applyFont="1" applyFill="1" applyBorder="1" applyAlignment="1">
      <alignment horizontal="left" vertical="center"/>
    </xf>
    <xf numFmtId="0" fontId="9" fillId="18" borderId="14" xfId="2" applyFont="1" applyFill="1" applyBorder="1" applyAlignment="1">
      <alignment horizontal="left" vertical="center" wrapText="1"/>
    </xf>
    <xf numFmtId="0" fontId="9" fillId="18" borderId="2" xfId="2" applyFont="1" applyFill="1" applyBorder="1" applyAlignment="1">
      <alignment horizontal="left" vertical="center" wrapText="1"/>
    </xf>
    <xf numFmtId="0" fontId="9" fillId="18" borderId="2" xfId="2" applyFont="1" applyFill="1" applyBorder="1" applyAlignment="1">
      <alignment horizontal="left" vertical="center"/>
    </xf>
    <xf numFmtId="0" fontId="12" fillId="0" borderId="0" xfId="2" applyFont="1" applyFill="1" applyBorder="1" applyAlignment="1">
      <alignment horizontal="center" vertical="center" wrapText="1"/>
    </xf>
    <xf numFmtId="0" fontId="9" fillId="18" borderId="2" xfId="2" applyFont="1" applyFill="1" applyBorder="1" applyAlignment="1">
      <alignment horizontal="left"/>
    </xf>
    <xf numFmtId="0" fontId="9" fillId="18" borderId="6" xfId="2" applyFont="1" applyFill="1" applyBorder="1" applyAlignment="1">
      <alignment horizontal="left" vertical="center" wrapText="1"/>
    </xf>
    <xf numFmtId="0" fontId="9" fillId="18" borderId="6" xfId="2" applyFont="1" applyFill="1" applyBorder="1" applyAlignment="1">
      <alignment horizontal="left" vertical="center"/>
    </xf>
    <xf numFmtId="0" fontId="10" fillId="18" borderId="6" xfId="2" applyNumberFormat="1" applyFont="1" applyFill="1" applyBorder="1" applyAlignment="1">
      <alignment horizontal="center"/>
    </xf>
    <xf numFmtId="0" fontId="9" fillId="18" borderId="5" xfId="2" applyFont="1" applyFill="1" applyBorder="1" applyAlignment="1">
      <alignment horizontal="left" vertical="center" wrapText="1"/>
    </xf>
    <xf numFmtId="0" fontId="9" fillId="19" borderId="18" xfId="2" applyFont="1" applyFill="1" applyBorder="1" applyAlignment="1">
      <alignment horizontal="left"/>
    </xf>
    <xf numFmtId="49" fontId="9" fillId="19" borderId="18" xfId="7" applyNumberFormat="1" applyFont="1" applyFill="1" applyBorder="1" applyAlignment="1">
      <alignment horizontal="left" vertical="center" wrapText="1"/>
    </xf>
    <xf numFmtId="49" fontId="9" fillId="19" borderId="18" xfId="7" applyNumberFormat="1" applyFont="1" applyFill="1" applyBorder="1" applyAlignment="1" applyProtection="1">
      <alignment horizontal="left" vertical="center" wrapText="1"/>
      <protection locked="0"/>
    </xf>
    <xf numFmtId="0" fontId="10" fillId="19" borderId="18" xfId="2" quotePrefix="1" applyNumberFormat="1" applyFont="1" applyFill="1" applyBorder="1" applyAlignment="1">
      <alignment horizontal="center"/>
    </xf>
    <xf numFmtId="0" fontId="10" fillId="19" borderId="18" xfId="2" quotePrefix="1" applyFont="1" applyFill="1" applyBorder="1" applyAlignment="1">
      <alignment horizontal="center"/>
    </xf>
    <xf numFmtId="49" fontId="9" fillId="19" borderId="2" xfId="7" applyNumberFormat="1" applyFont="1" applyFill="1" applyBorder="1" applyAlignment="1">
      <alignment horizontal="left" vertical="center" wrapText="1"/>
    </xf>
    <xf numFmtId="49" fontId="9" fillId="19" borderId="2" xfId="7" applyNumberFormat="1" applyFont="1" applyFill="1" applyBorder="1" applyAlignment="1" applyProtection="1">
      <alignment horizontal="left" vertical="center" wrapText="1"/>
      <protection locked="0"/>
    </xf>
    <xf numFmtId="0" fontId="10" fillId="19" borderId="2" xfId="2" quotePrefix="1" applyNumberFormat="1" applyFont="1" applyFill="1" applyBorder="1" applyAlignment="1">
      <alignment horizontal="center"/>
    </xf>
    <xf numFmtId="0" fontId="10" fillId="19" borderId="2" xfId="2" quotePrefix="1" applyFont="1" applyFill="1" applyBorder="1" applyAlignment="1">
      <alignment horizontal="center"/>
    </xf>
    <xf numFmtId="0" fontId="5" fillId="0" borderId="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left" vertical="center" wrapText="1"/>
    </xf>
    <xf numFmtId="49" fontId="10" fillId="19" borderId="2" xfId="7" applyNumberFormat="1" applyFont="1" applyFill="1" applyBorder="1" applyAlignment="1">
      <alignment horizontal="center" vertical="center" wrapText="1"/>
    </xf>
    <xf numFmtId="49" fontId="10" fillId="19" borderId="2" xfId="2" applyNumberFormat="1" applyFont="1" applyFill="1" applyBorder="1" applyAlignment="1">
      <alignment horizontal="center"/>
    </xf>
    <xf numFmtId="0" fontId="10" fillId="19" borderId="2" xfId="2" applyFont="1" applyFill="1" applyBorder="1" applyAlignment="1">
      <alignment horizontal="center"/>
    </xf>
    <xf numFmtId="49" fontId="10" fillId="19" borderId="2" xfId="7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3" applyFont="1" applyBorder="1" applyAlignment="1">
      <alignment horizontal="center" vertical="center" wrapText="1"/>
    </xf>
    <xf numFmtId="49" fontId="9" fillId="19" borderId="2" xfId="7" applyNumberFormat="1" applyFont="1" applyFill="1" applyBorder="1" applyAlignment="1" applyProtection="1">
      <alignment horizontal="left" vertical="center" wrapText="1" shrinkToFit="1"/>
      <protection locked="0"/>
    </xf>
    <xf numFmtId="0" fontId="9" fillId="0" borderId="20" xfId="3" applyBorder="1" applyAlignment="1" applyProtection="1">
      <alignment wrapText="1"/>
      <protection locked="0"/>
    </xf>
    <xf numFmtId="49" fontId="9" fillId="19" borderId="6" xfId="7" applyNumberFormat="1" applyFont="1" applyFill="1" applyBorder="1" applyAlignment="1">
      <alignment horizontal="left" vertical="center" wrapText="1"/>
    </xf>
    <xf numFmtId="0" fontId="10" fillId="19" borderId="6" xfId="2" quotePrefix="1" applyNumberFormat="1" applyFont="1" applyFill="1" applyBorder="1" applyAlignment="1">
      <alignment horizontal="center"/>
    </xf>
    <xf numFmtId="0" fontId="10" fillId="19" borderId="6" xfId="2" quotePrefix="1" applyFont="1" applyFill="1" applyBorder="1" applyAlignment="1">
      <alignment horizontal="center"/>
    </xf>
    <xf numFmtId="0" fontId="12" fillId="0" borderId="21" xfId="2" applyFont="1" applyFill="1" applyBorder="1" applyAlignment="1">
      <alignment horizontal="center" vertical="center" wrapText="1"/>
    </xf>
    <xf numFmtId="0" fontId="9" fillId="19" borderId="15" xfId="2" applyFont="1" applyFill="1" applyBorder="1" applyAlignment="1">
      <alignment horizontal="left" vertical="center" wrapText="1"/>
    </xf>
    <xf numFmtId="0" fontId="9" fillId="19" borderId="2" xfId="2" applyFont="1" applyFill="1" applyBorder="1" applyAlignment="1">
      <alignment vertical="center" wrapText="1"/>
    </xf>
    <xf numFmtId="0" fontId="9" fillId="18" borderId="18" xfId="2" applyFont="1" applyFill="1" applyBorder="1" applyAlignment="1">
      <alignment vertical="center" wrapText="1"/>
    </xf>
    <xf numFmtId="0" fontId="9" fillId="18" borderId="2" xfId="3" applyNumberFormat="1" applyFont="1" applyFill="1" applyBorder="1" applyAlignment="1">
      <alignment horizontal="left" vertical="center"/>
    </xf>
    <xf numFmtId="0" fontId="9" fillId="18" borderId="2" xfId="2" applyFont="1" applyFill="1" applyBorder="1" applyAlignment="1">
      <alignment vertical="center" wrapText="1"/>
    </xf>
    <xf numFmtId="0" fontId="9" fillId="18" borderId="2" xfId="4" applyFont="1" applyFill="1" applyBorder="1" applyAlignment="1">
      <alignment vertical="center" wrapText="1"/>
    </xf>
    <xf numFmtId="0" fontId="9" fillId="18" borderId="2" xfId="4" applyFont="1" applyFill="1" applyBorder="1" applyAlignment="1">
      <alignment horizontal="left" vertical="center" wrapText="1"/>
    </xf>
    <xf numFmtId="0" fontId="9" fillId="18" borderId="0" xfId="4" applyFont="1" applyFill="1" applyBorder="1" applyAlignment="1">
      <alignment horizontal="left" vertical="center" wrapText="1"/>
    </xf>
    <xf numFmtId="0" fontId="9" fillId="18" borderId="2" xfId="8" applyFont="1" applyFill="1" applyBorder="1" applyAlignment="1">
      <alignment horizontal="left" vertical="center" wrapText="1"/>
    </xf>
    <xf numFmtId="0" fontId="9" fillId="0" borderId="0" xfId="2" applyFont="1" applyAlignment="1"/>
    <xf numFmtId="0" fontId="9" fillId="18" borderId="6" xfId="4" applyFont="1" applyFill="1" applyBorder="1" applyAlignment="1">
      <alignment vertical="center" wrapText="1"/>
    </xf>
    <xf numFmtId="0" fontId="9" fillId="18" borderId="6" xfId="4" applyFont="1" applyFill="1" applyBorder="1" applyAlignment="1">
      <alignment horizontal="left" vertical="center" wrapText="1"/>
    </xf>
    <xf numFmtId="0" fontId="9" fillId="0" borderId="2" xfId="3" applyFont="1" applyBorder="1"/>
    <xf numFmtId="0" fontId="12" fillId="0" borderId="2" xfId="2" applyFont="1" applyBorder="1" applyAlignment="1">
      <alignment horizontal="center"/>
    </xf>
    <xf numFmtId="0" fontId="9" fillId="18" borderId="18" xfId="4" applyFont="1" applyFill="1" applyBorder="1" applyAlignment="1">
      <alignment vertical="center" wrapText="1"/>
    </xf>
    <xf numFmtId="0" fontId="10" fillId="18" borderId="18" xfId="2" quotePrefix="1" applyNumberFormat="1" applyFont="1" applyFill="1" applyBorder="1" applyAlignment="1">
      <alignment horizontal="center"/>
    </xf>
    <xf numFmtId="0" fontId="10" fillId="18" borderId="2" xfId="2" quotePrefix="1" applyNumberFormat="1" applyFont="1" applyFill="1" applyBorder="1" applyAlignment="1">
      <alignment horizontal="center"/>
    </xf>
    <xf numFmtId="1" fontId="10" fillId="18" borderId="2" xfId="2" applyNumberFormat="1" applyFont="1" applyFill="1" applyBorder="1" applyAlignment="1">
      <alignment horizontal="center"/>
    </xf>
    <xf numFmtId="0" fontId="9" fillId="20" borderId="2" xfId="2" applyFont="1" applyFill="1" applyBorder="1" applyAlignment="1">
      <alignment horizontal="left" wrapText="1"/>
    </xf>
    <xf numFmtId="1" fontId="10" fillId="18" borderId="2" xfId="2" quotePrefix="1" applyNumberFormat="1" applyFont="1" applyFill="1" applyBorder="1" applyAlignment="1">
      <alignment horizontal="center"/>
    </xf>
    <xf numFmtId="0" fontId="9" fillId="0" borderId="14" xfId="2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9" fillId="18" borderId="18" xfId="2" applyFont="1" applyFill="1" applyBorder="1" applyAlignment="1">
      <alignment horizontal="left"/>
    </xf>
    <xf numFmtId="0" fontId="12" fillId="18" borderId="14" xfId="2" applyFont="1" applyFill="1" applyBorder="1" applyAlignment="1">
      <alignment horizontal="left"/>
    </xf>
    <xf numFmtId="0" fontId="12" fillId="18" borderId="2" xfId="2" applyFont="1" applyFill="1" applyBorder="1" applyAlignment="1">
      <alignment horizontal="left"/>
    </xf>
    <xf numFmtId="0" fontId="9" fillId="18" borderId="0" xfId="2" applyFont="1" applyFill="1" applyAlignment="1">
      <alignment horizontal="left"/>
    </xf>
    <xf numFmtId="0" fontId="0" fillId="0" borderId="0" xfId="2" applyFont="1" applyAlignment="1"/>
    <xf numFmtId="0" fontId="0" fillId="0" borderId="0" xfId="2" applyFont="1" applyFill="1" applyAlignment="1">
      <alignment horizontal="left"/>
    </xf>
    <xf numFmtId="0" fontId="10" fillId="0" borderId="0" xfId="2" applyFont="1" applyAlignment="1">
      <alignment horizontal="center"/>
    </xf>
    <xf numFmtId="0" fontId="32" fillId="3" borderId="2" xfId="0" applyFont="1" applyFill="1" applyBorder="1"/>
    <xf numFmtId="0" fontId="32" fillId="3" borderId="2" xfId="0" applyFont="1" applyFill="1" applyBorder="1" applyAlignment="1">
      <alignment horizontal="center"/>
    </xf>
    <xf numFmtId="0" fontId="32" fillId="0" borderId="2" xfId="0" applyFont="1" applyBorder="1"/>
    <xf numFmtId="0" fontId="32" fillId="0" borderId="0" xfId="0" applyFont="1"/>
    <xf numFmtId="0" fontId="33" fillId="0" borderId="2" xfId="0" applyFont="1" applyBorder="1"/>
    <xf numFmtId="0" fontId="33" fillId="0" borderId="2" xfId="0" applyFont="1" applyBorder="1" applyAlignment="1">
      <alignment horizontal="center"/>
    </xf>
    <xf numFmtId="0" fontId="33" fillId="0" borderId="0" xfId="0" applyFont="1"/>
    <xf numFmtId="0" fontId="33" fillId="0" borderId="2" xfId="0" applyFont="1" applyFill="1" applyBorder="1"/>
    <xf numFmtId="0" fontId="33" fillId="0" borderId="6" xfId="0" applyFont="1" applyBorder="1"/>
    <xf numFmtId="0" fontId="33" fillId="0" borderId="6" xfId="0" applyFont="1" applyBorder="1" applyAlignment="1">
      <alignment horizontal="center"/>
    </xf>
    <xf numFmtId="0" fontId="33" fillId="3" borderId="0" xfId="0" applyFont="1" applyFill="1" applyBorder="1"/>
    <xf numFmtId="0" fontId="33" fillId="3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0" fillId="19" borderId="32" xfId="2" applyFont="1" applyFill="1" applyBorder="1" applyAlignment="1">
      <alignment horizontal="center" vertical="center" wrapText="1"/>
    </xf>
    <xf numFmtId="0" fontId="10" fillId="18" borderId="31" xfId="2" applyFont="1" applyFill="1" applyBorder="1" applyAlignment="1">
      <alignment horizontal="center"/>
    </xf>
    <xf numFmtId="0" fontId="10" fillId="18" borderId="32" xfId="2" applyFont="1" applyFill="1" applyBorder="1" applyAlignment="1">
      <alignment horizontal="center"/>
    </xf>
    <xf numFmtId="0" fontId="10" fillId="18" borderId="35" xfId="2" applyFont="1" applyFill="1" applyBorder="1" applyAlignment="1">
      <alignment horizontal="center"/>
    </xf>
    <xf numFmtId="0" fontId="10" fillId="18" borderId="0" xfId="2" applyFont="1" applyFill="1" applyBorder="1" applyAlignment="1">
      <alignment horizontal="center"/>
    </xf>
    <xf numFmtId="0" fontId="10" fillId="18" borderId="3" xfId="2" applyFont="1" applyFill="1" applyBorder="1" applyAlignment="1">
      <alignment horizontal="center"/>
    </xf>
    <xf numFmtId="0" fontId="9" fillId="18" borderId="12" xfId="2" applyFont="1" applyFill="1" applyBorder="1" applyAlignment="1">
      <alignment horizontal="left" vertical="center"/>
    </xf>
    <xf numFmtId="0" fontId="9" fillId="19" borderId="18" xfId="2" applyFont="1" applyFill="1" applyBorder="1" applyAlignment="1">
      <alignment horizontal="left" vertical="center" wrapText="1"/>
    </xf>
    <xf numFmtId="0" fontId="12" fillId="0" borderId="2" xfId="2" applyFont="1" applyFill="1" applyBorder="1" applyAlignment="1">
      <alignment horizontal="center" vertical="center" wrapText="1"/>
    </xf>
    <xf numFmtId="0" fontId="9" fillId="18" borderId="0" xfId="3" applyFill="1" applyBorder="1" applyAlignment="1"/>
    <xf numFmtId="0" fontId="0" fillId="0" borderId="2" xfId="2" applyFont="1" applyBorder="1" applyAlignment="1">
      <alignment horizontal="left"/>
    </xf>
    <xf numFmtId="49" fontId="9" fillId="19" borderId="0" xfId="7" applyNumberFormat="1" applyFont="1" applyFill="1" applyBorder="1" applyAlignment="1">
      <alignment horizontal="left" vertical="center" wrapText="1"/>
    </xf>
    <xf numFmtId="0" fontId="9" fillId="0" borderId="6" xfId="3" applyFont="1" applyBorder="1"/>
    <xf numFmtId="49" fontId="9" fillId="19" borderId="6" xfId="2" applyNumberFormat="1" applyFont="1" applyFill="1" applyBorder="1" applyAlignment="1">
      <alignment horizontal="left"/>
    </xf>
    <xf numFmtId="0" fontId="9" fillId="18" borderId="0" xfId="2" applyFont="1" applyFill="1" applyBorder="1" applyAlignment="1">
      <alignment horizontal="left" vertical="center"/>
    </xf>
    <xf numFmtId="0" fontId="0" fillId="0" borderId="2" xfId="2" applyFont="1" applyBorder="1" applyAlignment="1">
      <alignment horizontal="center"/>
    </xf>
    <xf numFmtId="0" fontId="9" fillId="18" borderId="15" xfId="2" applyFont="1" applyFill="1" applyBorder="1" applyAlignment="1">
      <alignment horizontal="left" vertical="center"/>
    </xf>
    <xf numFmtId="0" fontId="9" fillId="19" borderId="0" xfId="2" applyFont="1" applyFill="1" applyBorder="1" applyAlignment="1">
      <alignment horizontal="left" vertical="center" wrapText="1"/>
    </xf>
    <xf numFmtId="0" fontId="9" fillId="0" borderId="2" xfId="2" applyFont="1" applyBorder="1" applyAlignment="1"/>
    <xf numFmtId="1" fontId="10" fillId="19" borderId="7" xfId="2" applyNumberFormat="1" applyFont="1" applyFill="1" applyBorder="1" applyAlignment="1">
      <alignment horizontal="center" vertical="center" wrapText="1"/>
    </xf>
    <xf numFmtId="1" fontId="10" fillId="4" borderId="10" xfId="2" applyNumberFormat="1" applyFont="1" applyFill="1" applyBorder="1" applyAlignment="1">
      <alignment horizontal="center" vertical="center" wrapText="1"/>
    </xf>
    <xf numFmtId="1" fontId="10" fillId="18" borderId="13" xfId="2" applyNumberFormat="1" applyFont="1" applyFill="1" applyBorder="1" applyAlignment="1">
      <alignment horizontal="center"/>
    </xf>
    <xf numFmtId="1" fontId="10" fillId="18" borderId="16" xfId="2" applyNumberFormat="1" applyFont="1" applyFill="1" applyBorder="1" applyAlignment="1">
      <alignment horizontal="center"/>
    </xf>
    <xf numFmtId="1" fontId="10" fillId="18" borderId="7" xfId="2" applyNumberFormat="1" applyFont="1" applyFill="1" applyBorder="1" applyAlignment="1">
      <alignment horizontal="center"/>
    </xf>
    <xf numFmtId="1" fontId="10" fillId="18" borderId="19" xfId="2" applyNumberFormat="1" applyFont="1" applyFill="1" applyBorder="1" applyAlignment="1">
      <alignment horizontal="center"/>
    </xf>
    <xf numFmtId="1" fontId="10" fillId="0" borderId="0" xfId="2" applyNumberFormat="1" applyFont="1" applyAlignment="1">
      <alignment horizontal="center"/>
    </xf>
    <xf numFmtId="0" fontId="10" fillId="18" borderId="34" xfId="2" applyNumberFormat="1" applyFont="1" applyFill="1" applyBorder="1" applyAlignment="1">
      <alignment horizontal="center"/>
    </xf>
    <xf numFmtId="0" fontId="10" fillId="18" borderId="31" xfId="2" applyNumberFormat="1" applyFont="1" applyFill="1" applyBorder="1" applyAlignment="1">
      <alignment horizontal="center"/>
    </xf>
    <xf numFmtId="0" fontId="10" fillId="18" borderId="32" xfId="2" applyNumberFormat="1" applyFont="1" applyFill="1" applyBorder="1" applyAlignment="1">
      <alignment horizontal="center"/>
    </xf>
    <xf numFmtId="0" fontId="10" fillId="18" borderId="35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5" fillId="44" borderId="37" xfId="0" applyFont="1" applyFill="1" applyBorder="1" applyAlignment="1">
      <alignment horizontal="center"/>
    </xf>
    <xf numFmtId="0" fontId="2" fillId="3" borderId="36" xfId="0" applyNumberFormat="1" applyFont="1" applyFill="1" applyBorder="1" applyAlignment="1">
      <alignment horizontal="left"/>
    </xf>
    <xf numFmtId="0" fontId="2" fillId="3" borderId="36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left"/>
    </xf>
    <xf numFmtId="0" fontId="2" fillId="3" borderId="36" xfId="0" applyFont="1" applyFill="1" applyBorder="1"/>
    <xf numFmtId="0" fontId="35" fillId="44" borderId="37" xfId="0" applyFont="1" applyFill="1" applyBorder="1" applyAlignment="1">
      <alignment horizontal="center" vertical="center"/>
    </xf>
    <xf numFmtId="0" fontId="35" fillId="44" borderId="37" xfId="0" applyFont="1" applyFill="1" applyBorder="1"/>
    <xf numFmtId="1" fontId="35" fillId="44" borderId="37" xfId="0" applyNumberFormat="1" applyFont="1" applyFill="1" applyBorder="1" applyAlignment="1">
      <alignment horizontal="center" vertical="center"/>
    </xf>
    <xf numFmtId="0" fontId="34" fillId="0" borderId="0" xfId="0" applyFont="1"/>
    <xf numFmtId="0" fontId="36" fillId="46" borderId="37" xfId="0" applyFont="1" applyFill="1" applyBorder="1" applyAlignment="1">
      <alignment horizontal="center" vertical="center"/>
    </xf>
    <xf numFmtId="0" fontId="35" fillId="46" borderId="37" xfId="0" applyFont="1" applyFill="1" applyBorder="1"/>
    <xf numFmtId="1" fontId="35" fillId="46" borderId="37" xfId="0" applyNumberFormat="1" applyFont="1" applyFill="1" applyBorder="1" applyAlignment="1">
      <alignment horizontal="center" vertical="center"/>
    </xf>
    <xf numFmtId="0" fontId="2" fillId="43" borderId="36" xfId="0" applyFont="1" applyFill="1" applyBorder="1" applyAlignment="1">
      <alignment horizontal="center"/>
    </xf>
    <xf numFmtId="0" fontId="2" fillId="43" borderId="36" xfId="0" applyFont="1" applyFill="1" applyBorder="1" applyAlignment="1">
      <alignment horizontal="center" vertical="top" wrapText="1"/>
    </xf>
    <xf numFmtId="0" fontId="6" fillId="43" borderId="36" xfId="0" applyFont="1" applyFill="1" applyBorder="1" applyAlignment="1">
      <alignment horizontal="center" vertical="top" wrapText="1"/>
    </xf>
    <xf numFmtId="0" fontId="6" fillId="43" borderId="36" xfId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5" fillId="46" borderId="37" xfId="0" applyFont="1" applyFill="1" applyBorder="1" applyAlignment="1">
      <alignment horizontal="center"/>
    </xf>
    <xf numFmtId="1" fontId="35" fillId="0" borderId="37" xfId="0" applyNumberFormat="1" applyFont="1" applyFill="1" applyBorder="1" applyAlignment="1">
      <alignment horizontal="center" vertical="center"/>
    </xf>
    <xf numFmtId="0" fontId="7" fillId="0" borderId="36" xfId="1" applyFont="1" applyFill="1" applyBorder="1" applyAlignment="1">
      <alignment horizontal="center" vertical="top" wrapText="1"/>
    </xf>
    <xf numFmtId="0" fontId="2" fillId="0" borderId="36" xfId="0" applyFont="1" applyFill="1" applyBorder="1" applyAlignment="1">
      <alignment horizontal="center"/>
    </xf>
    <xf numFmtId="0" fontId="35" fillId="0" borderId="37" xfId="0" applyFont="1" applyFill="1" applyBorder="1" applyAlignment="1">
      <alignment horizontal="center" vertical="top"/>
    </xf>
    <xf numFmtId="0" fontId="2" fillId="0" borderId="36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4" fillId="0" borderId="0" xfId="0" applyFont="1" applyAlignment="1">
      <alignment horizontal="center"/>
    </xf>
    <xf numFmtId="0" fontId="36" fillId="0" borderId="37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6" fillId="43" borderId="38" xfId="1" applyFont="1" applyFill="1" applyBorder="1" applyAlignment="1">
      <alignment horizontal="center" vertical="top" wrapText="1"/>
    </xf>
    <xf numFmtId="0" fontId="2" fillId="0" borderId="36" xfId="0" applyFont="1" applyBorder="1" applyProtection="1">
      <protection locked="0"/>
    </xf>
    <xf numFmtId="0" fontId="2" fillId="0" borderId="36" xfId="0" applyFont="1" applyBorder="1" applyAlignment="1" applyProtection="1">
      <alignment horizontal="right"/>
      <protection locked="0"/>
    </xf>
    <xf numFmtId="0" fontId="2" fillId="0" borderId="38" xfId="0" applyFont="1" applyBorder="1" applyAlignment="1" applyProtection="1">
      <alignment horizontal="center"/>
      <protection locked="0"/>
    </xf>
    <xf numFmtId="0" fontId="34" fillId="0" borderId="0" xfId="0" applyFont="1" applyAlignment="1">
      <alignment horizontal="center" vertical="center"/>
    </xf>
    <xf numFmtId="0" fontId="2" fillId="0" borderId="36" xfId="0" applyFont="1" applyFill="1" applyBorder="1" applyProtection="1">
      <protection locked="0"/>
    </xf>
    <xf numFmtId="0" fontId="2" fillId="3" borderId="36" xfId="0" applyFont="1" applyFill="1" applyBorder="1" applyProtection="1"/>
    <xf numFmtId="0" fontId="10" fillId="48" borderId="33" xfId="2" applyFont="1" applyFill="1" applyBorder="1" applyAlignment="1">
      <alignment horizontal="center" vertical="center" wrapText="1"/>
    </xf>
    <xf numFmtId="0" fontId="10" fillId="48" borderId="9" xfId="2" applyFont="1" applyFill="1" applyBorder="1" applyAlignment="1">
      <alignment horizontal="left" vertical="center"/>
    </xf>
    <xf numFmtId="0" fontId="9" fillId="0" borderId="0" xfId="3" applyFont="1"/>
    <xf numFmtId="0" fontId="8" fillId="0" borderId="0" xfId="2" applyFont="1" applyAlignment="1">
      <alignment horizontal="center"/>
    </xf>
    <xf numFmtId="0" fontId="0" fillId="47" borderId="0" xfId="0" applyFill="1"/>
    <xf numFmtId="0" fontId="0" fillId="47" borderId="0" xfId="0" applyNumberFormat="1" applyFill="1"/>
    <xf numFmtId="0" fontId="2" fillId="45" borderId="36" xfId="0" applyFont="1" applyFill="1" applyBorder="1" applyProtection="1">
      <protection locked="0"/>
    </xf>
    <xf numFmtId="0" fontId="2" fillId="0" borderId="36" xfId="0" applyFont="1" applyFill="1" applyBorder="1" applyAlignment="1" applyProtection="1">
      <alignment horizontal="center"/>
      <protection locked="0"/>
    </xf>
    <xf numFmtId="0" fontId="0" fillId="0" borderId="0" xfId="0" quotePrefix="1"/>
    <xf numFmtId="0" fontId="5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38" fillId="0" borderId="0" xfId="0" applyFont="1"/>
  </cellXfs>
  <cellStyles count="954">
    <cellStyle name="_x0007__x000b_" xfId="9"/>
    <cellStyle name="_x0007__x000b_ 10" xfId="10"/>
    <cellStyle name="_x0007__x000b_ 11" xfId="11"/>
    <cellStyle name="_x0007__x000b_ 12" xfId="12"/>
    <cellStyle name="_x0007__x000b_ 13" xfId="13"/>
    <cellStyle name="_x0007__x000b_ 14" xfId="14"/>
    <cellStyle name="_x0007__x000b_ 15" xfId="15"/>
    <cellStyle name="_x0007__x000b_ 16" xfId="16"/>
    <cellStyle name="_x0007__x000b_ 17" xfId="17"/>
    <cellStyle name="_x0007__x000b_ 18" xfId="18"/>
    <cellStyle name="_x0007__x000b_ 19" xfId="19"/>
    <cellStyle name="_x0007__x000b_ 2" xfId="20"/>
    <cellStyle name="_x0007__x000b_ 2 2" xfId="2"/>
    <cellStyle name="_x0007__x000b_ 2 3" xfId="21"/>
    <cellStyle name="_x0007__x000b_ 2 4" xfId="22"/>
    <cellStyle name="_x0007__x000b_ 2 5" xfId="23"/>
    <cellStyle name="_x0007__x000b_ 2 6" xfId="24"/>
    <cellStyle name="_x0007__x000b_ 2 7" xfId="25"/>
    <cellStyle name="_x0007__x000b_ 20" xfId="26"/>
    <cellStyle name="_x0007__x000b_ 20 2" xfId="27"/>
    <cellStyle name="_x0007__x000b_ 20 3" xfId="28"/>
    <cellStyle name="_x0007__x000b_ 21" xfId="29"/>
    <cellStyle name="_x0007__x000b_ 22" xfId="30"/>
    <cellStyle name="_x0007__x000b_ 23" xfId="31"/>
    <cellStyle name="_x0007__x000b_ 24" xfId="32"/>
    <cellStyle name="_x0007__x000b_ 24 2" xfId="33"/>
    <cellStyle name="_x0007__x000b_ 24 3" xfId="34"/>
    <cellStyle name="_x0007__x000b_ 25" xfId="35"/>
    <cellStyle name="_x0007__x000b_ 26" xfId="36"/>
    <cellStyle name="_x0007__x000b_ 27" xfId="37"/>
    <cellStyle name="_x0007__x000b_ 3" xfId="38"/>
    <cellStyle name="_x0007__x000b_ 4" xfId="39"/>
    <cellStyle name="_x0007__x000b_ 5" xfId="40"/>
    <cellStyle name="_x0007__x000b_ 6" xfId="41"/>
    <cellStyle name="_x0007__x000b_ 7" xfId="42"/>
    <cellStyle name="_x0007__x000b_ 8" xfId="43"/>
    <cellStyle name="_x0007__x000b_ 9" xfId="44"/>
    <cellStyle name="_x0007__x000b__PARC_PABX_eRDFGrDF_SO_V3" xfId="45"/>
    <cellStyle name="%" xfId="46"/>
    <cellStyle name="20 % - Accent1 2" xfId="47"/>
    <cellStyle name="20 % - Accent1 2 10" xfId="48"/>
    <cellStyle name="20 % - Accent1 2 2" xfId="49"/>
    <cellStyle name="20 % - Accent1 2 3" xfId="50"/>
    <cellStyle name="20 % - Accent1 2 4" xfId="51"/>
    <cellStyle name="20 % - Accent1 2 4 2" xfId="52"/>
    <cellStyle name="20 % - Accent1 2 4 3" xfId="53"/>
    <cellStyle name="20 % - Accent1 2 5" xfId="54"/>
    <cellStyle name="20 % - Accent1 2 5 2" xfId="55"/>
    <cellStyle name="20 % - Accent1 2 5 3" xfId="56"/>
    <cellStyle name="20 % - Accent1 2 6" xfId="57"/>
    <cellStyle name="20 % - Accent1 2 6 2" xfId="58"/>
    <cellStyle name="20 % - Accent1 2 6 3" xfId="59"/>
    <cellStyle name="20 % - Accent1 2 7" xfId="60"/>
    <cellStyle name="20 % - Accent1 2 8" xfId="61"/>
    <cellStyle name="20 % - Accent1 2 9" xfId="62"/>
    <cellStyle name="20 % - Accent1 3" xfId="63"/>
    <cellStyle name="20 % - Accent1 4" xfId="64"/>
    <cellStyle name="20 % - Accent1 4 2" xfId="65"/>
    <cellStyle name="20 % - Accent1 4 2 2" xfId="66"/>
    <cellStyle name="20 % - Accent1 4 2 3" xfId="67"/>
    <cellStyle name="20 % - Accent1 4 3" xfId="68"/>
    <cellStyle name="20 % - Accent1 4 3 2" xfId="69"/>
    <cellStyle name="20 % - Accent1 4 3 3" xfId="70"/>
    <cellStyle name="20 % - Accent1 4 4" xfId="71"/>
    <cellStyle name="20 % - Accent1 4 4 2" xfId="72"/>
    <cellStyle name="20 % - Accent1 4 4 3" xfId="73"/>
    <cellStyle name="20 % - Accent1 4 5" xfId="74"/>
    <cellStyle name="20 % - Accent1 4 6" xfId="75"/>
    <cellStyle name="20 % - Accent1 5" xfId="76"/>
    <cellStyle name="20 % - Accent1 5 2" xfId="77"/>
    <cellStyle name="20 % - Accent1 5 3" xfId="78"/>
    <cellStyle name="20 % - Accent1 6" xfId="79"/>
    <cellStyle name="20 % - Accent1 6 2" xfId="80"/>
    <cellStyle name="20 % - Accent1 6 3" xfId="81"/>
    <cellStyle name="20 % - Accent1 7" xfId="82"/>
    <cellStyle name="20 % - Accent1 7 2" xfId="83"/>
    <cellStyle name="20 % - Accent1 7 3" xfId="84"/>
    <cellStyle name="20 % - Accent1 8" xfId="85"/>
    <cellStyle name="20 % - Accent1 9" xfId="86"/>
    <cellStyle name="20 % - Accent2 2" xfId="87"/>
    <cellStyle name="20 % - Accent2 2 10" xfId="88"/>
    <cellStyle name="20 % - Accent2 2 2" xfId="89"/>
    <cellStyle name="20 % - Accent2 2 3" xfId="90"/>
    <cellStyle name="20 % - Accent2 2 4" xfId="91"/>
    <cellStyle name="20 % - Accent2 2 4 2" xfId="92"/>
    <cellStyle name="20 % - Accent2 2 4 3" xfId="93"/>
    <cellStyle name="20 % - Accent2 2 5" xfId="94"/>
    <cellStyle name="20 % - Accent2 2 5 2" xfId="95"/>
    <cellStyle name="20 % - Accent2 2 5 3" xfId="96"/>
    <cellStyle name="20 % - Accent2 2 6" xfId="97"/>
    <cellStyle name="20 % - Accent2 2 6 2" xfId="98"/>
    <cellStyle name="20 % - Accent2 2 6 3" xfId="99"/>
    <cellStyle name="20 % - Accent2 2 7" xfId="100"/>
    <cellStyle name="20 % - Accent2 2 8" xfId="101"/>
    <cellStyle name="20 % - Accent2 2 9" xfId="102"/>
    <cellStyle name="20 % - Accent2 3" xfId="103"/>
    <cellStyle name="20 % - Accent2 4" xfId="104"/>
    <cellStyle name="20 % - Accent2 4 2" xfId="105"/>
    <cellStyle name="20 % - Accent2 4 2 2" xfId="106"/>
    <cellStyle name="20 % - Accent2 4 2 3" xfId="107"/>
    <cellStyle name="20 % - Accent2 4 3" xfId="108"/>
    <cellStyle name="20 % - Accent2 4 3 2" xfId="109"/>
    <cellStyle name="20 % - Accent2 4 3 3" xfId="110"/>
    <cellStyle name="20 % - Accent2 4 4" xfId="111"/>
    <cellStyle name="20 % - Accent2 4 4 2" xfId="112"/>
    <cellStyle name="20 % - Accent2 4 4 3" xfId="113"/>
    <cellStyle name="20 % - Accent2 4 5" xfId="114"/>
    <cellStyle name="20 % - Accent2 4 6" xfId="115"/>
    <cellStyle name="20 % - Accent2 5" xfId="116"/>
    <cellStyle name="20 % - Accent2 5 2" xfId="117"/>
    <cellStyle name="20 % - Accent2 5 3" xfId="118"/>
    <cellStyle name="20 % - Accent2 6" xfId="119"/>
    <cellStyle name="20 % - Accent2 6 2" xfId="120"/>
    <cellStyle name="20 % - Accent2 6 3" xfId="121"/>
    <cellStyle name="20 % - Accent2 7" xfId="122"/>
    <cellStyle name="20 % - Accent2 7 2" xfId="123"/>
    <cellStyle name="20 % - Accent2 7 3" xfId="124"/>
    <cellStyle name="20 % - Accent2 8" xfId="125"/>
    <cellStyle name="20 % - Accent2 9" xfId="126"/>
    <cellStyle name="20 % - Accent3 2" xfId="127"/>
    <cellStyle name="20 % - Accent3 2 10" xfId="128"/>
    <cellStyle name="20 % - Accent3 2 2" xfId="129"/>
    <cellStyle name="20 % - Accent3 2 3" xfId="130"/>
    <cellStyle name="20 % - Accent3 2 4" xfId="131"/>
    <cellStyle name="20 % - Accent3 2 4 2" xfId="132"/>
    <cellStyle name="20 % - Accent3 2 4 3" xfId="133"/>
    <cellStyle name="20 % - Accent3 2 5" xfId="134"/>
    <cellStyle name="20 % - Accent3 2 5 2" xfId="135"/>
    <cellStyle name="20 % - Accent3 2 5 3" xfId="136"/>
    <cellStyle name="20 % - Accent3 2 6" xfId="137"/>
    <cellStyle name="20 % - Accent3 2 6 2" xfId="138"/>
    <cellStyle name="20 % - Accent3 2 6 3" xfId="139"/>
    <cellStyle name="20 % - Accent3 2 7" xfId="140"/>
    <cellStyle name="20 % - Accent3 2 8" xfId="141"/>
    <cellStyle name="20 % - Accent3 2 9" xfId="142"/>
    <cellStyle name="20 % - Accent3 3" xfId="143"/>
    <cellStyle name="20 % - Accent3 4" xfId="144"/>
    <cellStyle name="20 % - Accent3 4 2" xfId="145"/>
    <cellStyle name="20 % - Accent3 4 2 2" xfId="146"/>
    <cellStyle name="20 % - Accent3 4 2 3" xfId="147"/>
    <cellStyle name="20 % - Accent3 4 3" xfId="148"/>
    <cellStyle name="20 % - Accent3 4 3 2" xfId="149"/>
    <cellStyle name="20 % - Accent3 4 3 3" xfId="150"/>
    <cellStyle name="20 % - Accent3 4 4" xfId="151"/>
    <cellStyle name="20 % - Accent3 4 4 2" xfId="152"/>
    <cellStyle name="20 % - Accent3 4 4 3" xfId="153"/>
    <cellStyle name="20 % - Accent3 4 5" xfId="154"/>
    <cellStyle name="20 % - Accent3 4 6" xfId="155"/>
    <cellStyle name="20 % - Accent3 5" xfId="156"/>
    <cellStyle name="20 % - Accent3 5 2" xfId="157"/>
    <cellStyle name="20 % - Accent3 5 3" xfId="158"/>
    <cellStyle name="20 % - Accent3 6" xfId="159"/>
    <cellStyle name="20 % - Accent3 6 2" xfId="160"/>
    <cellStyle name="20 % - Accent3 6 3" xfId="161"/>
    <cellStyle name="20 % - Accent3 7" xfId="162"/>
    <cellStyle name="20 % - Accent3 7 2" xfId="163"/>
    <cellStyle name="20 % - Accent3 7 3" xfId="164"/>
    <cellStyle name="20 % - Accent3 8" xfId="165"/>
    <cellStyle name="20 % - Accent3 9" xfId="166"/>
    <cellStyle name="20 % - Accent4 2" xfId="167"/>
    <cellStyle name="20 % - Accent4 2 10" xfId="168"/>
    <cellStyle name="20 % - Accent4 2 2" xfId="169"/>
    <cellStyle name="20 % - Accent4 2 3" xfId="170"/>
    <cellStyle name="20 % - Accent4 2 4" xfId="171"/>
    <cellStyle name="20 % - Accent4 2 4 2" xfId="172"/>
    <cellStyle name="20 % - Accent4 2 4 3" xfId="173"/>
    <cellStyle name="20 % - Accent4 2 5" xfId="174"/>
    <cellStyle name="20 % - Accent4 2 5 2" xfId="175"/>
    <cellStyle name="20 % - Accent4 2 5 3" xfId="176"/>
    <cellStyle name="20 % - Accent4 2 6" xfId="177"/>
    <cellStyle name="20 % - Accent4 2 6 2" xfId="178"/>
    <cellStyle name="20 % - Accent4 2 6 3" xfId="179"/>
    <cellStyle name="20 % - Accent4 2 7" xfId="180"/>
    <cellStyle name="20 % - Accent4 2 8" xfId="181"/>
    <cellStyle name="20 % - Accent4 2 9" xfId="182"/>
    <cellStyle name="20 % - Accent4 3" xfId="183"/>
    <cellStyle name="20 % - Accent4 4" xfId="184"/>
    <cellStyle name="20 % - Accent4 4 2" xfId="185"/>
    <cellStyle name="20 % - Accent4 4 2 2" xfId="186"/>
    <cellStyle name="20 % - Accent4 4 2 3" xfId="187"/>
    <cellStyle name="20 % - Accent4 4 3" xfId="188"/>
    <cellStyle name="20 % - Accent4 4 3 2" xfId="189"/>
    <cellStyle name="20 % - Accent4 4 3 3" xfId="190"/>
    <cellStyle name="20 % - Accent4 4 4" xfId="191"/>
    <cellStyle name="20 % - Accent4 4 4 2" xfId="192"/>
    <cellStyle name="20 % - Accent4 4 4 3" xfId="193"/>
    <cellStyle name="20 % - Accent4 4 5" xfId="194"/>
    <cellStyle name="20 % - Accent4 4 6" xfId="195"/>
    <cellStyle name="20 % - Accent4 5" xfId="196"/>
    <cellStyle name="20 % - Accent4 5 2" xfId="197"/>
    <cellStyle name="20 % - Accent4 5 3" xfId="198"/>
    <cellStyle name="20 % - Accent4 6" xfId="199"/>
    <cellStyle name="20 % - Accent4 6 2" xfId="200"/>
    <cellStyle name="20 % - Accent4 6 3" xfId="201"/>
    <cellStyle name="20 % - Accent4 7" xfId="202"/>
    <cellStyle name="20 % - Accent4 7 2" xfId="203"/>
    <cellStyle name="20 % - Accent4 7 3" xfId="204"/>
    <cellStyle name="20 % - Accent4 8" xfId="205"/>
    <cellStyle name="20 % - Accent4 9" xfId="206"/>
    <cellStyle name="20 % - Accent5 2" xfId="207"/>
    <cellStyle name="20 % - Accent5 2 10" xfId="208"/>
    <cellStyle name="20 % - Accent5 2 2" xfId="209"/>
    <cellStyle name="20 % - Accent5 2 3" xfId="210"/>
    <cellStyle name="20 % - Accent5 2 4" xfId="211"/>
    <cellStyle name="20 % - Accent5 2 4 2" xfId="212"/>
    <cellStyle name="20 % - Accent5 2 4 3" xfId="213"/>
    <cellStyle name="20 % - Accent5 2 5" xfId="214"/>
    <cellStyle name="20 % - Accent5 2 5 2" xfId="215"/>
    <cellStyle name="20 % - Accent5 2 5 3" xfId="216"/>
    <cellStyle name="20 % - Accent5 2 6" xfId="217"/>
    <cellStyle name="20 % - Accent5 2 6 2" xfId="218"/>
    <cellStyle name="20 % - Accent5 2 6 3" xfId="219"/>
    <cellStyle name="20 % - Accent5 2 7" xfId="220"/>
    <cellStyle name="20 % - Accent5 2 8" xfId="221"/>
    <cellStyle name="20 % - Accent5 2 9" xfId="222"/>
    <cellStyle name="20 % - Accent5 3" xfId="223"/>
    <cellStyle name="20 % - Accent5 4" xfId="224"/>
    <cellStyle name="20 % - Accent5 4 2" xfId="225"/>
    <cellStyle name="20 % - Accent5 4 2 2" xfId="226"/>
    <cellStyle name="20 % - Accent5 4 2 3" xfId="227"/>
    <cellStyle name="20 % - Accent5 4 3" xfId="228"/>
    <cellStyle name="20 % - Accent5 4 3 2" xfId="229"/>
    <cellStyle name="20 % - Accent5 4 3 3" xfId="230"/>
    <cellStyle name="20 % - Accent5 4 4" xfId="231"/>
    <cellStyle name="20 % - Accent5 4 4 2" xfId="232"/>
    <cellStyle name="20 % - Accent5 4 4 3" xfId="233"/>
    <cellStyle name="20 % - Accent5 4 5" xfId="234"/>
    <cellStyle name="20 % - Accent5 4 6" xfId="235"/>
    <cellStyle name="20 % - Accent5 5" xfId="236"/>
    <cellStyle name="20 % - Accent5 5 2" xfId="237"/>
    <cellStyle name="20 % - Accent5 5 3" xfId="238"/>
    <cellStyle name="20 % - Accent5 6" xfId="239"/>
    <cellStyle name="20 % - Accent5 6 2" xfId="240"/>
    <cellStyle name="20 % - Accent5 6 3" xfId="241"/>
    <cellStyle name="20 % - Accent5 7" xfId="242"/>
    <cellStyle name="20 % - Accent5 7 2" xfId="243"/>
    <cellStyle name="20 % - Accent5 7 3" xfId="244"/>
    <cellStyle name="20 % - Accent5 8" xfId="245"/>
    <cellStyle name="20 % - Accent5 9" xfId="246"/>
    <cellStyle name="20 % - Accent6 2" xfId="247"/>
    <cellStyle name="20 % - Accent6 2 10" xfId="248"/>
    <cellStyle name="20 % - Accent6 2 2" xfId="249"/>
    <cellStyle name="20 % - Accent6 2 3" xfId="250"/>
    <cellStyle name="20 % - Accent6 2 4" xfId="251"/>
    <cellStyle name="20 % - Accent6 2 4 2" xfId="252"/>
    <cellStyle name="20 % - Accent6 2 4 3" xfId="253"/>
    <cellStyle name="20 % - Accent6 2 5" xfId="254"/>
    <cellStyle name="20 % - Accent6 2 5 2" xfId="255"/>
    <cellStyle name="20 % - Accent6 2 5 3" xfId="256"/>
    <cellStyle name="20 % - Accent6 2 6" xfId="257"/>
    <cellStyle name="20 % - Accent6 2 6 2" xfId="258"/>
    <cellStyle name="20 % - Accent6 2 6 3" xfId="259"/>
    <cellStyle name="20 % - Accent6 2 7" xfId="260"/>
    <cellStyle name="20 % - Accent6 2 8" xfId="261"/>
    <cellStyle name="20 % - Accent6 2 9" xfId="262"/>
    <cellStyle name="20 % - Accent6 3" xfId="263"/>
    <cellStyle name="20 % - Accent6 4" xfId="264"/>
    <cellStyle name="20 % - Accent6 4 2" xfId="265"/>
    <cellStyle name="20 % - Accent6 4 2 2" xfId="266"/>
    <cellStyle name="20 % - Accent6 4 2 3" xfId="267"/>
    <cellStyle name="20 % - Accent6 4 3" xfId="268"/>
    <cellStyle name="20 % - Accent6 4 3 2" xfId="269"/>
    <cellStyle name="20 % - Accent6 4 3 3" xfId="270"/>
    <cellStyle name="20 % - Accent6 4 4" xfId="271"/>
    <cellStyle name="20 % - Accent6 4 4 2" xfId="272"/>
    <cellStyle name="20 % - Accent6 4 4 3" xfId="273"/>
    <cellStyle name="20 % - Accent6 4 5" xfId="274"/>
    <cellStyle name="20 % - Accent6 4 6" xfId="275"/>
    <cellStyle name="20 % - Accent6 5" xfId="276"/>
    <cellStyle name="20 % - Accent6 5 2" xfId="277"/>
    <cellStyle name="20 % - Accent6 5 3" xfId="278"/>
    <cellStyle name="20 % - Accent6 6" xfId="279"/>
    <cellStyle name="20 % - Accent6 6 2" xfId="280"/>
    <cellStyle name="20 % - Accent6 6 3" xfId="281"/>
    <cellStyle name="20 % - Accent6 7" xfId="282"/>
    <cellStyle name="20 % - Accent6 7 2" xfId="283"/>
    <cellStyle name="20 % - Accent6 7 3" xfId="284"/>
    <cellStyle name="20 % - Accent6 8" xfId="285"/>
    <cellStyle name="20 % - Accent6 9" xfId="286"/>
    <cellStyle name="40 % - Accent1 2" xfId="287"/>
    <cellStyle name="40 % - Accent1 2 10" xfId="288"/>
    <cellStyle name="40 % - Accent1 2 2" xfId="289"/>
    <cellStyle name="40 % - Accent1 2 3" xfId="290"/>
    <cellStyle name="40 % - Accent1 2 4" xfId="291"/>
    <cellStyle name="40 % - Accent1 2 4 2" xfId="292"/>
    <cellStyle name="40 % - Accent1 2 4 3" xfId="293"/>
    <cellStyle name="40 % - Accent1 2 5" xfId="294"/>
    <cellStyle name="40 % - Accent1 2 5 2" xfId="295"/>
    <cellStyle name="40 % - Accent1 2 5 3" xfId="296"/>
    <cellStyle name="40 % - Accent1 2 6" xfId="297"/>
    <cellStyle name="40 % - Accent1 2 6 2" xfId="298"/>
    <cellStyle name="40 % - Accent1 2 6 3" xfId="299"/>
    <cellStyle name="40 % - Accent1 2 7" xfId="300"/>
    <cellStyle name="40 % - Accent1 2 8" xfId="301"/>
    <cellStyle name="40 % - Accent1 2 9" xfId="302"/>
    <cellStyle name="40 % - Accent1 3" xfId="303"/>
    <cellStyle name="40 % - Accent1 4" xfId="304"/>
    <cellStyle name="40 % - Accent1 4 2" xfId="305"/>
    <cellStyle name="40 % - Accent1 4 2 2" xfId="306"/>
    <cellStyle name="40 % - Accent1 4 2 3" xfId="307"/>
    <cellStyle name="40 % - Accent1 4 3" xfId="308"/>
    <cellStyle name="40 % - Accent1 4 3 2" xfId="309"/>
    <cellStyle name="40 % - Accent1 4 3 3" xfId="310"/>
    <cellStyle name="40 % - Accent1 4 4" xfId="311"/>
    <cellStyle name="40 % - Accent1 4 4 2" xfId="312"/>
    <cellStyle name="40 % - Accent1 4 4 3" xfId="313"/>
    <cellStyle name="40 % - Accent1 4 5" xfId="314"/>
    <cellStyle name="40 % - Accent1 4 6" xfId="315"/>
    <cellStyle name="40 % - Accent1 5" xfId="316"/>
    <cellStyle name="40 % - Accent1 5 2" xfId="317"/>
    <cellStyle name="40 % - Accent1 5 3" xfId="318"/>
    <cellStyle name="40 % - Accent1 6" xfId="319"/>
    <cellStyle name="40 % - Accent1 6 2" xfId="320"/>
    <cellStyle name="40 % - Accent1 6 3" xfId="321"/>
    <cellStyle name="40 % - Accent1 7" xfId="322"/>
    <cellStyle name="40 % - Accent1 7 2" xfId="323"/>
    <cellStyle name="40 % - Accent1 7 3" xfId="324"/>
    <cellStyle name="40 % - Accent1 8" xfId="325"/>
    <cellStyle name="40 % - Accent1 9" xfId="326"/>
    <cellStyle name="40 % - Accent2 2" xfId="327"/>
    <cellStyle name="40 % - Accent2 2 10" xfId="328"/>
    <cellStyle name="40 % - Accent2 2 2" xfId="329"/>
    <cellStyle name="40 % - Accent2 2 3" xfId="330"/>
    <cellStyle name="40 % - Accent2 2 4" xfId="331"/>
    <cellStyle name="40 % - Accent2 2 4 2" xfId="332"/>
    <cellStyle name="40 % - Accent2 2 4 3" xfId="333"/>
    <cellStyle name="40 % - Accent2 2 5" xfId="334"/>
    <cellStyle name="40 % - Accent2 2 5 2" xfId="335"/>
    <cellStyle name="40 % - Accent2 2 5 3" xfId="336"/>
    <cellStyle name="40 % - Accent2 2 6" xfId="337"/>
    <cellStyle name="40 % - Accent2 2 6 2" xfId="338"/>
    <cellStyle name="40 % - Accent2 2 6 3" xfId="339"/>
    <cellStyle name="40 % - Accent2 2 7" xfId="340"/>
    <cellStyle name="40 % - Accent2 2 8" xfId="341"/>
    <cellStyle name="40 % - Accent2 2 9" xfId="342"/>
    <cellStyle name="40 % - Accent2 3" xfId="343"/>
    <cellStyle name="40 % - Accent2 4" xfId="344"/>
    <cellStyle name="40 % - Accent2 4 2" xfId="345"/>
    <cellStyle name="40 % - Accent2 4 2 2" xfId="346"/>
    <cellStyle name="40 % - Accent2 4 2 3" xfId="347"/>
    <cellStyle name="40 % - Accent2 4 3" xfId="348"/>
    <cellStyle name="40 % - Accent2 4 3 2" xfId="349"/>
    <cellStyle name="40 % - Accent2 4 3 3" xfId="350"/>
    <cellStyle name="40 % - Accent2 4 4" xfId="351"/>
    <cellStyle name="40 % - Accent2 4 4 2" xfId="352"/>
    <cellStyle name="40 % - Accent2 4 4 3" xfId="353"/>
    <cellStyle name="40 % - Accent2 4 5" xfId="354"/>
    <cellStyle name="40 % - Accent2 4 6" xfId="355"/>
    <cellStyle name="40 % - Accent2 5" xfId="356"/>
    <cellStyle name="40 % - Accent2 5 2" xfId="357"/>
    <cellStyle name="40 % - Accent2 5 3" xfId="358"/>
    <cellStyle name="40 % - Accent2 6" xfId="359"/>
    <cellStyle name="40 % - Accent2 6 2" xfId="360"/>
    <cellStyle name="40 % - Accent2 6 3" xfId="361"/>
    <cellStyle name="40 % - Accent2 7" xfId="362"/>
    <cellStyle name="40 % - Accent2 7 2" xfId="363"/>
    <cellStyle name="40 % - Accent2 7 3" xfId="364"/>
    <cellStyle name="40 % - Accent2 8" xfId="365"/>
    <cellStyle name="40 % - Accent2 9" xfId="366"/>
    <cellStyle name="40 % - Accent3 2" xfId="367"/>
    <cellStyle name="40 % - Accent3 2 10" xfId="368"/>
    <cellStyle name="40 % - Accent3 2 2" xfId="369"/>
    <cellStyle name="40 % - Accent3 2 3" xfId="370"/>
    <cellStyle name="40 % - Accent3 2 4" xfId="371"/>
    <cellStyle name="40 % - Accent3 2 4 2" xfId="372"/>
    <cellStyle name="40 % - Accent3 2 4 3" xfId="373"/>
    <cellStyle name="40 % - Accent3 2 5" xfId="374"/>
    <cellStyle name="40 % - Accent3 2 5 2" xfId="375"/>
    <cellStyle name="40 % - Accent3 2 5 3" xfId="376"/>
    <cellStyle name="40 % - Accent3 2 6" xfId="377"/>
    <cellStyle name="40 % - Accent3 2 6 2" xfId="378"/>
    <cellStyle name="40 % - Accent3 2 6 3" xfId="379"/>
    <cellStyle name="40 % - Accent3 2 7" xfId="380"/>
    <cellStyle name="40 % - Accent3 2 8" xfId="381"/>
    <cellStyle name="40 % - Accent3 2 9" xfId="382"/>
    <cellStyle name="40 % - Accent3 3" xfId="383"/>
    <cellStyle name="40 % - Accent3 4" xfId="384"/>
    <cellStyle name="40 % - Accent3 4 2" xfId="385"/>
    <cellStyle name="40 % - Accent3 4 2 2" xfId="386"/>
    <cellStyle name="40 % - Accent3 4 2 3" xfId="387"/>
    <cellStyle name="40 % - Accent3 4 3" xfId="388"/>
    <cellStyle name="40 % - Accent3 4 3 2" xfId="389"/>
    <cellStyle name="40 % - Accent3 4 3 3" xfId="390"/>
    <cellStyle name="40 % - Accent3 4 4" xfId="391"/>
    <cellStyle name="40 % - Accent3 4 4 2" xfId="392"/>
    <cellStyle name="40 % - Accent3 4 4 3" xfId="393"/>
    <cellStyle name="40 % - Accent3 4 5" xfId="394"/>
    <cellStyle name="40 % - Accent3 4 6" xfId="395"/>
    <cellStyle name="40 % - Accent3 5" xfId="396"/>
    <cellStyle name="40 % - Accent3 5 2" xfId="397"/>
    <cellStyle name="40 % - Accent3 5 3" xfId="398"/>
    <cellStyle name="40 % - Accent3 6" xfId="399"/>
    <cellStyle name="40 % - Accent3 6 2" xfId="400"/>
    <cellStyle name="40 % - Accent3 6 3" xfId="401"/>
    <cellStyle name="40 % - Accent3 7" xfId="402"/>
    <cellStyle name="40 % - Accent3 7 2" xfId="403"/>
    <cellStyle name="40 % - Accent3 7 3" xfId="404"/>
    <cellStyle name="40 % - Accent3 8" xfId="405"/>
    <cellStyle name="40 % - Accent3 9" xfId="406"/>
    <cellStyle name="40 % - Accent4 2" xfId="407"/>
    <cellStyle name="40 % - Accent4 2 10" xfId="408"/>
    <cellStyle name="40 % - Accent4 2 2" xfId="409"/>
    <cellStyle name="40 % - Accent4 2 3" xfId="410"/>
    <cellStyle name="40 % - Accent4 2 4" xfId="411"/>
    <cellStyle name="40 % - Accent4 2 4 2" xfId="412"/>
    <cellStyle name="40 % - Accent4 2 4 3" xfId="413"/>
    <cellStyle name="40 % - Accent4 2 5" xfId="414"/>
    <cellStyle name="40 % - Accent4 2 5 2" xfId="415"/>
    <cellStyle name="40 % - Accent4 2 5 3" xfId="416"/>
    <cellStyle name="40 % - Accent4 2 6" xfId="417"/>
    <cellStyle name="40 % - Accent4 2 6 2" xfId="418"/>
    <cellStyle name="40 % - Accent4 2 6 3" xfId="419"/>
    <cellStyle name="40 % - Accent4 2 7" xfId="420"/>
    <cellStyle name="40 % - Accent4 2 8" xfId="421"/>
    <cellStyle name="40 % - Accent4 2 9" xfId="422"/>
    <cellStyle name="40 % - Accent4 3" xfId="423"/>
    <cellStyle name="40 % - Accent4 4" xfId="424"/>
    <cellStyle name="40 % - Accent4 4 2" xfId="425"/>
    <cellStyle name="40 % - Accent4 4 2 2" xfId="426"/>
    <cellStyle name="40 % - Accent4 4 2 3" xfId="427"/>
    <cellStyle name="40 % - Accent4 4 3" xfId="428"/>
    <cellStyle name="40 % - Accent4 4 3 2" xfId="429"/>
    <cellStyle name="40 % - Accent4 4 3 3" xfId="430"/>
    <cellStyle name="40 % - Accent4 4 4" xfId="431"/>
    <cellStyle name="40 % - Accent4 4 4 2" xfId="432"/>
    <cellStyle name="40 % - Accent4 4 4 3" xfId="433"/>
    <cellStyle name="40 % - Accent4 4 5" xfId="434"/>
    <cellStyle name="40 % - Accent4 4 6" xfId="435"/>
    <cellStyle name="40 % - Accent4 5" xfId="436"/>
    <cellStyle name="40 % - Accent4 5 2" xfId="437"/>
    <cellStyle name="40 % - Accent4 5 3" xfId="438"/>
    <cellStyle name="40 % - Accent4 6" xfId="439"/>
    <cellStyle name="40 % - Accent4 6 2" xfId="440"/>
    <cellStyle name="40 % - Accent4 6 3" xfId="441"/>
    <cellStyle name="40 % - Accent4 7" xfId="442"/>
    <cellStyle name="40 % - Accent4 7 2" xfId="443"/>
    <cellStyle name="40 % - Accent4 7 3" xfId="444"/>
    <cellStyle name="40 % - Accent4 8" xfId="445"/>
    <cellStyle name="40 % - Accent4 9" xfId="446"/>
    <cellStyle name="40 % - Accent5 2" xfId="447"/>
    <cellStyle name="40 % - Accent5 2 10" xfId="448"/>
    <cellStyle name="40 % - Accent5 2 2" xfId="449"/>
    <cellStyle name="40 % - Accent5 2 3" xfId="450"/>
    <cellStyle name="40 % - Accent5 2 4" xfId="451"/>
    <cellStyle name="40 % - Accent5 2 4 2" xfId="452"/>
    <cellStyle name="40 % - Accent5 2 4 3" xfId="453"/>
    <cellStyle name="40 % - Accent5 2 5" xfId="454"/>
    <cellStyle name="40 % - Accent5 2 5 2" xfId="455"/>
    <cellStyle name="40 % - Accent5 2 5 3" xfId="456"/>
    <cellStyle name="40 % - Accent5 2 6" xfId="457"/>
    <cellStyle name="40 % - Accent5 2 6 2" xfId="458"/>
    <cellStyle name="40 % - Accent5 2 6 3" xfId="459"/>
    <cellStyle name="40 % - Accent5 2 7" xfId="460"/>
    <cellStyle name="40 % - Accent5 2 8" xfId="461"/>
    <cellStyle name="40 % - Accent5 2 9" xfId="462"/>
    <cellStyle name="40 % - Accent5 3" xfId="463"/>
    <cellStyle name="40 % - Accent5 4" xfId="464"/>
    <cellStyle name="40 % - Accent5 4 2" xfId="465"/>
    <cellStyle name="40 % - Accent5 4 2 2" xfId="466"/>
    <cellStyle name="40 % - Accent5 4 2 3" xfId="467"/>
    <cellStyle name="40 % - Accent5 4 3" xfId="468"/>
    <cellStyle name="40 % - Accent5 4 3 2" xfId="469"/>
    <cellStyle name="40 % - Accent5 4 3 3" xfId="470"/>
    <cellStyle name="40 % - Accent5 4 4" xfId="471"/>
    <cellStyle name="40 % - Accent5 4 4 2" xfId="472"/>
    <cellStyle name="40 % - Accent5 4 4 3" xfId="473"/>
    <cellStyle name="40 % - Accent5 4 5" xfId="474"/>
    <cellStyle name="40 % - Accent5 4 6" xfId="475"/>
    <cellStyle name="40 % - Accent5 5" xfId="476"/>
    <cellStyle name="40 % - Accent5 5 2" xfId="477"/>
    <cellStyle name="40 % - Accent5 5 3" xfId="478"/>
    <cellStyle name="40 % - Accent5 6" xfId="479"/>
    <cellStyle name="40 % - Accent5 6 2" xfId="480"/>
    <cellStyle name="40 % - Accent5 6 3" xfId="481"/>
    <cellStyle name="40 % - Accent5 7" xfId="482"/>
    <cellStyle name="40 % - Accent5 7 2" xfId="483"/>
    <cellStyle name="40 % - Accent5 7 3" xfId="484"/>
    <cellStyle name="40 % - Accent5 8" xfId="485"/>
    <cellStyle name="40 % - Accent5 9" xfId="486"/>
    <cellStyle name="40 % - Accent6 2" xfId="487"/>
    <cellStyle name="40 % - Accent6 2 10" xfId="488"/>
    <cellStyle name="40 % - Accent6 2 2" xfId="489"/>
    <cellStyle name="40 % - Accent6 2 3" xfId="490"/>
    <cellStyle name="40 % - Accent6 2 4" xfId="491"/>
    <cellStyle name="40 % - Accent6 2 4 2" xfId="492"/>
    <cellStyle name="40 % - Accent6 2 4 3" xfId="493"/>
    <cellStyle name="40 % - Accent6 2 5" xfId="494"/>
    <cellStyle name="40 % - Accent6 2 5 2" xfId="495"/>
    <cellStyle name="40 % - Accent6 2 5 3" xfId="496"/>
    <cellStyle name="40 % - Accent6 2 6" xfId="497"/>
    <cellStyle name="40 % - Accent6 2 6 2" xfId="498"/>
    <cellStyle name="40 % - Accent6 2 6 3" xfId="499"/>
    <cellStyle name="40 % - Accent6 2 7" xfId="500"/>
    <cellStyle name="40 % - Accent6 2 8" xfId="501"/>
    <cellStyle name="40 % - Accent6 2 9" xfId="502"/>
    <cellStyle name="40 % - Accent6 3" xfId="503"/>
    <cellStyle name="40 % - Accent6 4" xfId="504"/>
    <cellStyle name="40 % - Accent6 4 2" xfId="505"/>
    <cellStyle name="40 % - Accent6 4 2 2" xfId="506"/>
    <cellStyle name="40 % - Accent6 4 2 3" xfId="507"/>
    <cellStyle name="40 % - Accent6 4 3" xfId="508"/>
    <cellStyle name="40 % - Accent6 4 3 2" xfId="509"/>
    <cellStyle name="40 % - Accent6 4 3 3" xfId="510"/>
    <cellStyle name="40 % - Accent6 4 4" xfId="511"/>
    <cellStyle name="40 % - Accent6 4 4 2" xfId="512"/>
    <cellStyle name="40 % - Accent6 4 4 3" xfId="513"/>
    <cellStyle name="40 % - Accent6 4 5" xfId="514"/>
    <cellStyle name="40 % - Accent6 4 6" xfId="515"/>
    <cellStyle name="40 % - Accent6 5" xfId="516"/>
    <cellStyle name="40 % - Accent6 5 2" xfId="517"/>
    <cellStyle name="40 % - Accent6 5 3" xfId="518"/>
    <cellStyle name="40 % - Accent6 6" xfId="519"/>
    <cellStyle name="40 % - Accent6 6 2" xfId="520"/>
    <cellStyle name="40 % - Accent6 6 3" xfId="521"/>
    <cellStyle name="40 % - Accent6 7" xfId="522"/>
    <cellStyle name="40 % - Accent6 7 2" xfId="523"/>
    <cellStyle name="40 % - Accent6 7 3" xfId="524"/>
    <cellStyle name="40 % - Accent6 8" xfId="525"/>
    <cellStyle name="40 % - Accent6 9" xfId="526"/>
    <cellStyle name="60 % - Accent1 2" xfId="527"/>
    <cellStyle name="60 % - Accent1 3" xfId="528"/>
    <cellStyle name="60 % - Accent2 2" xfId="529"/>
    <cellStyle name="60 % - Accent2 3" xfId="530"/>
    <cellStyle name="60 % - Accent3 2" xfId="531"/>
    <cellStyle name="60 % - Accent3 3" xfId="532"/>
    <cellStyle name="60 % - Accent4 2" xfId="533"/>
    <cellStyle name="60 % - Accent4 3" xfId="534"/>
    <cellStyle name="60 % - Accent5 2" xfId="535"/>
    <cellStyle name="60 % - Accent5 3" xfId="536"/>
    <cellStyle name="60 % - Accent6 2" xfId="537"/>
    <cellStyle name="60 % - Accent6 3" xfId="538"/>
    <cellStyle name="Accent1 2" xfId="539"/>
    <cellStyle name="Accent1 3" xfId="540"/>
    <cellStyle name="Accent2 2" xfId="541"/>
    <cellStyle name="Accent2 3" xfId="542"/>
    <cellStyle name="Accent3 2" xfId="543"/>
    <cellStyle name="Accent3 3" xfId="544"/>
    <cellStyle name="Accent4 2" xfId="545"/>
    <cellStyle name="Accent4 3" xfId="546"/>
    <cellStyle name="Accent5 2" xfId="547"/>
    <cellStyle name="Accent5 3" xfId="548"/>
    <cellStyle name="Accent6 2" xfId="549"/>
    <cellStyle name="Accent6 3" xfId="550"/>
    <cellStyle name="Avertissement 2" xfId="551"/>
    <cellStyle name="Avertissement 3" xfId="552"/>
    <cellStyle name="Calcul 2" xfId="553"/>
    <cellStyle name="Calcul 3" xfId="554"/>
    <cellStyle name="Cellule liée 2" xfId="555"/>
    <cellStyle name="Cellule liée 3" xfId="556"/>
    <cellStyle name="Commentaire 2" xfId="557"/>
    <cellStyle name="Commentaire 2 10" xfId="558"/>
    <cellStyle name="Commentaire 2 10 2" xfId="559"/>
    <cellStyle name="Commentaire 2 10 2 2" xfId="560"/>
    <cellStyle name="Commentaire 2 10 2 3" xfId="561"/>
    <cellStyle name="Commentaire 2 10 3" xfId="562"/>
    <cellStyle name="Commentaire 2 10 3 2" xfId="563"/>
    <cellStyle name="Commentaire 2 10 3 3" xfId="564"/>
    <cellStyle name="Commentaire 2 10 4" xfId="565"/>
    <cellStyle name="Commentaire 2 10 4 2" xfId="566"/>
    <cellStyle name="Commentaire 2 10 4 3" xfId="567"/>
    <cellStyle name="Commentaire 2 10 5" xfId="568"/>
    <cellStyle name="Commentaire 2 10 6" xfId="569"/>
    <cellStyle name="Commentaire 2 11" xfId="570"/>
    <cellStyle name="Commentaire 2 11 2" xfId="571"/>
    <cellStyle name="Commentaire 2 11 3" xfId="572"/>
    <cellStyle name="Commentaire 2 12" xfId="573"/>
    <cellStyle name="Commentaire 2 12 2" xfId="574"/>
    <cellStyle name="Commentaire 2 12 3" xfId="575"/>
    <cellStyle name="Commentaire 2 13" xfId="576"/>
    <cellStyle name="Commentaire 2 13 2" xfId="577"/>
    <cellStyle name="Commentaire 2 13 3" xfId="578"/>
    <cellStyle name="Commentaire 2 14" xfId="579"/>
    <cellStyle name="Commentaire 2 15" xfId="580"/>
    <cellStyle name="Commentaire 2 16" xfId="581"/>
    <cellStyle name="Commentaire 2 17" xfId="582"/>
    <cellStyle name="Commentaire 2 2" xfId="583"/>
    <cellStyle name="Commentaire 2 2 2" xfId="584"/>
    <cellStyle name="Commentaire 2 2 3" xfId="585"/>
    <cellStyle name="Commentaire 2 2 4" xfId="586"/>
    <cellStyle name="Commentaire 2 2 4 2" xfId="587"/>
    <cellStyle name="Commentaire 2 2 4 3" xfId="588"/>
    <cellStyle name="Commentaire 2 2 5" xfId="589"/>
    <cellStyle name="Commentaire 2 2 5 2" xfId="590"/>
    <cellStyle name="Commentaire 2 2 5 3" xfId="591"/>
    <cellStyle name="Commentaire 2 2 6" xfId="592"/>
    <cellStyle name="Commentaire 2 2 6 2" xfId="593"/>
    <cellStyle name="Commentaire 2 2 6 3" xfId="594"/>
    <cellStyle name="Commentaire 2 2 7" xfId="595"/>
    <cellStyle name="Commentaire 2 2 8" xfId="596"/>
    <cellStyle name="Commentaire 2 3" xfId="597"/>
    <cellStyle name="Commentaire 2 4" xfId="598"/>
    <cellStyle name="Commentaire 2 5" xfId="599"/>
    <cellStyle name="Commentaire 2 6" xfId="600"/>
    <cellStyle name="Commentaire 2 7" xfId="601"/>
    <cellStyle name="Commentaire 2 8" xfId="602"/>
    <cellStyle name="Commentaire 2 9" xfId="603"/>
    <cellStyle name="Commentaire 3" xfId="604"/>
    <cellStyle name="Commentaire 3 10" xfId="605"/>
    <cellStyle name="Commentaire 3 10 2" xfId="606"/>
    <cellStyle name="Commentaire 3 10 2 2" xfId="607"/>
    <cellStyle name="Commentaire 3 10 2 3" xfId="608"/>
    <cellStyle name="Commentaire 3 10 3" xfId="609"/>
    <cellStyle name="Commentaire 3 10 3 2" xfId="610"/>
    <cellStyle name="Commentaire 3 10 3 3" xfId="611"/>
    <cellStyle name="Commentaire 3 10 4" xfId="612"/>
    <cellStyle name="Commentaire 3 10 4 2" xfId="613"/>
    <cellStyle name="Commentaire 3 10 4 3" xfId="614"/>
    <cellStyle name="Commentaire 3 10 5" xfId="615"/>
    <cellStyle name="Commentaire 3 10 6" xfId="616"/>
    <cellStyle name="Commentaire 3 11" xfId="617"/>
    <cellStyle name="Commentaire 3 11 2" xfId="618"/>
    <cellStyle name="Commentaire 3 11 3" xfId="619"/>
    <cellStyle name="Commentaire 3 12" xfId="620"/>
    <cellStyle name="Commentaire 3 12 2" xfId="621"/>
    <cellStyle name="Commentaire 3 12 3" xfId="622"/>
    <cellStyle name="Commentaire 3 13" xfId="623"/>
    <cellStyle name="Commentaire 3 13 2" xfId="624"/>
    <cellStyle name="Commentaire 3 13 3" xfId="625"/>
    <cellStyle name="Commentaire 3 14" xfId="626"/>
    <cellStyle name="Commentaire 3 15" xfId="627"/>
    <cellStyle name="Commentaire 3 16" xfId="628"/>
    <cellStyle name="Commentaire 3 17" xfId="629"/>
    <cellStyle name="Commentaire 3 2" xfId="630"/>
    <cellStyle name="Commentaire 3 2 2" xfId="631"/>
    <cellStyle name="Commentaire 3 2 3" xfId="632"/>
    <cellStyle name="Commentaire 3 2 4" xfId="633"/>
    <cellStyle name="Commentaire 3 2 4 2" xfId="634"/>
    <cellStyle name="Commentaire 3 2 4 3" xfId="635"/>
    <cellStyle name="Commentaire 3 2 5" xfId="636"/>
    <cellStyle name="Commentaire 3 2 5 2" xfId="637"/>
    <cellStyle name="Commentaire 3 2 5 3" xfId="638"/>
    <cellStyle name="Commentaire 3 2 6" xfId="639"/>
    <cellStyle name="Commentaire 3 2 6 2" xfId="640"/>
    <cellStyle name="Commentaire 3 2 6 3" xfId="641"/>
    <cellStyle name="Commentaire 3 2 7" xfId="642"/>
    <cellStyle name="Commentaire 3 2 8" xfId="643"/>
    <cellStyle name="Commentaire 3 3" xfId="644"/>
    <cellStyle name="Commentaire 3 4" xfId="645"/>
    <cellStyle name="Commentaire 3 5" xfId="646"/>
    <cellStyle name="Commentaire 3 6" xfId="647"/>
    <cellStyle name="Commentaire 3 7" xfId="648"/>
    <cellStyle name="Commentaire 3 8" xfId="649"/>
    <cellStyle name="Commentaire 3 9" xfId="650"/>
    <cellStyle name="Commentaire 4" xfId="651"/>
    <cellStyle name="Commentaire 4 2" xfId="652"/>
    <cellStyle name="Commentaire 4 2 2" xfId="653"/>
    <cellStyle name="Commentaire 4 2 2 2" xfId="654"/>
    <cellStyle name="Commentaire 4 2 2 3" xfId="655"/>
    <cellStyle name="Commentaire 4 2 3" xfId="656"/>
    <cellStyle name="Commentaire 4 2 3 2" xfId="657"/>
    <cellStyle name="Commentaire 4 2 3 3" xfId="658"/>
    <cellStyle name="Commentaire 4 2 4" xfId="659"/>
    <cellStyle name="Commentaire 4 2 4 2" xfId="660"/>
    <cellStyle name="Commentaire 4 2 4 3" xfId="661"/>
    <cellStyle name="Commentaire 4 2 5" xfId="662"/>
    <cellStyle name="Commentaire 4 2 6" xfId="663"/>
    <cellStyle name="Commentaire 4 3" xfId="664"/>
    <cellStyle name="Commentaire 4 3 2" xfId="665"/>
    <cellStyle name="Commentaire 4 3 2 2" xfId="666"/>
    <cellStyle name="Commentaire 4 3 2 3" xfId="667"/>
    <cellStyle name="Commentaire 4 3 3" xfId="668"/>
    <cellStyle name="Commentaire 4 3 3 2" xfId="669"/>
    <cellStyle name="Commentaire 4 3 3 3" xfId="670"/>
    <cellStyle name="Commentaire 4 3 4" xfId="671"/>
    <cellStyle name="Commentaire 4 3 4 2" xfId="672"/>
    <cellStyle name="Commentaire 4 3 4 3" xfId="673"/>
    <cellStyle name="Commentaire 4 3 5" xfId="674"/>
    <cellStyle name="Commentaire 4 3 6" xfId="675"/>
    <cellStyle name="Commentaire 4 4" xfId="676"/>
    <cellStyle name="Commentaire 4 4 2" xfId="677"/>
    <cellStyle name="Commentaire 4 4 3" xfId="678"/>
    <cellStyle name="Commentaire 4 5" xfId="679"/>
    <cellStyle name="Commentaire 4 5 2" xfId="680"/>
    <cellStyle name="Commentaire 4 5 3" xfId="681"/>
    <cellStyle name="Commentaire 4 6" xfId="682"/>
    <cellStyle name="Commentaire 4 6 2" xfId="683"/>
    <cellStyle name="Commentaire 4 6 3" xfId="684"/>
    <cellStyle name="Commentaire 4 7" xfId="685"/>
    <cellStyle name="Commentaire 4 8" xfId="686"/>
    <cellStyle name="Commentaire 5" xfId="687"/>
    <cellStyle name="Commentaire 5 2" xfId="688"/>
    <cellStyle name="Commentaire 5 2 2" xfId="689"/>
    <cellStyle name="Commentaire 5 2 2 2" xfId="690"/>
    <cellStyle name="Commentaire 5 2 2 3" xfId="691"/>
    <cellStyle name="Commentaire 5 2 3" xfId="692"/>
    <cellStyle name="Commentaire 5 2 3 2" xfId="693"/>
    <cellStyle name="Commentaire 5 2 3 3" xfId="694"/>
    <cellStyle name="Commentaire 5 2 4" xfId="695"/>
    <cellStyle name="Commentaire 5 2 4 2" xfId="696"/>
    <cellStyle name="Commentaire 5 2 4 3" xfId="697"/>
    <cellStyle name="Commentaire 5 2 5" xfId="698"/>
    <cellStyle name="Commentaire 5 2 6" xfId="699"/>
    <cellStyle name="Commentaire 5 3" xfId="700"/>
    <cellStyle name="Commentaire 5 3 2" xfId="701"/>
    <cellStyle name="Commentaire 5 3 2 2" xfId="702"/>
    <cellStyle name="Commentaire 5 3 2 3" xfId="703"/>
    <cellStyle name="Commentaire 5 3 3" xfId="704"/>
    <cellStyle name="Commentaire 5 3 3 2" xfId="705"/>
    <cellStyle name="Commentaire 5 3 3 3" xfId="706"/>
    <cellStyle name="Commentaire 5 3 4" xfId="707"/>
    <cellStyle name="Commentaire 5 3 4 2" xfId="708"/>
    <cellStyle name="Commentaire 5 3 4 3" xfId="709"/>
    <cellStyle name="Commentaire 5 3 5" xfId="710"/>
    <cellStyle name="Commentaire 5 3 6" xfId="711"/>
    <cellStyle name="Commentaire 5 4" xfId="712"/>
    <cellStyle name="Commentaire 5 4 2" xfId="713"/>
    <cellStyle name="Commentaire 5 4 3" xfId="714"/>
    <cellStyle name="Commentaire 5 5" xfId="715"/>
    <cellStyle name="Commentaire 5 5 2" xfId="716"/>
    <cellStyle name="Commentaire 5 5 3" xfId="717"/>
    <cellStyle name="Commentaire 5 6" xfId="718"/>
    <cellStyle name="Commentaire 5 6 2" xfId="719"/>
    <cellStyle name="Commentaire 5 6 3" xfId="720"/>
    <cellStyle name="Commentaire 5 7" xfId="721"/>
    <cellStyle name="Commentaire 5 8" xfId="722"/>
    <cellStyle name="Commentaire 6" xfId="723"/>
    <cellStyle name="Commentaire 6 2" xfId="724"/>
    <cellStyle name="Commentaire 6 2 2" xfId="725"/>
    <cellStyle name="Commentaire 6 2 2 2" xfId="726"/>
    <cellStyle name="Commentaire 6 2 2 3" xfId="727"/>
    <cellStyle name="Commentaire 6 2 3" xfId="728"/>
    <cellStyle name="Commentaire 6 2 3 2" xfId="729"/>
    <cellStyle name="Commentaire 6 2 3 3" xfId="730"/>
    <cellStyle name="Commentaire 6 2 4" xfId="731"/>
    <cellStyle name="Commentaire 6 2 4 2" xfId="732"/>
    <cellStyle name="Commentaire 6 2 4 3" xfId="733"/>
    <cellStyle name="Commentaire 6 2 5" xfId="734"/>
    <cellStyle name="Commentaire 6 2 6" xfId="735"/>
    <cellStyle name="Commentaire 6 3" xfId="736"/>
    <cellStyle name="Commentaire 6 3 2" xfId="737"/>
    <cellStyle name="Commentaire 6 3 2 2" xfId="738"/>
    <cellStyle name="Commentaire 6 3 2 3" xfId="739"/>
    <cellStyle name="Commentaire 6 3 3" xfId="740"/>
    <cellStyle name="Commentaire 6 3 3 2" xfId="741"/>
    <cellStyle name="Commentaire 6 3 3 3" xfId="742"/>
    <cellStyle name="Commentaire 6 3 4" xfId="743"/>
    <cellStyle name="Commentaire 6 3 4 2" xfId="744"/>
    <cellStyle name="Commentaire 6 3 4 3" xfId="745"/>
    <cellStyle name="Commentaire 6 3 5" xfId="746"/>
    <cellStyle name="Commentaire 6 3 6" xfId="747"/>
    <cellStyle name="Commentaire 6 4" xfId="748"/>
    <cellStyle name="Commentaire 6 4 2" xfId="749"/>
    <cellStyle name="Commentaire 6 4 3" xfId="750"/>
    <cellStyle name="Commentaire 6 5" xfId="751"/>
    <cellStyle name="Commentaire 6 5 2" xfId="752"/>
    <cellStyle name="Commentaire 6 5 3" xfId="753"/>
    <cellStyle name="Commentaire 6 6" xfId="754"/>
    <cellStyle name="Commentaire 6 6 2" xfId="755"/>
    <cellStyle name="Commentaire 6 6 3" xfId="756"/>
    <cellStyle name="Commentaire 6 7" xfId="757"/>
    <cellStyle name="Commentaire 6 8" xfId="758"/>
    <cellStyle name="Commentaire 7" xfId="759"/>
    <cellStyle name="Commentaire 7 2" xfId="760"/>
    <cellStyle name="Commentaire 7 2 2" xfId="761"/>
    <cellStyle name="Commentaire 7 2 2 2" xfId="762"/>
    <cellStyle name="Commentaire 7 2 2 3" xfId="763"/>
    <cellStyle name="Commentaire 7 2 3" xfId="764"/>
    <cellStyle name="Commentaire 7 2 3 2" xfId="765"/>
    <cellStyle name="Commentaire 7 2 3 3" xfId="766"/>
    <cellStyle name="Commentaire 7 2 4" xfId="767"/>
    <cellStyle name="Commentaire 7 2 4 2" xfId="768"/>
    <cellStyle name="Commentaire 7 2 4 3" xfId="769"/>
    <cellStyle name="Commentaire 7 2 5" xfId="770"/>
    <cellStyle name="Commentaire 7 2 6" xfId="771"/>
    <cellStyle name="Commentaire 7 3" xfId="772"/>
    <cellStyle name="Commentaire 7 3 2" xfId="773"/>
    <cellStyle name="Commentaire 7 3 2 2" xfId="774"/>
    <cellStyle name="Commentaire 7 3 2 3" xfId="775"/>
    <cellStyle name="Commentaire 7 3 3" xfId="776"/>
    <cellStyle name="Commentaire 7 3 3 2" xfId="777"/>
    <cellStyle name="Commentaire 7 3 3 3" xfId="778"/>
    <cellStyle name="Commentaire 7 3 4" xfId="779"/>
    <cellStyle name="Commentaire 7 3 4 2" xfId="780"/>
    <cellStyle name="Commentaire 7 3 4 3" xfId="781"/>
    <cellStyle name="Commentaire 7 3 5" xfId="782"/>
    <cellStyle name="Commentaire 7 3 6" xfId="783"/>
    <cellStyle name="Commentaire 7 4" xfId="784"/>
    <cellStyle name="Commentaire 7 4 2" xfId="785"/>
    <cellStyle name="Commentaire 7 4 3" xfId="786"/>
    <cellStyle name="Commentaire 7 5" xfId="787"/>
    <cellStyle name="Commentaire 7 5 2" xfId="788"/>
    <cellStyle name="Commentaire 7 5 3" xfId="789"/>
    <cellStyle name="Commentaire 7 6" xfId="790"/>
    <cellStyle name="Commentaire 7 6 2" xfId="791"/>
    <cellStyle name="Commentaire 7 6 3" xfId="792"/>
    <cellStyle name="Commentaire 7 7" xfId="793"/>
    <cellStyle name="Commentaire 7 8" xfId="794"/>
    <cellStyle name="Commentaire 8" xfId="795"/>
    <cellStyle name="Commentaire 8 2" xfId="796"/>
    <cellStyle name="Commentaire 8 2 2" xfId="797"/>
    <cellStyle name="Commentaire 8 2 2 2" xfId="798"/>
    <cellStyle name="Commentaire 8 2 2 3" xfId="799"/>
    <cellStyle name="Commentaire 8 2 3" xfId="800"/>
    <cellStyle name="Commentaire 8 2 3 2" xfId="801"/>
    <cellStyle name="Commentaire 8 2 3 3" xfId="802"/>
    <cellStyle name="Commentaire 8 2 4" xfId="803"/>
    <cellStyle name="Commentaire 8 2 4 2" xfId="804"/>
    <cellStyle name="Commentaire 8 2 4 3" xfId="805"/>
    <cellStyle name="Commentaire 8 2 5" xfId="806"/>
    <cellStyle name="Commentaire 8 2 6" xfId="807"/>
    <cellStyle name="Commentaire 8 3" xfId="808"/>
    <cellStyle name="Commentaire 8 3 2" xfId="809"/>
    <cellStyle name="Commentaire 8 3 2 2" xfId="810"/>
    <cellStyle name="Commentaire 8 3 2 3" xfId="811"/>
    <cellStyle name="Commentaire 8 3 3" xfId="812"/>
    <cellStyle name="Commentaire 8 3 3 2" xfId="813"/>
    <cellStyle name="Commentaire 8 3 3 3" xfId="814"/>
    <cellStyle name="Commentaire 8 3 4" xfId="815"/>
    <cellStyle name="Commentaire 8 3 4 2" xfId="816"/>
    <cellStyle name="Commentaire 8 3 4 3" xfId="817"/>
    <cellStyle name="Commentaire 8 3 5" xfId="818"/>
    <cellStyle name="Commentaire 8 3 6" xfId="819"/>
    <cellStyle name="Commentaire 8 4" xfId="820"/>
    <cellStyle name="Commentaire 8 4 2" xfId="821"/>
    <cellStyle name="Commentaire 8 4 3" xfId="822"/>
    <cellStyle name="Commentaire 8 5" xfId="823"/>
    <cellStyle name="Commentaire 8 5 2" xfId="824"/>
    <cellStyle name="Commentaire 8 5 3" xfId="825"/>
    <cellStyle name="Commentaire 8 6" xfId="826"/>
    <cellStyle name="Commentaire 8 6 2" xfId="827"/>
    <cellStyle name="Commentaire 8 6 3" xfId="828"/>
    <cellStyle name="Commentaire 8 7" xfId="829"/>
    <cellStyle name="Commentaire 8 8" xfId="830"/>
    <cellStyle name="Entrée 2" xfId="831"/>
    <cellStyle name="Entrée 3" xfId="832"/>
    <cellStyle name="Insatisfaisant 2" xfId="833"/>
    <cellStyle name="Insatisfaisant 3" xfId="834"/>
    <cellStyle name="Neutre 2" xfId="835"/>
    <cellStyle name="Neutre 3" xfId="836"/>
    <cellStyle name="Normal" xfId="0" builtinId="0"/>
    <cellStyle name="Normal 2" xfId="3"/>
    <cellStyle name="Normal 2 10" xfId="837"/>
    <cellStyle name="Normal 2 11" xfId="838"/>
    <cellStyle name="Normal 2 12" xfId="839"/>
    <cellStyle name="Normal 2 2" xfId="840"/>
    <cellStyle name="Normal 2 3" xfId="841"/>
    <cellStyle name="Normal 2 4" xfId="842"/>
    <cellStyle name="Normal 2 5" xfId="843"/>
    <cellStyle name="Normal 2 6" xfId="844"/>
    <cellStyle name="Normal 2 7" xfId="845"/>
    <cellStyle name="Normal 2 8" xfId="846"/>
    <cellStyle name="Normal 2 9" xfId="847"/>
    <cellStyle name="Normal 3" xfId="848"/>
    <cellStyle name="Normal 3 10" xfId="849"/>
    <cellStyle name="Normal 3 11" xfId="850"/>
    <cellStyle name="Normal 3 12" xfId="851"/>
    <cellStyle name="Normal 3 13" xfId="852"/>
    <cellStyle name="Normal 3 2" xfId="853"/>
    <cellStyle name="Normal 3 3" xfId="854"/>
    <cellStyle name="Normal 3 4" xfId="855"/>
    <cellStyle name="Normal 3 5" xfId="856"/>
    <cellStyle name="Normal 3 6" xfId="857"/>
    <cellStyle name="Normal 3 7" xfId="858"/>
    <cellStyle name="Normal 3 8" xfId="859"/>
    <cellStyle name="Normal 3 9" xfId="860"/>
    <cellStyle name="Normal 4" xfId="861"/>
    <cellStyle name="Normal 5" xfId="6"/>
    <cellStyle name="Normal 6" xfId="5"/>
    <cellStyle name="Normal 7" xfId="862"/>
    <cellStyle name="Normal 7 2" xfId="863"/>
    <cellStyle name="Normal 7 2 2" xfId="864"/>
    <cellStyle name="Normal 7 2 2 2" xfId="865"/>
    <cellStyle name="Normal 7 2 2 3" xfId="866"/>
    <cellStyle name="Normal 7 2 3" xfId="867"/>
    <cellStyle name="Normal 7 2 3 2" xfId="868"/>
    <cellStyle name="Normal 7 2 3 3" xfId="869"/>
    <cellStyle name="Normal 7 2 4" xfId="870"/>
    <cellStyle name="Normal 7 2 4 2" xfId="871"/>
    <cellStyle name="Normal 7 2 4 3" xfId="872"/>
    <cellStyle name="Normal 7 2 5" xfId="873"/>
    <cellStyle name="Normal 7 2 6" xfId="874"/>
    <cellStyle name="Normal 7 3" xfId="875"/>
    <cellStyle name="Normal 7 3 2" xfId="876"/>
    <cellStyle name="Normal 7 3 2 2" xfId="877"/>
    <cellStyle name="Normal 7 3 2 3" xfId="878"/>
    <cellStyle name="Normal 7 3 3" xfId="879"/>
    <cellStyle name="Normal 7 3 3 2" xfId="880"/>
    <cellStyle name="Normal 7 3 3 3" xfId="881"/>
    <cellStyle name="Normal 7 3 4" xfId="882"/>
    <cellStyle name="Normal 7 3 4 2" xfId="883"/>
    <cellStyle name="Normal 7 3 4 3" xfId="884"/>
    <cellStyle name="Normal 7 3 5" xfId="885"/>
    <cellStyle name="Normal 7 3 6" xfId="886"/>
    <cellStyle name="Normal 7 4" xfId="887"/>
    <cellStyle name="Normal 7 4 2" xfId="888"/>
    <cellStyle name="Normal 7 4 3" xfId="889"/>
    <cellStyle name="Normal 7 5" xfId="890"/>
    <cellStyle name="Normal 7 5 2" xfId="891"/>
    <cellStyle name="Normal 7 5 3" xfId="892"/>
    <cellStyle name="Normal 7 6" xfId="893"/>
    <cellStyle name="Normal 7 6 2" xfId="894"/>
    <cellStyle name="Normal 7 6 3" xfId="895"/>
    <cellStyle name="Normal 7 7" xfId="896"/>
    <cellStyle name="Normal 7 8" xfId="897"/>
    <cellStyle name="Normal 8" xfId="898"/>
    <cellStyle name="Normal 8 2" xfId="899"/>
    <cellStyle name="Normal 8 2 2" xfId="900"/>
    <cellStyle name="Normal 8 2 2 2" xfId="901"/>
    <cellStyle name="Normal 8 2 2 3" xfId="902"/>
    <cellStyle name="Normal 8 2 3" xfId="903"/>
    <cellStyle name="Normal 8 2 3 2" xfId="904"/>
    <cellStyle name="Normal 8 2 3 3" xfId="905"/>
    <cellStyle name="Normal 8 2 4" xfId="906"/>
    <cellStyle name="Normal 8 2 4 2" xfId="907"/>
    <cellStyle name="Normal 8 2 4 3" xfId="908"/>
    <cellStyle name="Normal 8 2 5" xfId="909"/>
    <cellStyle name="Normal 8 2 6" xfId="910"/>
    <cellStyle name="Normal 8 3" xfId="911"/>
    <cellStyle name="Normal 8 3 2" xfId="912"/>
    <cellStyle name="Normal 8 3 2 2" xfId="913"/>
    <cellStyle name="Normal 8 3 2 3" xfId="914"/>
    <cellStyle name="Normal 8 3 3" xfId="915"/>
    <cellStyle name="Normal 8 3 3 2" xfId="916"/>
    <cellStyle name="Normal 8 3 3 3" xfId="917"/>
    <cellStyle name="Normal 8 3 4" xfId="918"/>
    <cellStyle name="Normal 8 3 4 2" xfId="919"/>
    <cellStyle name="Normal 8 3 4 3" xfId="920"/>
    <cellStyle name="Normal 8 3 5" xfId="921"/>
    <cellStyle name="Normal 8 3 6" xfId="922"/>
    <cellStyle name="Normal 8 4" xfId="923"/>
    <cellStyle name="Normal 8 4 2" xfId="924"/>
    <cellStyle name="Normal 8 4 3" xfId="925"/>
    <cellStyle name="Normal 8 5" xfId="926"/>
    <cellStyle name="Normal 8 5 2" xfId="927"/>
    <cellStyle name="Normal 8 5 3" xfId="928"/>
    <cellStyle name="Normal 8 6" xfId="929"/>
    <cellStyle name="Normal 8 6 2" xfId="930"/>
    <cellStyle name="Normal 8 6 3" xfId="931"/>
    <cellStyle name="Normal 8 7" xfId="932"/>
    <cellStyle name="Normal 8 8" xfId="933"/>
    <cellStyle name="Normal_CommandesRIN3" xfId="8"/>
    <cellStyle name="Normal_DOR2-MMN" xfId="7"/>
    <cellStyle name="Normal_Parc PABX -GC4 maj Jan08" xfId="4"/>
    <cellStyle name="Satisfaisant 2" xfId="934"/>
    <cellStyle name="Satisfaisant 3" xfId="935"/>
    <cellStyle name="Sortie" xfId="1" builtinId="21"/>
    <cellStyle name="Sortie 2" xfId="936"/>
    <cellStyle name="Sortie 3" xfId="937"/>
    <cellStyle name="Texte explicatif 2" xfId="938"/>
    <cellStyle name="Texte explicatif 3" xfId="939"/>
    <cellStyle name="Titre 2" xfId="940"/>
    <cellStyle name="Titre 3" xfId="941"/>
    <cellStyle name="Titre 1 2" xfId="942"/>
    <cellStyle name="Titre 1 3" xfId="943"/>
    <cellStyle name="Titre 2 2" xfId="944"/>
    <cellStyle name="Titre 2 3" xfId="945"/>
    <cellStyle name="Titre 3 2" xfId="946"/>
    <cellStyle name="Titre 3 3" xfId="947"/>
    <cellStyle name="Titre 4 2" xfId="948"/>
    <cellStyle name="Titre 4 3" xfId="949"/>
    <cellStyle name="Total 2" xfId="950"/>
    <cellStyle name="Total 3" xfId="951"/>
    <cellStyle name="Vérification 2" xfId="952"/>
    <cellStyle name="Vérification 3" xfId="953"/>
  </cellStyles>
  <dxfs count="38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FF"/>
      </font>
      <fill>
        <patternFill>
          <bgColor theme="0" tint="-0.34998626667073579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Lexiqu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COLLECTE METIERS'!H4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797719</xdr:colOff>
      <xdr:row>2</xdr:row>
      <xdr:rowOff>502633</xdr:rowOff>
    </xdr:from>
    <xdr:to>
      <xdr:col>2</xdr:col>
      <xdr:colOff>1666875</xdr:colOff>
      <xdr:row>2</xdr:row>
      <xdr:rowOff>813212</xdr:rowOff>
    </xdr:to>
    <xdr:pic>
      <xdr:nvPicPr>
        <xdr:cNvPr id="3" name="Image 2" descr="Résultat de recherche d'images pour &quot;bouton d'aide&quot;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883633"/>
          <a:ext cx="869156" cy="310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6705600</xdr:colOff>
      <xdr:row>12</xdr:row>
      <xdr:rowOff>28575</xdr:rowOff>
    </xdr:from>
    <xdr:to>
      <xdr:col>2</xdr:col>
      <xdr:colOff>7915275</xdr:colOff>
      <xdr:row>14</xdr:row>
      <xdr:rowOff>104775</xdr:rowOff>
    </xdr:to>
    <xdr:sp macro="" textlink="">
      <xdr:nvSpPr>
        <xdr:cNvPr id="6" name="Plaque 5">
          <a:hlinkClick xmlns:r="http://schemas.openxmlformats.org/officeDocument/2006/relationships" r:id="rId1"/>
        </xdr:cNvPr>
        <xdr:cNvSpPr/>
      </xdr:nvSpPr>
      <xdr:spPr>
        <a:xfrm>
          <a:off x="7200900" y="2695575"/>
          <a:ext cx="1209675" cy="457200"/>
        </a:xfrm>
        <a:prstGeom prst="bevel">
          <a:avLst/>
        </a:prstGeom>
        <a:effectLst>
          <a:glow rad="101600">
            <a:schemeClr val="accent1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Retour collecte</a:t>
          </a:r>
        </a:p>
      </xdr:txBody>
    </xdr:sp>
    <xdr:clientData/>
  </xdr:twoCellAnchor>
  <xdr:twoCellAnchor>
    <xdr:from>
      <xdr:col>2</xdr:col>
      <xdr:colOff>6686550</xdr:colOff>
      <xdr:row>49</xdr:row>
      <xdr:rowOff>0</xdr:rowOff>
    </xdr:from>
    <xdr:to>
      <xdr:col>2</xdr:col>
      <xdr:colOff>7896225</xdr:colOff>
      <xdr:row>51</xdr:row>
      <xdr:rowOff>76200</xdr:rowOff>
    </xdr:to>
    <xdr:sp macro="" textlink="">
      <xdr:nvSpPr>
        <xdr:cNvPr id="7" name="Plaque 6">
          <a:hlinkClick xmlns:r="http://schemas.openxmlformats.org/officeDocument/2006/relationships" r:id="rId1"/>
        </xdr:cNvPr>
        <xdr:cNvSpPr/>
      </xdr:nvSpPr>
      <xdr:spPr>
        <a:xfrm>
          <a:off x="7181850" y="9715500"/>
          <a:ext cx="1209675" cy="457200"/>
        </a:xfrm>
        <a:prstGeom prst="bevel">
          <a:avLst/>
        </a:prstGeom>
        <a:effectLst>
          <a:glow rad="101600">
            <a:schemeClr val="accent1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Retour collecte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504"/>
  <sheetViews>
    <sheetView tabSelected="1" zoomScale="80" zoomScaleNormal="8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baseColWidth="10" defaultRowHeight="15" x14ac:dyDescent="0.25"/>
  <cols>
    <col min="1" max="1" width="7.7109375" style="159" bestFit="1" customWidth="1"/>
    <col min="2" max="2" width="10.28515625" style="128" customWidth="1"/>
    <col min="3" max="3" width="38.7109375" customWidth="1"/>
    <col min="4" max="4" width="17.85546875" customWidth="1"/>
    <col min="5" max="5" width="50.7109375" customWidth="1"/>
    <col min="6" max="6" width="6.28515625" style="183" hidden="1" customWidth="1"/>
    <col min="7" max="7" width="20.85546875" customWidth="1"/>
    <col min="8" max="8" width="54.140625" customWidth="1"/>
    <col min="9" max="9" width="11" style="159" hidden="1" customWidth="1"/>
    <col min="10" max="10" width="16.7109375" customWidth="1"/>
    <col min="11" max="11" width="8.140625" style="159" hidden="1" customWidth="1"/>
    <col min="12" max="14" width="16.7109375" customWidth="1"/>
    <col min="15" max="15" width="24.28515625" customWidth="1"/>
    <col min="16" max="16" width="34" customWidth="1"/>
    <col min="17" max="17" width="15.5703125" style="159" customWidth="1"/>
    <col min="18" max="68" width="11.7109375" style="128" customWidth="1"/>
    <col min="69" max="69" width="20.42578125" customWidth="1"/>
    <col min="79" max="80" width="11.42578125" customWidth="1"/>
  </cols>
  <sheetData>
    <row r="1" spans="1:81" s="168" customFormat="1" x14ac:dyDescent="0.25">
      <c r="A1" s="177" t="s">
        <v>929</v>
      </c>
      <c r="B1" s="169"/>
      <c r="C1" s="170"/>
      <c r="D1" s="170"/>
      <c r="E1" s="170"/>
      <c r="F1" s="181"/>
      <c r="G1" s="169" t="str">
        <f>"Nb A supprimer : "&amp;COUNTIF(G4:G503,"A supprimer")</f>
        <v>Nb A supprimer : 0</v>
      </c>
      <c r="H1" s="171"/>
      <c r="I1" s="178"/>
      <c r="J1" s="169" t="str">
        <f>"Cellule vide : "&amp;COUNTBLANK(J4:J503)</f>
        <v>Cellule vide : 500</v>
      </c>
      <c r="K1" s="185"/>
      <c r="L1" s="171"/>
      <c r="M1" s="171"/>
      <c r="N1" s="171"/>
      <c r="O1" s="171" t="str">
        <f>"Nb uSupervisor : "&amp;COUNTIF(O4:O503,"uSupervisor")+COUNTIF(O4:O503,"uAgent et uSupervisor")</f>
        <v>Nb uSupervisor : 0</v>
      </c>
      <c r="P1" s="171" t="s">
        <v>928</v>
      </c>
      <c r="Q1" s="171" t="s">
        <v>927</v>
      </c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</row>
    <row r="2" spans="1:81" s="168" customFormat="1" x14ac:dyDescent="0.25">
      <c r="A2" s="160" t="s">
        <v>930</v>
      </c>
      <c r="B2" s="165" t="str">
        <f>"Nb sans: "&amp;IF(E4="","",COUNTBLANK(B4:B503))</f>
        <v xml:space="preserve">Nb sans: </v>
      </c>
      <c r="C2" s="160" t="str">
        <f>"Nb cellule Site inconnu : "&amp;COUNTIF(C4:C503,"SITE INCONNU")</f>
        <v>Nb cellule Site inconnu : 0</v>
      </c>
      <c r="D2" s="166" t="str">
        <f>"Cellule vide : "&amp;COUNTBLANK(D4:D503)</f>
        <v>Cellule vide : 500</v>
      </c>
      <c r="E2" s="160" t="str">
        <f>"Nb cellule Nom en double : "&amp;COUNT(F4:F503)</f>
        <v>Nb cellule Nom en double : 0</v>
      </c>
      <c r="F2" s="181"/>
      <c r="G2" s="167" t="str">
        <f>"Cellule vide : "&amp;COUNTBLANK(G4:G503)</f>
        <v>Cellule vide : 500</v>
      </c>
      <c r="H2" s="167" t="str">
        <f>"Nom en double dans les colonnes 4 et 6 : "&amp;COUNT(I4:I503)</f>
        <v>Nom en double dans les colonnes 4 et 6 : 0</v>
      </c>
      <c r="I2" s="178"/>
      <c r="J2" s="167" t="str">
        <f>"Valeur double : "&amp;COUNT(K4:K503)</f>
        <v>Valeur double : 0</v>
      </c>
      <c r="K2" s="184"/>
      <c r="L2" s="167"/>
      <c r="M2" s="167"/>
      <c r="N2" s="167"/>
      <c r="O2" s="167"/>
      <c r="P2" s="167">
        <f>COUNTA(P4:P503)</f>
        <v>500</v>
      </c>
      <c r="Q2" s="167">
        <f>COUNTIF(Q4:Q503,"Oui")</f>
        <v>0</v>
      </c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  <c r="BJ2" s="191"/>
      <c r="BK2" s="191"/>
      <c r="BL2" s="191"/>
      <c r="BM2" s="191"/>
      <c r="BN2" s="191"/>
      <c r="BO2" s="191"/>
      <c r="BP2" s="191"/>
    </row>
    <row r="3" spans="1:81" s="176" customFormat="1" ht="79.5" customHeight="1" x14ac:dyDescent="0.25">
      <c r="A3" s="173" t="s">
        <v>712</v>
      </c>
      <c r="B3" s="174" t="s">
        <v>933</v>
      </c>
      <c r="C3" s="175" t="s">
        <v>924</v>
      </c>
      <c r="D3" s="175" t="s">
        <v>956</v>
      </c>
      <c r="E3" s="175" t="s">
        <v>934</v>
      </c>
      <c r="F3" s="179" t="s">
        <v>931</v>
      </c>
      <c r="G3" s="175" t="s">
        <v>957</v>
      </c>
      <c r="H3" s="175" t="s">
        <v>935</v>
      </c>
      <c r="I3" s="179" t="s">
        <v>932</v>
      </c>
      <c r="J3" s="175" t="s">
        <v>958</v>
      </c>
      <c r="K3" s="179" t="s">
        <v>931</v>
      </c>
      <c r="L3" s="175" t="s">
        <v>963</v>
      </c>
      <c r="M3" s="175" t="s">
        <v>1009</v>
      </c>
      <c r="N3" s="175" t="s">
        <v>959</v>
      </c>
      <c r="O3" s="175" t="s">
        <v>960</v>
      </c>
      <c r="P3" s="175" t="s">
        <v>962</v>
      </c>
      <c r="Q3" s="187" t="s">
        <v>961</v>
      </c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186"/>
      <c r="AV3" s="186"/>
      <c r="AW3" s="186"/>
      <c r="AX3" s="186"/>
      <c r="AY3" s="186"/>
      <c r="AZ3" s="186"/>
      <c r="BA3" s="186"/>
      <c r="BB3" s="186"/>
      <c r="BC3" s="186"/>
      <c r="BD3" s="186"/>
      <c r="BE3" s="186"/>
      <c r="BF3" s="186"/>
      <c r="BG3" s="186"/>
      <c r="BH3" s="186"/>
      <c r="BI3" s="186"/>
      <c r="BJ3" s="186"/>
      <c r="BK3" s="186"/>
      <c r="BL3" s="186"/>
      <c r="BM3" s="186"/>
      <c r="BN3" s="186"/>
      <c r="BO3" s="186"/>
      <c r="BP3" s="186"/>
      <c r="BQ3" s="186"/>
    </row>
    <row r="4" spans="1:81" s="1" customFormat="1" x14ac:dyDescent="0.2">
      <c r="A4" s="172">
        <v>1</v>
      </c>
      <c r="B4" s="162" t="str">
        <f>IFERROR(IF(H4="",VALUE(LEFT(E4,3)),VALUE(LEFT(H4,3))),"")</f>
        <v/>
      </c>
      <c r="C4" s="161" t="str">
        <f>IF(B4="","",IF(ISNA(VLOOKUP(B4,'Domaines IP'!$J$3:$K$215,2,FALSE)),"SITE INCONNU",(VLOOKUP(B4,'Domaines IP'!$J$3:$K$215,2,FALSE))))</f>
        <v/>
      </c>
      <c r="D4" s="192"/>
      <c r="E4" s="163"/>
      <c r="F4" s="182" t="str">
        <f>IF(COUNTIF($E$4:$E$503,E4)&gt;1,COUNTIF($E$4:$E$503,E4),"")</f>
        <v/>
      </c>
      <c r="G4" s="188"/>
      <c r="H4" s="200"/>
      <c r="I4" s="201" t="str">
        <f>IF(COUNTIF($E$4:$E$503:$H$4:$H$503,H4)&gt;1,COUNTIF($E$4:$E$503:$H$4:$H$503,H4),"")</f>
        <v/>
      </c>
      <c r="J4" s="189"/>
      <c r="K4" s="180" t="str">
        <f>IF(COUNTIF($J$4:$J$503,J4)&gt;1,COUNTIF($J$4:$J$503,J4),"")</f>
        <v/>
      </c>
      <c r="L4" s="164"/>
      <c r="M4" s="164"/>
      <c r="N4" s="164"/>
      <c r="O4" s="188"/>
      <c r="P4" s="193" t="str">
        <f>IF(O4="","",IF(O4="uAgent","",IF(O4="uSupervisor",CB4,IF(O4="uAgent et uSupervisor",CB4))))</f>
        <v/>
      </c>
      <c r="Q4" s="190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128"/>
      <c r="CA4" s="1" t="e">
        <f>VLOOKUP(B4,'Domaines IP'!M:R,6,FALSE)</f>
        <v>#N/A</v>
      </c>
      <c r="CB4" s="1" t="e">
        <f>CONCATENATE(CA4,"_",D4,"_","RE")</f>
        <v>#N/A</v>
      </c>
      <c r="CC4" s="1">
        <f>COUNTIF(R4:BP4,"X")</f>
        <v>0</v>
      </c>
    </row>
    <row r="5" spans="1:81" ht="15.75" x14ac:dyDescent="0.25">
      <c r="A5" s="172">
        <v>2</v>
      </c>
      <c r="B5" s="162" t="str">
        <f t="shared" ref="B5:B68" si="0">IFERROR(IF(H5="",VALUE(LEFT(E5,3)),VALUE(LEFT(H5,3))),"")</f>
        <v/>
      </c>
      <c r="C5" s="161" t="str">
        <f>IF(B5="","",IF(ISNA(VLOOKUP(B5,'Domaines IP'!$J$3:$K$215,2,FALSE)),"SITE INCONNU",(VLOOKUP(B5,'Domaines IP'!$J$3:$K$215,2,FALSE))))</f>
        <v/>
      </c>
      <c r="D5" s="192"/>
      <c r="E5" s="163"/>
      <c r="F5" s="182" t="str">
        <f t="shared" ref="F5:F68" si="1">IF(COUNTIF($E$4:$E$503,E5)&gt;1,COUNTIF($E$4:$E$503,E5),"")</f>
        <v/>
      </c>
      <c r="G5" s="188"/>
      <c r="H5" s="200"/>
      <c r="I5" s="201" t="str">
        <f>IF(COUNTIF($E$4:$E$503:$H$4:$H$503,H5)&gt;1,COUNTIF($E$4:$E$503:$H$4:$H$503,H5),"")</f>
        <v/>
      </c>
      <c r="J5" s="189"/>
      <c r="K5" s="180" t="str">
        <f t="shared" ref="K5:K68" si="2">IF(COUNTIF($J$4:$J$503,J5)&gt;1,COUNTIF($J$4:$J$503,J5),"")</f>
        <v/>
      </c>
      <c r="L5" s="164"/>
      <c r="M5" s="164"/>
      <c r="N5" s="164"/>
      <c r="O5" s="188"/>
      <c r="P5" s="193" t="str">
        <f t="shared" ref="P5:P68" si="3">IF(O5="","",IF(O5="uAgent","",IF(O5="uSupervisor",CB5,IF(O5="uAgent et uSupervisor",CB5))))</f>
        <v/>
      </c>
      <c r="Q5" s="190"/>
      <c r="CA5" s="1" t="e">
        <f>VLOOKUP(B5,'Domaines IP'!M:R,6,FALSE)</f>
        <v>#N/A</v>
      </c>
      <c r="CB5" s="1" t="e">
        <f t="shared" ref="CB5:CB68" si="4">CONCATENATE(CA5,"_",D5,"_","RE")</f>
        <v>#N/A</v>
      </c>
      <c r="CC5" s="1">
        <f t="shared" ref="CC5:CC68" si="5">COUNTIF(R5:BP5,"X")</f>
        <v>0</v>
      </c>
    </row>
    <row r="6" spans="1:81" ht="15.75" x14ac:dyDescent="0.25">
      <c r="A6" s="172">
        <v>3</v>
      </c>
      <c r="B6" s="162" t="str">
        <f t="shared" si="0"/>
        <v/>
      </c>
      <c r="C6" s="161" t="str">
        <f>IF(B6="","",IF(ISNA(VLOOKUP(B6,'Domaines IP'!$J$3:$K$215,2,FALSE)),"SITE INCONNU",(VLOOKUP(B6,'Domaines IP'!$J$3:$K$215,2,FALSE))))</f>
        <v/>
      </c>
      <c r="D6" s="192"/>
      <c r="E6" s="163"/>
      <c r="F6" s="182" t="str">
        <f t="shared" si="1"/>
        <v/>
      </c>
      <c r="G6" s="188"/>
      <c r="H6" s="200"/>
      <c r="I6" s="201" t="str">
        <f>IF(COUNTIF($E$4:$E$503:$H$4:$H$503,H6)&gt;1,COUNTIF($E$4:$E$503:$H$4:$H$503,H6),"")</f>
        <v/>
      </c>
      <c r="J6" s="189"/>
      <c r="K6" s="180" t="str">
        <f t="shared" si="2"/>
        <v/>
      </c>
      <c r="L6" s="164"/>
      <c r="M6" s="164"/>
      <c r="N6" s="164"/>
      <c r="O6" s="188"/>
      <c r="P6" s="193" t="str">
        <f t="shared" si="3"/>
        <v/>
      </c>
      <c r="Q6" s="190"/>
      <c r="CA6" s="1" t="e">
        <f>VLOOKUP(B6,'Domaines IP'!M:R,6,FALSE)</f>
        <v>#N/A</v>
      </c>
      <c r="CB6" s="1" t="e">
        <f t="shared" si="4"/>
        <v>#N/A</v>
      </c>
      <c r="CC6" s="1">
        <f t="shared" si="5"/>
        <v>0</v>
      </c>
    </row>
    <row r="7" spans="1:81" s="1" customFormat="1" x14ac:dyDescent="0.2">
      <c r="A7" s="172">
        <v>4</v>
      </c>
      <c r="B7" s="162" t="str">
        <f t="shared" si="0"/>
        <v/>
      </c>
      <c r="C7" s="161" t="str">
        <f>IF(B7="","",IF(ISNA(VLOOKUP(B7,'Domaines IP'!$J$3:$K$215,2,FALSE)),"SITE INCONNU",(VLOOKUP(B7,'Domaines IP'!$J$3:$K$215,2,FALSE))))</f>
        <v/>
      </c>
      <c r="D7" s="192"/>
      <c r="E7" s="163"/>
      <c r="F7" s="182" t="str">
        <f t="shared" si="1"/>
        <v/>
      </c>
      <c r="G7" s="188"/>
      <c r="H7" s="200"/>
      <c r="I7" s="201" t="str">
        <f>IF(COUNTIF($E$4:$E$503:$H$4:$H$503,H7)&gt;1,COUNTIF($E$4:$E$503:$H$4:$H$503,H7),"")</f>
        <v/>
      </c>
      <c r="J7" s="189"/>
      <c r="K7" s="180" t="str">
        <f t="shared" si="2"/>
        <v/>
      </c>
      <c r="L7" s="164"/>
      <c r="M7" s="164"/>
      <c r="N7" s="164"/>
      <c r="O7" s="188"/>
      <c r="P7" s="193" t="str">
        <f t="shared" si="3"/>
        <v/>
      </c>
      <c r="Q7" s="190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  <c r="BC7" s="128"/>
      <c r="BD7" s="128"/>
      <c r="BE7" s="128"/>
      <c r="BF7" s="128"/>
      <c r="BG7" s="128"/>
      <c r="BH7" s="128"/>
      <c r="BI7" s="128"/>
      <c r="BJ7" s="128"/>
      <c r="BK7" s="128"/>
      <c r="BL7" s="128"/>
      <c r="BM7" s="128"/>
      <c r="BN7" s="128"/>
      <c r="BO7" s="128"/>
      <c r="BP7" s="128"/>
      <c r="CA7" s="1" t="e">
        <f>VLOOKUP(B7,'Domaines IP'!M:R,6,FALSE)</f>
        <v>#N/A</v>
      </c>
      <c r="CB7" s="1" t="e">
        <f t="shared" si="4"/>
        <v>#N/A</v>
      </c>
      <c r="CC7" s="1">
        <f t="shared" si="5"/>
        <v>0</v>
      </c>
    </row>
    <row r="8" spans="1:81" ht="15.75" x14ac:dyDescent="0.25">
      <c r="A8" s="172">
        <v>5</v>
      </c>
      <c r="B8" s="162" t="str">
        <f t="shared" si="0"/>
        <v/>
      </c>
      <c r="C8" s="161" t="str">
        <f>IF(B8="","",IF(ISNA(VLOOKUP(B8,'Domaines IP'!$J$3:$K$215,2,FALSE)),"SITE INCONNU",(VLOOKUP(B8,'Domaines IP'!$J$3:$K$215,2,FALSE))))</f>
        <v/>
      </c>
      <c r="D8" s="192"/>
      <c r="E8" s="163"/>
      <c r="F8" s="182" t="str">
        <f t="shared" si="1"/>
        <v/>
      </c>
      <c r="G8" s="188"/>
      <c r="H8" s="200"/>
      <c r="I8" s="201" t="str">
        <f>IF(COUNTIF($E$4:$E$503:$H$4:$H$503,H8)&gt;1,COUNTIF($E$4:$E$503:$H$4:$H$503,H8),"")</f>
        <v/>
      </c>
      <c r="J8" s="189"/>
      <c r="K8" s="180" t="str">
        <f t="shared" si="2"/>
        <v/>
      </c>
      <c r="L8" s="164"/>
      <c r="M8" s="164"/>
      <c r="N8" s="164"/>
      <c r="O8" s="188"/>
      <c r="P8" s="193" t="str">
        <f t="shared" si="3"/>
        <v/>
      </c>
      <c r="Q8" s="190"/>
      <c r="CA8" s="1" t="e">
        <f>VLOOKUP(B8,'Domaines IP'!M:R,6,FALSE)</f>
        <v>#N/A</v>
      </c>
      <c r="CB8" s="1" t="e">
        <f t="shared" si="4"/>
        <v>#N/A</v>
      </c>
      <c r="CC8" s="1">
        <f t="shared" si="5"/>
        <v>0</v>
      </c>
    </row>
    <row r="9" spans="1:81" ht="15.75" x14ac:dyDescent="0.25">
      <c r="A9" s="172">
        <v>6</v>
      </c>
      <c r="B9" s="162" t="str">
        <f t="shared" si="0"/>
        <v/>
      </c>
      <c r="C9" s="161" t="str">
        <f>IF(B9="","",IF(ISNA(VLOOKUP(B9,'Domaines IP'!$J$3:$K$215,2,FALSE)),"SITE INCONNU",(VLOOKUP(B9,'Domaines IP'!$J$3:$K$215,2,FALSE))))</f>
        <v/>
      </c>
      <c r="D9" s="192"/>
      <c r="E9" s="163"/>
      <c r="F9" s="182" t="str">
        <f t="shared" si="1"/>
        <v/>
      </c>
      <c r="G9" s="188"/>
      <c r="H9" s="200"/>
      <c r="I9" s="201" t="str">
        <f>IF(COUNTIF($E$4:$E$503:$H$4:$H$503,H9)&gt;1,COUNTIF($E$4:$E$503:$H$4:$H$503,H9),"")</f>
        <v/>
      </c>
      <c r="J9" s="189"/>
      <c r="K9" s="180" t="str">
        <f t="shared" si="2"/>
        <v/>
      </c>
      <c r="L9" s="164"/>
      <c r="M9" s="164"/>
      <c r="N9" s="164"/>
      <c r="O9" s="188"/>
      <c r="P9" s="193" t="str">
        <f t="shared" si="3"/>
        <v/>
      </c>
      <c r="Q9" s="190"/>
      <c r="CA9" s="1" t="e">
        <f>VLOOKUP(B9,'Domaines IP'!M:R,6,FALSE)</f>
        <v>#N/A</v>
      </c>
      <c r="CB9" s="1" t="e">
        <f t="shared" si="4"/>
        <v>#N/A</v>
      </c>
      <c r="CC9" s="1">
        <f t="shared" si="5"/>
        <v>0</v>
      </c>
    </row>
    <row r="10" spans="1:81" ht="15.75" x14ac:dyDescent="0.25">
      <c r="A10" s="172">
        <v>7</v>
      </c>
      <c r="B10" s="162" t="str">
        <f t="shared" si="0"/>
        <v/>
      </c>
      <c r="C10" s="161" t="str">
        <f>IF(B10="","",IF(ISNA(VLOOKUP(B10,'Domaines IP'!$J$3:$K$215,2,FALSE)),"SITE INCONNU",(VLOOKUP(B10,'Domaines IP'!$J$3:$K$215,2,FALSE))))</f>
        <v/>
      </c>
      <c r="D10" s="192"/>
      <c r="E10" s="163"/>
      <c r="F10" s="182" t="str">
        <f t="shared" si="1"/>
        <v/>
      </c>
      <c r="G10" s="188"/>
      <c r="H10" s="200"/>
      <c r="I10" s="201" t="str">
        <f>IF(COUNTIF($E$4:$E$503:$H$4:$H$503,H10)&gt;1,COUNTIF($E$4:$E$503:$H$4:$H$503,H10),"")</f>
        <v/>
      </c>
      <c r="J10" s="189"/>
      <c r="K10" s="180" t="str">
        <f t="shared" si="2"/>
        <v/>
      </c>
      <c r="L10" s="164"/>
      <c r="M10" s="164"/>
      <c r="N10" s="164"/>
      <c r="O10" s="188"/>
      <c r="P10" s="193" t="str">
        <f t="shared" si="3"/>
        <v/>
      </c>
      <c r="Q10" s="190"/>
      <c r="CA10" s="1" t="e">
        <f>VLOOKUP(B10,'Domaines IP'!M:R,6,FALSE)</f>
        <v>#N/A</v>
      </c>
      <c r="CB10" s="1" t="e">
        <f t="shared" si="4"/>
        <v>#N/A</v>
      </c>
      <c r="CC10" s="1">
        <f t="shared" si="5"/>
        <v>0</v>
      </c>
    </row>
    <row r="11" spans="1:81" ht="15.75" x14ac:dyDescent="0.25">
      <c r="A11" s="172">
        <v>8</v>
      </c>
      <c r="B11" s="162" t="str">
        <f t="shared" si="0"/>
        <v/>
      </c>
      <c r="C11" s="161" t="str">
        <f>IF(B11="","",IF(ISNA(VLOOKUP(B11,'Domaines IP'!$J$3:$K$215,2,FALSE)),"SITE INCONNU",(VLOOKUP(B11,'Domaines IP'!$J$3:$K$215,2,FALSE))))</f>
        <v/>
      </c>
      <c r="D11" s="192"/>
      <c r="E11" s="163"/>
      <c r="F11" s="182" t="str">
        <f t="shared" si="1"/>
        <v/>
      </c>
      <c r="G11" s="188"/>
      <c r="H11" s="200"/>
      <c r="I11" s="201" t="str">
        <f>IF(COUNTIF($E$4:$E$503:$H$4:$H$503,H11)&gt;1,COUNTIF($E$4:$E$503:$H$4:$H$503,H11),"")</f>
        <v/>
      </c>
      <c r="J11" s="189"/>
      <c r="K11" s="180" t="str">
        <f t="shared" si="2"/>
        <v/>
      </c>
      <c r="L11" s="164"/>
      <c r="M11" s="164"/>
      <c r="N11" s="164"/>
      <c r="O11" s="188"/>
      <c r="P11" s="193" t="str">
        <f t="shared" si="3"/>
        <v/>
      </c>
      <c r="Q11" s="190"/>
      <c r="CA11" s="1" t="e">
        <f>VLOOKUP(B11,'Domaines IP'!M:R,6,FALSE)</f>
        <v>#N/A</v>
      </c>
      <c r="CB11" s="1" t="e">
        <f t="shared" si="4"/>
        <v>#N/A</v>
      </c>
      <c r="CC11" s="1">
        <f t="shared" si="5"/>
        <v>0</v>
      </c>
    </row>
    <row r="12" spans="1:81" ht="15.75" x14ac:dyDescent="0.25">
      <c r="A12" s="172">
        <v>9</v>
      </c>
      <c r="B12" s="162" t="str">
        <f t="shared" si="0"/>
        <v/>
      </c>
      <c r="C12" s="161" t="str">
        <f>IF(B12="","",IF(ISNA(VLOOKUP(B12,'Domaines IP'!$J$3:$K$215,2,FALSE)),"SITE INCONNU",(VLOOKUP(B12,'Domaines IP'!$J$3:$K$215,2,FALSE))))</f>
        <v/>
      </c>
      <c r="D12" s="192"/>
      <c r="E12" s="163"/>
      <c r="F12" s="182" t="str">
        <f t="shared" si="1"/>
        <v/>
      </c>
      <c r="G12" s="188"/>
      <c r="H12" s="200"/>
      <c r="I12" s="201" t="str">
        <f>IF(COUNTIF($E$4:$E$503:$H$4:$H$503,H12)&gt;1,COUNTIF($E$4:$E$503:$H$4:$H$503,H12),"")</f>
        <v/>
      </c>
      <c r="J12" s="189"/>
      <c r="K12" s="180" t="str">
        <f t="shared" si="2"/>
        <v/>
      </c>
      <c r="L12" s="164"/>
      <c r="M12" s="164"/>
      <c r="N12" s="164"/>
      <c r="O12" s="188"/>
      <c r="P12" s="193" t="str">
        <f t="shared" si="3"/>
        <v/>
      </c>
      <c r="Q12" s="190"/>
      <c r="CA12" s="1" t="e">
        <f>VLOOKUP(B12,'Domaines IP'!M:R,6,FALSE)</f>
        <v>#N/A</v>
      </c>
      <c r="CB12" s="1" t="e">
        <f t="shared" si="4"/>
        <v>#N/A</v>
      </c>
      <c r="CC12" s="1">
        <f t="shared" si="5"/>
        <v>0</v>
      </c>
    </row>
    <row r="13" spans="1:81" ht="15.75" x14ac:dyDescent="0.25">
      <c r="A13" s="172">
        <v>10</v>
      </c>
      <c r="B13" s="162" t="str">
        <f t="shared" si="0"/>
        <v/>
      </c>
      <c r="C13" s="161" t="str">
        <f>IF(B13="","",IF(ISNA(VLOOKUP(B13,'Domaines IP'!$J$3:$K$215,2,FALSE)),"SITE INCONNU",(VLOOKUP(B13,'Domaines IP'!$J$3:$K$215,2,FALSE))))</f>
        <v/>
      </c>
      <c r="D13" s="192"/>
      <c r="E13" s="163"/>
      <c r="F13" s="182" t="str">
        <f t="shared" si="1"/>
        <v/>
      </c>
      <c r="G13" s="188"/>
      <c r="H13" s="200"/>
      <c r="I13" s="201" t="str">
        <f>IF(COUNTIF($E$4:$E$503:$H$4:$H$503,H13)&gt;1,COUNTIF($E$4:$E$503:$H$4:$H$503,H13),"")</f>
        <v/>
      </c>
      <c r="J13" s="189"/>
      <c r="K13" s="180" t="str">
        <f t="shared" si="2"/>
        <v/>
      </c>
      <c r="L13" s="164"/>
      <c r="M13" s="164"/>
      <c r="N13" s="164"/>
      <c r="O13" s="188"/>
      <c r="P13" s="193" t="str">
        <f t="shared" si="3"/>
        <v/>
      </c>
      <c r="Q13" s="190"/>
      <c r="CA13" s="1" t="e">
        <f>VLOOKUP(B13,'Domaines IP'!M:R,6,FALSE)</f>
        <v>#N/A</v>
      </c>
      <c r="CB13" s="1" t="e">
        <f t="shared" si="4"/>
        <v>#N/A</v>
      </c>
      <c r="CC13" s="1">
        <f t="shared" si="5"/>
        <v>0</v>
      </c>
    </row>
    <row r="14" spans="1:81" ht="15.75" x14ac:dyDescent="0.25">
      <c r="A14" s="172">
        <v>11</v>
      </c>
      <c r="B14" s="162" t="str">
        <f t="shared" si="0"/>
        <v/>
      </c>
      <c r="C14" s="161" t="str">
        <f>IF(B14="","",IF(ISNA(VLOOKUP(B14,'Domaines IP'!$J$3:$K$215,2,FALSE)),"SITE INCONNU",(VLOOKUP(B14,'Domaines IP'!$J$3:$K$215,2,FALSE))))</f>
        <v/>
      </c>
      <c r="D14" s="192"/>
      <c r="E14" s="163"/>
      <c r="F14" s="182" t="str">
        <f t="shared" si="1"/>
        <v/>
      </c>
      <c r="G14" s="188"/>
      <c r="H14" s="200"/>
      <c r="I14" s="201" t="str">
        <f>IF(COUNTIF($E$4:$E$503:$H$4:$H$503,H14)&gt;1,COUNTIF($E$4:$E$503:$H$4:$H$503,H14),"")</f>
        <v/>
      </c>
      <c r="J14" s="189"/>
      <c r="K14" s="180" t="str">
        <f t="shared" si="2"/>
        <v/>
      </c>
      <c r="L14" s="164"/>
      <c r="M14" s="164"/>
      <c r="N14" s="164"/>
      <c r="O14" s="188"/>
      <c r="P14" s="193" t="str">
        <f t="shared" si="3"/>
        <v/>
      </c>
      <c r="Q14" s="190"/>
      <c r="CA14" s="1" t="e">
        <f>VLOOKUP(B14,'Domaines IP'!M:R,6,FALSE)</f>
        <v>#N/A</v>
      </c>
      <c r="CB14" s="1" t="e">
        <f t="shared" si="4"/>
        <v>#N/A</v>
      </c>
      <c r="CC14" s="1">
        <f t="shared" si="5"/>
        <v>0</v>
      </c>
    </row>
    <row r="15" spans="1:81" ht="15.75" x14ac:dyDescent="0.25">
      <c r="A15" s="172">
        <v>12</v>
      </c>
      <c r="B15" s="162" t="str">
        <f t="shared" si="0"/>
        <v/>
      </c>
      <c r="C15" s="161" t="str">
        <f>IF(B15="","",IF(ISNA(VLOOKUP(B15,'Domaines IP'!$J$3:$K$215,2,FALSE)),"SITE INCONNU",(VLOOKUP(B15,'Domaines IP'!$J$3:$K$215,2,FALSE))))</f>
        <v/>
      </c>
      <c r="D15" s="192"/>
      <c r="E15" s="163"/>
      <c r="F15" s="182" t="str">
        <f t="shared" si="1"/>
        <v/>
      </c>
      <c r="G15" s="188"/>
      <c r="H15" s="200"/>
      <c r="I15" s="201" t="str">
        <f>IF(COUNTIF($E$4:$E$503:$H$4:$H$503,H15)&gt;1,COUNTIF($E$4:$E$503:$H$4:$H$503,H15),"")</f>
        <v/>
      </c>
      <c r="J15" s="189"/>
      <c r="K15" s="180" t="str">
        <f t="shared" si="2"/>
        <v/>
      </c>
      <c r="L15" s="164"/>
      <c r="M15" s="164"/>
      <c r="N15" s="164"/>
      <c r="O15" s="188"/>
      <c r="P15" s="193" t="str">
        <f t="shared" si="3"/>
        <v/>
      </c>
      <c r="Q15" s="190"/>
      <c r="CA15" s="1" t="e">
        <f>VLOOKUP(B15,'Domaines IP'!M:R,6,FALSE)</f>
        <v>#N/A</v>
      </c>
      <c r="CB15" s="1" t="e">
        <f t="shared" si="4"/>
        <v>#N/A</v>
      </c>
      <c r="CC15" s="1">
        <f t="shared" si="5"/>
        <v>0</v>
      </c>
    </row>
    <row r="16" spans="1:81" ht="15.75" x14ac:dyDescent="0.25">
      <c r="A16" s="172">
        <v>13</v>
      </c>
      <c r="B16" s="162" t="str">
        <f t="shared" si="0"/>
        <v/>
      </c>
      <c r="C16" s="161" t="str">
        <f>IF(B16="","",IF(ISNA(VLOOKUP(B16,'Domaines IP'!$J$3:$K$215,2,FALSE)),"SITE INCONNU",(VLOOKUP(B16,'Domaines IP'!$J$3:$K$215,2,FALSE))))</f>
        <v/>
      </c>
      <c r="D16" s="192"/>
      <c r="E16" s="163"/>
      <c r="F16" s="182" t="str">
        <f t="shared" si="1"/>
        <v/>
      </c>
      <c r="G16" s="188"/>
      <c r="H16" s="200"/>
      <c r="I16" s="201" t="str">
        <f>IF(COUNTIF($E$4:$E$503:$H$4:$H$503,H16)&gt;1,COUNTIF($E$4:$E$503:$H$4:$H$503,H16),"")</f>
        <v/>
      </c>
      <c r="J16" s="189"/>
      <c r="K16" s="180" t="str">
        <f t="shared" si="2"/>
        <v/>
      </c>
      <c r="L16" s="164"/>
      <c r="M16" s="164"/>
      <c r="N16" s="164"/>
      <c r="O16" s="188"/>
      <c r="P16" s="193" t="str">
        <f t="shared" si="3"/>
        <v/>
      </c>
      <c r="Q16" s="190"/>
      <c r="CA16" s="1" t="e">
        <f>VLOOKUP(B16,'Domaines IP'!M:R,6,FALSE)</f>
        <v>#N/A</v>
      </c>
      <c r="CB16" s="1" t="e">
        <f t="shared" si="4"/>
        <v>#N/A</v>
      </c>
      <c r="CC16" s="1">
        <f t="shared" si="5"/>
        <v>0</v>
      </c>
    </row>
    <row r="17" spans="1:81" ht="15.75" x14ac:dyDescent="0.25">
      <c r="A17" s="172">
        <v>14</v>
      </c>
      <c r="B17" s="162" t="str">
        <f t="shared" si="0"/>
        <v/>
      </c>
      <c r="C17" s="161" t="str">
        <f>IF(B17="","",IF(ISNA(VLOOKUP(B17,'Domaines IP'!$J$3:$K$215,2,FALSE)),"SITE INCONNU",(VLOOKUP(B17,'Domaines IP'!$J$3:$K$215,2,FALSE))))</f>
        <v/>
      </c>
      <c r="D17" s="192"/>
      <c r="E17" s="163"/>
      <c r="F17" s="182" t="str">
        <f t="shared" si="1"/>
        <v/>
      </c>
      <c r="G17" s="188"/>
      <c r="H17" s="200"/>
      <c r="I17" s="201" t="str">
        <f>IF(COUNTIF($E$4:$E$503:$H$4:$H$503,H17)&gt;1,COUNTIF($E$4:$E$503:$H$4:$H$503,H17),"")</f>
        <v/>
      </c>
      <c r="J17" s="189"/>
      <c r="K17" s="180" t="str">
        <f t="shared" si="2"/>
        <v/>
      </c>
      <c r="L17" s="164"/>
      <c r="M17" s="164"/>
      <c r="N17" s="164"/>
      <c r="O17" s="188"/>
      <c r="P17" s="193" t="str">
        <f t="shared" si="3"/>
        <v/>
      </c>
      <c r="Q17" s="190"/>
      <c r="CA17" s="1" t="e">
        <f>VLOOKUP(B17,'Domaines IP'!M:R,6,FALSE)</f>
        <v>#N/A</v>
      </c>
      <c r="CB17" s="1" t="e">
        <f t="shared" si="4"/>
        <v>#N/A</v>
      </c>
      <c r="CC17" s="1">
        <f t="shared" si="5"/>
        <v>0</v>
      </c>
    </row>
    <row r="18" spans="1:81" ht="15.75" x14ac:dyDescent="0.25">
      <c r="A18" s="172">
        <v>15</v>
      </c>
      <c r="B18" s="162" t="str">
        <f t="shared" si="0"/>
        <v/>
      </c>
      <c r="C18" s="161" t="str">
        <f>IF(B18="","",IF(ISNA(VLOOKUP(B18,'Domaines IP'!$J$3:$K$215,2,FALSE)),"SITE INCONNU",(VLOOKUP(B18,'Domaines IP'!$J$3:$K$215,2,FALSE))))</f>
        <v/>
      </c>
      <c r="D18" s="192"/>
      <c r="E18" s="163"/>
      <c r="F18" s="182" t="str">
        <f t="shared" si="1"/>
        <v/>
      </c>
      <c r="G18" s="188"/>
      <c r="H18" s="200"/>
      <c r="I18" s="201" t="str">
        <f>IF(COUNTIF($E$4:$E$503:$H$4:$H$503,H18)&gt;1,COUNTIF($E$4:$E$503:$H$4:$H$503,H18),"")</f>
        <v/>
      </c>
      <c r="J18" s="189"/>
      <c r="K18" s="180" t="str">
        <f t="shared" si="2"/>
        <v/>
      </c>
      <c r="L18" s="164"/>
      <c r="M18" s="164"/>
      <c r="N18" s="164"/>
      <c r="O18" s="188"/>
      <c r="P18" s="193" t="str">
        <f t="shared" si="3"/>
        <v/>
      </c>
      <c r="Q18" s="190"/>
      <c r="CA18" s="1" t="e">
        <f>VLOOKUP(B18,'Domaines IP'!M:R,6,FALSE)</f>
        <v>#N/A</v>
      </c>
      <c r="CB18" s="1" t="e">
        <f t="shared" si="4"/>
        <v>#N/A</v>
      </c>
      <c r="CC18" s="1">
        <f t="shared" si="5"/>
        <v>0</v>
      </c>
    </row>
    <row r="19" spans="1:81" ht="15.75" x14ac:dyDescent="0.25">
      <c r="A19" s="172">
        <v>16</v>
      </c>
      <c r="B19" s="162" t="str">
        <f t="shared" si="0"/>
        <v/>
      </c>
      <c r="C19" s="161" t="str">
        <f>IF(B19="","",IF(ISNA(VLOOKUP(B19,'Domaines IP'!$J$3:$K$215,2,FALSE)),"SITE INCONNU",(VLOOKUP(B19,'Domaines IP'!$J$3:$K$215,2,FALSE))))</f>
        <v/>
      </c>
      <c r="D19" s="192"/>
      <c r="E19" s="163"/>
      <c r="F19" s="182" t="str">
        <f t="shared" si="1"/>
        <v/>
      </c>
      <c r="G19" s="188"/>
      <c r="H19" s="200"/>
      <c r="I19" s="201" t="str">
        <f>IF(COUNTIF($E$4:$E$503:$H$4:$H$503,H19)&gt;1,COUNTIF($E$4:$E$503:$H$4:$H$503,H19),"")</f>
        <v/>
      </c>
      <c r="J19" s="189"/>
      <c r="K19" s="180" t="str">
        <f t="shared" si="2"/>
        <v/>
      </c>
      <c r="L19" s="164"/>
      <c r="M19" s="164"/>
      <c r="N19" s="164"/>
      <c r="O19" s="188"/>
      <c r="P19" s="193" t="str">
        <f t="shared" si="3"/>
        <v/>
      </c>
      <c r="Q19" s="190"/>
      <c r="CA19" s="1" t="e">
        <f>VLOOKUP(B19,'Domaines IP'!M:R,6,FALSE)</f>
        <v>#N/A</v>
      </c>
      <c r="CB19" s="1" t="e">
        <f t="shared" si="4"/>
        <v>#N/A</v>
      </c>
      <c r="CC19" s="1">
        <f t="shared" si="5"/>
        <v>0</v>
      </c>
    </row>
    <row r="20" spans="1:81" ht="15.75" x14ac:dyDescent="0.25">
      <c r="A20" s="172">
        <v>17</v>
      </c>
      <c r="B20" s="162" t="str">
        <f t="shared" si="0"/>
        <v/>
      </c>
      <c r="C20" s="161" t="str">
        <f>IF(B20="","",IF(ISNA(VLOOKUP(B20,'Domaines IP'!$J$3:$K$215,2,FALSE)),"SITE INCONNU",(VLOOKUP(B20,'Domaines IP'!$J$3:$K$215,2,FALSE))))</f>
        <v/>
      </c>
      <c r="D20" s="192"/>
      <c r="E20" s="163"/>
      <c r="F20" s="182" t="str">
        <f t="shared" si="1"/>
        <v/>
      </c>
      <c r="G20" s="188"/>
      <c r="H20" s="200"/>
      <c r="I20" s="201" t="str">
        <f>IF(COUNTIF($E$4:$E$503:$H$4:$H$503,H20)&gt;1,COUNTIF($E$4:$E$503:$H$4:$H$503,H20),"")</f>
        <v/>
      </c>
      <c r="J20" s="189"/>
      <c r="K20" s="180" t="str">
        <f t="shared" si="2"/>
        <v/>
      </c>
      <c r="L20" s="164"/>
      <c r="M20" s="164"/>
      <c r="N20" s="164"/>
      <c r="O20" s="188"/>
      <c r="P20" s="193" t="str">
        <f t="shared" si="3"/>
        <v/>
      </c>
      <c r="Q20" s="190"/>
      <c r="CA20" s="1" t="e">
        <f>VLOOKUP(B20,'Domaines IP'!M:R,6,FALSE)</f>
        <v>#N/A</v>
      </c>
      <c r="CB20" s="1" t="e">
        <f t="shared" si="4"/>
        <v>#N/A</v>
      </c>
      <c r="CC20" s="1">
        <f t="shared" si="5"/>
        <v>0</v>
      </c>
    </row>
    <row r="21" spans="1:81" ht="15.75" x14ac:dyDescent="0.25">
      <c r="A21" s="172">
        <v>18</v>
      </c>
      <c r="B21" s="162" t="str">
        <f t="shared" si="0"/>
        <v/>
      </c>
      <c r="C21" s="161" t="str">
        <f>IF(B21="","",IF(ISNA(VLOOKUP(B21,'Domaines IP'!$J$3:$K$215,2,FALSE)),"SITE INCONNU",(VLOOKUP(B21,'Domaines IP'!$J$3:$K$215,2,FALSE))))</f>
        <v/>
      </c>
      <c r="D21" s="192"/>
      <c r="E21" s="163"/>
      <c r="F21" s="182" t="str">
        <f t="shared" si="1"/>
        <v/>
      </c>
      <c r="G21" s="188"/>
      <c r="H21" s="200"/>
      <c r="I21" s="201" t="str">
        <f>IF(COUNTIF($E$4:$E$503:$H$4:$H$503,H21)&gt;1,COUNTIF($E$4:$E$503:$H$4:$H$503,H21),"")</f>
        <v/>
      </c>
      <c r="J21" s="189"/>
      <c r="K21" s="180" t="str">
        <f t="shared" si="2"/>
        <v/>
      </c>
      <c r="L21" s="164"/>
      <c r="M21" s="164"/>
      <c r="N21" s="164"/>
      <c r="O21" s="188"/>
      <c r="P21" s="193" t="str">
        <f t="shared" si="3"/>
        <v/>
      </c>
      <c r="Q21" s="190"/>
      <c r="CA21" s="1" t="e">
        <f>VLOOKUP(B21,'Domaines IP'!M:R,6,FALSE)</f>
        <v>#N/A</v>
      </c>
      <c r="CB21" s="1" t="e">
        <f t="shared" si="4"/>
        <v>#N/A</v>
      </c>
      <c r="CC21" s="1">
        <f t="shared" si="5"/>
        <v>0</v>
      </c>
    </row>
    <row r="22" spans="1:81" ht="15.75" x14ac:dyDescent="0.25">
      <c r="A22" s="172">
        <v>19</v>
      </c>
      <c r="B22" s="162" t="str">
        <f t="shared" si="0"/>
        <v/>
      </c>
      <c r="C22" s="161" t="str">
        <f>IF(B22="","",IF(ISNA(VLOOKUP(B22,'Domaines IP'!$J$3:$K$215,2,FALSE)),"SITE INCONNU",(VLOOKUP(B22,'Domaines IP'!$J$3:$K$215,2,FALSE))))</f>
        <v/>
      </c>
      <c r="D22" s="192"/>
      <c r="E22" s="163"/>
      <c r="F22" s="182" t="str">
        <f t="shared" si="1"/>
        <v/>
      </c>
      <c r="G22" s="188"/>
      <c r="H22" s="200"/>
      <c r="I22" s="201" t="str">
        <f>IF(COUNTIF($E$4:$E$503:$H$4:$H$503,H22)&gt;1,COUNTIF($E$4:$E$503:$H$4:$H$503,H22),"")</f>
        <v/>
      </c>
      <c r="J22" s="189"/>
      <c r="K22" s="180" t="str">
        <f t="shared" si="2"/>
        <v/>
      </c>
      <c r="L22" s="164"/>
      <c r="M22" s="164"/>
      <c r="N22" s="164"/>
      <c r="O22" s="188"/>
      <c r="P22" s="193" t="str">
        <f t="shared" si="3"/>
        <v/>
      </c>
      <c r="Q22" s="190"/>
      <c r="CA22" s="1" t="e">
        <f>VLOOKUP(B22,'Domaines IP'!M:R,6,FALSE)</f>
        <v>#N/A</v>
      </c>
      <c r="CB22" s="1" t="e">
        <f t="shared" si="4"/>
        <v>#N/A</v>
      </c>
      <c r="CC22" s="1">
        <f t="shared" si="5"/>
        <v>0</v>
      </c>
    </row>
    <row r="23" spans="1:81" ht="15.75" x14ac:dyDescent="0.25">
      <c r="A23" s="172">
        <v>20</v>
      </c>
      <c r="B23" s="162" t="str">
        <f t="shared" si="0"/>
        <v/>
      </c>
      <c r="C23" s="161" t="str">
        <f>IF(B23="","",IF(ISNA(VLOOKUP(B23,'Domaines IP'!$J$3:$K$215,2,FALSE)),"SITE INCONNU",(VLOOKUP(B23,'Domaines IP'!$J$3:$K$215,2,FALSE))))</f>
        <v/>
      </c>
      <c r="D23" s="192"/>
      <c r="E23" s="163"/>
      <c r="F23" s="182" t="str">
        <f t="shared" si="1"/>
        <v/>
      </c>
      <c r="G23" s="188"/>
      <c r="H23" s="200"/>
      <c r="I23" s="201" t="str">
        <f>IF(COUNTIF($E$4:$E$503:$H$4:$H$503,H23)&gt;1,COUNTIF($E$4:$E$503:$H$4:$H$503,H23),"")</f>
        <v/>
      </c>
      <c r="J23" s="189"/>
      <c r="K23" s="180" t="str">
        <f t="shared" si="2"/>
        <v/>
      </c>
      <c r="L23" s="164"/>
      <c r="M23" s="164"/>
      <c r="N23" s="164"/>
      <c r="O23" s="188"/>
      <c r="P23" s="193" t="str">
        <f t="shared" si="3"/>
        <v/>
      </c>
      <c r="Q23" s="190"/>
      <c r="CA23" s="1" t="e">
        <f>VLOOKUP(B23,'Domaines IP'!M:R,6,FALSE)</f>
        <v>#N/A</v>
      </c>
      <c r="CB23" s="1" t="e">
        <f t="shared" si="4"/>
        <v>#N/A</v>
      </c>
      <c r="CC23" s="1">
        <f t="shared" si="5"/>
        <v>0</v>
      </c>
    </row>
    <row r="24" spans="1:81" ht="15.75" x14ac:dyDescent="0.25">
      <c r="A24" s="172">
        <v>21</v>
      </c>
      <c r="B24" s="162" t="str">
        <f t="shared" si="0"/>
        <v/>
      </c>
      <c r="C24" s="161" t="str">
        <f>IF(B24="","",IF(ISNA(VLOOKUP(B24,'Domaines IP'!$J$3:$K$215,2,FALSE)),"SITE INCONNU",(VLOOKUP(B24,'Domaines IP'!$J$3:$K$215,2,FALSE))))</f>
        <v/>
      </c>
      <c r="D24" s="192"/>
      <c r="E24" s="163"/>
      <c r="F24" s="182" t="str">
        <f t="shared" si="1"/>
        <v/>
      </c>
      <c r="G24" s="188"/>
      <c r="H24" s="200"/>
      <c r="I24" s="201" t="str">
        <f>IF(COUNTIF($E$4:$E$503:$H$4:$H$503,H24)&gt;1,COUNTIF($E$4:$E$503:$H$4:$H$503,H24),"")</f>
        <v/>
      </c>
      <c r="J24" s="189"/>
      <c r="K24" s="180" t="str">
        <f t="shared" si="2"/>
        <v/>
      </c>
      <c r="L24" s="164"/>
      <c r="M24" s="164"/>
      <c r="N24" s="164"/>
      <c r="O24" s="188"/>
      <c r="P24" s="193" t="str">
        <f t="shared" si="3"/>
        <v/>
      </c>
      <c r="Q24" s="190"/>
      <c r="CA24" s="1" t="e">
        <f>VLOOKUP(B24,'Domaines IP'!M:R,6,FALSE)</f>
        <v>#N/A</v>
      </c>
      <c r="CB24" s="1" t="e">
        <f t="shared" si="4"/>
        <v>#N/A</v>
      </c>
      <c r="CC24" s="1">
        <f t="shared" si="5"/>
        <v>0</v>
      </c>
    </row>
    <row r="25" spans="1:81" ht="15.75" x14ac:dyDescent="0.25">
      <c r="A25" s="172">
        <v>22</v>
      </c>
      <c r="B25" s="162" t="str">
        <f t="shared" si="0"/>
        <v/>
      </c>
      <c r="C25" s="161" t="str">
        <f>IF(B25="","",IF(ISNA(VLOOKUP(B25,'Domaines IP'!$J$3:$K$215,2,FALSE)),"SITE INCONNU",(VLOOKUP(B25,'Domaines IP'!$J$3:$K$215,2,FALSE))))</f>
        <v/>
      </c>
      <c r="D25" s="192"/>
      <c r="E25" s="163"/>
      <c r="F25" s="182" t="str">
        <f t="shared" si="1"/>
        <v/>
      </c>
      <c r="G25" s="188"/>
      <c r="H25" s="200"/>
      <c r="I25" s="201" t="str">
        <f>IF(COUNTIF($E$4:$E$503:$H$4:$H$503,H25)&gt;1,COUNTIF($E$4:$E$503:$H$4:$H$503,H25),"")</f>
        <v/>
      </c>
      <c r="J25" s="189"/>
      <c r="K25" s="180" t="str">
        <f t="shared" si="2"/>
        <v/>
      </c>
      <c r="L25" s="164"/>
      <c r="M25" s="164"/>
      <c r="N25" s="164"/>
      <c r="O25" s="188"/>
      <c r="P25" s="193" t="str">
        <f t="shared" si="3"/>
        <v/>
      </c>
      <c r="Q25" s="190"/>
      <c r="CA25" s="1" t="e">
        <f>VLOOKUP(B25,'Domaines IP'!M:R,6,FALSE)</f>
        <v>#N/A</v>
      </c>
      <c r="CB25" s="1" t="e">
        <f t="shared" si="4"/>
        <v>#N/A</v>
      </c>
      <c r="CC25" s="1">
        <f t="shared" si="5"/>
        <v>0</v>
      </c>
    </row>
    <row r="26" spans="1:81" ht="15.75" x14ac:dyDescent="0.25">
      <c r="A26" s="172">
        <v>23</v>
      </c>
      <c r="B26" s="162" t="str">
        <f t="shared" si="0"/>
        <v/>
      </c>
      <c r="C26" s="161" t="str">
        <f>IF(B26="","",IF(ISNA(VLOOKUP(B26,'Domaines IP'!$J$3:$K$215,2,FALSE)),"SITE INCONNU",(VLOOKUP(B26,'Domaines IP'!$J$3:$K$215,2,FALSE))))</f>
        <v/>
      </c>
      <c r="D26" s="192"/>
      <c r="E26" s="163"/>
      <c r="F26" s="182" t="str">
        <f t="shared" si="1"/>
        <v/>
      </c>
      <c r="G26" s="188"/>
      <c r="H26" s="200"/>
      <c r="I26" s="201" t="str">
        <f>IF(COUNTIF($E$4:$E$503:$H$4:$H$503,H26)&gt;1,COUNTIF($E$4:$E$503:$H$4:$H$503,H26),"")</f>
        <v/>
      </c>
      <c r="J26" s="189"/>
      <c r="K26" s="180" t="str">
        <f t="shared" si="2"/>
        <v/>
      </c>
      <c r="L26" s="164"/>
      <c r="M26" s="164"/>
      <c r="N26" s="164"/>
      <c r="O26" s="188"/>
      <c r="P26" s="193" t="str">
        <f t="shared" si="3"/>
        <v/>
      </c>
      <c r="Q26" s="190"/>
      <c r="CA26" s="1" t="e">
        <f>VLOOKUP(B26,'Domaines IP'!M:R,6,FALSE)</f>
        <v>#N/A</v>
      </c>
      <c r="CB26" s="1" t="e">
        <f t="shared" si="4"/>
        <v>#N/A</v>
      </c>
      <c r="CC26" s="1">
        <f t="shared" si="5"/>
        <v>0</v>
      </c>
    </row>
    <row r="27" spans="1:81" ht="15.75" x14ac:dyDescent="0.25">
      <c r="A27" s="172">
        <v>24</v>
      </c>
      <c r="B27" s="162" t="str">
        <f t="shared" si="0"/>
        <v/>
      </c>
      <c r="C27" s="161" t="str">
        <f>IF(B27="","",IF(ISNA(VLOOKUP(B27,'Domaines IP'!$J$3:$K$215,2,FALSE)),"SITE INCONNU",(VLOOKUP(B27,'Domaines IP'!$J$3:$K$215,2,FALSE))))</f>
        <v/>
      </c>
      <c r="D27" s="192"/>
      <c r="E27" s="163"/>
      <c r="F27" s="182" t="str">
        <f t="shared" si="1"/>
        <v/>
      </c>
      <c r="G27" s="188"/>
      <c r="H27" s="200"/>
      <c r="I27" s="201" t="str">
        <f>IF(COUNTIF($E$4:$E$503:$H$4:$H$503,H27)&gt;1,COUNTIF($E$4:$E$503:$H$4:$H$503,H27),"")</f>
        <v/>
      </c>
      <c r="J27" s="189"/>
      <c r="K27" s="180" t="str">
        <f t="shared" si="2"/>
        <v/>
      </c>
      <c r="L27" s="164"/>
      <c r="M27" s="164"/>
      <c r="N27" s="164"/>
      <c r="O27" s="188"/>
      <c r="P27" s="193" t="str">
        <f t="shared" si="3"/>
        <v/>
      </c>
      <c r="Q27" s="190"/>
      <c r="CA27" s="1" t="e">
        <f>VLOOKUP(B27,'Domaines IP'!M:R,6,FALSE)</f>
        <v>#N/A</v>
      </c>
      <c r="CB27" s="1" t="e">
        <f t="shared" si="4"/>
        <v>#N/A</v>
      </c>
      <c r="CC27" s="1">
        <f t="shared" si="5"/>
        <v>0</v>
      </c>
    </row>
    <row r="28" spans="1:81" ht="15.75" x14ac:dyDescent="0.25">
      <c r="A28" s="172">
        <v>25</v>
      </c>
      <c r="B28" s="162" t="str">
        <f t="shared" si="0"/>
        <v/>
      </c>
      <c r="C28" s="161" t="str">
        <f>IF(B28="","",IF(ISNA(VLOOKUP(B28,'Domaines IP'!$J$3:$K$215,2,FALSE)),"SITE INCONNU",(VLOOKUP(B28,'Domaines IP'!$J$3:$K$215,2,FALSE))))</f>
        <v/>
      </c>
      <c r="D28" s="192"/>
      <c r="E28" s="163"/>
      <c r="F28" s="182" t="str">
        <f t="shared" si="1"/>
        <v/>
      </c>
      <c r="G28" s="188"/>
      <c r="H28" s="200"/>
      <c r="I28" s="201" t="str">
        <f>IF(COUNTIF($E$4:$E$503:$H$4:$H$503,H28)&gt;1,COUNTIF($E$4:$E$503:$H$4:$H$503,H28),"")</f>
        <v/>
      </c>
      <c r="J28" s="189"/>
      <c r="K28" s="180" t="str">
        <f t="shared" si="2"/>
        <v/>
      </c>
      <c r="L28" s="164"/>
      <c r="M28" s="164"/>
      <c r="N28" s="164"/>
      <c r="O28" s="188"/>
      <c r="P28" s="193" t="str">
        <f t="shared" si="3"/>
        <v/>
      </c>
      <c r="Q28" s="190"/>
      <c r="CA28" s="1" t="e">
        <f>VLOOKUP(B28,'Domaines IP'!M:R,6,FALSE)</f>
        <v>#N/A</v>
      </c>
      <c r="CB28" s="1" t="e">
        <f t="shared" si="4"/>
        <v>#N/A</v>
      </c>
      <c r="CC28" s="1">
        <f t="shared" si="5"/>
        <v>0</v>
      </c>
    </row>
    <row r="29" spans="1:81" ht="15.75" x14ac:dyDescent="0.25">
      <c r="A29" s="172">
        <v>26</v>
      </c>
      <c r="B29" s="162" t="str">
        <f t="shared" si="0"/>
        <v/>
      </c>
      <c r="C29" s="161" t="str">
        <f>IF(B29="","",IF(ISNA(VLOOKUP(B29,'Domaines IP'!$J$3:$K$215,2,FALSE)),"SITE INCONNU",(VLOOKUP(B29,'Domaines IP'!$J$3:$K$215,2,FALSE))))</f>
        <v/>
      </c>
      <c r="D29" s="192"/>
      <c r="E29" s="163"/>
      <c r="F29" s="182" t="str">
        <f t="shared" si="1"/>
        <v/>
      </c>
      <c r="G29" s="188"/>
      <c r="H29" s="200"/>
      <c r="I29" s="201" t="str">
        <f>IF(COUNTIF($E$4:$E$503:$H$4:$H$503,H29)&gt;1,COUNTIF($E$4:$E$503:$H$4:$H$503,H29),"")</f>
        <v/>
      </c>
      <c r="J29" s="189"/>
      <c r="K29" s="180" t="str">
        <f t="shared" si="2"/>
        <v/>
      </c>
      <c r="L29" s="164"/>
      <c r="M29" s="164"/>
      <c r="N29" s="164"/>
      <c r="O29" s="188"/>
      <c r="P29" s="193" t="str">
        <f t="shared" si="3"/>
        <v/>
      </c>
      <c r="Q29" s="190"/>
      <c r="CA29" s="1" t="e">
        <f>VLOOKUP(B29,'Domaines IP'!M:R,6,FALSE)</f>
        <v>#N/A</v>
      </c>
      <c r="CB29" s="1" t="e">
        <f t="shared" si="4"/>
        <v>#N/A</v>
      </c>
      <c r="CC29" s="1">
        <f t="shared" si="5"/>
        <v>0</v>
      </c>
    </row>
    <row r="30" spans="1:81" ht="15.75" x14ac:dyDescent="0.25">
      <c r="A30" s="172">
        <v>27</v>
      </c>
      <c r="B30" s="162" t="str">
        <f t="shared" si="0"/>
        <v/>
      </c>
      <c r="C30" s="161" t="str">
        <f>IF(B30="","",IF(ISNA(VLOOKUP(B30,'Domaines IP'!$J$3:$K$215,2,FALSE)),"SITE INCONNU",(VLOOKUP(B30,'Domaines IP'!$J$3:$K$215,2,FALSE))))</f>
        <v/>
      </c>
      <c r="D30" s="192"/>
      <c r="E30" s="163"/>
      <c r="F30" s="182" t="str">
        <f t="shared" si="1"/>
        <v/>
      </c>
      <c r="G30" s="188"/>
      <c r="H30" s="200"/>
      <c r="I30" s="201" t="str">
        <f>IF(COUNTIF($E$4:$E$503:$H$4:$H$503,H30)&gt;1,COUNTIF($E$4:$E$503:$H$4:$H$503,H30),"")</f>
        <v/>
      </c>
      <c r="J30" s="189"/>
      <c r="K30" s="180" t="str">
        <f t="shared" si="2"/>
        <v/>
      </c>
      <c r="L30" s="164"/>
      <c r="M30" s="164"/>
      <c r="N30" s="164"/>
      <c r="O30" s="188"/>
      <c r="P30" s="193" t="str">
        <f t="shared" si="3"/>
        <v/>
      </c>
      <c r="Q30" s="190"/>
      <c r="CA30" s="1" t="e">
        <f>VLOOKUP(B30,'Domaines IP'!M:R,6,FALSE)</f>
        <v>#N/A</v>
      </c>
      <c r="CB30" s="1" t="e">
        <f t="shared" si="4"/>
        <v>#N/A</v>
      </c>
      <c r="CC30" s="1">
        <f t="shared" si="5"/>
        <v>0</v>
      </c>
    </row>
    <row r="31" spans="1:81" ht="15.75" x14ac:dyDescent="0.25">
      <c r="A31" s="172">
        <v>28</v>
      </c>
      <c r="B31" s="162" t="str">
        <f t="shared" si="0"/>
        <v/>
      </c>
      <c r="C31" s="161" t="str">
        <f>IF(B31="","",IF(ISNA(VLOOKUP(B31,'Domaines IP'!$J$3:$K$215,2,FALSE)),"SITE INCONNU",(VLOOKUP(B31,'Domaines IP'!$J$3:$K$215,2,FALSE))))</f>
        <v/>
      </c>
      <c r="D31" s="192"/>
      <c r="E31" s="163"/>
      <c r="F31" s="182" t="str">
        <f t="shared" si="1"/>
        <v/>
      </c>
      <c r="G31" s="188"/>
      <c r="H31" s="200"/>
      <c r="I31" s="201" t="str">
        <f>IF(COUNTIF($E$4:$E$503:$H$4:$H$503,H31)&gt;1,COUNTIF($E$4:$E$503:$H$4:$H$503,H31),"")</f>
        <v/>
      </c>
      <c r="J31" s="189"/>
      <c r="K31" s="180" t="str">
        <f t="shared" si="2"/>
        <v/>
      </c>
      <c r="L31" s="164"/>
      <c r="M31" s="164"/>
      <c r="N31" s="164"/>
      <c r="O31" s="188"/>
      <c r="P31" s="193" t="str">
        <f t="shared" si="3"/>
        <v/>
      </c>
      <c r="Q31" s="190"/>
      <c r="CA31" s="1" t="e">
        <f>VLOOKUP(B31,'Domaines IP'!M:R,6,FALSE)</f>
        <v>#N/A</v>
      </c>
      <c r="CB31" s="1" t="e">
        <f t="shared" si="4"/>
        <v>#N/A</v>
      </c>
      <c r="CC31" s="1">
        <f t="shared" si="5"/>
        <v>0</v>
      </c>
    </row>
    <row r="32" spans="1:81" ht="15.75" x14ac:dyDescent="0.25">
      <c r="A32" s="172">
        <v>29</v>
      </c>
      <c r="B32" s="162" t="str">
        <f t="shared" si="0"/>
        <v/>
      </c>
      <c r="C32" s="161" t="str">
        <f>IF(B32="","",IF(ISNA(VLOOKUP(B32,'Domaines IP'!$J$3:$K$215,2,FALSE)),"SITE INCONNU",(VLOOKUP(B32,'Domaines IP'!$J$3:$K$215,2,FALSE))))</f>
        <v/>
      </c>
      <c r="D32" s="192"/>
      <c r="E32" s="163"/>
      <c r="F32" s="182" t="str">
        <f t="shared" si="1"/>
        <v/>
      </c>
      <c r="G32" s="188"/>
      <c r="H32" s="200"/>
      <c r="I32" s="201" t="str">
        <f>IF(COUNTIF($E$4:$E$503:$H$4:$H$503,H32)&gt;1,COUNTIF($E$4:$E$503:$H$4:$H$503,H32),"")</f>
        <v/>
      </c>
      <c r="J32" s="189"/>
      <c r="K32" s="180" t="str">
        <f t="shared" si="2"/>
        <v/>
      </c>
      <c r="L32" s="164"/>
      <c r="M32" s="164"/>
      <c r="N32" s="164"/>
      <c r="O32" s="188"/>
      <c r="P32" s="193" t="str">
        <f t="shared" si="3"/>
        <v/>
      </c>
      <c r="Q32" s="190"/>
      <c r="CA32" s="1" t="e">
        <f>VLOOKUP(B32,'Domaines IP'!M:R,6,FALSE)</f>
        <v>#N/A</v>
      </c>
      <c r="CB32" s="1" t="e">
        <f t="shared" si="4"/>
        <v>#N/A</v>
      </c>
      <c r="CC32" s="1">
        <f t="shared" si="5"/>
        <v>0</v>
      </c>
    </row>
    <row r="33" spans="1:81" ht="15.75" x14ac:dyDescent="0.25">
      <c r="A33" s="172">
        <v>30</v>
      </c>
      <c r="B33" s="162" t="str">
        <f t="shared" si="0"/>
        <v/>
      </c>
      <c r="C33" s="161" t="str">
        <f>IF(B33="","",IF(ISNA(VLOOKUP(B33,'Domaines IP'!$J$3:$K$215,2,FALSE)),"SITE INCONNU",(VLOOKUP(B33,'Domaines IP'!$J$3:$K$215,2,FALSE))))</f>
        <v/>
      </c>
      <c r="D33" s="192"/>
      <c r="E33" s="163"/>
      <c r="F33" s="182" t="str">
        <f t="shared" si="1"/>
        <v/>
      </c>
      <c r="G33" s="188"/>
      <c r="H33" s="200"/>
      <c r="I33" s="201" t="str">
        <f>IF(COUNTIF($E$4:$E$503:$H$4:$H$503,H33)&gt;1,COUNTIF($E$4:$E$503:$H$4:$H$503,H33),"")</f>
        <v/>
      </c>
      <c r="J33" s="189"/>
      <c r="K33" s="180" t="str">
        <f t="shared" si="2"/>
        <v/>
      </c>
      <c r="L33" s="164"/>
      <c r="M33" s="164"/>
      <c r="N33" s="164"/>
      <c r="O33" s="188"/>
      <c r="P33" s="193" t="str">
        <f t="shared" si="3"/>
        <v/>
      </c>
      <c r="Q33" s="190"/>
      <c r="CA33" s="1" t="e">
        <f>VLOOKUP(B33,'Domaines IP'!M:R,6,FALSE)</f>
        <v>#N/A</v>
      </c>
      <c r="CB33" s="1" t="e">
        <f t="shared" si="4"/>
        <v>#N/A</v>
      </c>
      <c r="CC33" s="1">
        <f t="shared" si="5"/>
        <v>0</v>
      </c>
    </row>
    <row r="34" spans="1:81" ht="15.75" x14ac:dyDescent="0.25">
      <c r="A34" s="172">
        <v>31</v>
      </c>
      <c r="B34" s="162" t="str">
        <f t="shared" si="0"/>
        <v/>
      </c>
      <c r="C34" s="161" t="str">
        <f>IF(B34="","",IF(ISNA(VLOOKUP(B34,'Domaines IP'!$J$3:$K$215,2,FALSE)),"SITE INCONNU",(VLOOKUP(B34,'Domaines IP'!$J$3:$K$215,2,FALSE))))</f>
        <v/>
      </c>
      <c r="D34" s="192"/>
      <c r="E34" s="163"/>
      <c r="F34" s="182" t="str">
        <f t="shared" si="1"/>
        <v/>
      </c>
      <c r="G34" s="188"/>
      <c r="H34" s="200"/>
      <c r="I34" s="201" t="str">
        <f>IF(COUNTIF($E$4:$E$503:$H$4:$H$503,H34)&gt;1,COUNTIF($E$4:$E$503:$H$4:$H$503,H34),"")</f>
        <v/>
      </c>
      <c r="J34" s="189"/>
      <c r="K34" s="180" t="str">
        <f t="shared" si="2"/>
        <v/>
      </c>
      <c r="L34" s="164"/>
      <c r="M34" s="164"/>
      <c r="N34" s="164"/>
      <c r="O34" s="188"/>
      <c r="P34" s="193" t="str">
        <f t="shared" si="3"/>
        <v/>
      </c>
      <c r="Q34" s="190"/>
      <c r="CA34" s="1" t="e">
        <f>VLOOKUP(B34,'Domaines IP'!M:R,6,FALSE)</f>
        <v>#N/A</v>
      </c>
      <c r="CB34" s="1" t="e">
        <f t="shared" si="4"/>
        <v>#N/A</v>
      </c>
      <c r="CC34" s="1">
        <f t="shared" si="5"/>
        <v>0</v>
      </c>
    </row>
    <row r="35" spans="1:81" ht="15.75" x14ac:dyDescent="0.25">
      <c r="A35" s="172">
        <v>32</v>
      </c>
      <c r="B35" s="162" t="str">
        <f t="shared" si="0"/>
        <v/>
      </c>
      <c r="C35" s="161" t="str">
        <f>IF(B35="","",IF(ISNA(VLOOKUP(B35,'Domaines IP'!$J$3:$K$215,2,FALSE)),"SITE INCONNU",(VLOOKUP(B35,'Domaines IP'!$J$3:$K$215,2,FALSE))))</f>
        <v/>
      </c>
      <c r="D35" s="192"/>
      <c r="E35" s="163"/>
      <c r="F35" s="182" t="str">
        <f t="shared" si="1"/>
        <v/>
      </c>
      <c r="G35" s="188"/>
      <c r="H35" s="200"/>
      <c r="I35" s="201" t="str">
        <f>IF(COUNTIF($E$4:$E$503:$H$4:$H$503,H35)&gt;1,COUNTIF($E$4:$E$503:$H$4:$H$503,H35),"")</f>
        <v/>
      </c>
      <c r="J35" s="189"/>
      <c r="K35" s="180" t="str">
        <f t="shared" si="2"/>
        <v/>
      </c>
      <c r="L35" s="164"/>
      <c r="M35" s="164"/>
      <c r="N35" s="164"/>
      <c r="O35" s="188"/>
      <c r="P35" s="193" t="str">
        <f t="shared" si="3"/>
        <v/>
      </c>
      <c r="Q35" s="190"/>
      <c r="CA35" s="1" t="e">
        <f>VLOOKUP(B35,'Domaines IP'!M:R,6,FALSE)</f>
        <v>#N/A</v>
      </c>
      <c r="CB35" s="1" t="e">
        <f t="shared" si="4"/>
        <v>#N/A</v>
      </c>
      <c r="CC35" s="1">
        <f t="shared" si="5"/>
        <v>0</v>
      </c>
    </row>
    <row r="36" spans="1:81" ht="15.75" x14ac:dyDescent="0.25">
      <c r="A36" s="172">
        <v>33</v>
      </c>
      <c r="B36" s="162" t="str">
        <f t="shared" si="0"/>
        <v/>
      </c>
      <c r="C36" s="161" t="str">
        <f>IF(B36="","",IF(ISNA(VLOOKUP(B36,'Domaines IP'!$J$3:$K$215,2,FALSE)),"SITE INCONNU",(VLOOKUP(B36,'Domaines IP'!$J$3:$K$215,2,FALSE))))</f>
        <v/>
      </c>
      <c r="D36" s="192"/>
      <c r="E36" s="163"/>
      <c r="F36" s="182" t="str">
        <f t="shared" si="1"/>
        <v/>
      </c>
      <c r="G36" s="188"/>
      <c r="H36" s="200"/>
      <c r="I36" s="201" t="str">
        <f>IF(COUNTIF($E$4:$E$503:$H$4:$H$503,H36)&gt;1,COUNTIF($E$4:$E$503:$H$4:$H$503,H36),"")</f>
        <v/>
      </c>
      <c r="J36" s="189"/>
      <c r="K36" s="180" t="str">
        <f t="shared" si="2"/>
        <v/>
      </c>
      <c r="L36" s="164"/>
      <c r="M36" s="164"/>
      <c r="N36" s="164"/>
      <c r="O36" s="188"/>
      <c r="P36" s="193" t="str">
        <f t="shared" si="3"/>
        <v/>
      </c>
      <c r="Q36" s="190"/>
      <c r="CA36" s="1" t="e">
        <f>VLOOKUP(B36,'Domaines IP'!M:R,6,FALSE)</f>
        <v>#N/A</v>
      </c>
      <c r="CB36" s="1" t="e">
        <f t="shared" si="4"/>
        <v>#N/A</v>
      </c>
      <c r="CC36" s="1">
        <f t="shared" si="5"/>
        <v>0</v>
      </c>
    </row>
    <row r="37" spans="1:81" ht="15.75" x14ac:dyDescent="0.25">
      <c r="A37" s="172">
        <v>34</v>
      </c>
      <c r="B37" s="162" t="str">
        <f t="shared" si="0"/>
        <v/>
      </c>
      <c r="C37" s="161" t="str">
        <f>IF(B37="","",IF(ISNA(VLOOKUP(B37,'Domaines IP'!$J$3:$K$215,2,FALSE)),"SITE INCONNU",(VLOOKUP(B37,'Domaines IP'!$J$3:$K$215,2,FALSE))))</f>
        <v/>
      </c>
      <c r="D37" s="192"/>
      <c r="E37" s="163"/>
      <c r="F37" s="182" t="str">
        <f t="shared" si="1"/>
        <v/>
      </c>
      <c r="G37" s="188"/>
      <c r="H37" s="200"/>
      <c r="I37" s="201" t="str">
        <f>IF(COUNTIF($E$4:$E$503:$H$4:$H$503,H37)&gt;1,COUNTIF($E$4:$E$503:$H$4:$H$503,H37),"")</f>
        <v/>
      </c>
      <c r="J37" s="189"/>
      <c r="K37" s="180" t="str">
        <f t="shared" si="2"/>
        <v/>
      </c>
      <c r="L37" s="164"/>
      <c r="M37" s="164"/>
      <c r="N37" s="164"/>
      <c r="O37" s="188"/>
      <c r="P37" s="193" t="str">
        <f t="shared" si="3"/>
        <v/>
      </c>
      <c r="Q37" s="190"/>
      <c r="CA37" s="1" t="e">
        <f>VLOOKUP(B37,'Domaines IP'!M:R,6,FALSE)</f>
        <v>#N/A</v>
      </c>
      <c r="CB37" s="1" t="e">
        <f t="shared" si="4"/>
        <v>#N/A</v>
      </c>
      <c r="CC37" s="1">
        <f t="shared" si="5"/>
        <v>0</v>
      </c>
    </row>
    <row r="38" spans="1:81" ht="15.75" x14ac:dyDescent="0.25">
      <c r="A38" s="172">
        <v>35</v>
      </c>
      <c r="B38" s="162" t="str">
        <f t="shared" si="0"/>
        <v/>
      </c>
      <c r="C38" s="161" t="str">
        <f>IF(B38="","",IF(ISNA(VLOOKUP(B38,'Domaines IP'!$J$3:$K$215,2,FALSE)),"SITE INCONNU",(VLOOKUP(B38,'Domaines IP'!$J$3:$K$215,2,FALSE))))</f>
        <v/>
      </c>
      <c r="D38" s="192"/>
      <c r="E38" s="163"/>
      <c r="F38" s="182" t="str">
        <f t="shared" si="1"/>
        <v/>
      </c>
      <c r="G38" s="188"/>
      <c r="H38" s="200"/>
      <c r="I38" s="201" t="str">
        <f>IF(COUNTIF($E$4:$E$503:$H$4:$H$503,H38)&gt;1,COUNTIF($E$4:$E$503:$H$4:$H$503,H38),"")</f>
        <v/>
      </c>
      <c r="J38" s="189"/>
      <c r="K38" s="180" t="str">
        <f t="shared" si="2"/>
        <v/>
      </c>
      <c r="L38" s="164"/>
      <c r="M38" s="164"/>
      <c r="N38" s="164"/>
      <c r="O38" s="188"/>
      <c r="P38" s="193" t="str">
        <f t="shared" si="3"/>
        <v/>
      </c>
      <c r="Q38" s="190"/>
      <c r="CA38" s="1" t="e">
        <f>VLOOKUP(B38,'Domaines IP'!M:R,6,FALSE)</f>
        <v>#N/A</v>
      </c>
      <c r="CB38" s="1" t="e">
        <f t="shared" si="4"/>
        <v>#N/A</v>
      </c>
      <c r="CC38" s="1">
        <f t="shared" si="5"/>
        <v>0</v>
      </c>
    </row>
    <row r="39" spans="1:81" ht="15.75" x14ac:dyDescent="0.25">
      <c r="A39" s="172">
        <v>36</v>
      </c>
      <c r="B39" s="162" t="str">
        <f t="shared" si="0"/>
        <v/>
      </c>
      <c r="C39" s="161" t="str">
        <f>IF(B39="","",IF(ISNA(VLOOKUP(B39,'Domaines IP'!$J$3:$K$215,2,FALSE)),"SITE INCONNU",(VLOOKUP(B39,'Domaines IP'!$J$3:$K$215,2,FALSE))))</f>
        <v/>
      </c>
      <c r="D39" s="192"/>
      <c r="E39" s="163"/>
      <c r="F39" s="182" t="str">
        <f t="shared" si="1"/>
        <v/>
      </c>
      <c r="G39" s="188"/>
      <c r="H39" s="200"/>
      <c r="I39" s="201" t="str">
        <f>IF(COUNTIF($E$4:$E$503:$H$4:$H$503,H39)&gt;1,COUNTIF($E$4:$E$503:$H$4:$H$503,H39),"")</f>
        <v/>
      </c>
      <c r="J39" s="189"/>
      <c r="K39" s="180" t="str">
        <f t="shared" si="2"/>
        <v/>
      </c>
      <c r="L39" s="164"/>
      <c r="M39" s="164"/>
      <c r="N39" s="164"/>
      <c r="O39" s="188"/>
      <c r="P39" s="193" t="str">
        <f t="shared" si="3"/>
        <v/>
      </c>
      <c r="Q39" s="190"/>
      <c r="CA39" s="1" t="e">
        <f>VLOOKUP(B39,'Domaines IP'!M:R,6,FALSE)</f>
        <v>#N/A</v>
      </c>
      <c r="CB39" s="1" t="e">
        <f t="shared" si="4"/>
        <v>#N/A</v>
      </c>
      <c r="CC39" s="1">
        <f t="shared" si="5"/>
        <v>0</v>
      </c>
    </row>
    <row r="40" spans="1:81" ht="15.75" x14ac:dyDescent="0.25">
      <c r="A40" s="172">
        <v>37</v>
      </c>
      <c r="B40" s="162" t="str">
        <f t="shared" si="0"/>
        <v/>
      </c>
      <c r="C40" s="161" t="str">
        <f>IF(B40="","",IF(ISNA(VLOOKUP(B40,'Domaines IP'!$J$3:$K$215,2,FALSE)),"SITE INCONNU",(VLOOKUP(B40,'Domaines IP'!$J$3:$K$215,2,FALSE))))</f>
        <v/>
      </c>
      <c r="D40" s="192"/>
      <c r="E40" s="163"/>
      <c r="F40" s="182" t="str">
        <f t="shared" si="1"/>
        <v/>
      </c>
      <c r="G40" s="188"/>
      <c r="H40" s="200"/>
      <c r="I40" s="201" t="str">
        <f>IF(COUNTIF($E$4:$E$503:$H$4:$H$503,H40)&gt;1,COUNTIF($E$4:$E$503:$H$4:$H$503,H40),"")</f>
        <v/>
      </c>
      <c r="J40" s="189"/>
      <c r="K40" s="180" t="str">
        <f t="shared" si="2"/>
        <v/>
      </c>
      <c r="L40" s="164"/>
      <c r="M40" s="164"/>
      <c r="N40" s="164"/>
      <c r="O40" s="188"/>
      <c r="P40" s="193" t="str">
        <f t="shared" si="3"/>
        <v/>
      </c>
      <c r="Q40" s="190"/>
      <c r="CA40" s="1" t="e">
        <f>VLOOKUP(B40,'Domaines IP'!M:R,6,FALSE)</f>
        <v>#N/A</v>
      </c>
      <c r="CB40" s="1" t="e">
        <f t="shared" si="4"/>
        <v>#N/A</v>
      </c>
      <c r="CC40" s="1">
        <f t="shared" si="5"/>
        <v>0</v>
      </c>
    </row>
    <row r="41" spans="1:81" ht="15.75" x14ac:dyDescent="0.25">
      <c r="A41" s="172">
        <v>38</v>
      </c>
      <c r="B41" s="162" t="str">
        <f t="shared" si="0"/>
        <v/>
      </c>
      <c r="C41" s="161" t="str">
        <f>IF(B41="","",IF(ISNA(VLOOKUP(B41,'Domaines IP'!$J$3:$K$215,2,FALSE)),"SITE INCONNU",(VLOOKUP(B41,'Domaines IP'!$J$3:$K$215,2,FALSE))))</f>
        <v/>
      </c>
      <c r="D41" s="192"/>
      <c r="E41" s="163"/>
      <c r="F41" s="182" t="str">
        <f t="shared" si="1"/>
        <v/>
      </c>
      <c r="G41" s="188"/>
      <c r="H41" s="200"/>
      <c r="I41" s="201" t="str">
        <f>IF(COUNTIF($E$4:$E$503:$H$4:$H$503,H41)&gt;1,COUNTIF($E$4:$E$503:$H$4:$H$503,H41),"")</f>
        <v/>
      </c>
      <c r="J41" s="189"/>
      <c r="K41" s="180" t="str">
        <f t="shared" si="2"/>
        <v/>
      </c>
      <c r="L41" s="164"/>
      <c r="M41" s="164"/>
      <c r="N41" s="164"/>
      <c r="O41" s="188"/>
      <c r="P41" s="193" t="str">
        <f t="shared" si="3"/>
        <v/>
      </c>
      <c r="Q41" s="190"/>
      <c r="CA41" s="1" t="e">
        <f>VLOOKUP(B41,'Domaines IP'!M:R,6,FALSE)</f>
        <v>#N/A</v>
      </c>
      <c r="CB41" s="1" t="e">
        <f t="shared" si="4"/>
        <v>#N/A</v>
      </c>
      <c r="CC41" s="1">
        <f t="shared" si="5"/>
        <v>0</v>
      </c>
    </row>
    <row r="42" spans="1:81" ht="15.75" x14ac:dyDescent="0.25">
      <c r="A42" s="172">
        <v>39</v>
      </c>
      <c r="B42" s="162" t="str">
        <f t="shared" si="0"/>
        <v/>
      </c>
      <c r="C42" s="161" t="str">
        <f>IF(B42="","",IF(ISNA(VLOOKUP(B42,'Domaines IP'!$J$3:$K$215,2,FALSE)),"SITE INCONNU",(VLOOKUP(B42,'Domaines IP'!$J$3:$K$215,2,FALSE))))</f>
        <v/>
      </c>
      <c r="D42" s="192"/>
      <c r="E42" s="163"/>
      <c r="F42" s="182" t="str">
        <f t="shared" si="1"/>
        <v/>
      </c>
      <c r="G42" s="188"/>
      <c r="H42" s="200"/>
      <c r="I42" s="201" t="str">
        <f>IF(COUNTIF($E$4:$E$503:$H$4:$H$503,H42)&gt;1,COUNTIF($E$4:$E$503:$H$4:$H$503,H42),"")</f>
        <v/>
      </c>
      <c r="J42" s="189"/>
      <c r="K42" s="180" t="str">
        <f t="shared" si="2"/>
        <v/>
      </c>
      <c r="L42" s="164"/>
      <c r="M42" s="164"/>
      <c r="N42" s="164"/>
      <c r="O42" s="188"/>
      <c r="P42" s="193" t="str">
        <f t="shared" si="3"/>
        <v/>
      </c>
      <c r="Q42" s="190"/>
      <c r="CA42" s="1" t="e">
        <f>VLOOKUP(B42,'Domaines IP'!M:R,6,FALSE)</f>
        <v>#N/A</v>
      </c>
      <c r="CB42" s="1" t="e">
        <f t="shared" si="4"/>
        <v>#N/A</v>
      </c>
      <c r="CC42" s="1">
        <f t="shared" si="5"/>
        <v>0</v>
      </c>
    </row>
    <row r="43" spans="1:81" ht="15.75" x14ac:dyDescent="0.25">
      <c r="A43" s="172">
        <v>40</v>
      </c>
      <c r="B43" s="162" t="str">
        <f t="shared" si="0"/>
        <v/>
      </c>
      <c r="C43" s="161" t="str">
        <f>IF(B43="","",IF(ISNA(VLOOKUP(B43,'Domaines IP'!$J$3:$K$215,2,FALSE)),"SITE INCONNU",(VLOOKUP(B43,'Domaines IP'!$J$3:$K$215,2,FALSE))))</f>
        <v/>
      </c>
      <c r="D43" s="192"/>
      <c r="E43" s="163"/>
      <c r="F43" s="182" t="str">
        <f t="shared" si="1"/>
        <v/>
      </c>
      <c r="G43" s="188"/>
      <c r="H43" s="200"/>
      <c r="I43" s="201" t="str">
        <f>IF(COUNTIF($E$4:$E$503:$H$4:$H$503,H43)&gt;1,COUNTIF($E$4:$E$503:$H$4:$H$503,H43),"")</f>
        <v/>
      </c>
      <c r="J43" s="189"/>
      <c r="K43" s="180" t="str">
        <f t="shared" si="2"/>
        <v/>
      </c>
      <c r="L43" s="164"/>
      <c r="M43" s="164"/>
      <c r="N43" s="164"/>
      <c r="O43" s="188"/>
      <c r="P43" s="193" t="str">
        <f t="shared" si="3"/>
        <v/>
      </c>
      <c r="Q43" s="190"/>
      <c r="CA43" s="1" t="e">
        <f>VLOOKUP(B43,'Domaines IP'!M:R,6,FALSE)</f>
        <v>#N/A</v>
      </c>
      <c r="CB43" s="1" t="e">
        <f t="shared" si="4"/>
        <v>#N/A</v>
      </c>
      <c r="CC43" s="1">
        <f t="shared" si="5"/>
        <v>0</v>
      </c>
    </row>
    <row r="44" spans="1:81" ht="15.75" x14ac:dyDescent="0.25">
      <c r="A44" s="172">
        <v>41</v>
      </c>
      <c r="B44" s="162" t="str">
        <f t="shared" si="0"/>
        <v/>
      </c>
      <c r="C44" s="161" t="str">
        <f>IF(B44="","",IF(ISNA(VLOOKUP(B44,'Domaines IP'!$J$3:$K$215,2,FALSE)),"SITE INCONNU",(VLOOKUP(B44,'Domaines IP'!$J$3:$K$215,2,FALSE))))</f>
        <v/>
      </c>
      <c r="D44" s="192"/>
      <c r="E44" s="163"/>
      <c r="F44" s="182" t="str">
        <f t="shared" si="1"/>
        <v/>
      </c>
      <c r="G44" s="188"/>
      <c r="H44" s="200"/>
      <c r="I44" s="201" t="str">
        <f>IF(COUNTIF($E$4:$E$503:$H$4:$H$503,H44)&gt;1,COUNTIF($E$4:$E$503:$H$4:$H$503,H44),"")</f>
        <v/>
      </c>
      <c r="J44" s="189"/>
      <c r="K44" s="180" t="str">
        <f t="shared" si="2"/>
        <v/>
      </c>
      <c r="L44" s="164"/>
      <c r="M44" s="164"/>
      <c r="N44" s="164"/>
      <c r="O44" s="188"/>
      <c r="P44" s="193" t="str">
        <f t="shared" si="3"/>
        <v/>
      </c>
      <c r="Q44" s="190"/>
      <c r="CA44" s="1" t="e">
        <f>VLOOKUP(B44,'Domaines IP'!M:R,6,FALSE)</f>
        <v>#N/A</v>
      </c>
      <c r="CB44" s="1" t="e">
        <f t="shared" si="4"/>
        <v>#N/A</v>
      </c>
      <c r="CC44" s="1">
        <f t="shared" si="5"/>
        <v>0</v>
      </c>
    </row>
    <row r="45" spans="1:81" ht="15.75" x14ac:dyDescent="0.25">
      <c r="A45" s="172">
        <v>42</v>
      </c>
      <c r="B45" s="162" t="str">
        <f t="shared" si="0"/>
        <v/>
      </c>
      <c r="C45" s="161" t="str">
        <f>IF(B45="","",IF(ISNA(VLOOKUP(B45,'Domaines IP'!$J$3:$K$215,2,FALSE)),"SITE INCONNU",(VLOOKUP(B45,'Domaines IP'!$J$3:$K$215,2,FALSE))))</f>
        <v/>
      </c>
      <c r="D45" s="192"/>
      <c r="E45" s="163"/>
      <c r="F45" s="182" t="str">
        <f t="shared" si="1"/>
        <v/>
      </c>
      <c r="G45" s="188"/>
      <c r="H45" s="200"/>
      <c r="I45" s="201" t="str">
        <f>IF(COUNTIF($E$4:$E$503:$H$4:$H$503,H45)&gt;1,COUNTIF($E$4:$E$503:$H$4:$H$503,H45),"")</f>
        <v/>
      </c>
      <c r="J45" s="189"/>
      <c r="K45" s="180" t="str">
        <f t="shared" si="2"/>
        <v/>
      </c>
      <c r="L45" s="164"/>
      <c r="M45" s="164"/>
      <c r="N45" s="164"/>
      <c r="O45" s="188"/>
      <c r="P45" s="193" t="str">
        <f t="shared" si="3"/>
        <v/>
      </c>
      <c r="Q45" s="190"/>
      <c r="CA45" s="1" t="e">
        <f>VLOOKUP(B45,'Domaines IP'!M:R,6,FALSE)</f>
        <v>#N/A</v>
      </c>
      <c r="CB45" s="1" t="e">
        <f t="shared" si="4"/>
        <v>#N/A</v>
      </c>
      <c r="CC45" s="1">
        <f t="shared" si="5"/>
        <v>0</v>
      </c>
    </row>
    <row r="46" spans="1:81" ht="15.75" x14ac:dyDescent="0.25">
      <c r="A46" s="172">
        <v>43</v>
      </c>
      <c r="B46" s="162" t="str">
        <f t="shared" si="0"/>
        <v/>
      </c>
      <c r="C46" s="161" t="str">
        <f>IF(B46="","",IF(ISNA(VLOOKUP(B46,'Domaines IP'!$J$3:$K$215,2,FALSE)),"SITE INCONNU",(VLOOKUP(B46,'Domaines IP'!$J$3:$K$215,2,FALSE))))</f>
        <v/>
      </c>
      <c r="D46" s="192"/>
      <c r="E46" s="163"/>
      <c r="F46" s="182" t="str">
        <f t="shared" si="1"/>
        <v/>
      </c>
      <c r="G46" s="188"/>
      <c r="H46" s="200"/>
      <c r="I46" s="201" t="str">
        <f>IF(COUNTIF($E$4:$E$503:$H$4:$H$503,H46)&gt;1,COUNTIF($E$4:$E$503:$H$4:$H$503,H46),"")</f>
        <v/>
      </c>
      <c r="J46" s="189"/>
      <c r="K46" s="180" t="str">
        <f t="shared" si="2"/>
        <v/>
      </c>
      <c r="L46" s="164"/>
      <c r="M46" s="164"/>
      <c r="N46" s="164"/>
      <c r="O46" s="188"/>
      <c r="P46" s="193" t="str">
        <f t="shared" si="3"/>
        <v/>
      </c>
      <c r="Q46" s="190"/>
      <c r="CA46" s="1" t="e">
        <f>VLOOKUP(B46,'Domaines IP'!M:R,6,FALSE)</f>
        <v>#N/A</v>
      </c>
      <c r="CB46" s="1" t="e">
        <f t="shared" si="4"/>
        <v>#N/A</v>
      </c>
      <c r="CC46" s="1">
        <f t="shared" si="5"/>
        <v>0</v>
      </c>
    </row>
    <row r="47" spans="1:81" ht="15.75" x14ac:dyDescent="0.25">
      <c r="A47" s="172">
        <v>44</v>
      </c>
      <c r="B47" s="162" t="str">
        <f t="shared" si="0"/>
        <v/>
      </c>
      <c r="C47" s="161" t="str">
        <f>IF(B47="","",IF(ISNA(VLOOKUP(B47,'Domaines IP'!$J$3:$K$215,2,FALSE)),"SITE INCONNU",(VLOOKUP(B47,'Domaines IP'!$J$3:$K$215,2,FALSE))))</f>
        <v/>
      </c>
      <c r="D47" s="192"/>
      <c r="E47" s="163"/>
      <c r="F47" s="182" t="str">
        <f t="shared" si="1"/>
        <v/>
      </c>
      <c r="G47" s="188"/>
      <c r="H47" s="200"/>
      <c r="I47" s="201" t="str">
        <f>IF(COUNTIF($E$4:$E$503:$H$4:$H$503,H47)&gt;1,COUNTIF($E$4:$E$503:$H$4:$H$503,H47),"")</f>
        <v/>
      </c>
      <c r="J47" s="189"/>
      <c r="K47" s="180" t="str">
        <f t="shared" si="2"/>
        <v/>
      </c>
      <c r="L47" s="164"/>
      <c r="M47" s="164"/>
      <c r="N47" s="164"/>
      <c r="O47" s="188"/>
      <c r="P47" s="193" t="str">
        <f t="shared" si="3"/>
        <v/>
      </c>
      <c r="Q47" s="190"/>
      <c r="CA47" s="1" t="e">
        <f>VLOOKUP(B47,'Domaines IP'!M:R,6,FALSE)</f>
        <v>#N/A</v>
      </c>
      <c r="CB47" s="1" t="e">
        <f t="shared" si="4"/>
        <v>#N/A</v>
      </c>
      <c r="CC47" s="1">
        <f t="shared" si="5"/>
        <v>0</v>
      </c>
    </row>
    <row r="48" spans="1:81" ht="15.75" x14ac:dyDescent="0.25">
      <c r="A48" s="172">
        <v>45</v>
      </c>
      <c r="B48" s="162" t="str">
        <f t="shared" si="0"/>
        <v/>
      </c>
      <c r="C48" s="161" t="str">
        <f>IF(B48="","",IF(ISNA(VLOOKUP(B48,'Domaines IP'!$J$3:$K$215,2,FALSE)),"SITE INCONNU",(VLOOKUP(B48,'Domaines IP'!$J$3:$K$215,2,FALSE))))</f>
        <v/>
      </c>
      <c r="D48" s="192"/>
      <c r="E48" s="163"/>
      <c r="F48" s="182" t="str">
        <f t="shared" si="1"/>
        <v/>
      </c>
      <c r="G48" s="188"/>
      <c r="H48" s="200"/>
      <c r="I48" s="201" t="str">
        <f>IF(COUNTIF($E$4:$E$503:$H$4:$H$503,H48)&gt;1,COUNTIF($E$4:$E$503:$H$4:$H$503,H48),"")</f>
        <v/>
      </c>
      <c r="J48" s="189"/>
      <c r="K48" s="180" t="str">
        <f t="shared" si="2"/>
        <v/>
      </c>
      <c r="L48" s="164"/>
      <c r="M48" s="164"/>
      <c r="N48" s="164"/>
      <c r="O48" s="188"/>
      <c r="P48" s="193" t="str">
        <f t="shared" si="3"/>
        <v/>
      </c>
      <c r="Q48" s="190"/>
      <c r="CA48" s="1" t="e">
        <f>VLOOKUP(B48,'Domaines IP'!M:R,6,FALSE)</f>
        <v>#N/A</v>
      </c>
      <c r="CB48" s="1" t="e">
        <f t="shared" si="4"/>
        <v>#N/A</v>
      </c>
      <c r="CC48" s="1">
        <f t="shared" si="5"/>
        <v>0</v>
      </c>
    </row>
    <row r="49" spans="1:81" ht="15.75" x14ac:dyDescent="0.25">
      <c r="A49" s="172">
        <v>46</v>
      </c>
      <c r="B49" s="162" t="str">
        <f t="shared" si="0"/>
        <v/>
      </c>
      <c r="C49" s="161" t="str">
        <f>IF(B49="","",IF(ISNA(VLOOKUP(B49,'Domaines IP'!$J$3:$K$215,2,FALSE)),"SITE INCONNU",(VLOOKUP(B49,'Domaines IP'!$J$3:$K$215,2,FALSE))))</f>
        <v/>
      </c>
      <c r="D49" s="192"/>
      <c r="E49" s="163"/>
      <c r="F49" s="182" t="str">
        <f t="shared" si="1"/>
        <v/>
      </c>
      <c r="G49" s="188"/>
      <c r="H49" s="200"/>
      <c r="I49" s="201" t="str">
        <f>IF(COUNTIF($E$4:$E$503:$H$4:$H$503,H49)&gt;1,COUNTIF($E$4:$E$503:$H$4:$H$503,H49),"")</f>
        <v/>
      </c>
      <c r="J49" s="189"/>
      <c r="K49" s="180" t="str">
        <f t="shared" si="2"/>
        <v/>
      </c>
      <c r="L49" s="164"/>
      <c r="M49" s="164"/>
      <c r="N49" s="164"/>
      <c r="O49" s="188"/>
      <c r="P49" s="193" t="str">
        <f t="shared" si="3"/>
        <v/>
      </c>
      <c r="Q49" s="190"/>
      <c r="CA49" s="1" t="e">
        <f>VLOOKUP(B49,'Domaines IP'!M:R,6,FALSE)</f>
        <v>#N/A</v>
      </c>
      <c r="CB49" s="1" t="e">
        <f t="shared" si="4"/>
        <v>#N/A</v>
      </c>
      <c r="CC49" s="1">
        <f t="shared" si="5"/>
        <v>0</v>
      </c>
    </row>
    <row r="50" spans="1:81" ht="15.75" x14ac:dyDescent="0.25">
      <c r="A50" s="172">
        <v>47</v>
      </c>
      <c r="B50" s="162" t="str">
        <f t="shared" si="0"/>
        <v/>
      </c>
      <c r="C50" s="161" t="str">
        <f>IF(B50="","",IF(ISNA(VLOOKUP(B50,'Domaines IP'!$J$3:$K$215,2,FALSE)),"SITE INCONNU",(VLOOKUP(B50,'Domaines IP'!$J$3:$K$215,2,FALSE))))</f>
        <v/>
      </c>
      <c r="D50" s="192"/>
      <c r="E50" s="163"/>
      <c r="F50" s="182" t="str">
        <f t="shared" si="1"/>
        <v/>
      </c>
      <c r="G50" s="188"/>
      <c r="H50" s="200"/>
      <c r="I50" s="201" t="str">
        <f>IF(COUNTIF($E$4:$E$503:$H$4:$H$503,H50)&gt;1,COUNTIF($E$4:$E$503:$H$4:$H$503,H50),"")</f>
        <v/>
      </c>
      <c r="J50" s="189"/>
      <c r="K50" s="180" t="str">
        <f t="shared" si="2"/>
        <v/>
      </c>
      <c r="L50" s="164"/>
      <c r="M50" s="164"/>
      <c r="N50" s="164"/>
      <c r="O50" s="188"/>
      <c r="P50" s="193" t="str">
        <f t="shared" si="3"/>
        <v/>
      </c>
      <c r="Q50" s="190"/>
      <c r="CA50" s="1" t="e">
        <f>VLOOKUP(B50,'Domaines IP'!M:R,6,FALSE)</f>
        <v>#N/A</v>
      </c>
      <c r="CB50" s="1" t="e">
        <f t="shared" si="4"/>
        <v>#N/A</v>
      </c>
      <c r="CC50" s="1">
        <f t="shared" si="5"/>
        <v>0</v>
      </c>
    </row>
    <row r="51" spans="1:81" ht="15.75" x14ac:dyDescent="0.25">
      <c r="A51" s="172">
        <v>48</v>
      </c>
      <c r="B51" s="162" t="str">
        <f t="shared" si="0"/>
        <v/>
      </c>
      <c r="C51" s="161" t="str">
        <f>IF(B51="","",IF(ISNA(VLOOKUP(B51,'Domaines IP'!$J$3:$K$215,2,FALSE)),"SITE INCONNU",(VLOOKUP(B51,'Domaines IP'!$J$3:$K$215,2,FALSE))))</f>
        <v/>
      </c>
      <c r="D51" s="192"/>
      <c r="E51" s="163"/>
      <c r="F51" s="182" t="str">
        <f t="shared" si="1"/>
        <v/>
      </c>
      <c r="G51" s="188"/>
      <c r="H51" s="200"/>
      <c r="I51" s="201" t="str">
        <f>IF(COUNTIF($E$4:$E$503:$H$4:$H$503,H51)&gt;1,COUNTIF($E$4:$E$503:$H$4:$H$503,H51),"")</f>
        <v/>
      </c>
      <c r="J51" s="189"/>
      <c r="K51" s="180" t="str">
        <f t="shared" si="2"/>
        <v/>
      </c>
      <c r="L51" s="164"/>
      <c r="M51" s="164"/>
      <c r="N51" s="164"/>
      <c r="O51" s="188"/>
      <c r="P51" s="193" t="str">
        <f t="shared" si="3"/>
        <v/>
      </c>
      <c r="Q51" s="190"/>
      <c r="CA51" s="1" t="e">
        <f>VLOOKUP(B51,'Domaines IP'!M:R,6,FALSE)</f>
        <v>#N/A</v>
      </c>
      <c r="CB51" s="1" t="e">
        <f t="shared" si="4"/>
        <v>#N/A</v>
      </c>
      <c r="CC51" s="1">
        <f t="shared" si="5"/>
        <v>0</v>
      </c>
    </row>
    <row r="52" spans="1:81" ht="15.75" x14ac:dyDescent="0.25">
      <c r="A52" s="172">
        <v>49</v>
      </c>
      <c r="B52" s="162" t="str">
        <f t="shared" si="0"/>
        <v/>
      </c>
      <c r="C52" s="161" t="str">
        <f>IF(B52="","",IF(ISNA(VLOOKUP(B52,'Domaines IP'!$J$3:$K$215,2,FALSE)),"SITE INCONNU",(VLOOKUP(B52,'Domaines IP'!$J$3:$K$215,2,FALSE))))</f>
        <v/>
      </c>
      <c r="D52" s="192"/>
      <c r="E52" s="163"/>
      <c r="F52" s="182" t="str">
        <f t="shared" si="1"/>
        <v/>
      </c>
      <c r="G52" s="188"/>
      <c r="H52" s="200"/>
      <c r="I52" s="201" t="str">
        <f>IF(COUNTIF($E$4:$E$503:$H$4:$H$503,H52)&gt;1,COUNTIF($E$4:$E$503:$H$4:$H$503,H52),"")</f>
        <v/>
      </c>
      <c r="J52" s="189"/>
      <c r="K52" s="180" t="str">
        <f t="shared" si="2"/>
        <v/>
      </c>
      <c r="L52" s="164"/>
      <c r="M52" s="164"/>
      <c r="N52" s="164"/>
      <c r="O52" s="188"/>
      <c r="P52" s="193" t="str">
        <f t="shared" si="3"/>
        <v/>
      </c>
      <c r="Q52" s="190"/>
      <c r="CA52" s="1" t="e">
        <f>VLOOKUP(B52,'Domaines IP'!M:R,6,FALSE)</f>
        <v>#N/A</v>
      </c>
      <c r="CB52" s="1" t="e">
        <f t="shared" si="4"/>
        <v>#N/A</v>
      </c>
      <c r="CC52" s="1">
        <f t="shared" si="5"/>
        <v>0</v>
      </c>
    </row>
    <row r="53" spans="1:81" ht="15.75" x14ac:dyDescent="0.25">
      <c r="A53" s="172">
        <v>50</v>
      </c>
      <c r="B53" s="162" t="str">
        <f t="shared" si="0"/>
        <v/>
      </c>
      <c r="C53" s="161" t="str">
        <f>IF(B53="","",IF(ISNA(VLOOKUP(B53,'Domaines IP'!$J$3:$K$215,2,FALSE)),"SITE INCONNU",(VLOOKUP(B53,'Domaines IP'!$J$3:$K$215,2,FALSE))))</f>
        <v/>
      </c>
      <c r="D53" s="192"/>
      <c r="E53" s="163"/>
      <c r="F53" s="182" t="str">
        <f t="shared" si="1"/>
        <v/>
      </c>
      <c r="G53" s="188"/>
      <c r="H53" s="200"/>
      <c r="I53" s="201" t="str">
        <f>IF(COUNTIF($E$4:$E$503:$H$4:$H$503,H53)&gt;1,COUNTIF($E$4:$E$503:$H$4:$H$503,H53),"")</f>
        <v/>
      </c>
      <c r="J53" s="189"/>
      <c r="K53" s="180" t="str">
        <f t="shared" si="2"/>
        <v/>
      </c>
      <c r="L53" s="164"/>
      <c r="M53" s="164"/>
      <c r="N53" s="164"/>
      <c r="O53" s="188"/>
      <c r="P53" s="193" t="str">
        <f t="shared" si="3"/>
        <v/>
      </c>
      <c r="Q53" s="190"/>
      <c r="CA53" s="1" t="e">
        <f>VLOOKUP(B53,'Domaines IP'!M:R,6,FALSE)</f>
        <v>#N/A</v>
      </c>
      <c r="CB53" s="1" t="e">
        <f t="shared" si="4"/>
        <v>#N/A</v>
      </c>
      <c r="CC53" s="1">
        <f t="shared" si="5"/>
        <v>0</v>
      </c>
    </row>
    <row r="54" spans="1:81" ht="15.75" x14ac:dyDescent="0.25">
      <c r="A54" s="172">
        <v>51</v>
      </c>
      <c r="B54" s="162" t="str">
        <f t="shared" si="0"/>
        <v/>
      </c>
      <c r="C54" s="161" t="str">
        <f>IF(B54="","",IF(ISNA(VLOOKUP(B54,'Domaines IP'!$J$3:$K$215,2,FALSE)),"SITE INCONNU",(VLOOKUP(B54,'Domaines IP'!$J$3:$K$215,2,FALSE))))</f>
        <v/>
      </c>
      <c r="D54" s="192"/>
      <c r="E54" s="163"/>
      <c r="F54" s="182" t="str">
        <f t="shared" si="1"/>
        <v/>
      </c>
      <c r="G54" s="188"/>
      <c r="H54" s="200"/>
      <c r="I54" s="201" t="str">
        <f>IF(COUNTIF($E$4:$E$503:$H$4:$H$503,H54)&gt;1,COUNTIF($E$4:$E$503:$H$4:$H$503,H54),"")</f>
        <v/>
      </c>
      <c r="J54" s="189"/>
      <c r="K54" s="180" t="str">
        <f t="shared" si="2"/>
        <v/>
      </c>
      <c r="L54" s="164"/>
      <c r="M54" s="164"/>
      <c r="N54" s="164"/>
      <c r="O54" s="188"/>
      <c r="P54" s="193" t="str">
        <f t="shared" si="3"/>
        <v/>
      </c>
      <c r="Q54" s="190"/>
      <c r="CA54" s="1" t="e">
        <f>VLOOKUP(B54,'Domaines IP'!M:R,6,FALSE)</f>
        <v>#N/A</v>
      </c>
      <c r="CB54" s="1" t="e">
        <f t="shared" si="4"/>
        <v>#N/A</v>
      </c>
      <c r="CC54" s="1">
        <f t="shared" si="5"/>
        <v>0</v>
      </c>
    </row>
    <row r="55" spans="1:81" ht="15.75" x14ac:dyDescent="0.25">
      <c r="A55" s="172">
        <v>52</v>
      </c>
      <c r="B55" s="162" t="str">
        <f t="shared" si="0"/>
        <v/>
      </c>
      <c r="C55" s="161" t="str">
        <f>IF(B55="","",IF(ISNA(VLOOKUP(B55,'Domaines IP'!$J$3:$K$215,2,FALSE)),"SITE INCONNU",(VLOOKUP(B55,'Domaines IP'!$J$3:$K$215,2,FALSE))))</f>
        <v/>
      </c>
      <c r="D55" s="192"/>
      <c r="E55" s="163"/>
      <c r="F55" s="182" t="str">
        <f t="shared" si="1"/>
        <v/>
      </c>
      <c r="G55" s="188"/>
      <c r="H55" s="200"/>
      <c r="I55" s="201" t="str">
        <f>IF(COUNTIF($E$4:$E$503:$H$4:$H$503,H55)&gt;1,COUNTIF($E$4:$E$503:$H$4:$H$503,H55),"")</f>
        <v/>
      </c>
      <c r="J55" s="189"/>
      <c r="K55" s="180" t="str">
        <f t="shared" si="2"/>
        <v/>
      </c>
      <c r="L55" s="164"/>
      <c r="M55" s="164"/>
      <c r="N55" s="164"/>
      <c r="O55" s="188"/>
      <c r="P55" s="193" t="str">
        <f t="shared" si="3"/>
        <v/>
      </c>
      <c r="Q55" s="190"/>
      <c r="CA55" s="1" t="e">
        <f>VLOOKUP(B55,'Domaines IP'!M:R,6,FALSE)</f>
        <v>#N/A</v>
      </c>
      <c r="CB55" s="1" t="e">
        <f t="shared" si="4"/>
        <v>#N/A</v>
      </c>
      <c r="CC55" s="1">
        <f t="shared" si="5"/>
        <v>0</v>
      </c>
    </row>
    <row r="56" spans="1:81" ht="15.75" x14ac:dyDescent="0.25">
      <c r="A56" s="172">
        <v>53</v>
      </c>
      <c r="B56" s="162" t="str">
        <f t="shared" si="0"/>
        <v/>
      </c>
      <c r="C56" s="161" t="str">
        <f>IF(B56="","",IF(ISNA(VLOOKUP(B56,'Domaines IP'!$J$3:$K$215,2,FALSE)),"SITE INCONNU",(VLOOKUP(B56,'Domaines IP'!$J$3:$K$215,2,FALSE))))</f>
        <v/>
      </c>
      <c r="D56" s="192"/>
      <c r="E56" s="163"/>
      <c r="F56" s="182" t="str">
        <f t="shared" si="1"/>
        <v/>
      </c>
      <c r="G56" s="188"/>
      <c r="H56" s="200"/>
      <c r="I56" s="201" t="str">
        <f>IF(COUNTIF($E$4:$E$503:$H$4:$H$503,H56)&gt;1,COUNTIF($E$4:$E$503:$H$4:$H$503,H56),"")</f>
        <v/>
      </c>
      <c r="J56" s="189"/>
      <c r="K56" s="180" t="str">
        <f t="shared" si="2"/>
        <v/>
      </c>
      <c r="L56" s="164"/>
      <c r="M56" s="164"/>
      <c r="N56" s="164"/>
      <c r="O56" s="188"/>
      <c r="P56" s="193" t="str">
        <f t="shared" si="3"/>
        <v/>
      </c>
      <c r="Q56" s="190"/>
      <c r="CA56" s="1" t="e">
        <f>VLOOKUP(B56,'Domaines IP'!M:R,6,FALSE)</f>
        <v>#N/A</v>
      </c>
      <c r="CB56" s="1" t="e">
        <f t="shared" si="4"/>
        <v>#N/A</v>
      </c>
      <c r="CC56" s="1">
        <f t="shared" si="5"/>
        <v>0</v>
      </c>
    </row>
    <row r="57" spans="1:81" ht="15.75" x14ac:dyDescent="0.25">
      <c r="A57" s="172">
        <v>54</v>
      </c>
      <c r="B57" s="162" t="str">
        <f t="shared" si="0"/>
        <v/>
      </c>
      <c r="C57" s="161" t="str">
        <f>IF(B57="","",IF(ISNA(VLOOKUP(B57,'Domaines IP'!$J$3:$K$215,2,FALSE)),"SITE INCONNU",(VLOOKUP(B57,'Domaines IP'!$J$3:$K$215,2,FALSE))))</f>
        <v/>
      </c>
      <c r="D57" s="192"/>
      <c r="E57" s="163"/>
      <c r="F57" s="182" t="str">
        <f t="shared" si="1"/>
        <v/>
      </c>
      <c r="G57" s="188"/>
      <c r="H57" s="200"/>
      <c r="I57" s="201" t="str">
        <f>IF(COUNTIF($E$4:$E$503:$H$4:$H$503,H57)&gt;1,COUNTIF($E$4:$E$503:$H$4:$H$503,H57),"")</f>
        <v/>
      </c>
      <c r="J57" s="189"/>
      <c r="K57" s="180" t="str">
        <f t="shared" si="2"/>
        <v/>
      </c>
      <c r="L57" s="164"/>
      <c r="M57" s="164"/>
      <c r="N57" s="164"/>
      <c r="O57" s="188"/>
      <c r="P57" s="193" t="str">
        <f t="shared" si="3"/>
        <v/>
      </c>
      <c r="Q57" s="190"/>
      <c r="CA57" s="1" t="e">
        <f>VLOOKUP(B57,'Domaines IP'!M:R,6,FALSE)</f>
        <v>#N/A</v>
      </c>
      <c r="CB57" s="1" t="e">
        <f t="shared" si="4"/>
        <v>#N/A</v>
      </c>
      <c r="CC57" s="1">
        <f t="shared" si="5"/>
        <v>0</v>
      </c>
    </row>
    <row r="58" spans="1:81" ht="15.75" x14ac:dyDescent="0.25">
      <c r="A58" s="172">
        <v>55</v>
      </c>
      <c r="B58" s="162" t="str">
        <f t="shared" si="0"/>
        <v/>
      </c>
      <c r="C58" s="161" t="str">
        <f>IF(B58="","",IF(ISNA(VLOOKUP(B58,'Domaines IP'!$J$3:$K$215,2,FALSE)),"SITE INCONNU",(VLOOKUP(B58,'Domaines IP'!$J$3:$K$215,2,FALSE))))</f>
        <v/>
      </c>
      <c r="D58" s="192"/>
      <c r="E58" s="163"/>
      <c r="F58" s="182" t="str">
        <f t="shared" si="1"/>
        <v/>
      </c>
      <c r="G58" s="188"/>
      <c r="H58" s="200"/>
      <c r="I58" s="201" t="str">
        <f>IF(COUNTIF($E$4:$E$503:$H$4:$H$503,H58)&gt;1,COUNTIF($E$4:$E$503:$H$4:$H$503,H58),"")</f>
        <v/>
      </c>
      <c r="J58" s="189"/>
      <c r="K58" s="180" t="str">
        <f t="shared" si="2"/>
        <v/>
      </c>
      <c r="L58" s="164"/>
      <c r="M58" s="164"/>
      <c r="N58" s="164"/>
      <c r="O58" s="188"/>
      <c r="P58" s="193" t="str">
        <f t="shared" si="3"/>
        <v/>
      </c>
      <c r="Q58" s="190"/>
      <c r="CA58" s="1" t="e">
        <f>VLOOKUP(B58,'Domaines IP'!M:R,6,FALSE)</f>
        <v>#N/A</v>
      </c>
      <c r="CB58" s="1" t="e">
        <f t="shared" si="4"/>
        <v>#N/A</v>
      </c>
      <c r="CC58" s="1">
        <f t="shared" si="5"/>
        <v>0</v>
      </c>
    </row>
    <row r="59" spans="1:81" ht="15.75" x14ac:dyDescent="0.25">
      <c r="A59" s="172">
        <v>56</v>
      </c>
      <c r="B59" s="162" t="str">
        <f t="shared" si="0"/>
        <v/>
      </c>
      <c r="C59" s="161" t="str">
        <f>IF(B59="","",IF(ISNA(VLOOKUP(B59,'Domaines IP'!$J$3:$K$215,2,FALSE)),"SITE INCONNU",(VLOOKUP(B59,'Domaines IP'!$J$3:$K$215,2,FALSE))))</f>
        <v/>
      </c>
      <c r="D59" s="192"/>
      <c r="E59" s="163"/>
      <c r="F59" s="182" t="str">
        <f t="shared" si="1"/>
        <v/>
      </c>
      <c r="G59" s="188"/>
      <c r="H59" s="200"/>
      <c r="I59" s="201" t="str">
        <f>IF(COUNTIF($E$4:$E$503:$H$4:$H$503,H59)&gt;1,COUNTIF($E$4:$E$503:$H$4:$H$503,H59),"")</f>
        <v/>
      </c>
      <c r="J59" s="189"/>
      <c r="K59" s="180" t="str">
        <f t="shared" si="2"/>
        <v/>
      </c>
      <c r="L59" s="164"/>
      <c r="M59" s="164"/>
      <c r="N59" s="164"/>
      <c r="O59" s="188"/>
      <c r="P59" s="193" t="str">
        <f t="shared" si="3"/>
        <v/>
      </c>
      <c r="Q59" s="190"/>
      <c r="CA59" s="1" t="e">
        <f>VLOOKUP(B59,'Domaines IP'!M:R,6,FALSE)</f>
        <v>#N/A</v>
      </c>
      <c r="CB59" s="1" t="e">
        <f t="shared" si="4"/>
        <v>#N/A</v>
      </c>
      <c r="CC59" s="1">
        <f t="shared" si="5"/>
        <v>0</v>
      </c>
    </row>
    <row r="60" spans="1:81" ht="15.75" x14ac:dyDescent="0.25">
      <c r="A60" s="172">
        <v>57</v>
      </c>
      <c r="B60" s="162" t="str">
        <f t="shared" si="0"/>
        <v/>
      </c>
      <c r="C60" s="161" t="str">
        <f>IF(B60="","",IF(ISNA(VLOOKUP(B60,'Domaines IP'!$J$3:$K$215,2,FALSE)),"SITE INCONNU",(VLOOKUP(B60,'Domaines IP'!$J$3:$K$215,2,FALSE))))</f>
        <v/>
      </c>
      <c r="D60" s="192"/>
      <c r="E60" s="163"/>
      <c r="F60" s="182" t="str">
        <f t="shared" si="1"/>
        <v/>
      </c>
      <c r="G60" s="188"/>
      <c r="H60" s="200"/>
      <c r="I60" s="201" t="str">
        <f>IF(COUNTIF($E$4:$E$503:$H$4:$H$503,H60)&gt;1,COUNTIF($E$4:$E$503:$H$4:$H$503,H60),"")</f>
        <v/>
      </c>
      <c r="J60" s="189"/>
      <c r="K60" s="180" t="str">
        <f t="shared" si="2"/>
        <v/>
      </c>
      <c r="L60" s="164"/>
      <c r="M60" s="164"/>
      <c r="N60" s="164"/>
      <c r="O60" s="188"/>
      <c r="P60" s="193" t="str">
        <f t="shared" si="3"/>
        <v/>
      </c>
      <c r="Q60" s="190"/>
      <c r="CA60" s="1" t="e">
        <f>VLOOKUP(B60,'Domaines IP'!M:R,6,FALSE)</f>
        <v>#N/A</v>
      </c>
      <c r="CB60" s="1" t="e">
        <f t="shared" si="4"/>
        <v>#N/A</v>
      </c>
      <c r="CC60" s="1">
        <f t="shared" si="5"/>
        <v>0</v>
      </c>
    </row>
    <row r="61" spans="1:81" ht="15.75" x14ac:dyDescent="0.25">
      <c r="A61" s="172">
        <v>58</v>
      </c>
      <c r="B61" s="162" t="str">
        <f t="shared" si="0"/>
        <v/>
      </c>
      <c r="C61" s="161" t="str">
        <f>IF(B61="","",IF(ISNA(VLOOKUP(B61,'Domaines IP'!$J$3:$K$215,2,FALSE)),"SITE INCONNU",(VLOOKUP(B61,'Domaines IP'!$J$3:$K$215,2,FALSE))))</f>
        <v/>
      </c>
      <c r="D61" s="192"/>
      <c r="E61" s="163"/>
      <c r="F61" s="182" t="str">
        <f t="shared" si="1"/>
        <v/>
      </c>
      <c r="G61" s="188"/>
      <c r="H61" s="200"/>
      <c r="I61" s="201" t="str">
        <f>IF(COUNTIF($E$4:$E$503:$H$4:$H$503,H61)&gt;1,COUNTIF($E$4:$E$503:$H$4:$H$503,H61),"")</f>
        <v/>
      </c>
      <c r="J61" s="189"/>
      <c r="K61" s="180" t="str">
        <f t="shared" si="2"/>
        <v/>
      </c>
      <c r="L61" s="164"/>
      <c r="M61" s="164"/>
      <c r="N61" s="164"/>
      <c r="O61" s="188"/>
      <c r="P61" s="193" t="str">
        <f t="shared" si="3"/>
        <v/>
      </c>
      <c r="Q61" s="190"/>
      <c r="CA61" s="1" t="e">
        <f>VLOOKUP(B61,'Domaines IP'!M:R,6,FALSE)</f>
        <v>#N/A</v>
      </c>
      <c r="CB61" s="1" t="e">
        <f t="shared" si="4"/>
        <v>#N/A</v>
      </c>
      <c r="CC61" s="1">
        <f t="shared" si="5"/>
        <v>0</v>
      </c>
    </row>
    <row r="62" spans="1:81" ht="15.75" x14ac:dyDescent="0.25">
      <c r="A62" s="172">
        <v>59</v>
      </c>
      <c r="B62" s="162" t="str">
        <f t="shared" si="0"/>
        <v/>
      </c>
      <c r="C62" s="161" t="str">
        <f>IF(B62="","",IF(ISNA(VLOOKUP(B62,'Domaines IP'!$J$3:$K$215,2,FALSE)),"SITE INCONNU",(VLOOKUP(B62,'Domaines IP'!$J$3:$K$215,2,FALSE))))</f>
        <v/>
      </c>
      <c r="D62" s="192"/>
      <c r="E62" s="163"/>
      <c r="F62" s="182" t="str">
        <f t="shared" si="1"/>
        <v/>
      </c>
      <c r="G62" s="188"/>
      <c r="H62" s="200"/>
      <c r="I62" s="201" t="str">
        <f>IF(COUNTIF($E$4:$E$503:$H$4:$H$503,H62)&gt;1,COUNTIF($E$4:$E$503:$H$4:$H$503,H62),"")</f>
        <v/>
      </c>
      <c r="J62" s="189"/>
      <c r="K62" s="180" t="str">
        <f t="shared" si="2"/>
        <v/>
      </c>
      <c r="L62" s="164"/>
      <c r="M62" s="164"/>
      <c r="N62" s="164"/>
      <c r="O62" s="188"/>
      <c r="P62" s="193" t="str">
        <f t="shared" si="3"/>
        <v/>
      </c>
      <c r="Q62" s="190"/>
      <c r="CA62" s="1" t="e">
        <f>VLOOKUP(B62,'Domaines IP'!M:R,6,FALSE)</f>
        <v>#N/A</v>
      </c>
      <c r="CB62" s="1" t="e">
        <f t="shared" si="4"/>
        <v>#N/A</v>
      </c>
      <c r="CC62" s="1">
        <f t="shared" si="5"/>
        <v>0</v>
      </c>
    </row>
    <row r="63" spans="1:81" ht="15.75" x14ac:dyDescent="0.25">
      <c r="A63" s="172">
        <v>60</v>
      </c>
      <c r="B63" s="162" t="str">
        <f t="shared" si="0"/>
        <v/>
      </c>
      <c r="C63" s="161" t="str">
        <f>IF(B63="","",IF(ISNA(VLOOKUP(B63,'Domaines IP'!$J$3:$K$215,2,FALSE)),"SITE INCONNU",(VLOOKUP(B63,'Domaines IP'!$J$3:$K$215,2,FALSE))))</f>
        <v/>
      </c>
      <c r="D63" s="192"/>
      <c r="E63" s="163"/>
      <c r="F63" s="182" t="str">
        <f t="shared" si="1"/>
        <v/>
      </c>
      <c r="G63" s="188"/>
      <c r="H63" s="200"/>
      <c r="I63" s="201" t="str">
        <f>IF(COUNTIF($E$4:$E$503:$H$4:$H$503,H63)&gt;1,COUNTIF($E$4:$E$503:$H$4:$H$503,H63),"")</f>
        <v/>
      </c>
      <c r="J63" s="189"/>
      <c r="K63" s="180" t="str">
        <f t="shared" si="2"/>
        <v/>
      </c>
      <c r="L63" s="164"/>
      <c r="M63" s="164"/>
      <c r="N63" s="164"/>
      <c r="O63" s="188"/>
      <c r="P63" s="193" t="str">
        <f t="shared" si="3"/>
        <v/>
      </c>
      <c r="Q63" s="190"/>
      <c r="CA63" s="1" t="e">
        <f>VLOOKUP(B63,'Domaines IP'!M:R,6,FALSE)</f>
        <v>#N/A</v>
      </c>
      <c r="CB63" s="1" t="e">
        <f t="shared" si="4"/>
        <v>#N/A</v>
      </c>
      <c r="CC63" s="1">
        <f t="shared" si="5"/>
        <v>0</v>
      </c>
    </row>
    <row r="64" spans="1:81" ht="15.75" x14ac:dyDescent="0.25">
      <c r="A64" s="172">
        <v>61</v>
      </c>
      <c r="B64" s="162" t="str">
        <f t="shared" si="0"/>
        <v/>
      </c>
      <c r="C64" s="161" t="str">
        <f>IF(B64="","",IF(ISNA(VLOOKUP(B64,'Domaines IP'!$J$3:$K$215,2,FALSE)),"SITE INCONNU",(VLOOKUP(B64,'Domaines IP'!$J$3:$K$215,2,FALSE))))</f>
        <v/>
      </c>
      <c r="D64" s="192"/>
      <c r="E64" s="163"/>
      <c r="F64" s="182" t="str">
        <f t="shared" si="1"/>
        <v/>
      </c>
      <c r="G64" s="188"/>
      <c r="H64" s="200"/>
      <c r="I64" s="201" t="str">
        <f>IF(COUNTIF($E$4:$E$503:$H$4:$H$503,H64)&gt;1,COUNTIF($E$4:$E$503:$H$4:$H$503,H64),"")</f>
        <v/>
      </c>
      <c r="J64" s="189"/>
      <c r="K64" s="180" t="str">
        <f t="shared" si="2"/>
        <v/>
      </c>
      <c r="L64" s="164"/>
      <c r="M64" s="164"/>
      <c r="N64" s="164"/>
      <c r="O64" s="188"/>
      <c r="P64" s="193" t="str">
        <f t="shared" si="3"/>
        <v/>
      </c>
      <c r="Q64" s="190"/>
      <c r="CA64" s="1" t="e">
        <f>VLOOKUP(B64,'Domaines IP'!M:R,6,FALSE)</f>
        <v>#N/A</v>
      </c>
      <c r="CB64" s="1" t="e">
        <f t="shared" si="4"/>
        <v>#N/A</v>
      </c>
      <c r="CC64" s="1">
        <f t="shared" si="5"/>
        <v>0</v>
      </c>
    </row>
    <row r="65" spans="1:81" ht="15.75" x14ac:dyDescent="0.25">
      <c r="A65" s="172">
        <v>62</v>
      </c>
      <c r="B65" s="162" t="str">
        <f t="shared" si="0"/>
        <v/>
      </c>
      <c r="C65" s="161" t="str">
        <f>IF(B65="","",IF(ISNA(VLOOKUP(B65,'Domaines IP'!$J$3:$K$215,2,FALSE)),"SITE INCONNU",(VLOOKUP(B65,'Domaines IP'!$J$3:$K$215,2,FALSE))))</f>
        <v/>
      </c>
      <c r="D65" s="192"/>
      <c r="E65" s="163"/>
      <c r="F65" s="182" t="str">
        <f t="shared" si="1"/>
        <v/>
      </c>
      <c r="G65" s="188"/>
      <c r="H65" s="200"/>
      <c r="I65" s="201" t="str">
        <f>IF(COUNTIF($E$4:$E$503:$H$4:$H$503,H65)&gt;1,COUNTIF($E$4:$E$503:$H$4:$H$503,H65),"")</f>
        <v/>
      </c>
      <c r="J65" s="189"/>
      <c r="K65" s="180" t="str">
        <f t="shared" si="2"/>
        <v/>
      </c>
      <c r="L65" s="164"/>
      <c r="M65" s="164"/>
      <c r="N65" s="164"/>
      <c r="O65" s="188"/>
      <c r="P65" s="193" t="str">
        <f t="shared" si="3"/>
        <v/>
      </c>
      <c r="Q65" s="190"/>
      <c r="CA65" s="1" t="e">
        <f>VLOOKUP(B65,'Domaines IP'!M:R,6,FALSE)</f>
        <v>#N/A</v>
      </c>
      <c r="CB65" s="1" t="e">
        <f t="shared" si="4"/>
        <v>#N/A</v>
      </c>
      <c r="CC65" s="1">
        <f t="shared" si="5"/>
        <v>0</v>
      </c>
    </row>
    <row r="66" spans="1:81" ht="15.75" x14ac:dyDescent="0.25">
      <c r="A66" s="172">
        <v>63</v>
      </c>
      <c r="B66" s="162" t="str">
        <f t="shared" si="0"/>
        <v/>
      </c>
      <c r="C66" s="161" t="str">
        <f>IF(B66="","",IF(ISNA(VLOOKUP(B66,'Domaines IP'!$J$3:$K$215,2,FALSE)),"SITE INCONNU",(VLOOKUP(B66,'Domaines IP'!$J$3:$K$215,2,FALSE))))</f>
        <v/>
      </c>
      <c r="D66" s="192"/>
      <c r="E66" s="163"/>
      <c r="F66" s="182" t="str">
        <f t="shared" si="1"/>
        <v/>
      </c>
      <c r="G66" s="188"/>
      <c r="H66" s="200"/>
      <c r="I66" s="201" t="str">
        <f>IF(COUNTIF($E$4:$E$503:$H$4:$H$503,H66)&gt;1,COUNTIF($E$4:$E$503:$H$4:$H$503,H66),"")</f>
        <v/>
      </c>
      <c r="J66" s="189"/>
      <c r="K66" s="180" t="str">
        <f t="shared" si="2"/>
        <v/>
      </c>
      <c r="L66" s="164"/>
      <c r="M66" s="164"/>
      <c r="N66" s="164"/>
      <c r="O66" s="188"/>
      <c r="P66" s="193" t="str">
        <f t="shared" si="3"/>
        <v/>
      </c>
      <c r="Q66" s="190"/>
      <c r="CA66" s="1" t="e">
        <f>VLOOKUP(B66,'Domaines IP'!M:R,6,FALSE)</f>
        <v>#N/A</v>
      </c>
      <c r="CB66" s="1" t="e">
        <f t="shared" si="4"/>
        <v>#N/A</v>
      </c>
      <c r="CC66" s="1">
        <f t="shared" si="5"/>
        <v>0</v>
      </c>
    </row>
    <row r="67" spans="1:81" ht="15.75" x14ac:dyDescent="0.25">
      <c r="A67" s="172">
        <v>64</v>
      </c>
      <c r="B67" s="162" t="str">
        <f t="shared" si="0"/>
        <v/>
      </c>
      <c r="C67" s="161" t="str">
        <f>IF(B67="","",IF(ISNA(VLOOKUP(B67,'Domaines IP'!$J$3:$K$215,2,FALSE)),"SITE INCONNU",(VLOOKUP(B67,'Domaines IP'!$J$3:$K$215,2,FALSE))))</f>
        <v/>
      </c>
      <c r="D67" s="192"/>
      <c r="E67" s="163"/>
      <c r="F67" s="182" t="str">
        <f t="shared" si="1"/>
        <v/>
      </c>
      <c r="G67" s="188"/>
      <c r="H67" s="200"/>
      <c r="I67" s="201" t="str">
        <f>IF(COUNTIF($E$4:$E$503:$H$4:$H$503,H67)&gt;1,COUNTIF($E$4:$E$503:$H$4:$H$503,H67),"")</f>
        <v/>
      </c>
      <c r="J67" s="189"/>
      <c r="K67" s="180" t="str">
        <f t="shared" si="2"/>
        <v/>
      </c>
      <c r="L67" s="164"/>
      <c r="M67" s="164"/>
      <c r="N67" s="164"/>
      <c r="O67" s="188"/>
      <c r="P67" s="193" t="str">
        <f t="shared" si="3"/>
        <v/>
      </c>
      <c r="Q67" s="190"/>
      <c r="CA67" s="1" t="e">
        <f>VLOOKUP(B67,'Domaines IP'!M:R,6,FALSE)</f>
        <v>#N/A</v>
      </c>
      <c r="CB67" s="1" t="e">
        <f t="shared" si="4"/>
        <v>#N/A</v>
      </c>
      <c r="CC67" s="1">
        <f t="shared" si="5"/>
        <v>0</v>
      </c>
    </row>
    <row r="68" spans="1:81" ht="15.75" x14ac:dyDescent="0.25">
      <c r="A68" s="172">
        <v>65</v>
      </c>
      <c r="B68" s="162" t="str">
        <f t="shared" si="0"/>
        <v/>
      </c>
      <c r="C68" s="161" t="str">
        <f>IF(B68="","",IF(ISNA(VLOOKUP(B68,'Domaines IP'!$J$3:$K$215,2,FALSE)),"SITE INCONNU",(VLOOKUP(B68,'Domaines IP'!$J$3:$K$215,2,FALSE))))</f>
        <v/>
      </c>
      <c r="D68" s="192"/>
      <c r="E68" s="163"/>
      <c r="F68" s="182" t="str">
        <f t="shared" si="1"/>
        <v/>
      </c>
      <c r="G68" s="188"/>
      <c r="H68" s="200"/>
      <c r="I68" s="201" t="str">
        <f>IF(COUNTIF($E$4:$E$503:$H$4:$H$503,H68)&gt;1,COUNTIF($E$4:$E$503:$H$4:$H$503,H68),"")</f>
        <v/>
      </c>
      <c r="J68" s="189"/>
      <c r="K68" s="180" t="str">
        <f t="shared" si="2"/>
        <v/>
      </c>
      <c r="L68" s="164"/>
      <c r="M68" s="164"/>
      <c r="N68" s="164"/>
      <c r="O68" s="188"/>
      <c r="P68" s="193" t="str">
        <f t="shared" si="3"/>
        <v/>
      </c>
      <c r="Q68" s="190"/>
      <c r="CA68" s="1" t="e">
        <f>VLOOKUP(B68,'Domaines IP'!M:R,6,FALSE)</f>
        <v>#N/A</v>
      </c>
      <c r="CB68" s="1" t="e">
        <f t="shared" si="4"/>
        <v>#N/A</v>
      </c>
      <c r="CC68" s="1">
        <f t="shared" si="5"/>
        <v>0</v>
      </c>
    </row>
    <row r="69" spans="1:81" ht="15.75" x14ac:dyDescent="0.25">
      <c r="A69" s="172">
        <v>66</v>
      </c>
      <c r="B69" s="162" t="str">
        <f t="shared" ref="B69:B132" si="6">IFERROR(IF(H69="",VALUE(LEFT(E69,3)),VALUE(LEFT(H69,3))),"")</f>
        <v/>
      </c>
      <c r="C69" s="161" t="str">
        <f>IF(B69="","",IF(ISNA(VLOOKUP(B69,'Domaines IP'!$J$3:$K$215,2,FALSE)),"SITE INCONNU",(VLOOKUP(B69,'Domaines IP'!$J$3:$K$215,2,FALSE))))</f>
        <v/>
      </c>
      <c r="D69" s="192"/>
      <c r="E69" s="163"/>
      <c r="F69" s="182" t="str">
        <f t="shared" ref="F69:F132" si="7">IF(COUNTIF($E$4:$E$503,E69)&gt;1,COUNTIF($E$4:$E$503,E69),"")</f>
        <v/>
      </c>
      <c r="G69" s="188"/>
      <c r="H69" s="200"/>
      <c r="I69" s="201" t="str">
        <f>IF(COUNTIF($E$4:$E$503:$H$4:$H$503,H69)&gt;1,COUNTIF($E$4:$E$503:$H$4:$H$503,H69),"")</f>
        <v/>
      </c>
      <c r="J69" s="189"/>
      <c r="K69" s="180" t="str">
        <f t="shared" ref="K69:K132" si="8">IF(COUNTIF($J$4:$J$503,J69)&gt;1,COUNTIF($J$4:$J$503,J69),"")</f>
        <v/>
      </c>
      <c r="L69" s="164"/>
      <c r="M69" s="164"/>
      <c r="N69" s="164"/>
      <c r="O69" s="188"/>
      <c r="P69" s="193" t="str">
        <f t="shared" ref="P69:P132" si="9">IF(O69="","",IF(O69="uAgent","",IF(O69="uSupervisor",CB69,IF(O69="uAgent et uSupervisor",CB69))))</f>
        <v/>
      </c>
      <c r="Q69" s="190"/>
      <c r="CA69" s="1" t="e">
        <f>VLOOKUP(B69,'Domaines IP'!M:R,6,FALSE)</f>
        <v>#N/A</v>
      </c>
      <c r="CB69" s="1" t="e">
        <f t="shared" ref="CB69:CB132" si="10">CONCATENATE(CA69,"_",D69,"_","RE")</f>
        <v>#N/A</v>
      </c>
      <c r="CC69" s="1">
        <f t="shared" ref="CC69:CC132" si="11">COUNTIF(R69:BP69,"X")</f>
        <v>0</v>
      </c>
    </row>
    <row r="70" spans="1:81" ht="15.75" x14ac:dyDescent="0.25">
      <c r="A70" s="172">
        <v>67</v>
      </c>
      <c r="B70" s="162" t="str">
        <f t="shared" si="6"/>
        <v/>
      </c>
      <c r="C70" s="161" t="str">
        <f>IF(B70="","",IF(ISNA(VLOOKUP(B70,'Domaines IP'!$J$3:$K$215,2,FALSE)),"SITE INCONNU",(VLOOKUP(B70,'Domaines IP'!$J$3:$K$215,2,FALSE))))</f>
        <v/>
      </c>
      <c r="D70" s="192"/>
      <c r="E70" s="163"/>
      <c r="F70" s="182" t="str">
        <f t="shared" si="7"/>
        <v/>
      </c>
      <c r="G70" s="188"/>
      <c r="H70" s="200"/>
      <c r="I70" s="201" t="str">
        <f>IF(COUNTIF($E$4:$E$503:$H$4:$H$503,H70)&gt;1,COUNTIF($E$4:$E$503:$H$4:$H$503,H70),"")</f>
        <v/>
      </c>
      <c r="J70" s="189"/>
      <c r="K70" s="180" t="str">
        <f t="shared" si="8"/>
        <v/>
      </c>
      <c r="L70" s="164"/>
      <c r="M70" s="164"/>
      <c r="N70" s="164"/>
      <c r="O70" s="188"/>
      <c r="P70" s="193" t="str">
        <f t="shared" si="9"/>
        <v/>
      </c>
      <c r="Q70" s="190"/>
      <c r="CA70" s="1" t="e">
        <f>VLOOKUP(B70,'Domaines IP'!M:R,6,FALSE)</f>
        <v>#N/A</v>
      </c>
      <c r="CB70" s="1" t="e">
        <f t="shared" si="10"/>
        <v>#N/A</v>
      </c>
      <c r="CC70" s="1">
        <f t="shared" si="11"/>
        <v>0</v>
      </c>
    </row>
    <row r="71" spans="1:81" ht="15.75" x14ac:dyDescent="0.25">
      <c r="A71" s="172">
        <v>68</v>
      </c>
      <c r="B71" s="162" t="str">
        <f t="shared" si="6"/>
        <v/>
      </c>
      <c r="C71" s="161" t="str">
        <f>IF(B71="","",IF(ISNA(VLOOKUP(B71,'Domaines IP'!$J$3:$K$215,2,FALSE)),"SITE INCONNU",(VLOOKUP(B71,'Domaines IP'!$J$3:$K$215,2,FALSE))))</f>
        <v/>
      </c>
      <c r="D71" s="192"/>
      <c r="E71" s="163"/>
      <c r="F71" s="182" t="str">
        <f t="shared" si="7"/>
        <v/>
      </c>
      <c r="G71" s="188"/>
      <c r="H71" s="200"/>
      <c r="I71" s="201" t="str">
        <f>IF(COUNTIF($E$4:$E$503:$H$4:$H$503,H71)&gt;1,COUNTIF($E$4:$E$503:$H$4:$H$503,H71),"")</f>
        <v/>
      </c>
      <c r="J71" s="189"/>
      <c r="K71" s="180" t="str">
        <f t="shared" si="8"/>
        <v/>
      </c>
      <c r="L71" s="164"/>
      <c r="M71" s="164"/>
      <c r="N71" s="164"/>
      <c r="O71" s="188"/>
      <c r="P71" s="193" t="str">
        <f t="shared" si="9"/>
        <v/>
      </c>
      <c r="Q71" s="190"/>
      <c r="CA71" s="1" t="e">
        <f>VLOOKUP(B71,'Domaines IP'!M:R,6,FALSE)</f>
        <v>#N/A</v>
      </c>
      <c r="CB71" s="1" t="e">
        <f t="shared" si="10"/>
        <v>#N/A</v>
      </c>
      <c r="CC71" s="1">
        <f t="shared" si="11"/>
        <v>0</v>
      </c>
    </row>
    <row r="72" spans="1:81" ht="15.75" x14ac:dyDescent="0.25">
      <c r="A72" s="172">
        <v>69</v>
      </c>
      <c r="B72" s="162" t="str">
        <f t="shared" si="6"/>
        <v/>
      </c>
      <c r="C72" s="161" t="str">
        <f>IF(B72="","",IF(ISNA(VLOOKUP(B72,'Domaines IP'!$J$3:$K$215,2,FALSE)),"SITE INCONNU",(VLOOKUP(B72,'Domaines IP'!$J$3:$K$215,2,FALSE))))</f>
        <v/>
      </c>
      <c r="D72" s="192"/>
      <c r="E72" s="163"/>
      <c r="F72" s="182" t="str">
        <f t="shared" si="7"/>
        <v/>
      </c>
      <c r="G72" s="188"/>
      <c r="H72" s="200"/>
      <c r="I72" s="201" t="str">
        <f>IF(COUNTIF($E$4:$E$503:$H$4:$H$503,H72)&gt;1,COUNTIF($E$4:$E$503:$H$4:$H$503,H72),"")</f>
        <v/>
      </c>
      <c r="J72" s="189"/>
      <c r="K72" s="180" t="str">
        <f t="shared" si="8"/>
        <v/>
      </c>
      <c r="L72" s="164"/>
      <c r="M72" s="164"/>
      <c r="N72" s="164"/>
      <c r="O72" s="188"/>
      <c r="P72" s="193" t="str">
        <f t="shared" si="9"/>
        <v/>
      </c>
      <c r="Q72" s="190"/>
      <c r="CA72" s="1" t="e">
        <f>VLOOKUP(B72,'Domaines IP'!M:R,6,FALSE)</f>
        <v>#N/A</v>
      </c>
      <c r="CB72" s="1" t="e">
        <f t="shared" si="10"/>
        <v>#N/A</v>
      </c>
      <c r="CC72" s="1">
        <f t="shared" si="11"/>
        <v>0</v>
      </c>
    </row>
    <row r="73" spans="1:81" ht="15.75" x14ac:dyDescent="0.25">
      <c r="A73" s="172">
        <v>70</v>
      </c>
      <c r="B73" s="162" t="str">
        <f t="shared" si="6"/>
        <v/>
      </c>
      <c r="C73" s="161" t="str">
        <f>IF(B73="","",IF(ISNA(VLOOKUP(B73,'Domaines IP'!$J$3:$K$215,2,FALSE)),"SITE INCONNU",(VLOOKUP(B73,'Domaines IP'!$J$3:$K$215,2,FALSE))))</f>
        <v/>
      </c>
      <c r="D73" s="192"/>
      <c r="E73" s="163"/>
      <c r="F73" s="182" t="str">
        <f t="shared" si="7"/>
        <v/>
      </c>
      <c r="G73" s="188"/>
      <c r="H73" s="200"/>
      <c r="I73" s="201" t="str">
        <f>IF(COUNTIF($E$4:$E$503:$H$4:$H$503,H73)&gt;1,COUNTIF($E$4:$E$503:$H$4:$H$503,H73),"")</f>
        <v/>
      </c>
      <c r="J73" s="189"/>
      <c r="K73" s="180" t="str">
        <f t="shared" si="8"/>
        <v/>
      </c>
      <c r="L73" s="164"/>
      <c r="M73" s="164"/>
      <c r="N73" s="164"/>
      <c r="O73" s="188"/>
      <c r="P73" s="193" t="str">
        <f t="shared" si="9"/>
        <v/>
      </c>
      <c r="Q73" s="190"/>
      <c r="CA73" s="1" t="e">
        <f>VLOOKUP(B73,'Domaines IP'!M:R,6,FALSE)</f>
        <v>#N/A</v>
      </c>
      <c r="CB73" s="1" t="e">
        <f t="shared" si="10"/>
        <v>#N/A</v>
      </c>
      <c r="CC73" s="1">
        <f t="shared" si="11"/>
        <v>0</v>
      </c>
    </row>
    <row r="74" spans="1:81" ht="15.75" x14ac:dyDescent="0.25">
      <c r="A74" s="172">
        <v>71</v>
      </c>
      <c r="B74" s="162" t="str">
        <f t="shared" si="6"/>
        <v/>
      </c>
      <c r="C74" s="161" t="str">
        <f>IF(B74="","",IF(ISNA(VLOOKUP(B74,'Domaines IP'!$J$3:$K$215,2,FALSE)),"SITE INCONNU",(VLOOKUP(B74,'Domaines IP'!$J$3:$K$215,2,FALSE))))</f>
        <v/>
      </c>
      <c r="D74" s="192"/>
      <c r="E74" s="163"/>
      <c r="F74" s="182" t="str">
        <f t="shared" si="7"/>
        <v/>
      </c>
      <c r="G74" s="188"/>
      <c r="H74" s="200"/>
      <c r="I74" s="201" t="str">
        <f>IF(COUNTIF($E$4:$E$503:$H$4:$H$503,H74)&gt;1,COUNTIF($E$4:$E$503:$H$4:$H$503,H74),"")</f>
        <v/>
      </c>
      <c r="J74" s="189"/>
      <c r="K74" s="180" t="str">
        <f t="shared" si="8"/>
        <v/>
      </c>
      <c r="L74" s="164"/>
      <c r="M74" s="164"/>
      <c r="N74" s="164"/>
      <c r="O74" s="188"/>
      <c r="P74" s="193" t="str">
        <f t="shared" si="9"/>
        <v/>
      </c>
      <c r="Q74" s="190"/>
      <c r="CA74" s="1" t="e">
        <f>VLOOKUP(B74,'Domaines IP'!M:R,6,FALSE)</f>
        <v>#N/A</v>
      </c>
      <c r="CB74" s="1" t="e">
        <f t="shared" si="10"/>
        <v>#N/A</v>
      </c>
      <c r="CC74" s="1">
        <f t="shared" si="11"/>
        <v>0</v>
      </c>
    </row>
    <row r="75" spans="1:81" ht="15.75" x14ac:dyDescent="0.25">
      <c r="A75" s="172">
        <v>72</v>
      </c>
      <c r="B75" s="162" t="str">
        <f t="shared" si="6"/>
        <v/>
      </c>
      <c r="C75" s="161" t="str">
        <f>IF(B75="","",IF(ISNA(VLOOKUP(B75,'Domaines IP'!$J$3:$K$215,2,FALSE)),"SITE INCONNU",(VLOOKUP(B75,'Domaines IP'!$J$3:$K$215,2,FALSE))))</f>
        <v/>
      </c>
      <c r="D75" s="192"/>
      <c r="E75" s="163"/>
      <c r="F75" s="182" t="str">
        <f t="shared" si="7"/>
        <v/>
      </c>
      <c r="G75" s="188"/>
      <c r="H75" s="200"/>
      <c r="I75" s="201" t="str">
        <f>IF(COUNTIF($E$4:$E$503:$H$4:$H$503,H75)&gt;1,COUNTIF($E$4:$E$503:$H$4:$H$503,H75),"")</f>
        <v/>
      </c>
      <c r="J75" s="189"/>
      <c r="K75" s="180" t="str">
        <f t="shared" si="8"/>
        <v/>
      </c>
      <c r="L75" s="164"/>
      <c r="M75" s="164"/>
      <c r="N75" s="164"/>
      <c r="O75" s="188"/>
      <c r="P75" s="193" t="str">
        <f t="shared" si="9"/>
        <v/>
      </c>
      <c r="Q75" s="190"/>
      <c r="CA75" s="1" t="e">
        <f>VLOOKUP(B75,'Domaines IP'!M:R,6,FALSE)</f>
        <v>#N/A</v>
      </c>
      <c r="CB75" s="1" t="e">
        <f t="shared" si="10"/>
        <v>#N/A</v>
      </c>
      <c r="CC75" s="1">
        <f t="shared" si="11"/>
        <v>0</v>
      </c>
    </row>
    <row r="76" spans="1:81" ht="15.75" x14ac:dyDescent="0.25">
      <c r="A76" s="172">
        <v>73</v>
      </c>
      <c r="B76" s="162" t="str">
        <f t="shared" si="6"/>
        <v/>
      </c>
      <c r="C76" s="161" t="str">
        <f>IF(B76="","",IF(ISNA(VLOOKUP(B76,'Domaines IP'!$J$3:$K$215,2,FALSE)),"SITE INCONNU",(VLOOKUP(B76,'Domaines IP'!$J$3:$K$215,2,FALSE))))</f>
        <v/>
      </c>
      <c r="D76" s="192"/>
      <c r="E76" s="163"/>
      <c r="F76" s="182" t="str">
        <f t="shared" si="7"/>
        <v/>
      </c>
      <c r="G76" s="188"/>
      <c r="H76" s="200"/>
      <c r="I76" s="201" t="str">
        <f>IF(COUNTIF($E$4:$E$503:$H$4:$H$503,H76)&gt;1,COUNTIF($E$4:$E$503:$H$4:$H$503,H76),"")</f>
        <v/>
      </c>
      <c r="J76" s="189"/>
      <c r="K76" s="180" t="str">
        <f t="shared" si="8"/>
        <v/>
      </c>
      <c r="L76" s="164"/>
      <c r="M76" s="164"/>
      <c r="N76" s="164"/>
      <c r="O76" s="188"/>
      <c r="P76" s="193" t="str">
        <f t="shared" si="9"/>
        <v/>
      </c>
      <c r="Q76" s="190"/>
      <c r="CA76" s="1" t="e">
        <f>VLOOKUP(B76,'Domaines IP'!M:R,6,FALSE)</f>
        <v>#N/A</v>
      </c>
      <c r="CB76" s="1" t="e">
        <f t="shared" si="10"/>
        <v>#N/A</v>
      </c>
      <c r="CC76" s="1">
        <f t="shared" si="11"/>
        <v>0</v>
      </c>
    </row>
    <row r="77" spans="1:81" ht="15.75" x14ac:dyDescent="0.25">
      <c r="A77" s="172">
        <v>74</v>
      </c>
      <c r="B77" s="162" t="str">
        <f t="shared" si="6"/>
        <v/>
      </c>
      <c r="C77" s="161" t="str">
        <f>IF(B77="","",IF(ISNA(VLOOKUP(B77,'Domaines IP'!$J$3:$K$215,2,FALSE)),"SITE INCONNU",(VLOOKUP(B77,'Domaines IP'!$J$3:$K$215,2,FALSE))))</f>
        <v/>
      </c>
      <c r="D77" s="192"/>
      <c r="E77" s="163"/>
      <c r="F77" s="182" t="str">
        <f t="shared" si="7"/>
        <v/>
      </c>
      <c r="G77" s="188"/>
      <c r="H77" s="200"/>
      <c r="I77" s="201" t="str">
        <f>IF(COUNTIF($E$4:$E$503:$H$4:$H$503,H77)&gt;1,COUNTIF($E$4:$E$503:$H$4:$H$503,H77),"")</f>
        <v/>
      </c>
      <c r="J77" s="189"/>
      <c r="K77" s="180" t="str">
        <f t="shared" si="8"/>
        <v/>
      </c>
      <c r="L77" s="164"/>
      <c r="M77" s="164"/>
      <c r="N77" s="164"/>
      <c r="O77" s="188"/>
      <c r="P77" s="193" t="str">
        <f t="shared" si="9"/>
        <v/>
      </c>
      <c r="Q77" s="190"/>
      <c r="CA77" s="1" t="e">
        <f>VLOOKUP(B77,'Domaines IP'!M:R,6,FALSE)</f>
        <v>#N/A</v>
      </c>
      <c r="CB77" s="1" t="e">
        <f t="shared" si="10"/>
        <v>#N/A</v>
      </c>
      <c r="CC77" s="1">
        <f t="shared" si="11"/>
        <v>0</v>
      </c>
    </row>
    <row r="78" spans="1:81" ht="15.75" x14ac:dyDescent="0.25">
      <c r="A78" s="172">
        <v>75</v>
      </c>
      <c r="B78" s="162" t="str">
        <f t="shared" si="6"/>
        <v/>
      </c>
      <c r="C78" s="161" t="str">
        <f>IF(B78="","",IF(ISNA(VLOOKUP(B78,'Domaines IP'!$J$3:$K$215,2,FALSE)),"SITE INCONNU",(VLOOKUP(B78,'Domaines IP'!$J$3:$K$215,2,FALSE))))</f>
        <v/>
      </c>
      <c r="D78" s="192"/>
      <c r="E78" s="163"/>
      <c r="F78" s="182" t="str">
        <f t="shared" si="7"/>
        <v/>
      </c>
      <c r="G78" s="188"/>
      <c r="H78" s="200"/>
      <c r="I78" s="201" t="str">
        <f>IF(COUNTIF($E$4:$E$503:$H$4:$H$503,H78)&gt;1,COUNTIF($E$4:$E$503:$H$4:$H$503,H78),"")</f>
        <v/>
      </c>
      <c r="J78" s="189"/>
      <c r="K78" s="180" t="str">
        <f t="shared" si="8"/>
        <v/>
      </c>
      <c r="L78" s="164"/>
      <c r="M78" s="164"/>
      <c r="N78" s="164"/>
      <c r="O78" s="188"/>
      <c r="P78" s="193" t="str">
        <f t="shared" si="9"/>
        <v/>
      </c>
      <c r="Q78" s="190"/>
      <c r="CA78" s="1" t="e">
        <f>VLOOKUP(B78,'Domaines IP'!M:R,6,FALSE)</f>
        <v>#N/A</v>
      </c>
      <c r="CB78" s="1" t="e">
        <f t="shared" si="10"/>
        <v>#N/A</v>
      </c>
      <c r="CC78" s="1">
        <f t="shared" si="11"/>
        <v>0</v>
      </c>
    </row>
    <row r="79" spans="1:81" ht="15.75" x14ac:dyDescent="0.25">
      <c r="A79" s="172">
        <v>76</v>
      </c>
      <c r="B79" s="162" t="str">
        <f t="shared" si="6"/>
        <v/>
      </c>
      <c r="C79" s="161" t="str">
        <f>IF(B79="","",IF(ISNA(VLOOKUP(B79,'Domaines IP'!$J$3:$K$215,2,FALSE)),"SITE INCONNU",(VLOOKUP(B79,'Domaines IP'!$J$3:$K$215,2,FALSE))))</f>
        <v/>
      </c>
      <c r="D79" s="192"/>
      <c r="E79" s="163"/>
      <c r="F79" s="182" t="str">
        <f t="shared" si="7"/>
        <v/>
      </c>
      <c r="G79" s="188"/>
      <c r="H79" s="200"/>
      <c r="I79" s="201" t="str">
        <f>IF(COUNTIF($E$4:$E$503:$H$4:$H$503,H79)&gt;1,COUNTIF($E$4:$E$503:$H$4:$H$503,H79),"")</f>
        <v/>
      </c>
      <c r="J79" s="189"/>
      <c r="K79" s="180" t="str">
        <f t="shared" si="8"/>
        <v/>
      </c>
      <c r="L79" s="164"/>
      <c r="M79" s="164"/>
      <c r="N79" s="164"/>
      <c r="O79" s="188"/>
      <c r="P79" s="193" t="str">
        <f t="shared" si="9"/>
        <v/>
      </c>
      <c r="Q79" s="190"/>
      <c r="CA79" s="1" t="e">
        <f>VLOOKUP(B79,'Domaines IP'!M:R,6,FALSE)</f>
        <v>#N/A</v>
      </c>
      <c r="CB79" s="1" t="e">
        <f t="shared" si="10"/>
        <v>#N/A</v>
      </c>
      <c r="CC79" s="1">
        <f t="shared" si="11"/>
        <v>0</v>
      </c>
    </row>
    <row r="80" spans="1:81" ht="15.75" x14ac:dyDescent="0.25">
      <c r="A80" s="172">
        <v>77</v>
      </c>
      <c r="B80" s="162" t="str">
        <f t="shared" si="6"/>
        <v/>
      </c>
      <c r="C80" s="161" t="str">
        <f>IF(B80="","",IF(ISNA(VLOOKUP(B80,'Domaines IP'!$J$3:$K$215,2,FALSE)),"SITE INCONNU",(VLOOKUP(B80,'Domaines IP'!$J$3:$K$215,2,FALSE))))</f>
        <v/>
      </c>
      <c r="D80" s="192"/>
      <c r="E80" s="163"/>
      <c r="F80" s="182" t="str">
        <f t="shared" si="7"/>
        <v/>
      </c>
      <c r="G80" s="188"/>
      <c r="H80" s="200"/>
      <c r="I80" s="201" t="str">
        <f>IF(COUNTIF($E$4:$E$503:$H$4:$H$503,H80)&gt;1,COUNTIF($E$4:$E$503:$H$4:$H$503,H80),"")</f>
        <v/>
      </c>
      <c r="J80" s="189"/>
      <c r="K80" s="180" t="str">
        <f t="shared" si="8"/>
        <v/>
      </c>
      <c r="L80" s="164"/>
      <c r="M80" s="164"/>
      <c r="N80" s="164"/>
      <c r="O80" s="188"/>
      <c r="P80" s="193" t="str">
        <f t="shared" si="9"/>
        <v/>
      </c>
      <c r="Q80" s="190"/>
      <c r="CA80" s="1" t="e">
        <f>VLOOKUP(B80,'Domaines IP'!M:R,6,FALSE)</f>
        <v>#N/A</v>
      </c>
      <c r="CB80" s="1" t="e">
        <f t="shared" si="10"/>
        <v>#N/A</v>
      </c>
      <c r="CC80" s="1">
        <f t="shared" si="11"/>
        <v>0</v>
      </c>
    </row>
    <row r="81" spans="1:81" ht="15.75" x14ac:dyDescent="0.25">
      <c r="A81" s="172">
        <v>78</v>
      </c>
      <c r="B81" s="162" t="str">
        <f t="shared" si="6"/>
        <v/>
      </c>
      <c r="C81" s="161" t="str">
        <f>IF(B81="","",IF(ISNA(VLOOKUP(B81,'Domaines IP'!$J$3:$K$215,2,FALSE)),"SITE INCONNU",(VLOOKUP(B81,'Domaines IP'!$J$3:$K$215,2,FALSE))))</f>
        <v/>
      </c>
      <c r="D81" s="192"/>
      <c r="E81" s="163"/>
      <c r="F81" s="182" t="str">
        <f t="shared" si="7"/>
        <v/>
      </c>
      <c r="G81" s="188"/>
      <c r="H81" s="200"/>
      <c r="I81" s="201" t="str">
        <f>IF(COUNTIF($E$4:$E$503:$H$4:$H$503,H81)&gt;1,COUNTIF($E$4:$E$503:$H$4:$H$503,H81),"")</f>
        <v/>
      </c>
      <c r="J81" s="189"/>
      <c r="K81" s="180" t="str">
        <f t="shared" si="8"/>
        <v/>
      </c>
      <c r="L81" s="164"/>
      <c r="M81" s="164"/>
      <c r="N81" s="164"/>
      <c r="O81" s="188"/>
      <c r="P81" s="193" t="str">
        <f t="shared" si="9"/>
        <v/>
      </c>
      <c r="Q81" s="190"/>
      <c r="CA81" s="1" t="e">
        <f>VLOOKUP(B81,'Domaines IP'!M:R,6,FALSE)</f>
        <v>#N/A</v>
      </c>
      <c r="CB81" s="1" t="e">
        <f t="shared" si="10"/>
        <v>#N/A</v>
      </c>
      <c r="CC81" s="1">
        <f t="shared" si="11"/>
        <v>0</v>
      </c>
    </row>
    <row r="82" spans="1:81" ht="15.75" x14ac:dyDescent="0.25">
      <c r="A82" s="172">
        <v>79</v>
      </c>
      <c r="B82" s="162" t="str">
        <f t="shared" si="6"/>
        <v/>
      </c>
      <c r="C82" s="161" t="str">
        <f>IF(B82="","",IF(ISNA(VLOOKUP(B82,'Domaines IP'!$J$3:$K$215,2,FALSE)),"SITE INCONNU",(VLOOKUP(B82,'Domaines IP'!$J$3:$K$215,2,FALSE))))</f>
        <v/>
      </c>
      <c r="D82" s="192"/>
      <c r="E82" s="163"/>
      <c r="F82" s="182" t="str">
        <f t="shared" si="7"/>
        <v/>
      </c>
      <c r="G82" s="188"/>
      <c r="H82" s="200"/>
      <c r="I82" s="201" t="str">
        <f>IF(COUNTIF($E$4:$E$503:$H$4:$H$503,H82)&gt;1,COUNTIF($E$4:$E$503:$H$4:$H$503,H82),"")</f>
        <v/>
      </c>
      <c r="J82" s="189"/>
      <c r="K82" s="180" t="str">
        <f t="shared" si="8"/>
        <v/>
      </c>
      <c r="L82" s="164"/>
      <c r="M82" s="164"/>
      <c r="N82" s="164"/>
      <c r="O82" s="188"/>
      <c r="P82" s="193" t="str">
        <f t="shared" si="9"/>
        <v/>
      </c>
      <c r="Q82" s="190"/>
      <c r="CA82" s="1" t="e">
        <f>VLOOKUP(B82,'Domaines IP'!M:R,6,FALSE)</f>
        <v>#N/A</v>
      </c>
      <c r="CB82" s="1" t="e">
        <f t="shared" si="10"/>
        <v>#N/A</v>
      </c>
      <c r="CC82" s="1">
        <f t="shared" si="11"/>
        <v>0</v>
      </c>
    </row>
    <row r="83" spans="1:81" ht="15.75" x14ac:dyDescent="0.25">
      <c r="A83" s="172">
        <v>80</v>
      </c>
      <c r="B83" s="162" t="str">
        <f t="shared" si="6"/>
        <v/>
      </c>
      <c r="C83" s="161" t="str">
        <f>IF(B83="","",IF(ISNA(VLOOKUP(B83,'Domaines IP'!$J$3:$K$215,2,FALSE)),"SITE INCONNU",(VLOOKUP(B83,'Domaines IP'!$J$3:$K$215,2,FALSE))))</f>
        <v/>
      </c>
      <c r="D83" s="192"/>
      <c r="E83" s="163"/>
      <c r="F83" s="182" t="str">
        <f t="shared" si="7"/>
        <v/>
      </c>
      <c r="G83" s="188"/>
      <c r="H83" s="200"/>
      <c r="I83" s="201" t="str">
        <f>IF(COUNTIF($E$4:$E$503:$H$4:$H$503,H83)&gt;1,COUNTIF($E$4:$E$503:$H$4:$H$503,H83),"")</f>
        <v/>
      </c>
      <c r="J83" s="189"/>
      <c r="K83" s="180" t="str">
        <f t="shared" si="8"/>
        <v/>
      </c>
      <c r="L83" s="164"/>
      <c r="M83" s="164"/>
      <c r="N83" s="164"/>
      <c r="O83" s="188"/>
      <c r="P83" s="193" t="str">
        <f t="shared" si="9"/>
        <v/>
      </c>
      <c r="Q83" s="190"/>
      <c r="CA83" s="1" t="e">
        <f>VLOOKUP(B83,'Domaines IP'!M:R,6,FALSE)</f>
        <v>#N/A</v>
      </c>
      <c r="CB83" s="1" t="e">
        <f t="shared" si="10"/>
        <v>#N/A</v>
      </c>
      <c r="CC83" s="1">
        <f t="shared" si="11"/>
        <v>0</v>
      </c>
    </row>
    <row r="84" spans="1:81" ht="15.75" x14ac:dyDescent="0.25">
      <c r="A84" s="172">
        <v>81</v>
      </c>
      <c r="B84" s="162" t="str">
        <f t="shared" si="6"/>
        <v/>
      </c>
      <c r="C84" s="161" t="str">
        <f>IF(B84="","",IF(ISNA(VLOOKUP(B84,'Domaines IP'!$J$3:$K$215,2,FALSE)),"SITE INCONNU",(VLOOKUP(B84,'Domaines IP'!$J$3:$K$215,2,FALSE))))</f>
        <v/>
      </c>
      <c r="D84" s="192"/>
      <c r="E84" s="163"/>
      <c r="F84" s="182" t="str">
        <f t="shared" si="7"/>
        <v/>
      </c>
      <c r="G84" s="188"/>
      <c r="H84" s="200"/>
      <c r="I84" s="201" t="str">
        <f>IF(COUNTIF($E$4:$E$503:$H$4:$H$503,H84)&gt;1,COUNTIF($E$4:$E$503:$H$4:$H$503,H84),"")</f>
        <v/>
      </c>
      <c r="J84" s="189"/>
      <c r="K84" s="180" t="str">
        <f t="shared" si="8"/>
        <v/>
      </c>
      <c r="L84" s="164"/>
      <c r="M84" s="164"/>
      <c r="N84" s="164"/>
      <c r="O84" s="188"/>
      <c r="P84" s="193" t="str">
        <f t="shared" si="9"/>
        <v/>
      </c>
      <c r="Q84" s="190"/>
      <c r="CA84" s="1" t="e">
        <f>VLOOKUP(B84,'Domaines IP'!M:R,6,FALSE)</f>
        <v>#N/A</v>
      </c>
      <c r="CB84" s="1" t="e">
        <f t="shared" si="10"/>
        <v>#N/A</v>
      </c>
      <c r="CC84" s="1">
        <f t="shared" si="11"/>
        <v>0</v>
      </c>
    </row>
    <row r="85" spans="1:81" ht="15.75" x14ac:dyDescent="0.25">
      <c r="A85" s="172">
        <v>82</v>
      </c>
      <c r="B85" s="162" t="str">
        <f t="shared" si="6"/>
        <v/>
      </c>
      <c r="C85" s="161" t="str">
        <f>IF(B85="","",IF(ISNA(VLOOKUP(B85,'Domaines IP'!$J$3:$K$215,2,FALSE)),"SITE INCONNU",(VLOOKUP(B85,'Domaines IP'!$J$3:$K$215,2,FALSE))))</f>
        <v/>
      </c>
      <c r="D85" s="192"/>
      <c r="E85" s="163"/>
      <c r="F85" s="182" t="str">
        <f t="shared" si="7"/>
        <v/>
      </c>
      <c r="G85" s="188"/>
      <c r="H85" s="200"/>
      <c r="I85" s="201" t="str">
        <f>IF(COUNTIF($E$4:$E$503:$H$4:$H$503,H85)&gt;1,COUNTIF($E$4:$E$503:$H$4:$H$503,H85),"")</f>
        <v/>
      </c>
      <c r="J85" s="189"/>
      <c r="K85" s="180" t="str">
        <f t="shared" si="8"/>
        <v/>
      </c>
      <c r="L85" s="164"/>
      <c r="M85" s="164"/>
      <c r="N85" s="164"/>
      <c r="O85" s="188"/>
      <c r="P85" s="193" t="str">
        <f t="shared" si="9"/>
        <v/>
      </c>
      <c r="Q85" s="190"/>
      <c r="CA85" s="1" t="e">
        <f>VLOOKUP(B85,'Domaines IP'!M:R,6,FALSE)</f>
        <v>#N/A</v>
      </c>
      <c r="CB85" s="1" t="e">
        <f t="shared" si="10"/>
        <v>#N/A</v>
      </c>
      <c r="CC85" s="1">
        <f t="shared" si="11"/>
        <v>0</v>
      </c>
    </row>
    <row r="86" spans="1:81" ht="15.75" x14ac:dyDescent="0.25">
      <c r="A86" s="172">
        <v>83</v>
      </c>
      <c r="B86" s="162" t="str">
        <f t="shared" si="6"/>
        <v/>
      </c>
      <c r="C86" s="161" t="str">
        <f>IF(B86="","",IF(ISNA(VLOOKUP(B86,'Domaines IP'!$J$3:$K$215,2,FALSE)),"SITE INCONNU",(VLOOKUP(B86,'Domaines IP'!$J$3:$K$215,2,FALSE))))</f>
        <v/>
      </c>
      <c r="D86" s="192"/>
      <c r="E86" s="163"/>
      <c r="F86" s="182" t="str">
        <f t="shared" si="7"/>
        <v/>
      </c>
      <c r="G86" s="188"/>
      <c r="H86" s="200"/>
      <c r="I86" s="201" t="str">
        <f>IF(COUNTIF($E$4:$E$503:$H$4:$H$503,H86)&gt;1,COUNTIF($E$4:$E$503:$H$4:$H$503,H86),"")</f>
        <v/>
      </c>
      <c r="J86" s="189"/>
      <c r="K86" s="180" t="str">
        <f t="shared" si="8"/>
        <v/>
      </c>
      <c r="L86" s="164"/>
      <c r="M86" s="164"/>
      <c r="N86" s="164"/>
      <c r="O86" s="188"/>
      <c r="P86" s="193" t="str">
        <f t="shared" si="9"/>
        <v/>
      </c>
      <c r="Q86" s="190"/>
      <c r="CA86" s="1" t="e">
        <f>VLOOKUP(B86,'Domaines IP'!M:R,6,FALSE)</f>
        <v>#N/A</v>
      </c>
      <c r="CB86" s="1" t="e">
        <f t="shared" si="10"/>
        <v>#N/A</v>
      </c>
      <c r="CC86" s="1">
        <f t="shared" si="11"/>
        <v>0</v>
      </c>
    </row>
    <row r="87" spans="1:81" ht="15.75" x14ac:dyDescent="0.25">
      <c r="A87" s="172">
        <v>84</v>
      </c>
      <c r="B87" s="162" t="str">
        <f t="shared" si="6"/>
        <v/>
      </c>
      <c r="C87" s="161" t="str">
        <f>IF(B87="","",IF(ISNA(VLOOKUP(B87,'Domaines IP'!$J$3:$K$215,2,FALSE)),"SITE INCONNU",(VLOOKUP(B87,'Domaines IP'!$J$3:$K$215,2,FALSE))))</f>
        <v/>
      </c>
      <c r="D87" s="192"/>
      <c r="E87" s="163"/>
      <c r="F87" s="182" t="str">
        <f t="shared" si="7"/>
        <v/>
      </c>
      <c r="G87" s="188"/>
      <c r="H87" s="200"/>
      <c r="I87" s="201" t="str">
        <f>IF(COUNTIF($E$4:$E$503:$H$4:$H$503,H87)&gt;1,COUNTIF($E$4:$E$503:$H$4:$H$503,H87),"")</f>
        <v/>
      </c>
      <c r="J87" s="189"/>
      <c r="K87" s="180" t="str">
        <f t="shared" si="8"/>
        <v/>
      </c>
      <c r="L87" s="164"/>
      <c r="M87" s="164"/>
      <c r="N87" s="164"/>
      <c r="O87" s="188"/>
      <c r="P87" s="193" t="str">
        <f t="shared" si="9"/>
        <v/>
      </c>
      <c r="Q87" s="190"/>
      <c r="CA87" s="1" t="e">
        <f>VLOOKUP(B87,'Domaines IP'!M:R,6,FALSE)</f>
        <v>#N/A</v>
      </c>
      <c r="CB87" s="1" t="e">
        <f t="shared" si="10"/>
        <v>#N/A</v>
      </c>
      <c r="CC87" s="1">
        <f t="shared" si="11"/>
        <v>0</v>
      </c>
    </row>
    <row r="88" spans="1:81" ht="15.75" x14ac:dyDescent="0.25">
      <c r="A88" s="172">
        <v>85</v>
      </c>
      <c r="B88" s="162" t="str">
        <f t="shared" si="6"/>
        <v/>
      </c>
      <c r="C88" s="161" t="str">
        <f>IF(B88="","",IF(ISNA(VLOOKUP(B88,'Domaines IP'!$J$3:$K$215,2,FALSE)),"SITE INCONNU",(VLOOKUP(B88,'Domaines IP'!$J$3:$K$215,2,FALSE))))</f>
        <v/>
      </c>
      <c r="D88" s="192"/>
      <c r="E88" s="163"/>
      <c r="F88" s="182" t="str">
        <f t="shared" si="7"/>
        <v/>
      </c>
      <c r="G88" s="188"/>
      <c r="H88" s="200"/>
      <c r="I88" s="201" t="str">
        <f>IF(COUNTIF($E$4:$E$503:$H$4:$H$503,H88)&gt;1,COUNTIF($E$4:$E$503:$H$4:$H$503,H88),"")</f>
        <v/>
      </c>
      <c r="J88" s="189"/>
      <c r="K88" s="180" t="str">
        <f t="shared" si="8"/>
        <v/>
      </c>
      <c r="L88" s="164"/>
      <c r="M88" s="164"/>
      <c r="N88" s="164"/>
      <c r="O88" s="188"/>
      <c r="P88" s="193" t="str">
        <f t="shared" si="9"/>
        <v/>
      </c>
      <c r="Q88" s="190"/>
      <c r="CA88" s="1" t="e">
        <f>VLOOKUP(B88,'Domaines IP'!M:R,6,FALSE)</f>
        <v>#N/A</v>
      </c>
      <c r="CB88" s="1" t="e">
        <f t="shared" si="10"/>
        <v>#N/A</v>
      </c>
      <c r="CC88" s="1">
        <f t="shared" si="11"/>
        <v>0</v>
      </c>
    </row>
    <row r="89" spans="1:81" ht="15.75" x14ac:dyDescent="0.25">
      <c r="A89" s="172">
        <v>86</v>
      </c>
      <c r="B89" s="162" t="str">
        <f t="shared" si="6"/>
        <v/>
      </c>
      <c r="C89" s="161" t="str">
        <f>IF(B89="","",IF(ISNA(VLOOKUP(B89,'Domaines IP'!$J$3:$K$215,2,FALSE)),"SITE INCONNU",(VLOOKUP(B89,'Domaines IP'!$J$3:$K$215,2,FALSE))))</f>
        <v/>
      </c>
      <c r="D89" s="192"/>
      <c r="E89" s="163"/>
      <c r="F89" s="182" t="str">
        <f t="shared" si="7"/>
        <v/>
      </c>
      <c r="G89" s="188"/>
      <c r="H89" s="200"/>
      <c r="I89" s="201" t="str">
        <f>IF(COUNTIF($E$4:$E$503:$H$4:$H$503,H89)&gt;1,COUNTIF($E$4:$E$503:$H$4:$H$503,H89),"")</f>
        <v/>
      </c>
      <c r="J89" s="189"/>
      <c r="K89" s="180" t="str">
        <f t="shared" si="8"/>
        <v/>
      </c>
      <c r="L89" s="164"/>
      <c r="M89" s="164"/>
      <c r="N89" s="164"/>
      <c r="O89" s="188"/>
      <c r="P89" s="193" t="str">
        <f t="shared" si="9"/>
        <v/>
      </c>
      <c r="Q89" s="190"/>
      <c r="CA89" s="1" t="e">
        <f>VLOOKUP(B89,'Domaines IP'!M:R,6,FALSE)</f>
        <v>#N/A</v>
      </c>
      <c r="CB89" s="1" t="e">
        <f t="shared" si="10"/>
        <v>#N/A</v>
      </c>
      <c r="CC89" s="1">
        <f t="shared" si="11"/>
        <v>0</v>
      </c>
    </row>
    <row r="90" spans="1:81" ht="15.75" x14ac:dyDescent="0.25">
      <c r="A90" s="172">
        <v>87</v>
      </c>
      <c r="B90" s="162" t="str">
        <f t="shared" si="6"/>
        <v/>
      </c>
      <c r="C90" s="161" t="str">
        <f>IF(B90="","",IF(ISNA(VLOOKUP(B90,'Domaines IP'!$J$3:$K$215,2,FALSE)),"SITE INCONNU",(VLOOKUP(B90,'Domaines IP'!$J$3:$K$215,2,FALSE))))</f>
        <v/>
      </c>
      <c r="D90" s="192"/>
      <c r="E90" s="163"/>
      <c r="F90" s="182" t="str">
        <f t="shared" si="7"/>
        <v/>
      </c>
      <c r="G90" s="188"/>
      <c r="H90" s="200"/>
      <c r="I90" s="201" t="str">
        <f>IF(COUNTIF($E$4:$E$503:$H$4:$H$503,H90)&gt;1,COUNTIF($E$4:$E$503:$H$4:$H$503,H90),"")</f>
        <v/>
      </c>
      <c r="J90" s="189"/>
      <c r="K90" s="180" t="str">
        <f t="shared" si="8"/>
        <v/>
      </c>
      <c r="L90" s="164"/>
      <c r="M90" s="164"/>
      <c r="N90" s="164"/>
      <c r="O90" s="188"/>
      <c r="P90" s="193" t="str">
        <f t="shared" si="9"/>
        <v/>
      </c>
      <c r="Q90" s="190"/>
      <c r="CA90" s="1" t="e">
        <f>VLOOKUP(B90,'Domaines IP'!M:R,6,FALSE)</f>
        <v>#N/A</v>
      </c>
      <c r="CB90" s="1" t="e">
        <f t="shared" si="10"/>
        <v>#N/A</v>
      </c>
      <c r="CC90" s="1">
        <f t="shared" si="11"/>
        <v>0</v>
      </c>
    </row>
    <row r="91" spans="1:81" ht="15.75" x14ac:dyDescent="0.25">
      <c r="A91" s="172">
        <v>88</v>
      </c>
      <c r="B91" s="162" t="str">
        <f t="shared" si="6"/>
        <v/>
      </c>
      <c r="C91" s="161" t="str">
        <f>IF(B91="","",IF(ISNA(VLOOKUP(B91,'Domaines IP'!$J$3:$K$215,2,FALSE)),"SITE INCONNU",(VLOOKUP(B91,'Domaines IP'!$J$3:$K$215,2,FALSE))))</f>
        <v/>
      </c>
      <c r="D91" s="192"/>
      <c r="E91" s="163"/>
      <c r="F91" s="182" t="str">
        <f t="shared" si="7"/>
        <v/>
      </c>
      <c r="G91" s="188"/>
      <c r="H91" s="200"/>
      <c r="I91" s="201" t="str">
        <f>IF(COUNTIF($E$4:$E$503:$H$4:$H$503,H91)&gt;1,COUNTIF($E$4:$E$503:$H$4:$H$503,H91),"")</f>
        <v/>
      </c>
      <c r="J91" s="189"/>
      <c r="K91" s="180" t="str">
        <f t="shared" si="8"/>
        <v/>
      </c>
      <c r="L91" s="164"/>
      <c r="M91" s="164"/>
      <c r="N91" s="164"/>
      <c r="O91" s="188"/>
      <c r="P91" s="193" t="str">
        <f t="shared" si="9"/>
        <v/>
      </c>
      <c r="Q91" s="190"/>
      <c r="CA91" s="1" t="e">
        <f>VLOOKUP(B91,'Domaines IP'!M:R,6,FALSE)</f>
        <v>#N/A</v>
      </c>
      <c r="CB91" s="1" t="e">
        <f t="shared" si="10"/>
        <v>#N/A</v>
      </c>
      <c r="CC91" s="1">
        <f t="shared" si="11"/>
        <v>0</v>
      </c>
    </row>
    <row r="92" spans="1:81" ht="15.75" x14ac:dyDescent="0.25">
      <c r="A92" s="172">
        <v>89</v>
      </c>
      <c r="B92" s="162" t="str">
        <f t="shared" si="6"/>
        <v/>
      </c>
      <c r="C92" s="161" t="str">
        <f>IF(B92="","",IF(ISNA(VLOOKUP(B92,'Domaines IP'!$J$3:$K$215,2,FALSE)),"SITE INCONNU",(VLOOKUP(B92,'Domaines IP'!$J$3:$K$215,2,FALSE))))</f>
        <v/>
      </c>
      <c r="D92" s="192"/>
      <c r="E92" s="163"/>
      <c r="F92" s="182" t="str">
        <f t="shared" si="7"/>
        <v/>
      </c>
      <c r="G92" s="188"/>
      <c r="H92" s="200"/>
      <c r="I92" s="201" t="str">
        <f>IF(COUNTIF($E$4:$E$503:$H$4:$H$503,H92)&gt;1,COUNTIF($E$4:$E$503:$H$4:$H$503,H92),"")</f>
        <v/>
      </c>
      <c r="J92" s="189"/>
      <c r="K92" s="180" t="str">
        <f t="shared" si="8"/>
        <v/>
      </c>
      <c r="L92" s="164"/>
      <c r="M92" s="164"/>
      <c r="N92" s="164"/>
      <c r="O92" s="188"/>
      <c r="P92" s="193" t="str">
        <f t="shared" si="9"/>
        <v/>
      </c>
      <c r="Q92" s="190"/>
      <c r="CA92" s="1" t="e">
        <f>VLOOKUP(B92,'Domaines IP'!M:R,6,FALSE)</f>
        <v>#N/A</v>
      </c>
      <c r="CB92" s="1" t="e">
        <f t="shared" si="10"/>
        <v>#N/A</v>
      </c>
      <c r="CC92" s="1">
        <f t="shared" si="11"/>
        <v>0</v>
      </c>
    </row>
    <row r="93" spans="1:81" ht="15.75" x14ac:dyDescent="0.25">
      <c r="A93" s="172">
        <v>90</v>
      </c>
      <c r="B93" s="162" t="str">
        <f t="shared" si="6"/>
        <v/>
      </c>
      <c r="C93" s="161" t="str">
        <f>IF(B93="","",IF(ISNA(VLOOKUP(B93,'Domaines IP'!$J$3:$K$215,2,FALSE)),"SITE INCONNU",(VLOOKUP(B93,'Domaines IP'!$J$3:$K$215,2,FALSE))))</f>
        <v/>
      </c>
      <c r="D93" s="192"/>
      <c r="E93" s="163"/>
      <c r="F93" s="182" t="str">
        <f t="shared" si="7"/>
        <v/>
      </c>
      <c r="G93" s="188"/>
      <c r="H93" s="200"/>
      <c r="I93" s="201" t="str">
        <f>IF(COUNTIF($E$4:$E$503:$H$4:$H$503,H93)&gt;1,COUNTIF($E$4:$E$503:$H$4:$H$503,H93),"")</f>
        <v/>
      </c>
      <c r="J93" s="189"/>
      <c r="K93" s="180" t="str">
        <f t="shared" si="8"/>
        <v/>
      </c>
      <c r="L93" s="164"/>
      <c r="M93" s="164"/>
      <c r="N93" s="164"/>
      <c r="O93" s="188"/>
      <c r="P93" s="193" t="str">
        <f t="shared" si="9"/>
        <v/>
      </c>
      <c r="Q93" s="190"/>
      <c r="CA93" s="1" t="e">
        <f>VLOOKUP(B93,'Domaines IP'!M:R,6,FALSE)</f>
        <v>#N/A</v>
      </c>
      <c r="CB93" s="1" t="e">
        <f t="shared" si="10"/>
        <v>#N/A</v>
      </c>
      <c r="CC93" s="1">
        <f t="shared" si="11"/>
        <v>0</v>
      </c>
    </row>
    <row r="94" spans="1:81" ht="15.75" x14ac:dyDescent="0.25">
      <c r="A94" s="172">
        <v>91</v>
      </c>
      <c r="B94" s="162" t="str">
        <f t="shared" si="6"/>
        <v/>
      </c>
      <c r="C94" s="161" t="str">
        <f>IF(B94="","",IF(ISNA(VLOOKUP(B94,'Domaines IP'!$J$3:$K$215,2,FALSE)),"SITE INCONNU",(VLOOKUP(B94,'Domaines IP'!$J$3:$K$215,2,FALSE))))</f>
        <v/>
      </c>
      <c r="D94" s="192"/>
      <c r="E94" s="163"/>
      <c r="F94" s="182" t="str">
        <f t="shared" si="7"/>
        <v/>
      </c>
      <c r="G94" s="188"/>
      <c r="H94" s="200"/>
      <c r="I94" s="201" t="str">
        <f>IF(COUNTIF($E$4:$E$503:$H$4:$H$503,H94)&gt;1,COUNTIF($E$4:$E$503:$H$4:$H$503,H94),"")</f>
        <v/>
      </c>
      <c r="J94" s="189"/>
      <c r="K94" s="180" t="str">
        <f t="shared" si="8"/>
        <v/>
      </c>
      <c r="L94" s="164"/>
      <c r="M94" s="164"/>
      <c r="N94" s="164"/>
      <c r="O94" s="188"/>
      <c r="P94" s="193" t="str">
        <f t="shared" si="9"/>
        <v/>
      </c>
      <c r="Q94" s="190"/>
      <c r="CA94" s="1" t="e">
        <f>VLOOKUP(B94,'Domaines IP'!M:R,6,FALSE)</f>
        <v>#N/A</v>
      </c>
      <c r="CB94" s="1" t="e">
        <f t="shared" si="10"/>
        <v>#N/A</v>
      </c>
      <c r="CC94" s="1">
        <f t="shared" si="11"/>
        <v>0</v>
      </c>
    </row>
    <row r="95" spans="1:81" ht="15.75" x14ac:dyDescent="0.25">
      <c r="A95" s="172">
        <v>92</v>
      </c>
      <c r="B95" s="162" t="str">
        <f t="shared" si="6"/>
        <v/>
      </c>
      <c r="C95" s="161" t="str">
        <f>IF(B95="","",IF(ISNA(VLOOKUP(B95,'Domaines IP'!$J$3:$K$215,2,FALSE)),"SITE INCONNU",(VLOOKUP(B95,'Domaines IP'!$J$3:$K$215,2,FALSE))))</f>
        <v/>
      </c>
      <c r="D95" s="192"/>
      <c r="E95" s="163"/>
      <c r="F95" s="182" t="str">
        <f t="shared" si="7"/>
        <v/>
      </c>
      <c r="G95" s="188"/>
      <c r="H95" s="200"/>
      <c r="I95" s="201" t="str">
        <f>IF(COUNTIF($E$4:$E$503:$H$4:$H$503,H95)&gt;1,COUNTIF($E$4:$E$503:$H$4:$H$503,H95),"")</f>
        <v/>
      </c>
      <c r="J95" s="189"/>
      <c r="K95" s="180" t="str">
        <f t="shared" si="8"/>
        <v/>
      </c>
      <c r="L95" s="164"/>
      <c r="M95" s="164"/>
      <c r="N95" s="164"/>
      <c r="O95" s="188"/>
      <c r="P95" s="193" t="str">
        <f t="shared" si="9"/>
        <v/>
      </c>
      <c r="Q95" s="190"/>
      <c r="CA95" s="1" t="e">
        <f>VLOOKUP(B95,'Domaines IP'!M:R,6,FALSE)</f>
        <v>#N/A</v>
      </c>
      <c r="CB95" s="1" t="e">
        <f t="shared" si="10"/>
        <v>#N/A</v>
      </c>
      <c r="CC95" s="1">
        <f t="shared" si="11"/>
        <v>0</v>
      </c>
    </row>
    <row r="96" spans="1:81" ht="15.75" x14ac:dyDescent="0.25">
      <c r="A96" s="172">
        <v>93</v>
      </c>
      <c r="B96" s="162" t="str">
        <f t="shared" si="6"/>
        <v/>
      </c>
      <c r="C96" s="161" t="str">
        <f>IF(B96="","",IF(ISNA(VLOOKUP(B96,'Domaines IP'!$J$3:$K$215,2,FALSE)),"SITE INCONNU",(VLOOKUP(B96,'Domaines IP'!$J$3:$K$215,2,FALSE))))</f>
        <v/>
      </c>
      <c r="D96" s="192"/>
      <c r="E96" s="163"/>
      <c r="F96" s="182" t="str">
        <f t="shared" si="7"/>
        <v/>
      </c>
      <c r="G96" s="188"/>
      <c r="H96" s="200"/>
      <c r="I96" s="201" t="str">
        <f>IF(COUNTIF($E$4:$E$503:$H$4:$H$503,H96)&gt;1,COUNTIF($E$4:$E$503:$H$4:$H$503,H96),"")</f>
        <v/>
      </c>
      <c r="J96" s="189"/>
      <c r="K96" s="180" t="str">
        <f t="shared" si="8"/>
        <v/>
      </c>
      <c r="L96" s="164"/>
      <c r="M96" s="164"/>
      <c r="N96" s="164"/>
      <c r="O96" s="188"/>
      <c r="P96" s="193" t="str">
        <f t="shared" si="9"/>
        <v/>
      </c>
      <c r="Q96" s="190"/>
      <c r="CA96" s="1" t="e">
        <f>VLOOKUP(B96,'Domaines IP'!M:R,6,FALSE)</f>
        <v>#N/A</v>
      </c>
      <c r="CB96" s="1" t="e">
        <f t="shared" si="10"/>
        <v>#N/A</v>
      </c>
      <c r="CC96" s="1">
        <f t="shared" si="11"/>
        <v>0</v>
      </c>
    </row>
    <row r="97" spans="1:81" ht="15.75" x14ac:dyDescent="0.25">
      <c r="A97" s="172">
        <v>94</v>
      </c>
      <c r="B97" s="162" t="str">
        <f t="shared" si="6"/>
        <v/>
      </c>
      <c r="C97" s="161" t="str">
        <f>IF(B97="","",IF(ISNA(VLOOKUP(B97,'Domaines IP'!$J$3:$K$215,2,FALSE)),"SITE INCONNU",(VLOOKUP(B97,'Domaines IP'!$J$3:$K$215,2,FALSE))))</f>
        <v/>
      </c>
      <c r="D97" s="192"/>
      <c r="E97" s="163"/>
      <c r="F97" s="182" t="str">
        <f t="shared" si="7"/>
        <v/>
      </c>
      <c r="G97" s="188"/>
      <c r="H97" s="200"/>
      <c r="I97" s="201" t="str">
        <f>IF(COUNTIF($E$4:$E$503:$H$4:$H$503,H97)&gt;1,COUNTIF($E$4:$E$503:$H$4:$H$503,H97),"")</f>
        <v/>
      </c>
      <c r="J97" s="189"/>
      <c r="K97" s="180" t="str">
        <f t="shared" si="8"/>
        <v/>
      </c>
      <c r="L97" s="164"/>
      <c r="M97" s="164"/>
      <c r="N97" s="164"/>
      <c r="O97" s="188"/>
      <c r="P97" s="193" t="str">
        <f t="shared" si="9"/>
        <v/>
      </c>
      <c r="Q97" s="190"/>
      <c r="CA97" s="1" t="e">
        <f>VLOOKUP(B97,'Domaines IP'!M:R,6,FALSE)</f>
        <v>#N/A</v>
      </c>
      <c r="CB97" s="1" t="e">
        <f t="shared" si="10"/>
        <v>#N/A</v>
      </c>
      <c r="CC97" s="1">
        <f t="shared" si="11"/>
        <v>0</v>
      </c>
    </row>
    <row r="98" spans="1:81" ht="15.75" x14ac:dyDescent="0.25">
      <c r="A98" s="172">
        <v>95</v>
      </c>
      <c r="B98" s="162" t="str">
        <f t="shared" si="6"/>
        <v/>
      </c>
      <c r="C98" s="161" t="str">
        <f>IF(B98="","",IF(ISNA(VLOOKUP(B98,'Domaines IP'!$J$3:$K$215,2,FALSE)),"SITE INCONNU",(VLOOKUP(B98,'Domaines IP'!$J$3:$K$215,2,FALSE))))</f>
        <v/>
      </c>
      <c r="D98" s="192"/>
      <c r="E98" s="163"/>
      <c r="F98" s="182" t="str">
        <f t="shared" si="7"/>
        <v/>
      </c>
      <c r="G98" s="188"/>
      <c r="H98" s="200"/>
      <c r="I98" s="201" t="str">
        <f>IF(COUNTIF($E$4:$E$503:$H$4:$H$503,H98)&gt;1,COUNTIF($E$4:$E$503:$H$4:$H$503,H98),"")</f>
        <v/>
      </c>
      <c r="J98" s="189"/>
      <c r="K98" s="180" t="str">
        <f t="shared" si="8"/>
        <v/>
      </c>
      <c r="L98" s="164"/>
      <c r="M98" s="164"/>
      <c r="N98" s="164"/>
      <c r="O98" s="188"/>
      <c r="P98" s="193" t="str">
        <f t="shared" si="9"/>
        <v/>
      </c>
      <c r="Q98" s="190"/>
      <c r="CA98" s="1" t="e">
        <f>VLOOKUP(B98,'Domaines IP'!M:R,6,FALSE)</f>
        <v>#N/A</v>
      </c>
      <c r="CB98" s="1" t="e">
        <f t="shared" si="10"/>
        <v>#N/A</v>
      </c>
      <c r="CC98" s="1">
        <f t="shared" si="11"/>
        <v>0</v>
      </c>
    </row>
    <row r="99" spans="1:81" ht="15.75" x14ac:dyDescent="0.25">
      <c r="A99" s="172">
        <v>96</v>
      </c>
      <c r="B99" s="162" t="str">
        <f t="shared" si="6"/>
        <v/>
      </c>
      <c r="C99" s="161" t="str">
        <f>IF(B99="","",IF(ISNA(VLOOKUP(B99,'Domaines IP'!$J$3:$K$215,2,FALSE)),"SITE INCONNU",(VLOOKUP(B99,'Domaines IP'!$J$3:$K$215,2,FALSE))))</f>
        <v/>
      </c>
      <c r="D99" s="192"/>
      <c r="E99" s="163"/>
      <c r="F99" s="182" t="str">
        <f t="shared" si="7"/>
        <v/>
      </c>
      <c r="G99" s="188"/>
      <c r="H99" s="200"/>
      <c r="I99" s="201" t="str">
        <f>IF(COUNTIF($E$4:$E$503:$H$4:$H$503,H99)&gt;1,COUNTIF($E$4:$E$503:$H$4:$H$503,H99),"")</f>
        <v/>
      </c>
      <c r="J99" s="189"/>
      <c r="K99" s="180" t="str">
        <f t="shared" si="8"/>
        <v/>
      </c>
      <c r="L99" s="164"/>
      <c r="M99" s="164"/>
      <c r="N99" s="164"/>
      <c r="O99" s="188"/>
      <c r="P99" s="193" t="str">
        <f t="shared" si="9"/>
        <v/>
      </c>
      <c r="Q99" s="190"/>
      <c r="CA99" s="1" t="e">
        <f>VLOOKUP(B99,'Domaines IP'!M:R,6,FALSE)</f>
        <v>#N/A</v>
      </c>
      <c r="CB99" s="1" t="e">
        <f t="shared" si="10"/>
        <v>#N/A</v>
      </c>
      <c r="CC99" s="1">
        <f t="shared" si="11"/>
        <v>0</v>
      </c>
    </row>
    <row r="100" spans="1:81" ht="15.75" x14ac:dyDescent="0.25">
      <c r="A100" s="172">
        <v>97</v>
      </c>
      <c r="B100" s="162" t="str">
        <f t="shared" si="6"/>
        <v/>
      </c>
      <c r="C100" s="161" t="str">
        <f>IF(B100="","",IF(ISNA(VLOOKUP(B100,'Domaines IP'!$J$3:$K$215,2,FALSE)),"SITE INCONNU",(VLOOKUP(B100,'Domaines IP'!$J$3:$K$215,2,FALSE))))</f>
        <v/>
      </c>
      <c r="D100" s="192"/>
      <c r="E100" s="163"/>
      <c r="F100" s="182" t="str">
        <f t="shared" si="7"/>
        <v/>
      </c>
      <c r="G100" s="188"/>
      <c r="H100" s="200"/>
      <c r="I100" s="201" t="str">
        <f>IF(COUNTIF($E$4:$E$503:$H$4:$H$503,H100)&gt;1,COUNTIF($E$4:$E$503:$H$4:$H$503,H100),"")</f>
        <v/>
      </c>
      <c r="J100" s="189"/>
      <c r="K100" s="180" t="str">
        <f t="shared" si="8"/>
        <v/>
      </c>
      <c r="L100" s="164"/>
      <c r="M100" s="164"/>
      <c r="N100" s="164"/>
      <c r="O100" s="188"/>
      <c r="P100" s="193" t="str">
        <f t="shared" si="9"/>
        <v/>
      </c>
      <c r="Q100" s="190"/>
      <c r="CA100" s="1" t="e">
        <f>VLOOKUP(B100,'Domaines IP'!M:R,6,FALSE)</f>
        <v>#N/A</v>
      </c>
      <c r="CB100" s="1" t="e">
        <f t="shared" si="10"/>
        <v>#N/A</v>
      </c>
      <c r="CC100" s="1">
        <f t="shared" si="11"/>
        <v>0</v>
      </c>
    </row>
    <row r="101" spans="1:81" ht="15.75" x14ac:dyDescent="0.25">
      <c r="A101" s="172">
        <v>98</v>
      </c>
      <c r="B101" s="162" t="str">
        <f t="shared" si="6"/>
        <v/>
      </c>
      <c r="C101" s="161" t="str">
        <f>IF(B101="","",IF(ISNA(VLOOKUP(B101,'Domaines IP'!$J$3:$K$215,2,FALSE)),"SITE INCONNU",(VLOOKUP(B101,'Domaines IP'!$J$3:$K$215,2,FALSE))))</f>
        <v/>
      </c>
      <c r="D101" s="192"/>
      <c r="E101" s="163"/>
      <c r="F101" s="182" t="str">
        <f t="shared" si="7"/>
        <v/>
      </c>
      <c r="G101" s="188"/>
      <c r="H101" s="200"/>
      <c r="I101" s="201" t="str">
        <f>IF(COUNTIF($E$4:$E$503:$H$4:$H$503,H101)&gt;1,COUNTIF($E$4:$E$503:$H$4:$H$503,H101),"")</f>
        <v/>
      </c>
      <c r="J101" s="189"/>
      <c r="K101" s="180" t="str">
        <f t="shared" si="8"/>
        <v/>
      </c>
      <c r="L101" s="164"/>
      <c r="M101" s="164"/>
      <c r="N101" s="164"/>
      <c r="O101" s="188"/>
      <c r="P101" s="193" t="str">
        <f t="shared" si="9"/>
        <v/>
      </c>
      <c r="Q101" s="190"/>
      <c r="CA101" s="1" t="e">
        <f>VLOOKUP(B101,'Domaines IP'!M:R,6,FALSE)</f>
        <v>#N/A</v>
      </c>
      <c r="CB101" s="1" t="e">
        <f t="shared" si="10"/>
        <v>#N/A</v>
      </c>
      <c r="CC101" s="1">
        <f t="shared" si="11"/>
        <v>0</v>
      </c>
    </row>
    <row r="102" spans="1:81" ht="15.75" x14ac:dyDescent="0.25">
      <c r="A102" s="172">
        <v>99</v>
      </c>
      <c r="B102" s="162" t="str">
        <f t="shared" si="6"/>
        <v/>
      </c>
      <c r="C102" s="161" t="str">
        <f>IF(B102="","",IF(ISNA(VLOOKUP(B102,'Domaines IP'!$J$3:$K$215,2,FALSE)),"SITE INCONNU",(VLOOKUP(B102,'Domaines IP'!$J$3:$K$215,2,FALSE))))</f>
        <v/>
      </c>
      <c r="D102" s="192"/>
      <c r="E102" s="163"/>
      <c r="F102" s="182" t="str">
        <f t="shared" si="7"/>
        <v/>
      </c>
      <c r="G102" s="188"/>
      <c r="H102" s="200"/>
      <c r="I102" s="201" t="str">
        <f>IF(COUNTIF($E$4:$E$503:$H$4:$H$503,H102)&gt;1,COUNTIF($E$4:$E$503:$H$4:$H$503,H102),"")</f>
        <v/>
      </c>
      <c r="J102" s="189"/>
      <c r="K102" s="180" t="str">
        <f t="shared" si="8"/>
        <v/>
      </c>
      <c r="L102" s="164"/>
      <c r="M102" s="164"/>
      <c r="N102" s="164"/>
      <c r="O102" s="188"/>
      <c r="P102" s="193" t="str">
        <f t="shared" si="9"/>
        <v/>
      </c>
      <c r="Q102" s="190"/>
      <c r="CA102" s="1" t="e">
        <f>VLOOKUP(B102,'Domaines IP'!M:R,6,FALSE)</f>
        <v>#N/A</v>
      </c>
      <c r="CB102" s="1" t="e">
        <f t="shared" si="10"/>
        <v>#N/A</v>
      </c>
      <c r="CC102" s="1">
        <f t="shared" si="11"/>
        <v>0</v>
      </c>
    </row>
    <row r="103" spans="1:81" ht="15.75" x14ac:dyDescent="0.25">
      <c r="A103" s="172">
        <v>100</v>
      </c>
      <c r="B103" s="162" t="str">
        <f t="shared" si="6"/>
        <v/>
      </c>
      <c r="C103" s="161" t="str">
        <f>IF(B103="","",IF(ISNA(VLOOKUP(B103,'Domaines IP'!$J$3:$K$215,2,FALSE)),"SITE INCONNU",(VLOOKUP(B103,'Domaines IP'!$J$3:$K$215,2,FALSE))))</f>
        <v/>
      </c>
      <c r="D103" s="192"/>
      <c r="E103" s="163"/>
      <c r="F103" s="182" t="str">
        <f t="shared" si="7"/>
        <v/>
      </c>
      <c r="G103" s="188"/>
      <c r="H103" s="200"/>
      <c r="I103" s="201" t="str">
        <f>IF(COUNTIF($E$4:$E$503:$H$4:$H$503,H103)&gt;1,COUNTIF($E$4:$E$503:$H$4:$H$503,H103),"")</f>
        <v/>
      </c>
      <c r="J103" s="189"/>
      <c r="K103" s="180" t="str">
        <f t="shared" si="8"/>
        <v/>
      </c>
      <c r="L103" s="164"/>
      <c r="M103" s="164"/>
      <c r="N103" s="164"/>
      <c r="O103" s="188"/>
      <c r="P103" s="193" t="str">
        <f t="shared" si="9"/>
        <v/>
      </c>
      <c r="Q103" s="190"/>
      <c r="CA103" s="1" t="e">
        <f>VLOOKUP(B103,'Domaines IP'!M:R,6,FALSE)</f>
        <v>#N/A</v>
      </c>
      <c r="CB103" s="1" t="e">
        <f t="shared" si="10"/>
        <v>#N/A</v>
      </c>
      <c r="CC103" s="1">
        <f t="shared" si="11"/>
        <v>0</v>
      </c>
    </row>
    <row r="104" spans="1:81" ht="15.75" x14ac:dyDescent="0.25">
      <c r="A104" s="172">
        <v>101</v>
      </c>
      <c r="B104" s="162" t="str">
        <f t="shared" si="6"/>
        <v/>
      </c>
      <c r="C104" s="161" t="str">
        <f>IF(B104="","",IF(ISNA(VLOOKUP(B104,'Domaines IP'!$J$3:$K$215,2,FALSE)),"SITE INCONNU",(VLOOKUP(B104,'Domaines IP'!$J$3:$K$215,2,FALSE))))</f>
        <v/>
      </c>
      <c r="D104" s="192"/>
      <c r="E104" s="163"/>
      <c r="F104" s="182" t="str">
        <f t="shared" si="7"/>
        <v/>
      </c>
      <c r="G104" s="188"/>
      <c r="H104" s="200"/>
      <c r="I104" s="201" t="str">
        <f>IF(COUNTIF($E$4:$E$503:$H$4:$H$503,H104)&gt;1,COUNTIF($E$4:$E$503:$H$4:$H$503,H104),"")</f>
        <v/>
      </c>
      <c r="J104" s="189"/>
      <c r="K104" s="180" t="str">
        <f t="shared" si="8"/>
        <v/>
      </c>
      <c r="L104" s="164"/>
      <c r="M104" s="164"/>
      <c r="N104" s="164"/>
      <c r="O104" s="188"/>
      <c r="P104" s="193" t="str">
        <f t="shared" si="9"/>
        <v/>
      </c>
      <c r="Q104" s="190"/>
      <c r="CA104" s="1" t="e">
        <f>VLOOKUP(B104,'Domaines IP'!M:R,6,FALSE)</f>
        <v>#N/A</v>
      </c>
      <c r="CB104" s="1" t="e">
        <f t="shared" si="10"/>
        <v>#N/A</v>
      </c>
      <c r="CC104" s="1">
        <f t="shared" si="11"/>
        <v>0</v>
      </c>
    </row>
    <row r="105" spans="1:81" ht="15.75" x14ac:dyDescent="0.25">
      <c r="A105" s="172">
        <v>102</v>
      </c>
      <c r="B105" s="162" t="str">
        <f t="shared" si="6"/>
        <v/>
      </c>
      <c r="C105" s="161" t="str">
        <f>IF(B105="","",IF(ISNA(VLOOKUP(B105,'Domaines IP'!$J$3:$K$215,2,FALSE)),"SITE INCONNU",(VLOOKUP(B105,'Domaines IP'!$J$3:$K$215,2,FALSE))))</f>
        <v/>
      </c>
      <c r="D105" s="192"/>
      <c r="E105" s="163"/>
      <c r="F105" s="182" t="str">
        <f t="shared" si="7"/>
        <v/>
      </c>
      <c r="G105" s="188"/>
      <c r="H105" s="200"/>
      <c r="I105" s="201" t="str">
        <f>IF(COUNTIF($E$4:$E$503:$H$4:$H$503,H105)&gt;1,COUNTIF($E$4:$E$503:$H$4:$H$503,H105),"")</f>
        <v/>
      </c>
      <c r="J105" s="189"/>
      <c r="K105" s="180" t="str">
        <f t="shared" si="8"/>
        <v/>
      </c>
      <c r="L105" s="164"/>
      <c r="M105" s="164"/>
      <c r="N105" s="164"/>
      <c r="O105" s="188"/>
      <c r="P105" s="193" t="str">
        <f t="shared" si="9"/>
        <v/>
      </c>
      <c r="Q105" s="190"/>
      <c r="CA105" s="1" t="e">
        <f>VLOOKUP(B105,'Domaines IP'!M:R,6,FALSE)</f>
        <v>#N/A</v>
      </c>
      <c r="CB105" s="1" t="e">
        <f t="shared" si="10"/>
        <v>#N/A</v>
      </c>
      <c r="CC105" s="1">
        <f t="shared" si="11"/>
        <v>0</v>
      </c>
    </row>
    <row r="106" spans="1:81" ht="15.75" x14ac:dyDescent="0.25">
      <c r="A106" s="172">
        <v>103</v>
      </c>
      <c r="B106" s="162" t="str">
        <f t="shared" si="6"/>
        <v/>
      </c>
      <c r="C106" s="161" t="str">
        <f>IF(B106="","",IF(ISNA(VLOOKUP(B106,'Domaines IP'!$J$3:$K$215,2,FALSE)),"SITE INCONNU",(VLOOKUP(B106,'Domaines IP'!$J$3:$K$215,2,FALSE))))</f>
        <v/>
      </c>
      <c r="D106" s="192"/>
      <c r="E106" s="163"/>
      <c r="F106" s="182" t="str">
        <f t="shared" si="7"/>
        <v/>
      </c>
      <c r="G106" s="188"/>
      <c r="H106" s="200"/>
      <c r="I106" s="201" t="str">
        <f>IF(COUNTIF($E$4:$E$503:$H$4:$H$503,H106)&gt;1,COUNTIF($E$4:$E$503:$H$4:$H$503,H106),"")</f>
        <v/>
      </c>
      <c r="J106" s="189"/>
      <c r="K106" s="180" t="str">
        <f t="shared" si="8"/>
        <v/>
      </c>
      <c r="L106" s="164"/>
      <c r="M106" s="164"/>
      <c r="N106" s="164"/>
      <c r="O106" s="188"/>
      <c r="P106" s="193" t="str">
        <f t="shared" si="9"/>
        <v/>
      </c>
      <c r="Q106" s="190"/>
      <c r="CA106" s="1" t="e">
        <f>VLOOKUP(B106,'Domaines IP'!M:R,6,FALSE)</f>
        <v>#N/A</v>
      </c>
      <c r="CB106" s="1" t="e">
        <f t="shared" si="10"/>
        <v>#N/A</v>
      </c>
      <c r="CC106" s="1">
        <f t="shared" si="11"/>
        <v>0</v>
      </c>
    </row>
    <row r="107" spans="1:81" ht="15.75" x14ac:dyDescent="0.25">
      <c r="A107" s="172">
        <v>104</v>
      </c>
      <c r="B107" s="162" t="str">
        <f t="shared" si="6"/>
        <v/>
      </c>
      <c r="C107" s="161" t="str">
        <f>IF(B107="","",IF(ISNA(VLOOKUP(B107,'Domaines IP'!$J$3:$K$215,2,FALSE)),"SITE INCONNU",(VLOOKUP(B107,'Domaines IP'!$J$3:$K$215,2,FALSE))))</f>
        <v/>
      </c>
      <c r="D107" s="192"/>
      <c r="E107" s="163"/>
      <c r="F107" s="182" t="str">
        <f t="shared" si="7"/>
        <v/>
      </c>
      <c r="G107" s="188"/>
      <c r="H107" s="200"/>
      <c r="I107" s="201" t="str">
        <f>IF(COUNTIF($E$4:$E$503:$H$4:$H$503,H107)&gt;1,COUNTIF($E$4:$E$503:$H$4:$H$503,H107),"")</f>
        <v/>
      </c>
      <c r="J107" s="189"/>
      <c r="K107" s="180" t="str">
        <f t="shared" si="8"/>
        <v/>
      </c>
      <c r="L107" s="164"/>
      <c r="M107" s="164"/>
      <c r="N107" s="164"/>
      <c r="O107" s="188"/>
      <c r="P107" s="193" t="str">
        <f t="shared" si="9"/>
        <v/>
      </c>
      <c r="Q107" s="190"/>
      <c r="CA107" s="1" t="e">
        <f>VLOOKUP(B107,'Domaines IP'!M:R,6,FALSE)</f>
        <v>#N/A</v>
      </c>
      <c r="CB107" s="1" t="e">
        <f t="shared" si="10"/>
        <v>#N/A</v>
      </c>
      <c r="CC107" s="1">
        <f t="shared" si="11"/>
        <v>0</v>
      </c>
    </row>
    <row r="108" spans="1:81" ht="15.75" x14ac:dyDescent="0.25">
      <c r="A108" s="172">
        <v>105</v>
      </c>
      <c r="B108" s="162" t="str">
        <f t="shared" si="6"/>
        <v/>
      </c>
      <c r="C108" s="161" t="str">
        <f>IF(B108="","",IF(ISNA(VLOOKUP(B108,'Domaines IP'!$J$3:$K$215,2,FALSE)),"SITE INCONNU",(VLOOKUP(B108,'Domaines IP'!$J$3:$K$215,2,FALSE))))</f>
        <v/>
      </c>
      <c r="D108" s="192"/>
      <c r="E108" s="163"/>
      <c r="F108" s="182" t="str">
        <f t="shared" si="7"/>
        <v/>
      </c>
      <c r="G108" s="188"/>
      <c r="H108" s="200"/>
      <c r="I108" s="201" t="str">
        <f>IF(COUNTIF($E$4:$E$503:$H$4:$H$503,H108)&gt;1,COUNTIF($E$4:$E$503:$H$4:$H$503,H108),"")</f>
        <v/>
      </c>
      <c r="J108" s="189"/>
      <c r="K108" s="180" t="str">
        <f t="shared" si="8"/>
        <v/>
      </c>
      <c r="L108" s="164"/>
      <c r="M108" s="164"/>
      <c r="N108" s="164"/>
      <c r="O108" s="188"/>
      <c r="P108" s="193" t="str">
        <f t="shared" si="9"/>
        <v/>
      </c>
      <c r="Q108" s="190"/>
      <c r="CA108" s="1" t="e">
        <f>VLOOKUP(B108,'Domaines IP'!M:R,6,FALSE)</f>
        <v>#N/A</v>
      </c>
      <c r="CB108" s="1" t="e">
        <f t="shared" si="10"/>
        <v>#N/A</v>
      </c>
      <c r="CC108" s="1">
        <f t="shared" si="11"/>
        <v>0</v>
      </c>
    </row>
    <row r="109" spans="1:81" ht="15.75" x14ac:dyDescent="0.25">
      <c r="A109" s="172">
        <v>106</v>
      </c>
      <c r="B109" s="162" t="str">
        <f t="shared" si="6"/>
        <v/>
      </c>
      <c r="C109" s="161" t="str">
        <f>IF(B109="","",IF(ISNA(VLOOKUP(B109,'Domaines IP'!$J$3:$K$215,2,FALSE)),"SITE INCONNU",(VLOOKUP(B109,'Domaines IP'!$J$3:$K$215,2,FALSE))))</f>
        <v/>
      </c>
      <c r="D109" s="192"/>
      <c r="E109" s="163"/>
      <c r="F109" s="182" t="str">
        <f t="shared" si="7"/>
        <v/>
      </c>
      <c r="G109" s="188"/>
      <c r="H109" s="200"/>
      <c r="I109" s="201" t="str">
        <f>IF(COUNTIF($E$4:$E$503:$H$4:$H$503,H109)&gt;1,COUNTIF($E$4:$E$503:$H$4:$H$503,H109),"")</f>
        <v/>
      </c>
      <c r="J109" s="189"/>
      <c r="K109" s="180" t="str">
        <f t="shared" si="8"/>
        <v/>
      </c>
      <c r="L109" s="164"/>
      <c r="M109" s="164"/>
      <c r="N109" s="164"/>
      <c r="O109" s="188"/>
      <c r="P109" s="193" t="str">
        <f t="shared" si="9"/>
        <v/>
      </c>
      <c r="Q109" s="190"/>
      <c r="CA109" s="1" t="e">
        <f>VLOOKUP(B109,'Domaines IP'!M:R,6,FALSE)</f>
        <v>#N/A</v>
      </c>
      <c r="CB109" s="1" t="e">
        <f t="shared" si="10"/>
        <v>#N/A</v>
      </c>
      <c r="CC109" s="1">
        <f t="shared" si="11"/>
        <v>0</v>
      </c>
    </row>
    <row r="110" spans="1:81" ht="15.75" x14ac:dyDescent="0.25">
      <c r="A110" s="172">
        <v>107</v>
      </c>
      <c r="B110" s="162" t="str">
        <f t="shared" si="6"/>
        <v/>
      </c>
      <c r="C110" s="161" t="str">
        <f>IF(B110="","",IF(ISNA(VLOOKUP(B110,'Domaines IP'!$J$3:$K$215,2,FALSE)),"SITE INCONNU",(VLOOKUP(B110,'Domaines IP'!$J$3:$K$215,2,FALSE))))</f>
        <v/>
      </c>
      <c r="D110" s="192"/>
      <c r="E110" s="163"/>
      <c r="F110" s="182" t="str">
        <f t="shared" si="7"/>
        <v/>
      </c>
      <c r="G110" s="188"/>
      <c r="H110" s="200"/>
      <c r="I110" s="201" t="str">
        <f>IF(COUNTIF($E$4:$E$503:$H$4:$H$503,H110)&gt;1,COUNTIF($E$4:$E$503:$H$4:$H$503,H110),"")</f>
        <v/>
      </c>
      <c r="J110" s="189"/>
      <c r="K110" s="180" t="str">
        <f t="shared" si="8"/>
        <v/>
      </c>
      <c r="L110" s="164"/>
      <c r="M110" s="164"/>
      <c r="N110" s="164"/>
      <c r="O110" s="188"/>
      <c r="P110" s="193" t="str">
        <f t="shared" si="9"/>
        <v/>
      </c>
      <c r="Q110" s="190"/>
      <c r="CA110" s="1" t="e">
        <f>VLOOKUP(B110,'Domaines IP'!M:R,6,FALSE)</f>
        <v>#N/A</v>
      </c>
      <c r="CB110" s="1" t="e">
        <f t="shared" si="10"/>
        <v>#N/A</v>
      </c>
      <c r="CC110" s="1">
        <f t="shared" si="11"/>
        <v>0</v>
      </c>
    </row>
    <row r="111" spans="1:81" ht="15.75" x14ac:dyDescent="0.25">
      <c r="A111" s="172">
        <v>108</v>
      </c>
      <c r="B111" s="162" t="str">
        <f t="shared" si="6"/>
        <v/>
      </c>
      <c r="C111" s="161" t="str">
        <f>IF(B111="","",IF(ISNA(VLOOKUP(B111,'Domaines IP'!$J$3:$K$215,2,FALSE)),"SITE INCONNU",(VLOOKUP(B111,'Domaines IP'!$J$3:$K$215,2,FALSE))))</f>
        <v/>
      </c>
      <c r="D111" s="192"/>
      <c r="E111" s="163"/>
      <c r="F111" s="182" t="str">
        <f t="shared" si="7"/>
        <v/>
      </c>
      <c r="G111" s="188"/>
      <c r="H111" s="200"/>
      <c r="I111" s="201" t="str">
        <f>IF(COUNTIF($E$4:$E$503:$H$4:$H$503,H111)&gt;1,COUNTIF($E$4:$E$503:$H$4:$H$503,H111),"")</f>
        <v/>
      </c>
      <c r="J111" s="189"/>
      <c r="K111" s="180" t="str">
        <f t="shared" si="8"/>
        <v/>
      </c>
      <c r="L111" s="164"/>
      <c r="M111" s="164"/>
      <c r="N111" s="164"/>
      <c r="O111" s="188"/>
      <c r="P111" s="193" t="str">
        <f t="shared" si="9"/>
        <v/>
      </c>
      <c r="Q111" s="190"/>
      <c r="CA111" s="1" t="e">
        <f>VLOOKUP(B111,'Domaines IP'!M:R,6,FALSE)</f>
        <v>#N/A</v>
      </c>
      <c r="CB111" s="1" t="e">
        <f t="shared" si="10"/>
        <v>#N/A</v>
      </c>
      <c r="CC111" s="1">
        <f t="shared" si="11"/>
        <v>0</v>
      </c>
    </row>
    <row r="112" spans="1:81" ht="15.75" x14ac:dyDescent="0.25">
      <c r="A112" s="172">
        <v>109</v>
      </c>
      <c r="B112" s="162" t="str">
        <f t="shared" si="6"/>
        <v/>
      </c>
      <c r="C112" s="161" t="str">
        <f>IF(B112="","",IF(ISNA(VLOOKUP(B112,'Domaines IP'!$J$3:$K$215,2,FALSE)),"SITE INCONNU",(VLOOKUP(B112,'Domaines IP'!$J$3:$K$215,2,FALSE))))</f>
        <v/>
      </c>
      <c r="D112" s="192"/>
      <c r="E112" s="163"/>
      <c r="F112" s="182" t="str">
        <f t="shared" si="7"/>
        <v/>
      </c>
      <c r="G112" s="188"/>
      <c r="H112" s="200"/>
      <c r="I112" s="201" t="str">
        <f>IF(COUNTIF($E$4:$E$503:$H$4:$H$503,H112)&gt;1,COUNTIF($E$4:$E$503:$H$4:$H$503,H112),"")</f>
        <v/>
      </c>
      <c r="J112" s="189"/>
      <c r="K112" s="180" t="str">
        <f t="shared" si="8"/>
        <v/>
      </c>
      <c r="L112" s="164"/>
      <c r="M112" s="164"/>
      <c r="N112" s="164"/>
      <c r="O112" s="188"/>
      <c r="P112" s="193" t="str">
        <f t="shared" si="9"/>
        <v/>
      </c>
      <c r="Q112" s="190"/>
      <c r="CA112" s="1" t="e">
        <f>VLOOKUP(B112,'Domaines IP'!M:R,6,FALSE)</f>
        <v>#N/A</v>
      </c>
      <c r="CB112" s="1" t="e">
        <f t="shared" si="10"/>
        <v>#N/A</v>
      </c>
      <c r="CC112" s="1">
        <f t="shared" si="11"/>
        <v>0</v>
      </c>
    </row>
    <row r="113" spans="1:81" ht="15.75" x14ac:dyDescent="0.25">
      <c r="A113" s="172">
        <v>110</v>
      </c>
      <c r="B113" s="162" t="str">
        <f t="shared" si="6"/>
        <v/>
      </c>
      <c r="C113" s="161" t="str">
        <f>IF(B113="","",IF(ISNA(VLOOKUP(B113,'Domaines IP'!$J$3:$K$215,2,FALSE)),"SITE INCONNU",(VLOOKUP(B113,'Domaines IP'!$J$3:$K$215,2,FALSE))))</f>
        <v/>
      </c>
      <c r="D113" s="192"/>
      <c r="E113" s="163"/>
      <c r="F113" s="182" t="str">
        <f t="shared" si="7"/>
        <v/>
      </c>
      <c r="G113" s="188"/>
      <c r="H113" s="200"/>
      <c r="I113" s="201" t="str">
        <f>IF(COUNTIF($E$4:$E$503:$H$4:$H$503,H113)&gt;1,COUNTIF($E$4:$E$503:$H$4:$H$503,H113),"")</f>
        <v/>
      </c>
      <c r="J113" s="189"/>
      <c r="K113" s="180" t="str">
        <f t="shared" si="8"/>
        <v/>
      </c>
      <c r="L113" s="164"/>
      <c r="M113" s="164"/>
      <c r="N113" s="164"/>
      <c r="O113" s="188"/>
      <c r="P113" s="193" t="str">
        <f t="shared" si="9"/>
        <v/>
      </c>
      <c r="Q113" s="190"/>
      <c r="CA113" s="1" t="e">
        <f>VLOOKUP(B113,'Domaines IP'!M:R,6,FALSE)</f>
        <v>#N/A</v>
      </c>
      <c r="CB113" s="1" t="e">
        <f t="shared" si="10"/>
        <v>#N/A</v>
      </c>
      <c r="CC113" s="1">
        <f t="shared" si="11"/>
        <v>0</v>
      </c>
    </row>
    <row r="114" spans="1:81" ht="15.75" x14ac:dyDescent="0.25">
      <c r="A114" s="172">
        <v>111</v>
      </c>
      <c r="B114" s="162" t="str">
        <f t="shared" si="6"/>
        <v/>
      </c>
      <c r="C114" s="161" t="str">
        <f>IF(B114="","",IF(ISNA(VLOOKUP(B114,'Domaines IP'!$J$3:$K$215,2,FALSE)),"SITE INCONNU",(VLOOKUP(B114,'Domaines IP'!$J$3:$K$215,2,FALSE))))</f>
        <v/>
      </c>
      <c r="D114" s="192"/>
      <c r="E114" s="163"/>
      <c r="F114" s="182" t="str">
        <f t="shared" si="7"/>
        <v/>
      </c>
      <c r="G114" s="188"/>
      <c r="H114" s="200"/>
      <c r="I114" s="201" t="str">
        <f>IF(COUNTIF($E$4:$E$503:$H$4:$H$503,H114)&gt;1,COUNTIF($E$4:$E$503:$H$4:$H$503,H114),"")</f>
        <v/>
      </c>
      <c r="J114" s="189"/>
      <c r="K114" s="180" t="str">
        <f t="shared" si="8"/>
        <v/>
      </c>
      <c r="L114" s="164"/>
      <c r="M114" s="164"/>
      <c r="N114" s="164"/>
      <c r="O114" s="188"/>
      <c r="P114" s="193" t="str">
        <f t="shared" si="9"/>
        <v/>
      </c>
      <c r="Q114" s="190"/>
      <c r="CA114" s="1" t="e">
        <f>VLOOKUP(B114,'Domaines IP'!M:R,6,FALSE)</f>
        <v>#N/A</v>
      </c>
      <c r="CB114" s="1" t="e">
        <f t="shared" si="10"/>
        <v>#N/A</v>
      </c>
      <c r="CC114" s="1">
        <f t="shared" si="11"/>
        <v>0</v>
      </c>
    </row>
    <row r="115" spans="1:81" ht="15.75" x14ac:dyDescent="0.25">
      <c r="A115" s="172">
        <v>112</v>
      </c>
      <c r="B115" s="162" t="str">
        <f t="shared" si="6"/>
        <v/>
      </c>
      <c r="C115" s="161" t="str">
        <f>IF(B115="","",IF(ISNA(VLOOKUP(B115,'Domaines IP'!$J$3:$K$215,2,FALSE)),"SITE INCONNU",(VLOOKUP(B115,'Domaines IP'!$J$3:$K$215,2,FALSE))))</f>
        <v/>
      </c>
      <c r="D115" s="192"/>
      <c r="E115" s="163"/>
      <c r="F115" s="182" t="str">
        <f t="shared" si="7"/>
        <v/>
      </c>
      <c r="G115" s="188"/>
      <c r="H115" s="200"/>
      <c r="I115" s="201" t="str">
        <f>IF(COUNTIF($E$4:$E$503:$H$4:$H$503,H115)&gt;1,COUNTIF($E$4:$E$503:$H$4:$H$503,H115),"")</f>
        <v/>
      </c>
      <c r="J115" s="189"/>
      <c r="K115" s="180" t="str">
        <f t="shared" si="8"/>
        <v/>
      </c>
      <c r="L115" s="164"/>
      <c r="M115" s="164"/>
      <c r="N115" s="164"/>
      <c r="O115" s="188"/>
      <c r="P115" s="193" t="str">
        <f t="shared" si="9"/>
        <v/>
      </c>
      <c r="Q115" s="190"/>
      <c r="CA115" s="1" t="e">
        <f>VLOOKUP(B115,'Domaines IP'!M:R,6,FALSE)</f>
        <v>#N/A</v>
      </c>
      <c r="CB115" s="1" t="e">
        <f t="shared" si="10"/>
        <v>#N/A</v>
      </c>
      <c r="CC115" s="1">
        <f t="shared" si="11"/>
        <v>0</v>
      </c>
    </row>
    <row r="116" spans="1:81" ht="15.75" x14ac:dyDescent="0.25">
      <c r="A116" s="172">
        <v>113</v>
      </c>
      <c r="B116" s="162" t="str">
        <f t="shared" si="6"/>
        <v/>
      </c>
      <c r="C116" s="161" t="str">
        <f>IF(B116="","",IF(ISNA(VLOOKUP(B116,'Domaines IP'!$J$3:$K$215,2,FALSE)),"SITE INCONNU",(VLOOKUP(B116,'Domaines IP'!$J$3:$K$215,2,FALSE))))</f>
        <v/>
      </c>
      <c r="D116" s="192"/>
      <c r="E116" s="163"/>
      <c r="F116" s="182" t="str">
        <f t="shared" si="7"/>
        <v/>
      </c>
      <c r="G116" s="188"/>
      <c r="H116" s="200"/>
      <c r="I116" s="201" t="str">
        <f>IF(COUNTIF($E$4:$E$503:$H$4:$H$503,H116)&gt;1,COUNTIF($E$4:$E$503:$H$4:$H$503,H116),"")</f>
        <v/>
      </c>
      <c r="J116" s="189"/>
      <c r="K116" s="180" t="str">
        <f t="shared" si="8"/>
        <v/>
      </c>
      <c r="L116" s="164"/>
      <c r="M116" s="164"/>
      <c r="N116" s="164"/>
      <c r="O116" s="188"/>
      <c r="P116" s="193" t="str">
        <f t="shared" si="9"/>
        <v/>
      </c>
      <c r="Q116" s="190"/>
      <c r="CA116" s="1" t="e">
        <f>VLOOKUP(B116,'Domaines IP'!M:R,6,FALSE)</f>
        <v>#N/A</v>
      </c>
      <c r="CB116" s="1" t="e">
        <f t="shared" si="10"/>
        <v>#N/A</v>
      </c>
      <c r="CC116" s="1">
        <f t="shared" si="11"/>
        <v>0</v>
      </c>
    </row>
    <row r="117" spans="1:81" ht="15.75" x14ac:dyDescent="0.25">
      <c r="A117" s="172">
        <v>114</v>
      </c>
      <c r="B117" s="162" t="str">
        <f t="shared" si="6"/>
        <v/>
      </c>
      <c r="C117" s="161" t="str">
        <f>IF(B117="","",IF(ISNA(VLOOKUP(B117,'Domaines IP'!$J$3:$K$215,2,FALSE)),"SITE INCONNU",(VLOOKUP(B117,'Domaines IP'!$J$3:$K$215,2,FALSE))))</f>
        <v/>
      </c>
      <c r="D117" s="192"/>
      <c r="E117" s="163"/>
      <c r="F117" s="182" t="str">
        <f t="shared" si="7"/>
        <v/>
      </c>
      <c r="G117" s="188"/>
      <c r="H117" s="200"/>
      <c r="I117" s="201" t="str">
        <f>IF(COUNTIF($E$4:$E$503:$H$4:$H$503,H117)&gt;1,COUNTIF($E$4:$E$503:$H$4:$H$503,H117),"")</f>
        <v/>
      </c>
      <c r="J117" s="189"/>
      <c r="K117" s="180" t="str">
        <f t="shared" si="8"/>
        <v/>
      </c>
      <c r="L117" s="164"/>
      <c r="M117" s="164"/>
      <c r="N117" s="164"/>
      <c r="O117" s="188"/>
      <c r="P117" s="193" t="str">
        <f t="shared" si="9"/>
        <v/>
      </c>
      <c r="Q117" s="190"/>
      <c r="CA117" s="1" t="e">
        <f>VLOOKUP(B117,'Domaines IP'!M:R,6,FALSE)</f>
        <v>#N/A</v>
      </c>
      <c r="CB117" s="1" t="e">
        <f t="shared" si="10"/>
        <v>#N/A</v>
      </c>
      <c r="CC117" s="1">
        <f t="shared" si="11"/>
        <v>0</v>
      </c>
    </row>
    <row r="118" spans="1:81" ht="15.75" x14ac:dyDescent="0.25">
      <c r="A118" s="172">
        <v>115</v>
      </c>
      <c r="B118" s="162" t="str">
        <f t="shared" si="6"/>
        <v/>
      </c>
      <c r="C118" s="161" t="str">
        <f>IF(B118="","",IF(ISNA(VLOOKUP(B118,'Domaines IP'!$J$3:$K$215,2,FALSE)),"SITE INCONNU",(VLOOKUP(B118,'Domaines IP'!$J$3:$K$215,2,FALSE))))</f>
        <v/>
      </c>
      <c r="D118" s="192"/>
      <c r="E118" s="163"/>
      <c r="F118" s="182" t="str">
        <f t="shared" si="7"/>
        <v/>
      </c>
      <c r="G118" s="188"/>
      <c r="H118" s="200"/>
      <c r="I118" s="201" t="str">
        <f>IF(COUNTIF($E$4:$E$503:$H$4:$H$503,H118)&gt;1,COUNTIF($E$4:$E$503:$H$4:$H$503,H118),"")</f>
        <v/>
      </c>
      <c r="J118" s="189"/>
      <c r="K118" s="180" t="str">
        <f t="shared" si="8"/>
        <v/>
      </c>
      <c r="L118" s="164"/>
      <c r="M118" s="164"/>
      <c r="N118" s="164"/>
      <c r="O118" s="188"/>
      <c r="P118" s="193" t="str">
        <f t="shared" si="9"/>
        <v/>
      </c>
      <c r="Q118" s="190"/>
      <c r="CA118" s="1" t="e">
        <f>VLOOKUP(B118,'Domaines IP'!M:R,6,FALSE)</f>
        <v>#N/A</v>
      </c>
      <c r="CB118" s="1" t="e">
        <f t="shared" si="10"/>
        <v>#N/A</v>
      </c>
      <c r="CC118" s="1">
        <f t="shared" si="11"/>
        <v>0</v>
      </c>
    </row>
    <row r="119" spans="1:81" ht="15.75" x14ac:dyDescent="0.25">
      <c r="A119" s="172">
        <v>116</v>
      </c>
      <c r="B119" s="162" t="str">
        <f t="shared" si="6"/>
        <v/>
      </c>
      <c r="C119" s="161" t="str">
        <f>IF(B119="","",IF(ISNA(VLOOKUP(B119,'Domaines IP'!$J$3:$K$215,2,FALSE)),"SITE INCONNU",(VLOOKUP(B119,'Domaines IP'!$J$3:$K$215,2,FALSE))))</f>
        <v/>
      </c>
      <c r="D119" s="192"/>
      <c r="E119" s="163"/>
      <c r="F119" s="182" t="str">
        <f t="shared" si="7"/>
        <v/>
      </c>
      <c r="G119" s="188"/>
      <c r="H119" s="200"/>
      <c r="I119" s="201" t="str">
        <f>IF(COUNTIF($E$4:$E$503:$H$4:$H$503,H119)&gt;1,COUNTIF($E$4:$E$503:$H$4:$H$503,H119),"")</f>
        <v/>
      </c>
      <c r="J119" s="189"/>
      <c r="K119" s="180" t="str">
        <f t="shared" si="8"/>
        <v/>
      </c>
      <c r="L119" s="164"/>
      <c r="M119" s="164"/>
      <c r="N119" s="164"/>
      <c r="O119" s="188"/>
      <c r="P119" s="193" t="str">
        <f t="shared" si="9"/>
        <v/>
      </c>
      <c r="Q119" s="190"/>
      <c r="CA119" s="1" t="e">
        <f>VLOOKUP(B119,'Domaines IP'!M:R,6,FALSE)</f>
        <v>#N/A</v>
      </c>
      <c r="CB119" s="1" t="e">
        <f t="shared" si="10"/>
        <v>#N/A</v>
      </c>
      <c r="CC119" s="1">
        <f t="shared" si="11"/>
        <v>0</v>
      </c>
    </row>
    <row r="120" spans="1:81" ht="15.75" x14ac:dyDescent="0.25">
      <c r="A120" s="172">
        <v>117</v>
      </c>
      <c r="B120" s="162" t="str">
        <f t="shared" si="6"/>
        <v/>
      </c>
      <c r="C120" s="161" t="str">
        <f>IF(B120="","",IF(ISNA(VLOOKUP(B120,'Domaines IP'!$J$3:$K$215,2,FALSE)),"SITE INCONNU",(VLOOKUP(B120,'Domaines IP'!$J$3:$K$215,2,FALSE))))</f>
        <v/>
      </c>
      <c r="D120" s="192"/>
      <c r="E120" s="163"/>
      <c r="F120" s="182" t="str">
        <f t="shared" si="7"/>
        <v/>
      </c>
      <c r="G120" s="188"/>
      <c r="H120" s="200"/>
      <c r="I120" s="201" t="str">
        <f>IF(COUNTIF($E$4:$E$503:$H$4:$H$503,H120)&gt;1,COUNTIF($E$4:$E$503:$H$4:$H$503,H120),"")</f>
        <v/>
      </c>
      <c r="J120" s="189"/>
      <c r="K120" s="180" t="str">
        <f t="shared" si="8"/>
        <v/>
      </c>
      <c r="L120" s="164"/>
      <c r="M120" s="164"/>
      <c r="N120" s="164"/>
      <c r="O120" s="188"/>
      <c r="P120" s="193" t="str">
        <f t="shared" si="9"/>
        <v/>
      </c>
      <c r="Q120" s="190"/>
      <c r="CA120" s="1" t="e">
        <f>VLOOKUP(B120,'Domaines IP'!M:R,6,FALSE)</f>
        <v>#N/A</v>
      </c>
      <c r="CB120" s="1" t="e">
        <f t="shared" si="10"/>
        <v>#N/A</v>
      </c>
      <c r="CC120" s="1">
        <f t="shared" si="11"/>
        <v>0</v>
      </c>
    </row>
    <row r="121" spans="1:81" ht="15.75" x14ac:dyDescent="0.25">
      <c r="A121" s="172">
        <v>118</v>
      </c>
      <c r="B121" s="162" t="str">
        <f t="shared" si="6"/>
        <v/>
      </c>
      <c r="C121" s="161" t="str">
        <f>IF(B121="","",IF(ISNA(VLOOKUP(B121,'Domaines IP'!$J$3:$K$215,2,FALSE)),"SITE INCONNU",(VLOOKUP(B121,'Domaines IP'!$J$3:$K$215,2,FALSE))))</f>
        <v/>
      </c>
      <c r="D121" s="192"/>
      <c r="E121" s="163"/>
      <c r="F121" s="182" t="str">
        <f t="shared" si="7"/>
        <v/>
      </c>
      <c r="G121" s="188"/>
      <c r="H121" s="200"/>
      <c r="I121" s="201" t="str">
        <f>IF(COUNTIF($E$4:$E$503:$H$4:$H$503,H121)&gt;1,COUNTIF($E$4:$E$503:$H$4:$H$503,H121),"")</f>
        <v/>
      </c>
      <c r="J121" s="189"/>
      <c r="K121" s="180" t="str">
        <f t="shared" si="8"/>
        <v/>
      </c>
      <c r="L121" s="164"/>
      <c r="M121" s="164"/>
      <c r="N121" s="164"/>
      <c r="O121" s="188"/>
      <c r="P121" s="193" t="str">
        <f t="shared" si="9"/>
        <v/>
      </c>
      <c r="Q121" s="190"/>
      <c r="CA121" s="1" t="e">
        <f>VLOOKUP(B121,'Domaines IP'!M:R,6,FALSE)</f>
        <v>#N/A</v>
      </c>
      <c r="CB121" s="1" t="e">
        <f t="shared" si="10"/>
        <v>#N/A</v>
      </c>
      <c r="CC121" s="1">
        <f t="shared" si="11"/>
        <v>0</v>
      </c>
    </row>
    <row r="122" spans="1:81" ht="15.75" x14ac:dyDescent="0.25">
      <c r="A122" s="172">
        <v>119</v>
      </c>
      <c r="B122" s="162" t="str">
        <f t="shared" si="6"/>
        <v/>
      </c>
      <c r="C122" s="161" t="str">
        <f>IF(B122="","",IF(ISNA(VLOOKUP(B122,'Domaines IP'!$J$3:$K$215,2,FALSE)),"SITE INCONNU",(VLOOKUP(B122,'Domaines IP'!$J$3:$K$215,2,FALSE))))</f>
        <v/>
      </c>
      <c r="D122" s="192"/>
      <c r="E122" s="163"/>
      <c r="F122" s="182" t="str">
        <f t="shared" si="7"/>
        <v/>
      </c>
      <c r="G122" s="188"/>
      <c r="H122" s="200"/>
      <c r="I122" s="201" t="str">
        <f>IF(COUNTIF($E$4:$E$503:$H$4:$H$503,H122)&gt;1,COUNTIF($E$4:$E$503:$H$4:$H$503,H122),"")</f>
        <v/>
      </c>
      <c r="J122" s="189"/>
      <c r="K122" s="180" t="str">
        <f t="shared" si="8"/>
        <v/>
      </c>
      <c r="L122" s="164"/>
      <c r="M122" s="164"/>
      <c r="N122" s="164"/>
      <c r="O122" s="188"/>
      <c r="P122" s="193" t="str">
        <f t="shared" si="9"/>
        <v/>
      </c>
      <c r="Q122" s="190"/>
      <c r="CA122" s="1" t="e">
        <f>VLOOKUP(B122,'Domaines IP'!M:R,6,FALSE)</f>
        <v>#N/A</v>
      </c>
      <c r="CB122" s="1" t="e">
        <f t="shared" si="10"/>
        <v>#N/A</v>
      </c>
      <c r="CC122" s="1">
        <f t="shared" si="11"/>
        <v>0</v>
      </c>
    </row>
    <row r="123" spans="1:81" ht="15.75" x14ac:dyDescent="0.25">
      <c r="A123" s="172">
        <v>120</v>
      </c>
      <c r="B123" s="162" t="str">
        <f t="shared" si="6"/>
        <v/>
      </c>
      <c r="C123" s="161" t="str">
        <f>IF(B123="","",IF(ISNA(VLOOKUP(B123,'Domaines IP'!$J$3:$K$215,2,FALSE)),"SITE INCONNU",(VLOOKUP(B123,'Domaines IP'!$J$3:$K$215,2,FALSE))))</f>
        <v/>
      </c>
      <c r="D123" s="192"/>
      <c r="E123" s="163"/>
      <c r="F123" s="182" t="str">
        <f t="shared" si="7"/>
        <v/>
      </c>
      <c r="G123" s="188"/>
      <c r="H123" s="200"/>
      <c r="I123" s="201" t="str">
        <f>IF(COUNTIF($E$4:$E$503:$H$4:$H$503,H123)&gt;1,COUNTIF($E$4:$E$503:$H$4:$H$503,H123),"")</f>
        <v/>
      </c>
      <c r="J123" s="189"/>
      <c r="K123" s="180" t="str">
        <f t="shared" si="8"/>
        <v/>
      </c>
      <c r="L123" s="164"/>
      <c r="M123" s="164"/>
      <c r="N123" s="164"/>
      <c r="O123" s="188"/>
      <c r="P123" s="193" t="str">
        <f t="shared" si="9"/>
        <v/>
      </c>
      <c r="Q123" s="190"/>
      <c r="CA123" s="1" t="e">
        <f>VLOOKUP(B123,'Domaines IP'!M:R,6,FALSE)</f>
        <v>#N/A</v>
      </c>
      <c r="CB123" s="1" t="e">
        <f t="shared" si="10"/>
        <v>#N/A</v>
      </c>
      <c r="CC123" s="1">
        <f t="shared" si="11"/>
        <v>0</v>
      </c>
    </row>
    <row r="124" spans="1:81" ht="15.75" x14ac:dyDescent="0.25">
      <c r="A124" s="172">
        <v>121</v>
      </c>
      <c r="B124" s="162" t="str">
        <f t="shared" si="6"/>
        <v/>
      </c>
      <c r="C124" s="161" t="str">
        <f>IF(B124="","",IF(ISNA(VLOOKUP(B124,'Domaines IP'!$J$3:$K$215,2,FALSE)),"SITE INCONNU",(VLOOKUP(B124,'Domaines IP'!$J$3:$K$215,2,FALSE))))</f>
        <v/>
      </c>
      <c r="D124" s="192"/>
      <c r="E124" s="163"/>
      <c r="F124" s="182" t="str">
        <f t="shared" si="7"/>
        <v/>
      </c>
      <c r="G124" s="188"/>
      <c r="H124" s="200"/>
      <c r="I124" s="201" t="str">
        <f>IF(COUNTIF($E$4:$E$503:$H$4:$H$503,H124)&gt;1,COUNTIF($E$4:$E$503:$H$4:$H$503,H124),"")</f>
        <v/>
      </c>
      <c r="J124" s="189"/>
      <c r="K124" s="180" t="str">
        <f t="shared" si="8"/>
        <v/>
      </c>
      <c r="L124" s="164"/>
      <c r="M124" s="164"/>
      <c r="N124" s="164"/>
      <c r="O124" s="188"/>
      <c r="P124" s="193" t="str">
        <f t="shared" si="9"/>
        <v/>
      </c>
      <c r="Q124" s="190"/>
      <c r="CA124" s="1" t="e">
        <f>VLOOKUP(B124,'Domaines IP'!M:R,6,FALSE)</f>
        <v>#N/A</v>
      </c>
      <c r="CB124" s="1" t="e">
        <f t="shared" si="10"/>
        <v>#N/A</v>
      </c>
      <c r="CC124" s="1">
        <f t="shared" si="11"/>
        <v>0</v>
      </c>
    </row>
    <row r="125" spans="1:81" ht="15.75" x14ac:dyDescent="0.25">
      <c r="A125" s="172">
        <v>122</v>
      </c>
      <c r="B125" s="162" t="str">
        <f t="shared" si="6"/>
        <v/>
      </c>
      <c r="C125" s="161" t="str">
        <f>IF(B125="","",IF(ISNA(VLOOKUP(B125,'Domaines IP'!$J$3:$K$215,2,FALSE)),"SITE INCONNU",(VLOOKUP(B125,'Domaines IP'!$J$3:$K$215,2,FALSE))))</f>
        <v/>
      </c>
      <c r="D125" s="192"/>
      <c r="E125" s="163"/>
      <c r="F125" s="182" t="str">
        <f t="shared" si="7"/>
        <v/>
      </c>
      <c r="G125" s="188"/>
      <c r="H125" s="200"/>
      <c r="I125" s="201" t="str">
        <f>IF(COUNTIF($E$4:$E$503:$H$4:$H$503,H125)&gt;1,COUNTIF($E$4:$E$503:$H$4:$H$503,H125),"")</f>
        <v/>
      </c>
      <c r="J125" s="189"/>
      <c r="K125" s="180" t="str">
        <f t="shared" si="8"/>
        <v/>
      </c>
      <c r="L125" s="164"/>
      <c r="M125" s="164"/>
      <c r="N125" s="164"/>
      <c r="O125" s="188"/>
      <c r="P125" s="193" t="str">
        <f t="shared" si="9"/>
        <v/>
      </c>
      <c r="Q125" s="190"/>
      <c r="CA125" s="1" t="e">
        <f>VLOOKUP(B125,'Domaines IP'!M:R,6,FALSE)</f>
        <v>#N/A</v>
      </c>
      <c r="CB125" s="1" t="e">
        <f t="shared" si="10"/>
        <v>#N/A</v>
      </c>
      <c r="CC125" s="1">
        <f t="shared" si="11"/>
        <v>0</v>
      </c>
    </row>
    <row r="126" spans="1:81" ht="15.75" x14ac:dyDescent="0.25">
      <c r="A126" s="172">
        <v>123</v>
      </c>
      <c r="B126" s="162" t="str">
        <f t="shared" si="6"/>
        <v/>
      </c>
      <c r="C126" s="161" t="str">
        <f>IF(B126="","",IF(ISNA(VLOOKUP(B126,'Domaines IP'!$J$3:$K$215,2,FALSE)),"SITE INCONNU",(VLOOKUP(B126,'Domaines IP'!$J$3:$K$215,2,FALSE))))</f>
        <v/>
      </c>
      <c r="D126" s="192"/>
      <c r="E126" s="163"/>
      <c r="F126" s="182" t="str">
        <f t="shared" si="7"/>
        <v/>
      </c>
      <c r="G126" s="188"/>
      <c r="H126" s="200"/>
      <c r="I126" s="201" t="str">
        <f>IF(COUNTIF($E$4:$E$503:$H$4:$H$503,H126)&gt;1,COUNTIF($E$4:$E$503:$H$4:$H$503,H126),"")</f>
        <v/>
      </c>
      <c r="J126" s="189"/>
      <c r="K126" s="180" t="str">
        <f t="shared" si="8"/>
        <v/>
      </c>
      <c r="L126" s="164"/>
      <c r="M126" s="164"/>
      <c r="N126" s="164"/>
      <c r="O126" s="188"/>
      <c r="P126" s="193" t="str">
        <f t="shared" si="9"/>
        <v/>
      </c>
      <c r="Q126" s="190"/>
      <c r="CA126" s="1" t="e">
        <f>VLOOKUP(B126,'Domaines IP'!M:R,6,FALSE)</f>
        <v>#N/A</v>
      </c>
      <c r="CB126" s="1" t="e">
        <f t="shared" si="10"/>
        <v>#N/A</v>
      </c>
      <c r="CC126" s="1">
        <f t="shared" si="11"/>
        <v>0</v>
      </c>
    </row>
    <row r="127" spans="1:81" ht="15.75" x14ac:dyDescent="0.25">
      <c r="A127" s="172">
        <v>124</v>
      </c>
      <c r="B127" s="162" t="str">
        <f t="shared" si="6"/>
        <v/>
      </c>
      <c r="C127" s="161" t="str">
        <f>IF(B127="","",IF(ISNA(VLOOKUP(B127,'Domaines IP'!$J$3:$K$215,2,FALSE)),"SITE INCONNU",(VLOOKUP(B127,'Domaines IP'!$J$3:$K$215,2,FALSE))))</f>
        <v/>
      </c>
      <c r="D127" s="192"/>
      <c r="E127" s="163"/>
      <c r="F127" s="182" t="str">
        <f t="shared" si="7"/>
        <v/>
      </c>
      <c r="G127" s="188"/>
      <c r="H127" s="200"/>
      <c r="I127" s="201" t="str">
        <f>IF(COUNTIF($E$4:$E$503:$H$4:$H$503,H127)&gt;1,COUNTIF($E$4:$E$503:$H$4:$H$503,H127),"")</f>
        <v/>
      </c>
      <c r="J127" s="189"/>
      <c r="K127" s="180" t="str">
        <f t="shared" si="8"/>
        <v/>
      </c>
      <c r="L127" s="164"/>
      <c r="M127" s="164"/>
      <c r="N127" s="164"/>
      <c r="O127" s="188"/>
      <c r="P127" s="193" t="str">
        <f t="shared" si="9"/>
        <v/>
      </c>
      <c r="Q127" s="190"/>
      <c r="CA127" s="1" t="e">
        <f>VLOOKUP(B127,'Domaines IP'!M:R,6,FALSE)</f>
        <v>#N/A</v>
      </c>
      <c r="CB127" s="1" t="e">
        <f t="shared" si="10"/>
        <v>#N/A</v>
      </c>
      <c r="CC127" s="1">
        <f t="shared" si="11"/>
        <v>0</v>
      </c>
    </row>
    <row r="128" spans="1:81" ht="15.75" x14ac:dyDescent="0.25">
      <c r="A128" s="172">
        <v>125</v>
      </c>
      <c r="B128" s="162" t="str">
        <f t="shared" si="6"/>
        <v/>
      </c>
      <c r="C128" s="161" t="str">
        <f>IF(B128="","",IF(ISNA(VLOOKUP(B128,'Domaines IP'!$J$3:$K$215,2,FALSE)),"SITE INCONNU",(VLOOKUP(B128,'Domaines IP'!$J$3:$K$215,2,FALSE))))</f>
        <v/>
      </c>
      <c r="D128" s="192"/>
      <c r="E128" s="163"/>
      <c r="F128" s="182" t="str">
        <f t="shared" si="7"/>
        <v/>
      </c>
      <c r="G128" s="188"/>
      <c r="H128" s="200"/>
      <c r="I128" s="201" t="str">
        <f>IF(COUNTIF($E$4:$E$503:$H$4:$H$503,H128)&gt;1,COUNTIF($E$4:$E$503:$H$4:$H$503,H128),"")</f>
        <v/>
      </c>
      <c r="J128" s="189"/>
      <c r="K128" s="180" t="str">
        <f t="shared" si="8"/>
        <v/>
      </c>
      <c r="L128" s="164"/>
      <c r="M128" s="164"/>
      <c r="N128" s="164"/>
      <c r="O128" s="188"/>
      <c r="P128" s="193" t="str">
        <f t="shared" si="9"/>
        <v/>
      </c>
      <c r="Q128" s="190"/>
      <c r="CA128" s="1" t="e">
        <f>VLOOKUP(B128,'Domaines IP'!M:R,6,FALSE)</f>
        <v>#N/A</v>
      </c>
      <c r="CB128" s="1" t="e">
        <f t="shared" si="10"/>
        <v>#N/A</v>
      </c>
      <c r="CC128" s="1">
        <f t="shared" si="11"/>
        <v>0</v>
      </c>
    </row>
    <row r="129" spans="1:81" ht="15.75" x14ac:dyDescent="0.25">
      <c r="A129" s="172">
        <v>126</v>
      </c>
      <c r="B129" s="162" t="str">
        <f t="shared" si="6"/>
        <v/>
      </c>
      <c r="C129" s="161" t="str">
        <f>IF(B129="","",IF(ISNA(VLOOKUP(B129,'Domaines IP'!$J$3:$K$215,2,FALSE)),"SITE INCONNU",(VLOOKUP(B129,'Domaines IP'!$J$3:$K$215,2,FALSE))))</f>
        <v/>
      </c>
      <c r="D129" s="192"/>
      <c r="E129" s="163"/>
      <c r="F129" s="182" t="str">
        <f t="shared" si="7"/>
        <v/>
      </c>
      <c r="G129" s="188"/>
      <c r="H129" s="200"/>
      <c r="I129" s="201" t="str">
        <f>IF(COUNTIF($E$4:$E$503:$H$4:$H$503,H129)&gt;1,COUNTIF($E$4:$E$503:$H$4:$H$503,H129),"")</f>
        <v/>
      </c>
      <c r="J129" s="189"/>
      <c r="K129" s="180" t="str">
        <f t="shared" si="8"/>
        <v/>
      </c>
      <c r="L129" s="164"/>
      <c r="M129" s="164"/>
      <c r="N129" s="164"/>
      <c r="O129" s="188"/>
      <c r="P129" s="193" t="str">
        <f t="shared" si="9"/>
        <v/>
      </c>
      <c r="Q129" s="190"/>
      <c r="CA129" s="1" t="e">
        <f>VLOOKUP(B129,'Domaines IP'!M:R,6,FALSE)</f>
        <v>#N/A</v>
      </c>
      <c r="CB129" s="1" t="e">
        <f t="shared" si="10"/>
        <v>#N/A</v>
      </c>
      <c r="CC129" s="1">
        <f t="shared" si="11"/>
        <v>0</v>
      </c>
    </row>
    <row r="130" spans="1:81" ht="15.75" x14ac:dyDescent="0.25">
      <c r="A130" s="172">
        <v>127</v>
      </c>
      <c r="B130" s="162" t="str">
        <f t="shared" si="6"/>
        <v/>
      </c>
      <c r="C130" s="161" t="str">
        <f>IF(B130="","",IF(ISNA(VLOOKUP(B130,'Domaines IP'!$J$3:$K$215,2,FALSE)),"SITE INCONNU",(VLOOKUP(B130,'Domaines IP'!$J$3:$K$215,2,FALSE))))</f>
        <v/>
      </c>
      <c r="D130" s="192"/>
      <c r="E130" s="163"/>
      <c r="F130" s="182" t="str">
        <f t="shared" si="7"/>
        <v/>
      </c>
      <c r="G130" s="188"/>
      <c r="H130" s="200"/>
      <c r="I130" s="201" t="str">
        <f>IF(COUNTIF($E$4:$E$503:$H$4:$H$503,H130)&gt;1,COUNTIF($E$4:$E$503:$H$4:$H$503,H130),"")</f>
        <v/>
      </c>
      <c r="J130" s="189"/>
      <c r="K130" s="180" t="str">
        <f t="shared" si="8"/>
        <v/>
      </c>
      <c r="L130" s="164"/>
      <c r="M130" s="164"/>
      <c r="N130" s="164"/>
      <c r="O130" s="188"/>
      <c r="P130" s="193" t="str">
        <f t="shared" si="9"/>
        <v/>
      </c>
      <c r="Q130" s="190"/>
      <c r="CA130" s="1" t="e">
        <f>VLOOKUP(B130,'Domaines IP'!M:R,6,FALSE)</f>
        <v>#N/A</v>
      </c>
      <c r="CB130" s="1" t="e">
        <f t="shared" si="10"/>
        <v>#N/A</v>
      </c>
      <c r="CC130" s="1">
        <f t="shared" si="11"/>
        <v>0</v>
      </c>
    </row>
    <row r="131" spans="1:81" ht="15.75" x14ac:dyDescent="0.25">
      <c r="A131" s="172">
        <v>128</v>
      </c>
      <c r="B131" s="162" t="str">
        <f t="shared" si="6"/>
        <v/>
      </c>
      <c r="C131" s="161" t="str">
        <f>IF(B131="","",IF(ISNA(VLOOKUP(B131,'Domaines IP'!$J$3:$K$215,2,FALSE)),"SITE INCONNU",(VLOOKUP(B131,'Domaines IP'!$J$3:$K$215,2,FALSE))))</f>
        <v/>
      </c>
      <c r="D131" s="192"/>
      <c r="E131" s="163"/>
      <c r="F131" s="182" t="str">
        <f t="shared" si="7"/>
        <v/>
      </c>
      <c r="G131" s="188"/>
      <c r="H131" s="200"/>
      <c r="I131" s="201" t="str">
        <f>IF(COUNTIF($E$4:$E$503:$H$4:$H$503,H131)&gt;1,COUNTIF($E$4:$E$503:$H$4:$H$503,H131),"")</f>
        <v/>
      </c>
      <c r="J131" s="189"/>
      <c r="K131" s="180" t="str">
        <f t="shared" si="8"/>
        <v/>
      </c>
      <c r="L131" s="164"/>
      <c r="M131" s="164"/>
      <c r="N131" s="164"/>
      <c r="O131" s="188"/>
      <c r="P131" s="193" t="str">
        <f t="shared" si="9"/>
        <v/>
      </c>
      <c r="Q131" s="190"/>
      <c r="CA131" s="1" t="e">
        <f>VLOOKUP(B131,'Domaines IP'!M:R,6,FALSE)</f>
        <v>#N/A</v>
      </c>
      <c r="CB131" s="1" t="e">
        <f t="shared" si="10"/>
        <v>#N/A</v>
      </c>
      <c r="CC131" s="1">
        <f t="shared" si="11"/>
        <v>0</v>
      </c>
    </row>
    <row r="132" spans="1:81" ht="15.75" x14ac:dyDescent="0.25">
      <c r="A132" s="172">
        <v>129</v>
      </c>
      <c r="B132" s="162" t="str">
        <f t="shared" si="6"/>
        <v/>
      </c>
      <c r="C132" s="161" t="str">
        <f>IF(B132="","",IF(ISNA(VLOOKUP(B132,'Domaines IP'!$J$3:$K$215,2,FALSE)),"SITE INCONNU",(VLOOKUP(B132,'Domaines IP'!$J$3:$K$215,2,FALSE))))</f>
        <v/>
      </c>
      <c r="D132" s="192"/>
      <c r="E132" s="163"/>
      <c r="F132" s="182" t="str">
        <f t="shared" si="7"/>
        <v/>
      </c>
      <c r="G132" s="188"/>
      <c r="H132" s="200"/>
      <c r="I132" s="201" t="str">
        <f>IF(COUNTIF($E$4:$E$503:$H$4:$H$503,H132)&gt;1,COUNTIF($E$4:$E$503:$H$4:$H$503,H132),"")</f>
        <v/>
      </c>
      <c r="J132" s="189"/>
      <c r="K132" s="180" t="str">
        <f t="shared" si="8"/>
        <v/>
      </c>
      <c r="L132" s="164"/>
      <c r="M132" s="164"/>
      <c r="N132" s="164"/>
      <c r="O132" s="188"/>
      <c r="P132" s="193" t="str">
        <f t="shared" si="9"/>
        <v/>
      </c>
      <c r="Q132" s="190"/>
      <c r="CA132" s="1" t="e">
        <f>VLOOKUP(B132,'Domaines IP'!M:R,6,FALSE)</f>
        <v>#N/A</v>
      </c>
      <c r="CB132" s="1" t="e">
        <f t="shared" si="10"/>
        <v>#N/A</v>
      </c>
      <c r="CC132" s="1">
        <f t="shared" si="11"/>
        <v>0</v>
      </c>
    </row>
    <row r="133" spans="1:81" ht="15.75" x14ac:dyDescent="0.25">
      <c r="A133" s="172">
        <v>130</v>
      </c>
      <c r="B133" s="162" t="str">
        <f t="shared" ref="B133:B196" si="12">IFERROR(IF(H133="",VALUE(LEFT(E133,3)),VALUE(LEFT(H133,3))),"")</f>
        <v/>
      </c>
      <c r="C133" s="161" t="str">
        <f>IF(B133="","",IF(ISNA(VLOOKUP(B133,'Domaines IP'!$J$3:$K$215,2,FALSE)),"SITE INCONNU",(VLOOKUP(B133,'Domaines IP'!$J$3:$K$215,2,FALSE))))</f>
        <v/>
      </c>
      <c r="D133" s="192"/>
      <c r="E133" s="163"/>
      <c r="F133" s="182" t="str">
        <f t="shared" ref="F133:F196" si="13">IF(COUNTIF($E$4:$E$503,E133)&gt;1,COUNTIF($E$4:$E$503,E133),"")</f>
        <v/>
      </c>
      <c r="G133" s="188"/>
      <c r="H133" s="200"/>
      <c r="I133" s="201" t="str">
        <f>IF(COUNTIF($E$4:$E$503:$H$4:$H$503,H133)&gt;1,COUNTIF($E$4:$E$503:$H$4:$H$503,H133),"")</f>
        <v/>
      </c>
      <c r="J133" s="189"/>
      <c r="K133" s="180" t="str">
        <f t="shared" ref="K133:K196" si="14">IF(COUNTIF($J$4:$J$503,J133)&gt;1,COUNTIF($J$4:$J$503,J133),"")</f>
        <v/>
      </c>
      <c r="L133" s="164"/>
      <c r="M133" s="164"/>
      <c r="N133" s="164"/>
      <c r="O133" s="188"/>
      <c r="P133" s="193" t="str">
        <f t="shared" ref="P133:P196" si="15">IF(O133="","",IF(O133="uAgent","",IF(O133="uSupervisor",CB133,IF(O133="uAgent et uSupervisor",CB133))))</f>
        <v/>
      </c>
      <c r="Q133" s="190"/>
      <c r="CA133" s="1" t="e">
        <f>VLOOKUP(B133,'Domaines IP'!M:R,6,FALSE)</f>
        <v>#N/A</v>
      </c>
      <c r="CB133" s="1" t="e">
        <f t="shared" ref="CB133:CB196" si="16">CONCATENATE(CA133,"_",D133,"_","RE")</f>
        <v>#N/A</v>
      </c>
      <c r="CC133" s="1">
        <f t="shared" ref="CC133:CC196" si="17">COUNTIF(R133:BP133,"X")</f>
        <v>0</v>
      </c>
    </row>
    <row r="134" spans="1:81" ht="15.75" x14ac:dyDescent="0.25">
      <c r="A134" s="172">
        <v>131</v>
      </c>
      <c r="B134" s="162" t="str">
        <f t="shared" si="12"/>
        <v/>
      </c>
      <c r="C134" s="161" t="str">
        <f>IF(B134="","",IF(ISNA(VLOOKUP(B134,'Domaines IP'!$J$3:$K$215,2,FALSE)),"SITE INCONNU",(VLOOKUP(B134,'Domaines IP'!$J$3:$K$215,2,FALSE))))</f>
        <v/>
      </c>
      <c r="D134" s="192"/>
      <c r="E134" s="163"/>
      <c r="F134" s="182" t="str">
        <f t="shared" si="13"/>
        <v/>
      </c>
      <c r="G134" s="188"/>
      <c r="H134" s="200"/>
      <c r="I134" s="201" t="str">
        <f>IF(COUNTIF($E$4:$E$503:$H$4:$H$503,H134)&gt;1,COUNTIF($E$4:$E$503:$H$4:$H$503,H134),"")</f>
        <v/>
      </c>
      <c r="J134" s="189"/>
      <c r="K134" s="180" t="str">
        <f t="shared" si="14"/>
        <v/>
      </c>
      <c r="L134" s="164"/>
      <c r="M134" s="164"/>
      <c r="N134" s="164"/>
      <c r="O134" s="188"/>
      <c r="P134" s="193" t="str">
        <f t="shared" si="15"/>
        <v/>
      </c>
      <c r="Q134" s="190"/>
      <c r="CA134" s="1" t="e">
        <f>VLOOKUP(B134,'Domaines IP'!M:R,6,FALSE)</f>
        <v>#N/A</v>
      </c>
      <c r="CB134" s="1" t="e">
        <f t="shared" si="16"/>
        <v>#N/A</v>
      </c>
      <c r="CC134" s="1">
        <f t="shared" si="17"/>
        <v>0</v>
      </c>
    </row>
    <row r="135" spans="1:81" ht="15.75" x14ac:dyDescent="0.25">
      <c r="A135" s="172">
        <v>132</v>
      </c>
      <c r="B135" s="162" t="str">
        <f t="shared" si="12"/>
        <v/>
      </c>
      <c r="C135" s="161" t="str">
        <f>IF(B135="","",IF(ISNA(VLOOKUP(B135,'Domaines IP'!$J$3:$K$215,2,FALSE)),"SITE INCONNU",(VLOOKUP(B135,'Domaines IP'!$J$3:$K$215,2,FALSE))))</f>
        <v/>
      </c>
      <c r="D135" s="192"/>
      <c r="E135" s="163"/>
      <c r="F135" s="182" t="str">
        <f t="shared" si="13"/>
        <v/>
      </c>
      <c r="G135" s="188"/>
      <c r="H135" s="200"/>
      <c r="I135" s="201" t="str">
        <f>IF(COUNTIF($E$4:$E$503:$H$4:$H$503,H135)&gt;1,COUNTIF($E$4:$E$503:$H$4:$H$503,H135),"")</f>
        <v/>
      </c>
      <c r="J135" s="189"/>
      <c r="K135" s="180" t="str">
        <f t="shared" si="14"/>
        <v/>
      </c>
      <c r="L135" s="164"/>
      <c r="M135" s="164"/>
      <c r="N135" s="164"/>
      <c r="O135" s="188"/>
      <c r="P135" s="193" t="str">
        <f t="shared" si="15"/>
        <v/>
      </c>
      <c r="Q135" s="190"/>
      <c r="CA135" s="1" t="e">
        <f>VLOOKUP(B135,'Domaines IP'!M:R,6,FALSE)</f>
        <v>#N/A</v>
      </c>
      <c r="CB135" s="1" t="e">
        <f t="shared" si="16"/>
        <v>#N/A</v>
      </c>
      <c r="CC135" s="1">
        <f t="shared" si="17"/>
        <v>0</v>
      </c>
    </row>
    <row r="136" spans="1:81" ht="15.75" x14ac:dyDescent="0.25">
      <c r="A136" s="172">
        <v>133</v>
      </c>
      <c r="B136" s="162" t="str">
        <f t="shared" si="12"/>
        <v/>
      </c>
      <c r="C136" s="161" t="str">
        <f>IF(B136="","",IF(ISNA(VLOOKUP(B136,'Domaines IP'!$J$3:$K$215,2,FALSE)),"SITE INCONNU",(VLOOKUP(B136,'Domaines IP'!$J$3:$K$215,2,FALSE))))</f>
        <v/>
      </c>
      <c r="D136" s="192"/>
      <c r="E136" s="163"/>
      <c r="F136" s="182" t="str">
        <f t="shared" si="13"/>
        <v/>
      </c>
      <c r="G136" s="188"/>
      <c r="H136" s="200"/>
      <c r="I136" s="201" t="str">
        <f>IF(COUNTIF($E$4:$E$503:$H$4:$H$503,H136)&gt;1,COUNTIF($E$4:$E$503:$H$4:$H$503,H136),"")</f>
        <v/>
      </c>
      <c r="J136" s="189"/>
      <c r="K136" s="180" t="str">
        <f t="shared" si="14"/>
        <v/>
      </c>
      <c r="L136" s="164"/>
      <c r="M136" s="164"/>
      <c r="N136" s="164"/>
      <c r="O136" s="188"/>
      <c r="P136" s="193" t="str">
        <f t="shared" si="15"/>
        <v/>
      </c>
      <c r="Q136" s="190"/>
      <c r="CA136" s="1" t="e">
        <f>VLOOKUP(B136,'Domaines IP'!M:R,6,FALSE)</f>
        <v>#N/A</v>
      </c>
      <c r="CB136" s="1" t="e">
        <f t="shared" si="16"/>
        <v>#N/A</v>
      </c>
      <c r="CC136" s="1">
        <f t="shared" si="17"/>
        <v>0</v>
      </c>
    </row>
    <row r="137" spans="1:81" ht="15.75" x14ac:dyDescent="0.25">
      <c r="A137" s="172">
        <v>134</v>
      </c>
      <c r="B137" s="162" t="str">
        <f t="shared" si="12"/>
        <v/>
      </c>
      <c r="C137" s="161" t="str">
        <f>IF(B137="","",IF(ISNA(VLOOKUP(B137,'Domaines IP'!$J$3:$K$215,2,FALSE)),"SITE INCONNU",(VLOOKUP(B137,'Domaines IP'!$J$3:$K$215,2,FALSE))))</f>
        <v/>
      </c>
      <c r="D137" s="192"/>
      <c r="E137" s="163"/>
      <c r="F137" s="182" t="str">
        <f t="shared" si="13"/>
        <v/>
      </c>
      <c r="G137" s="188"/>
      <c r="H137" s="200"/>
      <c r="I137" s="201" t="str">
        <f>IF(COUNTIF($E$4:$E$503:$H$4:$H$503,H137)&gt;1,COUNTIF($E$4:$E$503:$H$4:$H$503,H137),"")</f>
        <v/>
      </c>
      <c r="J137" s="189"/>
      <c r="K137" s="180" t="str">
        <f t="shared" si="14"/>
        <v/>
      </c>
      <c r="L137" s="164"/>
      <c r="M137" s="164"/>
      <c r="N137" s="164"/>
      <c r="O137" s="188"/>
      <c r="P137" s="193" t="str">
        <f t="shared" si="15"/>
        <v/>
      </c>
      <c r="Q137" s="190"/>
      <c r="CA137" s="1" t="e">
        <f>VLOOKUP(B137,'Domaines IP'!M:R,6,FALSE)</f>
        <v>#N/A</v>
      </c>
      <c r="CB137" s="1" t="e">
        <f t="shared" si="16"/>
        <v>#N/A</v>
      </c>
      <c r="CC137" s="1">
        <f t="shared" si="17"/>
        <v>0</v>
      </c>
    </row>
    <row r="138" spans="1:81" ht="15.75" x14ac:dyDescent="0.25">
      <c r="A138" s="172">
        <v>135</v>
      </c>
      <c r="B138" s="162" t="str">
        <f t="shared" si="12"/>
        <v/>
      </c>
      <c r="C138" s="161" t="str">
        <f>IF(B138="","",IF(ISNA(VLOOKUP(B138,'Domaines IP'!$J$3:$K$215,2,FALSE)),"SITE INCONNU",(VLOOKUP(B138,'Domaines IP'!$J$3:$K$215,2,FALSE))))</f>
        <v/>
      </c>
      <c r="D138" s="192"/>
      <c r="E138" s="163"/>
      <c r="F138" s="182" t="str">
        <f t="shared" si="13"/>
        <v/>
      </c>
      <c r="G138" s="188"/>
      <c r="H138" s="200"/>
      <c r="I138" s="201" t="str">
        <f>IF(COUNTIF($E$4:$E$503:$H$4:$H$503,H138)&gt;1,COUNTIF($E$4:$E$503:$H$4:$H$503,H138),"")</f>
        <v/>
      </c>
      <c r="J138" s="189"/>
      <c r="K138" s="180" t="str">
        <f t="shared" si="14"/>
        <v/>
      </c>
      <c r="L138" s="164"/>
      <c r="M138" s="164"/>
      <c r="N138" s="164"/>
      <c r="O138" s="188"/>
      <c r="P138" s="193" t="str">
        <f t="shared" si="15"/>
        <v/>
      </c>
      <c r="Q138" s="190"/>
      <c r="CA138" s="1" t="e">
        <f>VLOOKUP(B138,'Domaines IP'!M:R,6,FALSE)</f>
        <v>#N/A</v>
      </c>
      <c r="CB138" s="1" t="e">
        <f t="shared" si="16"/>
        <v>#N/A</v>
      </c>
      <c r="CC138" s="1">
        <f t="shared" si="17"/>
        <v>0</v>
      </c>
    </row>
    <row r="139" spans="1:81" ht="15.75" x14ac:dyDescent="0.25">
      <c r="A139" s="172">
        <v>136</v>
      </c>
      <c r="B139" s="162" t="str">
        <f t="shared" si="12"/>
        <v/>
      </c>
      <c r="C139" s="161" t="str">
        <f>IF(B139="","",IF(ISNA(VLOOKUP(B139,'Domaines IP'!$J$3:$K$215,2,FALSE)),"SITE INCONNU",(VLOOKUP(B139,'Domaines IP'!$J$3:$K$215,2,FALSE))))</f>
        <v/>
      </c>
      <c r="D139" s="192"/>
      <c r="E139" s="163"/>
      <c r="F139" s="182" t="str">
        <f t="shared" si="13"/>
        <v/>
      </c>
      <c r="G139" s="188"/>
      <c r="H139" s="200"/>
      <c r="I139" s="201" t="str">
        <f>IF(COUNTIF($E$4:$E$503:$H$4:$H$503,H139)&gt;1,COUNTIF($E$4:$E$503:$H$4:$H$503,H139),"")</f>
        <v/>
      </c>
      <c r="J139" s="189"/>
      <c r="K139" s="180" t="str">
        <f t="shared" si="14"/>
        <v/>
      </c>
      <c r="L139" s="164"/>
      <c r="M139" s="164"/>
      <c r="N139" s="164"/>
      <c r="O139" s="188"/>
      <c r="P139" s="193" t="str">
        <f t="shared" si="15"/>
        <v/>
      </c>
      <c r="Q139" s="190"/>
      <c r="CA139" s="1" t="e">
        <f>VLOOKUP(B139,'Domaines IP'!M:R,6,FALSE)</f>
        <v>#N/A</v>
      </c>
      <c r="CB139" s="1" t="e">
        <f t="shared" si="16"/>
        <v>#N/A</v>
      </c>
      <c r="CC139" s="1">
        <f t="shared" si="17"/>
        <v>0</v>
      </c>
    </row>
    <row r="140" spans="1:81" ht="15.75" x14ac:dyDescent="0.25">
      <c r="A140" s="172">
        <v>137</v>
      </c>
      <c r="B140" s="162" t="str">
        <f t="shared" si="12"/>
        <v/>
      </c>
      <c r="C140" s="161" t="str">
        <f>IF(B140="","",IF(ISNA(VLOOKUP(B140,'Domaines IP'!$J$3:$K$215,2,FALSE)),"SITE INCONNU",(VLOOKUP(B140,'Domaines IP'!$J$3:$K$215,2,FALSE))))</f>
        <v/>
      </c>
      <c r="D140" s="192"/>
      <c r="E140" s="163"/>
      <c r="F140" s="182" t="str">
        <f t="shared" si="13"/>
        <v/>
      </c>
      <c r="G140" s="188"/>
      <c r="H140" s="200"/>
      <c r="I140" s="201" t="str">
        <f>IF(COUNTIF($E$4:$E$503:$H$4:$H$503,H140)&gt;1,COUNTIF($E$4:$E$503:$H$4:$H$503,H140),"")</f>
        <v/>
      </c>
      <c r="J140" s="189"/>
      <c r="K140" s="180" t="str">
        <f t="shared" si="14"/>
        <v/>
      </c>
      <c r="L140" s="164"/>
      <c r="M140" s="164"/>
      <c r="N140" s="164"/>
      <c r="O140" s="188"/>
      <c r="P140" s="193" t="str">
        <f t="shared" si="15"/>
        <v/>
      </c>
      <c r="Q140" s="190"/>
      <c r="CA140" s="1" t="e">
        <f>VLOOKUP(B140,'Domaines IP'!M:R,6,FALSE)</f>
        <v>#N/A</v>
      </c>
      <c r="CB140" s="1" t="e">
        <f t="shared" si="16"/>
        <v>#N/A</v>
      </c>
      <c r="CC140" s="1">
        <f t="shared" si="17"/>
        <v>0</v>
      </c>
    </row>
    <row r="141" spans="1:81" ht="15.75" x14ac:dyDescent="0.25">
      <c r="A141" s="172">
        <v>138</v>
      </c>
      <c r="B141" s="162" t="str">
        <f t="shared" si="12"/>
        <v/>
      </c>
      <c r="C141" s="161" t="str">
        <f>IF(B141="","",IF(ISNA(VLOOKUP(B141,'Domaines IP'!$J$3:$K$215,2,FALSE)),"SITE INCONNU",(VLOOKUP(B141,'Domaines IP'!$J$3:$K$215,2,FALSE))))</f>
        <v/>
      </c>
      <c r="D141" s="192"/>
      <c r="E141" s="163"/>
      <c r="F141" s="182" t="str">
        <f t="shared" si="13"/>
        <v/>
      </c>
      <c r="G141" s="188"/>
      <c r="H141" s="200"/>
      <c r="I141" s="201" t="str">
        <f>IF(COUNTIF($E$4:$E$503:$H$4:$H$503,H141)&gt;1,COUNTIF($E$4:$E$503:$H$4:$H$503,H141),"")</f>
        <v/>
      </c>
      <c r="J141" s="189"/>
      <c r="K141" s="180" t="str">
        <f t="shared" si="14"/>
        <v/>
      </c>
      <c r="L141" s="164"/>
      <c r="M141" s="164"/>
      <c r="N141" s="164"/>
      <c r="O141" s="188"/>
      <c r="P141" s="193" t="str">
        <f t="shared" si="15"/>
        <v/>
      </c>
      <c r="Q141" s="190"/>
      <c r="CA141" s="1" t="e">
        <f>VLOOKUP(B141,'Domaines IP'!M:R,6,FALSE)</f>
        <v>#N/A</v>
      </c>
      <c r="CB141" s="1" t="e">
        <f t="shared" si="16"/>
        <v>#N/A</v>
      </c>
      <c r="CC141" s="1">
        <f t="shared" si="17"/>
        <v>0</v>
      </c>
    </row>
    <row r="142" spans="1:81" ht="15.75" x14ac:dyDescent="0.25">
      <c r="A142" s="172">
        <v>139</v>
      </c>
      <c r="B142" s="162" t="str">
        <f t="shared" si="12"/>
        <v/>
      </c>
      <c r="C142" s="161" t="str">
        <f>IF(B142="","",IF(ISNA(VLOOKUP(B142,'Domaines IP'!$J$3:$K$215,2,FALSE)),"SITE INCONNU",(VLOOKUP(B142,'Domaines IP'!$J$3:$K$215,2,FALSE))))</f>
        <v/>
      </c>
      <c r="D142" s="192"/>
      <c r="E142" s="163"/>
      <c r="F142" s="182" t="str">
        <f t="shared" si="13"/>
        <v/>
      </c>
      <c r="G142" s="188"/>
      <c r="H142" s="200"/>
      <c r="I142" s="201" t="str">
        <f>IF(COUNTIF($E$4:$E$503:$H$4:$H$503,H142)&gt;1,COUNTIF($E$4:$E$503:$H$4:$H$503,H142),"")</f>
        <v/>
      </c>
      <c r="J142" s="189"/>
      <c r="K142" s="180" t="str">
        <f t="shared" si="14"/>
        <v/>
      </c>
      <c r="L142" s="164"/>
      <c r="M142" s="164"/>
      <c r="N142" s="164"/>
      <c r="O142" s="188"/>
      <c r="P142" s="193" t="str">
        <f t="shared" si="15"/>
        <v/>
      </c>
      <c r="Q142" s="190"/>
      <c r="CA142" s="1" t="e">
        <f>VLOOKUP(B142,'Domaines IP'!M:R,6,FALSE)</f>
        <v>#N/A</v>
      </c>
      <c r="CB142" s="1" t="e">
        <f t="shared" si="16"/>
        <v>#N/A</v>
      </c>
      <c r="CC142" s="1">
        <f t="shared" si="17"/>
        <v>0</v>
      </c>
    </row>
    <row r="143" spans="1:81" ht="15.75" x14ac:dyDescent="0.25">
      <c r="A143" s="172">
        <v>140</v>
      </c>
      <c r="B143" s="162" t="str">
        <f t="shared" si="12"/>
        <v/>
      </c>
      <c r="C143" s="161" t="str">
        <f>IF(B143="","",IF(ISNA(VLOOKUP(B143,'Domaines IP'!$J$3:$K$215,2,FALSE)),"SITE INCONNU",(VLOOKUP(B143,'Domaines IP'!$J$3:$K$215,2,FALSE))))</f>
        <v/>
      </c>
      <c r="D143" s="192"/>
      <c r="E143" s="163"/>
      <c r="F143" s="182" t="str">
        <f t="shared" si="13"/>
        <v/>
      </c>
      <c r="G143" s="188"/>
      <c r="H143" s="200"/>
      <c r="I143" s="201" t="str">
        <f>IF(COUNTIF($E$4:$E$503:$H$4:$H$503,H143)&gt;1,COUNTIF($E$4:$E$503:$H$4:$H$503,H143),"")</f>
        <v/>
      </c>
      <c r="J143" s="189"/>
      <c r="K143" s="180" t="str">
        <f t="shared" si="14"/>
        <v/>
      </c>
      <c r="L143" s="164"/>
      <c r="M143" s="164"/>
      <c r="N143" s="164"/>
      <c r="O143" s="188"/>
      <c r="P143" s="193" t="str">
        <f t="shared" si="15"/>
        <v/>
      </c>
      <c r="Q143" s="190"/>
      <c r="CA143" s="1" t="e">
        <f>VLOOKUP(B143,'Domaines IP'!M:R,6,FALSE)</f>
        <v>#N/A</v>
      </c>
      <c r="CB143" s="1" t="e">
        <f t="shared" si="16"/>
        <v>#N/A</v>
      </c>
      <c r="CC143" s="1">
        <f t="shared" si="17"/>
        <v>0</v>
      </c>
    </row>
    <row r="144" spans="1:81" ht="15.75" x14ac:dyDescent="0.25">
      <c r="A144" s="172">
        <v>141</v>
      </c>
      <c r="B144" s="162" t="str">
        <f t="shared" si="12"/>
        <v/>
      </c>
      <c r="C144" s="161" t="str">
        <f>IF(B144="","",IF(ISNA(VLOOKUP(B144,'Domaines IP'!$J$3:$K$215,2,FALSE)),"SITE INCONNU",(VLOOKUP(B144,'Domaines IP'!$J$3:$K$215,2,FALSE))))</f>
        <v/>
      </c>
      <c r="D144" s="192"/>
      <c r="E144" s="163"/>
      <c r="F144" s="182" t="str">
        <f t="shared" si="13"/>
        <v/>
      </c>
      <c r="G144" s="188"/>
      <c r="H144" s="200"/>
      <c r="I144" s="201" t="str">
        <f>IF(COUNTIF($E$4:$E$503:$H$4:$H$503,H144)&gt;1,COUNTIF($E$4:$E$503:$H$4:$H$503,H144),"")</f>
        <v/>
      </c>
      <c r="J144" s="189"/>
      <c r="K144" s="180" t="str">
        <f t="shared" si="14"/>
        <v/>
      </c>
      <c r="L144" s="164"/>
      <c r="M144" s="164"/>
      <c r="N144" s="164"/>
      <c r="O144" s="188"/>
      <c r="P144" s="193" t="str">
        <f t="shared" si="15"/>
        <v/>
      </c>
      <c r="Q144" s="190"/>
      <c r="CA144" s="1" t="e">
        <f>VLOOKUP(B144,'Domaines IP'!M:R,6,FALSE)</f>
        <v>#N/A</v>
      </c>
      <c r="CB144" s="1" t="e">
        <f t="shared" si="16"/>
        <v>#N/A</v>
      </c>
      <c r="CC144" s="1">
        <f t="shared" si="17"/>
        <v>0</v>
      </c>
    </row>
    <row r="145" spans="1:81" ht="15.75" x14ac:dyDescent="0.25">
      <c r="A145" s="172">
        <v>142</v>
      </c>
      <c r="B145" s="162" t="str">
        <f t="shared" si="12"/>
        <v/>
      </c>
      <c r="C145" s="161" t="str">
        <f>IF(B145="","",IF(ISNA(VLOOKUP(B145,'Domaines IP'!$J$3:$K$215,2,FALSE)),"SITE INCONNU",(VLOOKUP(B145,'Domaines IP'!$J$3:$K$215,2,FALSE))))</f>
        <v/>
      </c>
      <c r="D145" s="192"/>
      <c r="E145" s="163"/>
      <c r="F145" s="182" t="str">
        <f t="shared" si="13"/>
        <v/>
      </c>
      <c r="G145" s="188"/>
      <c r="H145" s="200"/>
      <c r="I145" s="201" t="str">
        <f>IF(COUNTIF($E$4:$E$503:$H$4:$H$503,H145)&gt;1,COUNTIF($E$4:$E$503:$H$4:$H$503,H145),"")</f>
        <v/>
      </c>
      <c r="J145" s="189"/>
      <c r="K145" s="180" t="str">
        <f t="shared" si="14"/>
        <v/>
      </c>
      <c r="L145" s="164"/>
      <c r="M145" s="164"/>
      <c r="N145" s="164"/>
      <c r="O145" s="188"/>
      <c r="P145" s="193" t="str">
        <f t="shared" si="15"/>
        <v/>
      </c>
      <c r="Q145" s="190"/>
      <c r="CA145" s="1" t="e">
        <f>VLOOKUP(B145,'Domaines IP'!M:R,6,FALSE)</f>
        <v>#N/A</v>
      </c>
      <c r="CB145" s="1" t="e">
        <f t="shared" si="16"/>
        <v>#N/A</v>
      </c>
      <c r="CC145" s="1">
        <f t="shared" si="17"/>
        <v>0</v>
      </c>
    </row>
    <row r="146" spans="1:81" ht="15.75" x14ac:dyDescent="0.25">
      <c r="A146" s="172">
        <v>143</v>
      </c>
      <c r="B146" s="162" t="str">
        <f t="shared" si="12"/>
        <v/>
      </c>
      <c r="C146" s="161" t="str">
        <f>IF(B146="","",IF(ISNA(VLOOKUP(B146,'Domaines IP'!$J$3:$K$215,2,FALSE)),"SITE INCONNU",(VLOOKUP(B146,'Domaines IP'!$J$3:$K$215,2,FALSE))))</f>
        <v/>
      </c>
      <c r="D146" s="192"/>
      <c r="E146" s="163"/>
      <c r="F146" s="182" t="str">
        <f t="shared" si="13"/>
        <v/>
      </c>
      <c r="G146" s="188"/>
      <c r="H146" s="200"/>
      <c r="I146" s="201" t="str">
        <f>IF(COUNTIF($E$4:$E$503:$H$4:$H$503,H146)&gt;1,COUNTIF($E$4:$E$503:$H$4:$H$503,H146),"")</f>
        <v/>
      </c>
      <c r="J146" s="189"/>
      <c r="K146" s="180" t="str">
        <f t="shared" si="14"/>
        <v/>
      </c>
      <c r="L146" s="164"/>
      <c r="M146" s="164"/>
      <c r="N146" s="164"/>
      <c r="O146" s="188"/>
      <c r="P146" s="193" t="str">
        <f t="shared" si="15"/>
        <v/>
      </c>
      <c r="Q146" s="190"/>
      <c r="CA146" s="1" t="e">
        <f>VLOOKUP(B146,'Domaines IP'!M:R,6,FALSE)</f>
        <v>#N/A</v>
      </c>
      <c r="CB146" s="1" t="e">
        <f t="shared" si="16"/>
        <v>#N/A</v>
      </c>
      <c r="CC146" s="1">
        <f t="shared" si="17"/>
        <v>0</v>
      </c>
    </row>
    <row r="147" spans="1:81" ht="15.75" x14ac:dyDescent="0.25">
      <c r="A147" s="172">
        <v>144</v>
      </c>
      <c r="B147" s="162" t="str">
        <f t="shared" si="12"/>
        <v/>
      </c>
      <c r="C147" s="161" t="str">
        <f>IF(B147="","",IF(ISNA(VLOOKUP(B147,'Domaines IP'!$J$3:$K$215,2,FALSE)),"SITE INCONNU",(VLOOKUP(B147,'Domaines IP'!$J$3:$K$215,2,FALSE))))</f>
        <v/>
      </c>
      <c r="D147" s="192"/>
      <c r="E147" s="163"/>
      <c r="F147" s="182" t="str">
        <f t="shared" si="13"/>
        <v/>
      </c>
      <c r="G147" s="188"/>
      <c r="H147" s="200"/>
      <c r="I147" s="201" t="str">
        <f>IF(COUNTIF($E$4:$E$503:$H$4:$H$503,H147)&gt;1,COUNTIF($E$4:$E$503:$H$4:$H$503,H147),"")</f>
        <v/>
      </c>
      <c r="J147" s="189"/>
      <c r="K147" s="180" t="str">
        <f t="shared" si="14"/>
        <v/>
      </c>
      <c r="L147" s="164"/>
      <c r="M147" s="164"/>
      <c r="N147" s="164"/>
      <c r="O147" s="188"/>
      <c r="P147" s="193" t="str">
        <f t="shared" si="15"/>
        <v/>
      </c>
      <c r="Q147" s="190"/>
      <c r="CA147" s="1" t="e">
        <f>VLOOKUP(B147,'Domaines IP'!M:R,6,FALSE)</f>
        <v>#N/A</v>
      </c>
      <c r="CB147" s="1" t="e">
        <f t="shared" si="16"/>
        <v>#N/A</v>
      </c>
      <c r="CC147" s="1">
        <f t="shared" si="17"/>
        <v>0</v>
      </c>
    </row>
    <row r="148" spans="1:81" ht="15.75" x14ac:dyDescent="0.25">
      <c r="A148" s="172">
        <v>145</v>
      </c>
      <c r="B148" s="162" t="str">
        <f t="shared" si="12"/>
        <v/>
      </c>
      <c r="C148" s="161" t="str">
        <f>IF(B148="","",IF(ISNA(VLOOKUP(B148,'Domaines IP'!$J$3:$K$215,2,FALSE)),"SITE INCONNU",(VLOOKUP(B148,'Domaines IP'!$J$3:$K$215,2,FALSE))))</f>
        <v/>
      </c>
      <c r="D148" s="192"/>
      <c r="E148" s="163"/>
      <c r="F148" s="182" t="str">
        <f t="shared" si="13"/>
        <v/>
      </c>
      <c r="G148" s="188"/>
      <c r="H148" s="200"/>
      <c r="I148" s="201" t="str">
        <f>IF(COUNTIF($E$4:$E$503:$H$4:$H$503,H148)&gt;1,COUNTIF($E$4:$E$503:$H$4:$H$503,H148),"")</f>
        <v/>
      </c>
      <c r="J148" s="189"/>
      <c r="K148" s="180" t="str">
        <f t="shared" si="14"/>
        <v/>
      </c>
      <c r="L148" s="164"/>
      <c r="M148" s="164"/>
      <c r="N148" s="164"/>
      <c r="O148" s="188"/>
      <c r="P148" s="193" t="str">
        <f t="shared" si="15"/>
        <v/>
      </c>
      <c r="Q148" s="190"/>
      <c r="CA148" s="1" t="e">
        <f>VLOOKUP(B148,'Domaines IP'!M:R,6,FALSE)</f>
        <v>#N/A</v>
      </c>
      <c r="CB148" s="1" t="e">
        <f t="shared" si="16"/>
        <v>#N/A</v>
      </c>
      <c r="CC148" s="1">
        <f t="shared" si="17"/>
        <v>0</v>
      </c>
    </row>
    <row r="149" spans="1:81" ht="15.75" x14ac:dyDescent="0.25">
      <c r="A149" s="172">
        <v>146</v>
      </c>
      <c r="B149" s="162" t="str">
        <f t="shared" si="12"/>
        <v/>
      </c>
      <c r="C149" s="161" t="str">
        <f>IF(B149="","",IF(ISNA(VLOOKUP(B149,'Domaines IP'!$J$3:$K$215,2,FALSE)),"SITE INCONNU",(VLOOKUP(B149,'Domaines IP'!$J$3:$K$215,2,FALSE))))</f>
        <v/>
      </c>
      <c r="D149" s="192"/>
      <c r="E149" s="163"/>
      <c r="F149" s="182" t="str">
        <f t="shared" si="13"/>
        <v/>
      </c>
      <c r="G149" s="188"/>
      <c r="H149" s="200"/>
      <c r="I149" s="201" t="str">
        <f>IF(COUNTIF($E$4:$E$503:$H$4:$H$503,H149)&gt;1,COUNTIF($E$4:$E$503:$H$4:$H$503,H149),"")</f>
        <v/>
      </c>
      <c r="J149" s="189"/>
      <c r="K149" s="180" t="str">
        <f t="shared" si="14"/>
        <v/>
      </c>
      <c r="L149" s="164"/>
      <c r="M149" s="164"/>
      <c r="N149" s="164"/>
      <c r="O149" s="188"/>
      <c r="P149" s="193" t="str">
        <f t="shared" si="15"/>
        <v/>
      </c>
      <c r="Q149" s="190"/>
      <c r="CA149" s="1" t="e">
        <f>VLOOKUP(B149,'Domaines IP'!M:R,6,FALSE)</f>
        <v>#N/A</v>
      </c>
      <c r="CB149" s="1" t="e">
        <f t="shared" si="16"/>
        <v>#N/A</v>
      </c>
      <c r="CC149" s="1">
        <f t="shared" si="17"/>
        <v>0</v>
      </c>
    </row>
    <row r="150" spans="1:81" ht="15.75" x14ac:dyDescent="0.25">
      <c r="A150" s="172">
        <v>147</v>
      </c>
      <c r="B150" s="162" t="str">
        <f t="shared" si="12"/>
        <v/>
      </c>
      <c r="C150" s="161" t="str">
        <f>IF(B150="","",IF(ISNA(VLOOKUP(B150,'Domaines IP'!$J$3:$K$215,2,FALSE)),"SITE INCONNU",(VLOOKUP(B150,'Domaines IP'!$J$3:$K$215,2,FALSE))))</f>
        <v/>
      </c>
      <c r="D150" s="192"/>
      <c r="E150" s="163"/>
      <c r="F150" s="182" t="str">
        <f t="shared" si="13"/>
        <v/>
      </c>
      <c r="G150" s="188"/>
      <c r="H150" s="200"/>
      <c r="I150" s="201" t="str">
        <f>IF(COUNTIF($E$4:$E$503:$H$4:$H$503,H150)&gt;1,COUNTIF($E$4:$E$503:$H$4:$H$503,H150),"")</f>
        <v/>
      </c>
      <c r="J150" s="189"/>
      <c r="K150" s="180" t="str">
        <f t="shared" si="14"/>
        <v/>
      </c>
      <c r="L150" s="164"/>
      <c r="M150" s="164"/>
      <c r="N150" s="164"/>
      <c r="O150" s="188"/>
      <c r="P150" s="193" t="str">
        <f t="shared" si="15"/>
        <v/>
      </c>
      <c r="Q150" s="190"/>
      <c r="CA150" s="1" t="e">
        <f>VLOOKUP(B150,'Domaines IP'!M:R,6,FALSE)</f>
        <v>#N/A</v>
      </c>
      <c r="CB150" s="1" t="e">
        <f t="shared" si="16"/>
        <v>#N/A</v>
      </c>
      <c r="CC150" s="1">
        <f t="shared" si="17"/>
        <v>0</v>
      </c>
    </row>
    <row r="151" spans="1:81" ht="15.75" x14ac:dyDescent="0.25">
      <c r="A151" s="172">
        <v>148</v>
      </c>
      <c r="B151" s="162" t="str">
        <f t="shared" si="12"/>
        <v/>
      </c>
      <c r="C151" s="161" t="str">
        <f>IF(B151="","",IF(ISNA(VLOOKUP(B151,'Domaines IP'!$J$3:$K$215,2,FALSE)),"SITE INCONNU",(VLOOKUP(B151,'Domaines IP'!$J$3:$K$215,2,FALSE))))</f>
        <v/>
      </c>
      <c r="D151" s="192"/>
      <c r="E151" s="163"/>
      <c r="F151" s="182" t="str">
        <f t="shared" si="13"/>
        <v/>
      </c>
      <c r="G151" s="188"/>
      <c r="H151" s="200"/>
      <c r="I151" s="201" t="str">
        <f>IF(COUNTIF($E$4:$E$503:$H$4:$H$503,H151)&gt;1,COUNTIF($E$4:$E$503:$H$4:$H$503,H151),"")</f>
        <v/>
      </c>
      <c r="J151" s="189"/>
      <c r="K151" s="180" t="str">
        <f t="shared" si="14"/>
        <v/>
      </c>
      <c r="L151" s="164"/>
      <c r="M151" s="164"/>
      <c r="N151" s="164"/>
      <c r="O151" s="188"/>
      <c r="P151" s="193" t="str">
        <f t="shared" si="15"/>
        <v/>
      </c>
      <c r="Q151" s="190"/>
      <c r="CA151" s="1" t="e">
        <f>VLOOKUP(B151,'Domaines IP'!M:R,6,FALSE)</f>
        <v>#N/A</v>
      </c>
      <c r="CB151" s="1" t="e">
        <f t="shared" si="16"/>
        <v>#N/A</v>
      </c>
      <c r="CC151" s="1">
        <f t="shared" si="17"/>
        <v>0</v>
      </c>
    </row>
    <row r="152" spans="1:81" ht="15.75" x14ac:dyDescent="0.25">
      <c r="A152" s="172">
        <v>149</v>
      </c>
      <c r="B152" s="162" t="str">
        <f t="shared" si="12"/>
        <v/>
      </c>
      <c r="C152" s="161" t="str">
        <f>IF(B152="","",IF(ISNA(VLOOKUP(B152,'Domaines IP'!$J$3:$K$215,2,FALSE)),"SITE INCONNU",(VLOOKUP(B152,'Domaines IP'!$J$3:$K$215,2,FALSE))))</f>
        <v/>
      </c>
      <c r="D152" s="192"/>
      <c r="E152" s="163"/>
      <c r="F152" s="182" t="str">
        <f t="shared" si="13"/>
        <v/>
      </c>
      <c r="G152" s="188"/>
      <c r="H152" s="200"/>
      <c r="I152" s="201" t="str">
        <f>IF(COUNTIF($E$4:$E$503:$H$4:$H$503,H152)&gt;1,COUNTIF($E$4:$E$503:$H$4:$H$503,H152),"")</f>
        <v/>
      </c>
      <c r="J152" s="189"/>
      <c r="K152" s="180" t="str">
        <f t="shared" si="14"/>
        <v/>
      </c>
      <c r="L152" s="164"/>
      <c r="M152" s="164"/>
      <c r="N152" s="164"/>
      <c r="O152" s="188"/>
      <c r="P152" s="193" t="str">
        <f t="shared" si="15"/>
        <v/>
      </c>
      <c r="Q152" s="190"/>
      <c r="CA152" s="1" t="e">
        <f>VLOOKUP(B152,'Domaines IP'!M:R,6,FALSE)</f>
        <v>#N/A</v>
      </c>
      <c r="CB152" s="1" t="e">
        <f t="shared" si="16"/>
        <v>#N/A</v>
      </c>
      <c r="CC152" s="1">
        <f t="shared" si="17"/>
        <v>0</v>
      </c>
    </row>
    <row r="153" spans="1:81" ht="15.75" x14ac:dyDescent="0.25">
      <c r="A153" s="172">
        <v>150</v>
      </c>
      <c r="B153" s="162" t="str">
        <f t="shared" si="12"/>
        <v/>
      </c>
      <c r="C153" s="161" t="str">
        <f>IF(B153="","",IF(ISNA(VLOOKUP(B153,'Domaines IP'!$J$3:$K$215,2,FALSE)),"SITE INCONNU",(VLOOKUP(B153,'Domaines IP'!$J$3:$K$215,2,FALSE))))</f>
        <v/>
      </c>
      <c r="D153" s="192"/>
      <c r="E153" s="163"/>
      <c r="F153" s="182" t="str">
        <f t="shared" si="13"/>
        <v/>
      </c>
      <c r="G153" s="188"/>
      <c r="H153" s="200"/>
      <c r="I153" s="201" t="str">
        <f>IF(COUNTIF($E$4:$E$503:$H$4:$H$503,H153)&gt;1,COUNTIF($E$4:$E$503:$H$4:$H$503,H153),"")</f>
        <v/>
      </c>
      <c r="J153" s="189"/>
      <c r="K153" s="180" t="str">
        <f t="shared" si="14"/>
        <v/>
      </c>
      <c r="L153" s="164"/>
      <c r="M153" s="164"/>
      <c r="N153" s="164"/>
      <c r="O153" s="188"/>
      <c r="P153" s="193" t="str">
        <f t="shared" si="15"/>
        <v/>
      </c>
      <c r="Q153" s="190"/>
      <c r="CA153" s="1" t="e">
        <f>VLOOKUP(B153,'Domaines IP'!M:R,6,FALSE)</f>
        <v>#N/A</v>
      </c>
      <c r="CB153" s="1" t="e">
        <f t="shared" si="16"/>
        <v>#N/A</v>
      </c>
      <c r="CC153" s="1">
        <f t="shared" si="17"/>
        <v>0</v>
      </c>
    </row>
    <row r="154" spans="1:81" ht="15.75" x14ac:dyDescent="0.25">
      <c r="A154" s="172">
        <v>151</v>
      </c>
      <c r="B154" s="162" t="str">
        <f t="shared" si="12"/>
        <v/>
      </c>
      <c r="C154" s="161" t="str">
        <f>IF(B154="","",IF(ISNA(VLOOKUP(B154,'Domaines IP'!$J$3:$K$215,2,FALSE)),"SITE INCONNU",(VLOOKUP(B154,'Domaines IP'!$J$3:$K$215,2,FALSE))))</f>
        <v/>
      </c>
      <c r="D154" s="192"/>
      <c r="E154" s="163"/>
      <c r="F154" s="182" t="str">
        <f t="shared" si="13"/>
        <v/>
      </c>
      <c r="G154" s="188"/>
      <c r="H154" s="200"/>
      <c r="I154" s="201" t="str">
        <f>IF(COUNTIF($E$4:$E$503:$H$4:$H$503,H154)&gt;1,COUNTIF($E$4:$E$503:$H$4:$H$503,H154),"")</f>
        <v/>
      </c>
      <c r="J154" s="189"/>
      <c r="K154" s="180" t="str">
        <f t="shared" si="14"/>
        <v/>
      </c>
      <c r="L154" s="164"/>
      <c r="M154" s="164"/>
      <c r="N154" s="164"/>
      <c r="O154" s="188"/>
      <c r="P154" s="193" t="str">
        <f t="shared" si="15"/>
        <v/>
      </c>
      <c r="Q154" s="190"/>
      <c r="CA154" s="1" t="e">
        <f>VLOOKUP(B154,'Domaines IP'!M:R,6,FALSE)</f>
        <v>#N/A</v>
      </c>
      <c r="CB154" s="1" t="e">
        <f t="shared" si="16"/>
        <v>#N/A</v>
      </c>
      <c r="CC154" s="1">
        <f t="shared" si="17"/>
        <v>0</v>
      </c>
    </row>
    <row r="155" spans="1:81" ht="15.75" x14ac:dyDescent="0.25">
      <c r="A155" s="172">
        <v>152</v>
      </c>
      <c r="B155" s="162" t="str">
        <f t="shared" si="12"/>
        <v/>
      </c>
      <c r="C155" s="161" t="str">
        <f>IF(B155="","",IF(ISNA(VLOOKUP(B155,'Domaines IP'!$J$3:$K$215,2,FALSE)),"SITE INCONNU",(VLOOKUP(B155,'Domaines IP'!$J$3:$K$215,2,FALSE))))</f>
        <v/>
      </c>
      <c r="D155" s="192"/>
      <c r="E155" s="163"/>
      <c r="F155" s="182" t="str">
        <f t="shared" si="13"/>
        <v/>
      </c>
      <c r="G155" s="188"/>
      <c r="H155" s="200"/>
      <c r="I155" s="201" t="str">
        <f>IF(COUNTIF($E$4:$E$503:$H$4:$H$503,H155)&gt;1,COUNTIF($E$4:$E$503:$H$4:$H$503,H155),"")</f>
        <v/>
      </c>
      <c r="J155" s="189"/>
      <c r="K155" s="180" t="str">
        <f t="shared" si="14"/>
        <v/>
      </c>
      <c r="L155" s="164"/>
      <c r="M155" s="164"/>
      <c r="N155" s="164"/>
      <c r="O155" s="188"/>
      <c r="P155" s="193" t="str">
        <f t="shared" si="15"/>
        <v/>
      </c>
      <c r="Q155" s="190"/>
      <c r="CA155" s="1" t="e">
        <f>VLOOKUP(B155,'Domaines IP'!M:R,6,FALSE)</f>
        <v>#N/A</v>
      </c>
      <c r="CB155" s="1" t="e">
        <f t="shared" si="16"/>
        <v>#N/A</v>
      </c>
      <c r="CC155" s="1">
        <f t="shared" si="17"/>
        <v>0</v>
      </c>
    </row>
    <row r="156" spans="1:81" ht="15.75" x14ac:dyDescent="0.25">
      <c r="A156" s="172">
        <v>153</v>
      </c>
      <c r="B156" s="162" t="str">
        <f t="shared" si="12"/>
        <v/>
      </c>
      <c r="C156" s="161" t="str">
        <f>IF(B156="","",IF(ISNA(VLOOKUP(B156,'Domaines IP'!$J$3:$K$215,2,FALSE)),"SITE INCONNU",(VLOOKUP(B156,'Domaines IP'!$J$3:$K$215,2,FALSE))))</f>
        <v/>
      </c>
      <c r="D156" s="192"/>
      <c r="E156" s="163"/>
      <c r="F156" s="182" t="str">
        <f t="shared" si="13"/>
        <v/>
      </c>
      <c r="G156" s="188"/>
      <c r="H156" s="200"/>
      <c r="I156" s="201" t="str">
        <f>IF(COUNTIF($E$4:$E$503:$H$4:$H$503,H156)&gt;1,COUNTIF($E$4:$E$503:$H$4:$H$503,H156),"")</f>
        <v/>
      </c>
      <c r="J156" s="189"/>
      <c r="K156" s="180" t="str">
        <f t="shared" si="14"/>
        <v/>
      </c>
      <c r="L156" s="164"/>
      <c r="M156" s="164"/>
      <c r="N156" s="164"/>
      <c r="O156" s="188"/>
      <c r="P156" s="193" t="str">
        <f t="shared" si="15"/>
        <v/>
      </c>
      <c r="Q156" s="190"/>
      <c r="CA156" s="1" t="e">
        <f>VLOOKUP(B156,'Domaines IP'!M:R,6,FALSE)</f>
        <v>#N/A</v>
      </c>
      <c r="CB156" s="1" t="e">
        <f t="shared" si="16"/>
        <v>#N/A</v>
      </c>
      <c r="CC156" s="1">
        <f t="shared" si="17"/>
        <v>0</v>
      </c>
    </row>
    <row r="157" spans="1:81" ht="15.75" x14ac:dyDescent="0.25">
      <c r="A157" s="172">
        <v>154</v>
      </c>
      <c r="B157" s="162" t="str">
        <f t="shared" si="12"/>
        <v/>
      </c>
      <c r="C157" s="161" t="str">
        <f>IF(B157="","",IF(ISNA(VLOOKUP(B157,'Domaines IP'!$J$3:$K$215,2,FALSE)),"SITE INCONNU",(VLOOKUP(B157,'Domaines IP'!$J$3:$K$215,2,FALSE))))</f>
        <v/>
      </c>
      <c r="D157" s="192"/>
      <c r="E157" s="163"/>
      <c r="F157" s="182" t="str">
        <f t="shared" si="13"/>
        <v/>
      </c>
      <c r="G157" s="188"/>
      <c r="H157" s="200"/>
      <c r="I157" s="201" t="str">
        <f>IF(COUNTIF($E$4:$E$503:$H$4:$H$503,H157)&gt;1,COUNTIF($E$4:$E$503:$H$4:$H$503,H157),"")</f>
        <v/>
      </c>
      <c r="J157" s="189"/>
      <c r="K157" s="180" t="str">
        <f t="shared" si="14"/>
        <v/>
      </c>
      <c r="L157" s="164"/>
      <c r="M157" s="164"/>
      <c r="N157" s="164"/>
      <c r="O157" s="188"/>
      <c r="P157" s="193" t="str">
        <f t="shared" si="15"/>
        <v/>
      </c>
      <c r="Q157" s="190"/>
      <c r="CA157" s="1" t="e">
        <f>VLOOKUP(B157,'Domaines IP'!M:R,6,FALSE)</f>
        <v>#N/A</v>
      </c>
      <c r="CB157" s="1" t="e">
        <f t="shared" si="16"/>
        <v>#N/A</v>
      </c>
      <c r="CC157" s="1">
        <f t="shared" si="17"/>
        <v>0</v>
      </c>
    </row>
    <row r="158" spans="1:81" ht="15.75" x14ac:dyDescent="0.25">
      <c r="A158" s="172">
        <v>155</v>
      </c>
      <c r="B158" s="162" t="str">
        <f t="shared" si="12"/>
        <v/>
      </c>
      <c r="C158" s="161" t="str">
        <f>IF(B158="","",IF(ISNA(VLOOKUP(B158,'Domaines IP'!$J$3:$K$215,2,FALSE)),"SITE INCONNU",(VLOOKUP(B158,'Domaines IP'!$J$3:$K$215,2,FALSE))))</f>
        <v/>
      </c>
      <c r="D158" s="192"/>
      <c r="E158" s="163"/>
      <c r="F158" s="182" t="str">
        <f t="shared" si="13"/>
        <v/>
      </c>
      <c r="G158" s="188"/>
      <c r="H158" s="200"/>
      <c r="I158" s="201" t="str">
        <f>IF(COUNTIF($E$4:$E$503:$H$4:$H$503,H158)&gt;1,COUNTIF($E$4:$E$503:$H$4:$H$503,H158),"")</f>
        <v/>
      </c>
      <c r="J158" s="189"/>
      <c r="K158" s="180" t="str">
        <f t="shared" si="14"/>
        <v/>
      </c>
      <c r="L158" s="164"/>
      <c r="M158" s="164"/>
      <c r="N158" s="164"/>
      <c r="O158" s="188"/>
      <c r="P158" s="193" t="str">
        <f t="shared" si="15"/>
        <v/>
      </c>
      <c r="Q158" s="190"/>
      <c r="CA158" s="1" t="e">
        <f>VLOOKUP(B158,'Domaines IP'!M:R,6,FALSE)</f>
        <v>#N/A</v>
      </c>
      <c r="CB158" s="1" t="e">
        <f t="shared" si="16"/>
        <v>#N/A</v>
      </c>
      <c r="CC158" s="1">
        <f t="shared" si="17"/>
        <v>0</v>
      </c>
    </row>
    <row r="159" spans="1:81" ht="15.75" x14ac:dyDescent="0.25">
      <c r="A159" s="172">
        <v>156</v>
      </c>
      <c r="B159" s="162" t="str">
        <f t="shared" si="12"/>
        <v/>
      </c>
      <c r="C159" s="161" t="str">
        <f>IF(B159="","",IF(ISNA(VLOOKUP(B159,'Domaines IP'!$J$3:$K$215,2,FALSE)),"SITE INCONNU",(VLOOKUP(B159,'Domaines IP'!$J$3:$K$215,2,FALSE))))</f>
        <v/>
      </c>
      <c r="D159" s="192"/>
      <c r="E159" s="163"/>
      <c r="F159" s="182" t="str">
        <f t="shared" si="13"/>
        <v/>
      </c>
      <c r="G159" s="188"/>
      <c r="H159" s="200"/>
      <c r="I159" s="201" t="str">
        <f>IF(COUNTIF($E$4:$E$503:$H$4:$H$503,H159)&gt;1,COUNTIF($E$4:$E$503:$H$4:$H$503,H159),"")</f>
        <v/>
      </c>
      <c r="J159" s="189"/>
      <c r="K159" s="180" t="str">
        <f t="shared" si="14"/>
        <v/>
      </c>
      <c r="L159" s="164"/>
      <c r="M159" s="164"/>
      <c r="N159" s="164"/>
      <c r="O159" s="188"/>
      <c r="P159" s="193" t="str">
        <f t="shared" si="15"/>
        <v/>
      </c>
      <c r="Q159" s="190"/>
      <c r="CA159" s="1" t="e">
        <f>VLOOKUP(B159,'Domaines IP'!M:R,6,FALSE)</f>
        <v>#N/A</v>
      </c>
      <c r="CB159" s="1" t="e">
        <f t="shared" si="16"/>
        <v>#N/A</v>
      </c>
      <c r="CC159" s="1">
        <f t="shared" si="17"/>
        <v>0</v>
      </c>
    </row>
    <row r="160" spans="1:81" ht="15.75" x14ac:dyDescent="0.25">
      <c r="A160" s="172">
        <v>157</v>
      </c>
      <c r="B160" s="162" t="str">
        <f t="shared" si="12"/>
        <v/>
      </c>
      <c r="C160" s="161" t="str">
        <f>IF(B160="","",IF(ISNA(VLOOKUP(B160,'Domaines IP'!$J$3:$K$215,2,FALSE)),"SITE INCONNU",(VLOOKUP(B160,'Domaines IP'!$J$3:$K$215,2,FALSE))))</f>
        <v/>
      </c>
      <c r="D160" s="192"/>
      <c r="E160" s="163"/>
      <c r="F160" s="182" t="str">
        <f t="shared" si="13"/>
        <v/>
      </c>
      <c r="G160" s="188"/>
      <c r="H160" s="200"/>
      <c r="I160" s="201" t="str">
        <f>IF(COUNTIF($E$4:$E$503:$H$4:$H$503,H160)&gt;1,COUNTIF($E$4:$E$503:$H$4:$H$503,H160),"")</f>
        <v/>
      </c>
      <c r="J160" s="189"/>
      <c r="K160" s="180" t="str">
        <f t="shared" si="14"/>
        <v/>
      </c>
      <c r="L160" s="164"/>
      <c r="M160" s="164"/>
      <c r="N160" s="164"/>
      <c r="O160" s="188"/>
      <c r="P160" s="193" t="str">
        <f t="shared" si="15"/>
        <v/>
      </c>
      <c r="Q160" s="190"/>
      <c r="CA160" s="1" t="e">
        <f>VLOOKUP(B160,'Domaines IP'!M:R,6,FALSE)</f>
        <v>#N/A</v>
      </c>
      <c r="CB160" s="1" t="e">
        <f t="shared" si="16"/>
        <v>#N/A</v>
      </c>
      <c r="CC160" s="1">
        <f t="shared" si="17"/>
        <v>0</v>
      </c>
    </row>
    <row r="161" spans="1:81" ht="15.75" x14ac:dyDescent="0.25">
      <c r="A161" s="172">
        <v>158</v>
      </c>
      <c r="B161" s="162" t="str">
        <f t="shared" si="12"/>
        <v/>
      </c>
      <c r="C161" s="161" t="str">
        <f>IF(B161="","",IF(ISNA(VLOOKUP(B161,'Domaines IP'!$J$3:$K$215,2,FALSE)),"SITE INCONNU",(VLOOKUP(B161,'Domaines IP'!$J$3:$K$215,2,FALSE))))</f>
        <v/>
      </c>
      <c r="D161" s="192"/>
      <c r="E161" s="163"/>
      <c r="F161" s="182" t="str">
        <f t="shared" si="13"/>
        <v/>
      </c>
      <c r="G161" s="188"/>
      <c r="H161" s="200"/>
      <c r="I161" s="201" t="str">
        <f>IF(COUNTIF($E$4:$E$503:$H$4:$H$503,H161)&gt;1,COUNTIF($E$4:$E$503:$H$4:$H$503,H161),"")</f>
        <v/>
      </c>
      <c r="J161" s="189"/>
      <c r="K161" s="180" t="str">
        <f t="shared" si="14"/>
        <v/>
      </c>
      <c r="L161" s="164"/>
      <c r="M161" s="164"/>
      <c r="N161" s="164"/>
      <c r="O161" s="188"/>
      <c r="P161" s="193" t="str">
        <f t="shared" si="15"/>
        <v/>
      </c>
      <c r="Q161" s="190"/>
      <c r="CA161" s="1" t="e">
        <f>VLOOKUP(B161,'Domaines IP'!M:R,6,FALSE)</f>
        <v>#N/A</v>
      </c>
      <c r="CB161" s="1" t="e">
        <f t="shared" si="16"/>
        <v>#N/A</v>
      </c>
      <c r="CC161" s="1">
        <f t="shared" si="17"/>
        <v>0</v>
      </c>
    </row>
    <row r="162" spans="1:81" ht="15.75" x14ac:dyDescent="0.25">
      <c r="A162" s="172">
        <v>159</v>
      </c>
      <c r="B162" s="162" t="str">
        <f t="shared" si="12"/>
        <v/>
      </c>
      <c r="C162" s="161" t="str">
        <f>IF(B162="","",IF(ISNA(VLOOKUP(B162,'Domaines IP'!$J$3:$K$215,2,FALSE)),"SITE INCONNU",(VLOOKUP(B162,'Domaines IP'!$J$3:$K$215,2,FALSE))))</f>
        <v/>
      </c>
      <c r="D162" s="192"/>
      <c r="E162" s="163"/>
      <c r="F162" s="182" t="str">
        <f t="shared" si="13"/>
        <v/>
      </c>
      <c r="G162" s="188"/>
      <c r="H162" s="200"/>
      <c r="I162" s="201" t="str">
        <f>IF(COUNTIF($E$4:$E$503:$H$4:$H$503,H162)&gt;1,COUNTIF($E$4:$E$503:$H$4:$H$503,H162),"")</f>
        <v/>
      </c>
      <c r="J162" s="189"/>
      <c r="K162" s="180" t="str">
        <f t="shared" si="14"/>
        <v/>
      </c>
      <c r="L162" s="164"/>
      <c r="M162" s="164"/>
      <c r="N162" s="164"/>
      <c r="O162" s="188"/>
      <c r="P162" s="193" t="str">
        <f t="shared" si="15"/>
        <v/>
      </c>
      <c r="Q162" s="190"/>
      <c r="CA162" s="1" t="e">
        <f>VLOOKUP(B162,'Domaines IP'!M:R,6,FALSE)</f>
        <v>#N/A</v>
      </c>
      <c r="CB162" s="1" t="e">
        <f t="shared" si="16"/>
        <v>#N/A</v>
      </c>
      <c r="CC162" s="1">
        <f t="shared" si="17"/>
        <v>0</v>
      </c>
    </row>
    <row r="163" spans="1:81" ht="15.75" x14ac:dyDescent="0.25">
      <c r="A163" s="172">
        <v>160</v>
      </c>
      <c r="B163" s="162" t="str">
        <f t="shared" si="12"/>
        <v/>
      </c>
      <c r="C163" s="161" t="str">
        <f>IF(B163="","",IF(ISNA(VLOOKUP(B163,'Domaines IP'!$J$3:$K$215,2,FALSE)),"SITE INCONNU",(VLOOKUP(B163,'Domaines IP'!$J$3:$K$215,2,FALSE))))</f>
        <v/>
      </c>
      <c r="D163" s="192"/>
      <c r="E163" s="163"/>
      <c r="F163" s="182" t="str">
        <f t="shared" si="13"/>
        <v/>
      </c>
      <c r="G163" s="188"/>
      <c r="H163" s="200"/>
      <c r="I163" s="201" t="str">
        <f>IF(COUNTIF($E$4:$E$503:$H$4:$H$503,H163)&gt;1,COUNTIF($E$4:$E$503:$H$4:$H$503,H163),"")</f>
        <v/>
      </c>
      <c r="J163" s="189"/>
      <c r="K163" s="180" t="str">
        <f t="shared" si="14"/>
        <v/>
      </c>
      <c r="L163" s="164"/>
      <c r="M163" s="164"/>
      <c r="N163" s="164"/>
      <c r="O163" s="188"/>
      <c r="P163" s="193" t="str">
        <f t="shared" si="15"/>
        <v/>
      </c>
      <c r="Q163" s="190"/>
      <c r="CA163" s="1" t="e">
        <f>VLOOKUP(B163,'Domaines IP'!M:R,6,FALSE)</f>
        <v>#N/A</v>
      </c>
      <c r="CB163" s="1" t="e">
        <f t="shared" si="16"/>
        <v>#N/A</v>
      </c>
      <c r="CC163" s="1">
        <f t="shared" si="17"/>
        <v>0</v>
      </c>
    </row>
    <row r="164" spans="1:81" ht="15.75" x14ac:dyDescent="0.25">
      <c r="A164" s="172">
        <v>161</v>
      </c>
      <c r="B164" s="162" t="str">
        <f t="shared" si="12"/>
        <v/>
      </c>
      <c r="C164" s="161" t="str">
        <f>IF(B164="","",IF(ISNA(VLOOKUP(B164,'Domaines IP'!$J$3:$K$215,2,FALSE)),"SITE INCONNU",(VLOOKUP(B164,'Domaines IP'!$J$3:$K$215,2,FALSE))))</f>
        <v/>
      </c>
      <c r="D164" s="192"/>
      <c r="E164" s="163"/>
      <c r="F164" s="182" t="str">
        <f t="shared" si="13"/>
        <v/>
      </c>
      <c r="G164" s="188"/>
      <c r="H164" s="200"/>
      <c r="I164" s="201" t="str">
        <f>IF(COUNTIF($E$4:$E$503:$H$4:$H$503,H164)&gt;1,COUNTIF($E$4:$E$503:$H$4:$H$503,H164),"")</f>
        <v/>
      </c>
      <c r="J164" s="189"/>
      <c r="K164" s="180" t="str">
        <f t="shared" si="14"/>
        <v/>
      </c>
      <c r="L164" s="164"/>
      <c r="M164" s="164"/>
      <c r="N164" s="164"/>
      <c r="O164" s="188"/>
      <c r="P164" s="193" t="str">
        <f t="shared" si="15"/>
        <v/>
      </c>
      <c r="Q164" s="190"/>
      <c r="CA164" s="1" t="e">
        <f>VLOOKUP(B164,'Domaines IP'!M:R,6,FALSE)</f>
        <v>#N/A</v>
      </c>
      <c r="CB164" s="1" t="e">
        <f t="shared" si="16"/>
        <v>#N/A</v>
      </c>
      <c r="CC164" s="1">
        <f t="shared" si="17"/>
        <v>0</v>
      </c>
    </row>
    <row r="165" spans="1:81" ht="15.75" x14ac:dyDescent="0.25">
      <c r="A165" s="172">
        <v>162</v>
      </c>
      <c r="B165" s="162" t="str">
        <f t="shared" si="12"/>
        <v/>
      </c>
      <c r="C165" s="161" t="str">
        <f>IF(B165="","",IF(ISNA(VLOOKUP(B165,'Domaines IP'!$J$3:$K$215,2,FALSE)),"SITE INCONNU",(VLOOKUP(B165,'Domaines IP'!$J$3:$K$215,2,FALSE))))</f>
        <v/>
      </c>
      <c r="D165" s="192"/>
      <c r="E165" s="163"/>
      <c r="F165" s="182" t="str">
        <f t="shared" si="13"/>
        <v/>
      </c>
      <c r="G165" s="188"/>
      <c r="H165" s="200"/>
      <c r="I165" s="201" t="str">
        <f>IF(COUNTIF($E$4:$E$503:$H$4:$H$503,H165)&gt;1,COUNTIF($E$4:$E$503:$H$4:$H$503,H165),"")</f>
        <v/>
      </c>
      <c r="J165" s="189"/>
      <c r="K165" s="180" t="str">
        <f t="shared" si="14"/>
        <v/>
      </c>
      <c r="L165" s="164"/>
      <c r="M165" s="164"/>
      <c r="N165" s="164"/>
      <c r="O165" s="188"/>
      <c r="P165" s="193" t="str">
        <f t="shared" si="15"/>
        <v/>
      </c>
      <c r="Q165" s="190"/>
      <c r="CA165" s="1" t="e">
        <f>VLOOKUP(B165,'Domaines IP'!M:R,6,FALSE)</f>
        <v>#N/A</v>
      </c>
      <c r="CB165" s="1" t="e">
        <f t="shared" si="16"/>
        <v>#N/A</v>
      </c>
      <c r="CC165" s="1">
        <f t="shared" si="17"/>
        <v>0</v>
      </c>
    </row>
    <row r="166" spans="1:81" ht="15.75" x14ac:dyDescent="0.25">
      <c r="A166" s="172">
        <v>163</v>
      </c>
      <c r="B166" s="162" t="str">
        <f t="shared" si="12"/>
        <v/>
      </c>
      <c r="C166" s="161" t="str">
        <f>IF(B166="","",IF(ISNA(VLOOKUP(B166,'Domaines IP'!$J$3:$K$215,2,FALSE)),"SITE INCONNU",(VLOOKUP(B166,'Domaines IP'!$J$3:$K$215,2,FALSE))))</f>
        <v/>
      </c>
      <c r="D166" s="192"/>
      <c r="E166" s="163"/>
      <c r="F166" s="182" t="str">
        <f t="shared" si="13"/>
        <v/>
      </c>
      <c r="G166" s="188"/>
      <c r="H166" s="200"/>
      <c r="I166" s="201" t="str">
        <f>IF(COUNTIF($E$4:$E$503:$H$4:$H$503,H166)&gt;1,COUNTIF($E$4:$E$503:$H$4:$H$503,H166),"")</f>
        <v/>
      </c>
      <c r="J166" s="189"/>
      <c r="K166" s="180" t="str">
        <f t="shared" si="14"/>
        <v/>
      </c>
      <c r="L166" s="164"/>
      <c r="M166" s="164"/>
      <c r="N166" s="164"/>
      <c r="O166" s="188"/>
      <c r="P166" s="193" t="str">
        <f t="shared" si="15"/>
        <v/>
      </c>
      <c r="Q166" s="190"/>
      <c r="CA166" s="1" t="e">
        <f>VLOOKUP(B166,'Domaines IP'!M:R,6,FALSE)</f>
        <v>#N/A</v>
      </c>
      <c r="CB166" s="1" t="e">
        <f t="shared" si="16"/>
        <v>#N/A</v>
      </c>
      <c r="CC166" s="1">
        <f t="shared" si="17"/>
        <v>0</v>
      </c>
    </row>
    <row r="167" spans="1:81" ht="15.75" x14ac:dyDescent="0.25">
      <c r="A167" s="172">
        <v>164</v>
      </c>
      <c r="B167" s="162" t="str">
        <f t="shared" si="12"/>
        <v/>
      </c>
      <c r="C167" s="161" t="str">
        <f>IF(B167="","",IF(ISNA(VLOOKUP(B167,'Domaines IP'!$J$3:$K$215,2,FALSE)),"SITE INCONNU",(VLOOKUP(B167,'Domaines IP'!$J$3:$K$215,2,FALSE))))</f>
        <v/>
      </c>
      <c r="D167" s="192"/>
      <c r="E167" s="163"/>
      <c r="F167" s="182" t="str">
        <f t="shared" si="13"/>
        <v/>
      </c>
      <c r="G167" s="188"/>
      <c r="H167" s="200"/>
      <c r="I167" s="201" t="str">
        <f>IF(COUNTIF($E$4:$E$503:$H$4:$H$503,H167)&gt;1,COUNTIF($E$4:$E$503:$H$4:$H$503,H167),"")</f>
        <v/>
      </c>
      <c r="J167" s="189"/>
      <c r="K167" s="180" t="str">
        <f t="shared" si="14"/>
        <v/>
      </c>
      <c r="L167" s="164"/>
      <c r="M167" s="164"/>
      <c r="N167" s="164"/>
      <c r="O167" s="188"/>
      <c r="P167" s="193" t="str">
        <f t="shared" si="15"/>
        <v/>
      </c>
      <c r="Q167" s="190"/>
      <c r="CA167" s="1" t="e">
        <f>VLOOKUP(B167,'Domaines IP'!M:R,6,FALSE)</f>
        <v>#N/A</v>
      </c>
      <c r="CB167" s="1" t="e">
        <f t="shared" si="16"/>
        <v>#N/A</v>
      </c>
      <c r="CC167" s="1">
        <f t="shared" si="17"/>
        <v>0</v>
      </c>
    </row>
    <row r="168" spans="1:81" ht="15.75" x14ac:dyDescent="0.25">
      <c r="A168" s="172">
        <v>165</v>
      </c>
      <c r="B168" s="162" t="str">
        <f t="shared" si="12"/>
        <v/>
      </c>
      <c r="C168" s="161" t="str">
        <f>IF(B168="","",IF(ISNA(VLOOKUP(B168,'Domaines IP'!$J$3:$K$215,2,FALSE)),"SITE INCONNU",(VLOOKUP(B168,'Domaines IP'!$J$3:$K$215,2,FALSE))))</f>
        <v/>
      </c>
      <c r="D168" s="192"/>
      <c r="E168" s="163"/>
      <c r="F168" s="182" t="str">
        <f t="shared" si="13"/>
        <v/>
      </c>
      <c r="G168" s="188"/>
      <c r="H168" s="200"/>
      <c r="I168" s="201" t="str">
        <f>IF(COUNTIF($E$4:$E$503:$H$4:$H$503,H168)&gt;1,COUNTIF($E$4:$E$503:$H$4:$H$503,H168),"")</f>
        <v/>
      </c>
      <c r="J168" s="189"/>
      <c r="K168" s="180" t="str">
        <f t="shared" si="14"/>
        <v/>
      </c>
      <c r="L168" s="164"/>
      <c r="M168" s="164"/>
      <c r="N168" s="164"/>
      <c r="O168" s="188"/>
      <c r="P168" s="193" t="str">
        <f t="shared" si="15"/>
        <v/>
      </c>
      <c r="Q168" s="190"/>
      <c r="CA168" s="1" t="e">
        <f>VLOOKUP(B168,'Domaines IP'!M:R,6,FALSE)</f>
        <v>#N/A</v>
      </c>
      <c r="CB168" s="1" t="e">
        <f t="shared" si="16"/>
        <v>#N/A</v>
      </c>
      <c r="CC168" s="1">
        <f t="shared" si="17"/>
        <v>0</v>
      </c>
    </row>
    <row r="169" spans="1:81" ht="15.75" x14ac:dyDescent="0.25">
      <c r="A169" s="172">
        <v>166</v>
      </c>
      <c r="B169" s="162" t="str">
        <f t="shared" si="12"/>
        <v/>
      </c>
      <c r="C169" s="161" t="str">
        <f>IF(B169="","",IF(ISNA(VLOOKUP(B169,'Domaines IP'!$J$3:$K$215,2,FALSE)),"SITE INCONNU",(VLOOKUP(B169,'Domaines IP'!$J$3:$K$215,2,FALSE))))</f>
        <v/>
      </c>
      <c r="D169" s="192"/>
      <c r="E169" s="163"/>
      <c r="F169" s="182" t="str">
        <f t="shared" si="13"/>
        <v/>
      </c>
      <c r="G169" s="188"/>
      <c r="H169" s="200"/>
      <c r="I169" s="201" t="str">
        <f>IF(COUNTIF($E$4:$E$503:$H$4:$H$503,H169)&gt;1,COUNTIF($E$4:$E$503:$H$4:$H$503,H169),"")</f>
        <v/>
      </c>
      <c r="J169" s="189"/>
      <c r="K169" s="180" t="str">
        <f t="shared" si="14"/>
        <v/>
      </c>
      <c r="L169" s="164"/>
      <c r="M169" s="164"/>
      <c r="N169" s="164"/>
      <c r="O169" s="188"/>
      <c r="P169" s="193" t="str">
        <f t="shared" si="15"/>
        <v/>
      </c>
      <c r="Q169" s="190"/>
      <c r="CA169" s="1" t="e">
        <f>VLOOKUP(B169,'Domaines IP'!M:R,6,FALSE)</f>
        <v>#N/A</v>
      </c>
      <c r="CB169" s="1" t="e">
        <f t="shared" si="16"/>
        <v>#N/A</v>
      </c>
      <c r="CC169" s="1">
        <f t="shared" si="17"/>
        <v>0</v>
      </c>
    </row>
    <row r="170" spans="1:81" ht="15.75" x14ac:dyDescent="0.25">
      <c r="A170" s="172">
        <v>167</v>
      </c>
      <c r="B170" s="162" t="str">
        <f t="shared" si="12"/>
        <v/>
      </c>
      <c r="C170" s="161" t="str">
        <f>IF(B170="","",IF(ISNA(VLOOKUP(B170,'Domaines IP'!$J$3:$K$215,2,FALSE)),"SITE INCONNU",(VLOOKUP(B170,'Domaines IP'!$J$3:$K$215,2,FALSE))))</f>
        <v/>
      </c>
      <c r="D170" s="192"/>
      <c r="E170" s="163"/>
      <c r="F170" s="182" t="str">
        <f t="shared" si="13"/>
        <v/>
      </c>
      <c r="G170" s="188"/>
      <c r="H170" s="200"/>
      <c r="I170" s="201" t="str">
        <f>IF(COUNTIF($E$4:$E$503:$H$4:$H$503,H170)&gt;1,COUNTIF($E$4:$E$503:$H$4:$H$503,H170),"")</f>
        <v/>
      </c>
      <c r="J170" s="189"/>
      <c r="K170" s="180" t="str">
        <f t="shared" si="14"/>
        <v/>
      </c>
      <c r="L170" s="164"/>
      <c r="M170" s="164"/>
      <c r="N170" s="164"/>
      <c r="O170" s="188"/>
      <c r="P170" s="193" t="str">
        <f t="shared" si="15"/>
        <v/>
      </c>
      <c r="Q170" s="190"/>
      <c r="CA170" s="1" t="e">
        <f>VLOOKUP(B170,'Domaines IP'!M:R,6,FALSE)</f>
        <v>#N/A</v>
      </c>
      <c r="CB170" s="1" t="e">
        <f t="shared" si="16"/>
        <v>#N/A</v>
      </c>
      <c r="CC170" s="1">
        <f t="shared" si="17"/>
        <v>0</v>
      </c>
    </row>
    <row r="171" spans="1:81" ht="15.75" x14ac:dyDescent="0.25">
      <c r="A171" s="172">
        <v>168</v>
      </c>
      <c r="B171" s="162" t="str">
        <f t="shared" si="12"/>
        <v/>
      </c>
      <c r="C171" s="161" t="str">
        <f>IF(B171="","",IF(ISNA(VLOOKUP(B171,'Domaines IP'!$J$3:$K$215,2,FALSE)),"SITE INCONNU",(VLOOKUP(B171,'Domaines IP'!$J$3:$K$215,2,FALSE))))</f>
        <v/>
      </c>
      <c r="D171" s="192"/>
      <c r="E171" s="163"/>
      <c r="F171" s="182" t="str">
        <f t="shared" si="13"/>
        <v/>
      </c>
      <c r="G171" s="188"/>
      <c r="H171" s="200"/>
      <c r="I171" s="201" t="str">
        <f>IF(COUNTIF($E$4:$E$503:$H$4:$H$503,H171)&gt;1,COUNTIF($E$4:$E$503:$H$4:$H$503,H171),"")</f>
        <v/>
      </c>
      <c r="J171" s="189"/>
      <c r="K171" s="180" t="str">
        <f t="shared" si="14"/>
        <v/>
      </c>
      <c r="L171" s="164"/>
      <c r="M171" s="164"/>
      <c r="N171" s="164"/>
      <c r="O171" s="188"/>
      <c r="P171" s="193" t="str">
        <f t="shared" si="15"/>
        <v/>
      </c>
      <c r="Q171" s="190"/>
      <c r="CA171" s="1" t="e">
        <f>VLOOKUP(B171,'Domaines IP'!M:R,6,FALSE)</f>
        <v>#N/A</v>
      </c>
      <c r="CB171" s="1" t="e">
        <f t="shared" si="16"/>
        <v>#N/A</v>
      </c>
      <c r="CC171" s="1">
        <f t="shared" si="17"/>
        <v>0</v>
      </c>
    </row>
    <row r="172" spans="1:81" ht="15.75" x14ac:dyDescent="0.25">
      <c r="A172" s="172">
        <v>169</v>
      </c>
      <c r="B172" s="162" t="str">
        <f t="shared" si="12"/>
        <v/>
      </c>
      <c r="C172" s="161" t="str">
        <f>IF(B172="","",IF(ISNA(VLOOKUP(B172,'Domaines IP'!$J$3:$K$215,2,FALSE)),"SITE INCONNU",(VLOOKUP(B172,'Domaines IP'!$J$3:$K$215,2,FALSE))))</f>
        <v/>
      </c>
      <c r="D172" s="192"/>
      <c r="E172" s="163"/>
      <c r="F172" s="182" t="str">
        <f t="shared" si="13"/>
        <v/>
      </c>
      <c r="G172" s="188"/>
      <c r="H172" s="200"/>
      <c r="I172" s="201" t="str">
        <f>IF(COUNTIF($E$4:$E$503:$H$4:$H$503,H172)&gt;1,COUNTIF($E$4:$E$503:$H$4:$H$503,H172),"")</f>
        <v/>
      </c>
      <c r="J172" s="189"/>
      <c r="K172" s="180" t="str">
        <f t="shared" si="14"/>
        <v/>
      </c>
      <c r="L172" s="164"/>
      <c r="M172" s="164"/>
      <c r="N172" s="164"/>
      <c r="O172" s="188"/>
      <c r="P172" s="193" t="str">
        <f t="shared" si="15"/>
        <v/>
      </c>
      <c r="Q172" s="190"/>
      <c r="CA172" s="1" t="e">
        <f>VLOOKUP(B172,'Domaines IP'!M:R,6,FALSE)</f>
        <v>#N/A</v>
      </c>
      <c r="CB172" s="1" t="e">
        <f t="shared" si="16"/>
        <v>#N/A</v>
      </c>
      <c r="CC172" s="1">
        <f t="shared" si="17"/>
        <v>0</v>
      </c>
    </row>
    <row r="173" spans="1:81" ht="15.75" x14ac:dyDescent="0.25">
      <c r="A173" s="172">
        <v>170</v>
      </c>
      <c r="B173" s="162" t="str">
        <f t="shared" si="12"/>
        <v/>
      </c>
      <c r="C173" s="161" t="str">
        <f>IF(B173="","",IF(ISNA(VLOOKUP(B173,'Domaines IP'!$J$3:$K$215,2,FALSE)),"SITE INCONNU",(VLOOKUP(B173,'Domaines IP'!$J$3:$K$215,2,FALSE))))</f>
        <v/>
      </c>
      <c r="D173" s="192"/>
      <c r="E173" s="163"/>
      <c r="F173" s="182" t="str">
        <f t="shared" si="13"/>
        <v/>
      </c>
      <c r="G173" s="188"/>
      <c r="H173" s="200"/>
      <c r="I173" s="201" t="str">
        <f>IF(COUNTIF($E$4:$E$503:$H$4:$H$503,H173)&gt;1,COUNTIF($E$4:$E$503:$H$4:$H$503,H173),"")</f>
        <v/>
      </c>
      <c r="J173" s="189"/>
      <c r="K173" s="180" t="str">
        <f t="shared" si="14"/>
        <v/>
      </c>
      <c r="L173" s="164"/>
      <c r="M173" s="164"/>
      <c r="N173" s="164"/>
      <c r="O173" s="188"/>
      <c r="P173" s="193" t="str">
        <f t="shared" si="15"/>
        <v/>
      </c>
      <c r="Q173" s="190"/>
      <c r="CA173" s="1" t="e">
        <f>VLOOKUP(B173,'Domaines IP'!M:R,6,FALSE)</f>
        <v>#N/A</v>
      </c>
      <c r="CB173" s="1" t="e">
        <f t="shared" si="16"/>
        <v>#N/A</v>
      </c>
      <c r="CC173" s="1">
        <f t="shared" si="17"/>
        <v>0</v>
      </c>
    </row>
    <row r="174" spans="1:81" ht="15.75" x14ac:dyDescent="0.25">
      <c r="A174" s="172">
        <v>171</v>
      </c>
      <c r="B174" s="162" t="str">
        <f t="shared" si="12"/>
        <v/>
      </c>
      <c r="C174" s="161" t="str">
        <f>IF(B174="","",IF(ISNA(VLOOKUP(B174,'Domaines IP'!$J$3:$K$215,2,FALSE)),"SITE INCONNU",(VLOOKUP(B174,'Domaines IP'!$J$3:$K$215,2,FALSE))))</f>
        <v/>
      </c>
      <c r="D174" s="192"/>
      <c r="E174" s="163"/>
      <c r="F174" s="182" t="str">
        <f t="shared" si="13"/>
        <v/>
      </c>
      <c r="G174" s="188"/>
      <c r="H174" s="200"/>
      <c r="I174" s="201" t="str">
        <f>IF(COUNTIF($E$4:$E$503:$H$4:$H$503,H174)&gt;1,COUNTIF($E$4:$E$503:$H$4:$H$503,H174),"")</f>
        <v/>
      </c>
      <c r="J174" s="189"/>
      <c r="K174" s="180" t="str">
        <f t="shared" si="14"/>
        <v/>
      </c>
      <c r="L174" s="164"/>
      <c r="M174" s="164"/>
      <c r="N174" s="164"/>
      <c r="O174" s="188"/>
      <c r="P174" s="193" t="str">
        <f t="shared" si="15"/>
        <v/>
      </c>
      <c r="Q174" s="190"/>
      <c r="CA174" s="1" t="e">
        <f>VLOOKUP(B174,'Domaines IP'!M:R,6,FALSE)</f>
        <v>#N/A</v>
      </c>
      <c r="CB174" s="1" t="e">
        <f t="shared" si="16"/>
        <v>#N/A</v>
      </c>
      <c r="CC174" s="1">
        <f t="shared" si="17"/>
        <v>0</v>
      </c>
    </row>
    <row r="175" spans="1:81" ht="15.75" x14ac:dyDescent="0.25">
      <c r="A175" s="172">
        <v>172</v>
      </c>
      <c r="B175" s="162" t="str">
        <f t="shared" si="12"/>
        <v/>
      </c>
      <c r="C175" s="161" t="str">
        <f>IF(B175="","",IF(ISNA(VLOOKUP(B175,'Domaines IP'!$J$3:$K$215,2,FALSE)),"SITE INCONNU",(VLOOKUP(B175,'Domaines IP'!$J$3:$K$215,2,FALSE))))</f>
        <v/>
      </c>
      <c r="D175" s="192"/>
      <c r="E175" s="163"/>
      <c r="F175" s="182" t="str">
        <f t="shared" si="13"/>
        <v/>
      </c>
      <c r="G175" s="188"/>
      <c r="H175" s="200"/>
      <c r="I175" s="201" t="str">
        <f>IF(COUNTIF($E$4:$E$503:$H$4:$H$503,H175)&gt;1,COUNTIF($E$4:$E$503:$H$4:$H$503,H175),"")</f>
        <v/>
      </c>
      <c r="J175" s="189"/>
      <c r="K175" s="180" t="str">
        <f t="shared" si="14"/>
        <v/>
      </c>
      <c r="L175" s="164"/>
      <c r="M175" s="164"/>
      <c r="N175" s="164"/>
      <c r="O175" s="188"/>
      <c r="P175" s="193" t="str">
        <f t="shared" si="15"/>
        <v/>
      </c>
      <c r="Q175" s="190"/>
      <c r="CA175" s="1" t="e">
        <f>VLOOKUP(B175,'Domaines IP'!M:R,6,FALSE)</f>
        <v>#N/A</v>
      </c>
      <c r="CB175" s="1" t="e">
        <f t="shared" si="16"/>
        <v>#N/A</v>
      </c>
      <c r="CC175" s="1">
        <f t="shared" si="17"/>
        <v>0</v>
      </c>
    </row>
    <row r="176" spans="1:81" ht="15.75" x14ac:dyDescent="0.25">
      <c r="A176" s="172">
        <v>173</v>
      </c>
      <c r="B176" s="162" t="str">
        <f t="shared" si="12"/>
        <v/>
      </c>
      <c r="C176" s="161" t="str">
        <f>IF(B176="","",IF(ISNA(VLOOKUP(B176,'Domaines IP'!$J$3:$K$215,2,FALSE)),"SITE INCONNU",(VLOOKUP(B176,'Domaines IP'!$J$3:$K$215,2,FALSE))))</f>
        <v/>
      </c>
      <c r="D176" s="192"/>
      <c r="E176" s="163"/>
      <c r="F176" s="182" t="str">
        <f t="shared" si="13"/>
        <v/>
      </c>
      <c r="G176" s="188"/>
      <c r="H176" s="200"/>
      <c r="I176" s="201" t="str">
        <f>IF(COUNTIF($E$4:$E$503:$H$4:$H$503,H176)&gt;1,COUNTIF($E$4:$E$503:$H$4:$H$503,H176),"")</f>
        <v/>
      </c>
      <c r="J176" s="189"/>
      <c r="K176" s="180" t="str">
        <f t="shared" si="14"/>
        <v/>
      </c>
      <c r="L176" s="164"/>
      <c r="M176" s="164"/>
      <c r="N176" s="164"/>
      <c r="O176" s="188"/>
      <c r="P176" s="193" t="str">
        <f t="shared" si="15"/>
        <v/>
      </c>
      <c r="Q176" s="190"/>
      <c r="CA176" s="1" t="e">
        <f>VLOOKUP(B176,'Domaines IP'!M:R,6,FALSE)</f>
        <v>#N/A</v>
      </c>
      <c r="CB176" s="1" t="e">
        <f t="shared" si="16"/>
        <v>#N/A</v>
      </c>
      <c r="CC176" s="1">
        <f t="shared" si="17"/>
        <v>0</v>
      </c>
    </row>
    <row r="177" spans="1:81" ht="15.75" x14ac:dyDescent="0.25">
      <c r="A177" s="172">
        <v>174</v>
      </c>
      <c r="B177" s="162" t="str">
        <f t="shared" si="12"/>
        <v/>
      </c>
      <c r="C177" s="161" t="str">
        <f>IF(B177="","",IF(ISNA(VLOOKUP(B177,'Domaines IP'!$J$3:$K$215,2,FALSE)),"SITE INCONNU",(VLOOKUP(B177,'Domaines IP'!$J$3:$K$215,2,FALSE))))</f>
        <v/>
      </c>
      <c r="D177" s="192"/>
      <c r="E177" s="163"/>
      <c r="F177" s="182" t="str">
        <f t="shared" si="13"/>
        <v/>
      </c>
      <c r="G177" s="188"/>
      <c r="H177" s="200"/>
      <c r="I177" s="201" t="str">
        <f>IF(COUNTIF($E$4:$E$503:$H$4:$H$503,H177)&gt;1,COUNTIF($E$4:$E$503:$H$4:$H$503,H177),"")</f>
        <v/>
      </c>
      <c r="J177" s="189"/>
      <c r="K177" s="180" t="str">
        <f t="shared" si="14"/>
        <v/>
      </c>
      <c r="L177" s="164"/>
      <c r="M177" s="164"/>
      <c r="N177" s="164"/>
      <c r="O177" s="188"/>
      <c r="P177" s="193" t="str">
        <f t="shared" si="15"/>
        <v/>
      </c>
      <c r="Q177" s="190"/>
      <c r="CA177" s="1" t="e">
        <f>VLOOKUP(B177,'Domaines IP'!M:R,6,FALSE)</f>
        <v>#N/A</v>
      </c>
      <c r="CB177" s="1" t="e">
        <f t="shared" si="16"/>
        <v>#N/A</v>
      </c>
      <c r="CC177" s="1">
        <f t="shared" si="17"/>
        <v>0</v>
      </c>
    </row>
    <row r="178" spans="1:81" ht="15.75" x14ac:dyDescent="0.25">
      <c r="A178" s="172">
        <v>175</v>
      </c>
      <c r="B178" s="162" t="str">
        <f t="shared" si="12"/>
        <v/>
      </c>
      <c r="C178" s="161" t="str">
        <f>IF(B178="","",IF(ISNA(VLOOKUP(B178,'Domaines IP'!$J$3:$K$215,2,FALSE)),"SITE INCONNU",(VLOOKUP(B178,'Domaines IP'!$J$3:$K$215,2,FALSE))))</f>
        <v/>
      </c>
      <c r="D178" s="192"/>
      <c r="E178" s="163"/>
      <c r="F178" s="182" t="str">
        <f t="shared" si="13"/>
        <v/>
      </c>
      <c r="G178" s="188"/>
      <c r="H178" s="200"/>
      <c r="I178" s="201" t="str">
        <f>IF(COUNTIF($E$4:$E$503:$H$4:$H$503,H178)&gt;1,COUNTIF($E$4:$E$503:$H$4:$H$503,H178),"")</f>
        <v/>
      </c>
      <c r="J178" s="189"/>
      <c r="K178" s="180" t="str">
        <f t="shared" si="14"/>
        <v/>
      </c>
      <c r="L178" s="164"/>
      <c r="M178" s="164"/>
      <c r="N178" s="164"/>
      <c r="O178" s="188"/>
      <c r="P178" s="193" t="str">
        <f t="shared" si="15"/>
        <v/>
      </c>
      <c r="Q178" s="190"/>
      <c r="CA178" s="1" t="e">
        <f>VLOOKUP(B178,'Domaines IP'!M:R,6,FALSE)</f>
        <v>#N/A</v>
      </c>
      <c r="CB178" s="1" t="e">
        <f t="shared" si="16"/>
        <v>#N/A</v>
      </c>
      <c r="CC178" s="1">
        <f t="shared" si="17"/>
        <v>0</v>
      </c>
    </row>
    <row r="179" spans="1:81" ht="15.75" x14ac:dyDescent="0.25">
      <c r="A179" s="172">
        <v>176</v>
      </c>
      <c r="B179" s="162" t="str">
        <f t="shared" si="12"/>
        <v/>
      </c>
      <c r="C179" s="161" t="str">
        <f>IF(B179="","",IF(ISNA(VLOOKUP(B179,'Domaines IP'!$J$3:$K$215,2,FALSE)),"SITE INCONNU",(VLOOKUP(B179,'Domaines IP'!$J$3:$K$215,2,FALSE))))</f>
        <v/>
      </c>
      <c r="D179" s="192"/>
      <c r="E179" s="163"/>
      <c r="F179" s="182" t="str">
        <f t="shared" si="13"/>
        <v/>
      </c>
      <c r="G179" s="188"/>
      <c r="H179" s="200"/>
      <c r="I179" s="201" t="str">
        <f>IF(COUNTIF($E$4:$E$503:$H$4:$H$503,H179)&gt;1,COUNTIF($E$4:$E$503:$H$4:$H$503,H179),"")</f>
        <v/>
      </c>
      <c r="J179" s="189"/>
      <c r="K179" s="180" t="str">
        <f t="shared" si="14"/>
        <v/>
      </c>
      <c r="L179" s="164"/>
      <c r="M179" s="164"/>
      <c r="N179" s="164"/>
      <c r="O179" s="188"/>
      <c r="P179" s="193" t="str">
        <f t="shared" si="15"/>
        <v/>
      </c>
      <c r="Q179" s="190"/>
      <c r="CA179" s="1" t="e">
        <f>VLOOKUP(B179,'Domaines IP'!M:R,6,FALSE)</f>
        <v>#N/A</v>
      </c>
      <c r="CB179" s="1" t="e">
        <f t="shared" si="16"/>
        <v>#N/A</v>
      </c>
      <c r="CC179" s="1">
        <f t="shared" si="17"/>
        <v>0</v>
      </c>
    </row>
    <row r="180" spans="1:81" ht="15.75" x14ac:dyDescent="0.25">
      <c r="A180" s="172">
        <v>177</v>
      </c>
      <c r="B180" s="162" t="str">
        <f t="shared" si="12"/>
        <v/>
      </c>
      <c r="C180" s="161" t="str">
        <f>IF(B180="","",IF(ISNA(VLOOKUP(B180,'Domaines IP'!$J$3:$K$215,2,FALSE)),"SITE INCONNU",(VLOOKUP(B180,'Domaines IP'!$J$3:$K$215,2,FALSE))))</f>
        <v/>
      </c>
      <c r="D180" s="192"/>
      <c r="E180" s="163"/>
      <c r="F180" s="182" t="str">
        <f t="shared" si="13"/>
        <v/>
      </c>
      <c r="G180" s="188"/>
      <c r="H180" s="200"/>
      <c r="I180" s="201" t="str">
        <f>IF(COUNTIF($E$4:$E$503:$H$4:$H$503,H180)&gt;1,COUNTIF($E$4:$E$503:$H$4:$H$503,H180),"")</f>
        <v/>
      </c>
      <c r="J180" s="189"/>
      <c r="K180" s="180" t="str">
        <f t="shared" si="14"/>
        <v/>
      </c>
      <c r="L180" s="164"/>
      <c r="M180" s="164"/>
      <c r="N180" s="164"/>
      <c r="O180" s="188"/>
      <c r="P180" s="193" t="str">
        <f t="shared" si="15"/>
        <v/>
      </c>
      <c r="Q180" s="190"/>
      <c r="CA180" s="1" t="e">
        <f>VLOOKUP(B180,'Domaines IP'!M:R,6,FALSE)</f>
        <v>#N/A</v>
      </c>
      <c r="CB180" s="1" t="e">
        <f t="shared" si="16"/>
        <v>#N/A</v>
      </c>
      <c r="CC180" s="1">
        <f t="shared" si="17"/>
        <v>0</v>
      </c>
    </row>
    <row r="181" spans="1:81" ht="15.75" x14ac:dyDescent="0.25">
      <c r="A181" s="172">
        <v>178</v>
      </c>
      <c r="B181" s="162" t="str">
        <f t="shared" si="12"/>
        <v/>
      </c>
      <c r="C181" s="161" t="str">
        <f>IF(B181="","",IF(ISNA(VLOOKUP(B181,'Domaines IP'!$J$3:$K$215,2,FALSE)),"SITE INCONNU",(VLOOKUP(B181,'Domaines IP'!$J$3:$K$215,2,FALSE))))</f>
        <v/>
      </c>
      <c r="D181" s="192"/>
      <c r="E181" s="163"/>
      <c r="F181" s="182" t="str">
        <f t="shared" si="13"/>
        <v/>
      </c>
      <c r="G181" s="188"/>
      <c r="H181" s="200"/>
      <c r="I181" s="201" t="str">
        <f>IF(COUNTIF($E$4:$E$503:$H$4:$H$503,H181)&gt;1,COUNTIF($E$4:$E$503:$H$4:$H$503,H181),"")</f>
        <v/>
      </c>
      <c r="J181" s="189"/>
      <c r="K181" s="180" t="str">
        <f t="shared" si="14"/>
        <v/>
      </c>
      <c r="L181" s="164"/>
      <c r="M181" s="164"/>
      <c r="N181" s="164"/>
      <c r="O181" s="188"/>
      <c r="P181" s="193" t="str">
        <f t="shared" si="15"/>
        <v/>
      </c>
      <c r="Q181" s="190"/>
      <c r="CA181" s="1" t="e">
        <f>VLOOKUP(B181,'Domaines IP'!M:R,6,FALSE)</f>
        <v>#N/A</v>
      </c>
      <c r="CB181" s="1" t="e">
        <f t="shared" si="16"/>
        <v>#N/A</v>
      </c>
      <c r="CC181" s="1">
        <f t="shared" si="17"/>
        <v>0</v>
      </c>
    </row>
    <row r="182" spans="1:81" ht="15.75" x14ac:dyDescent="0.25">
      <c r="A182" s="172">
        <v>179</v>
      </c>
      <c r="B182" s="162" t="str">
        <f t="shared" si="12"/>
        <v/>
      </c>
      <c r="C182" s="161" t="str">
        <f>IF(B182="","",IF(ISNA(VLOOKUP(B182,'Domaines IP'!$J$3:$K$215,2,FALSE)),"SITE INCONNU",(VLOOKUP(B182,'Domaines IP'!$J$3:$K$215,2,FALSE))))</f>
        <v/>
      </c>
      <c r="D182" s="192"/>
      <c r="E182" s="163"/>
      <c r="F182" s="182" t="str">
        <f t="shared" si="13"/>
        <v/>
      </c>
      <c r="G182" s="188"/>
      <c r="H182" s="200"/>
      <c r="I182" s="201" t="str">
        <f>IF(COUNTIF($E$4:$E$503:$H$4:$H$503,H182)&gt;1,COUNTIF($E$4:$E$503:$H$4:$H$503,H182),"")</f>
        <v/>
      </c>
      <c r="J182" s="189"/>
      <c r="K182" s="180" t="str">
        <f t="shared" si="14"/>
        <v/>
      </c>
      <c r="L182" s="164"/>
      <c r="M182" s="164"/>
      <c r="N182" s="164"/>
      <c r="O182" s="188"/>
      <c r="P182" s="193" t="str">
        <f t="shared" si="15"/>
        <v/>
      </c>
      <c r="Q182" s="190"/>
      <c r="CA182" s="1" t="e">
        <f>VLOOKUP(B182,'Domaines IP'!M:R,6,FALSE)</f>
        <v>#N/A</v>
      </c>
      <c r="CB182" s="1" t="e">
        <f t="shared" si="16"/>
        <v>#N/A</v>
      </c>
      <c r="CC182" s="1">
        <f t="shared" si="17"/>
        <v>0</v>
      </c>
    </row>
    <row r="183" spans="1:81" ht="15.75" x14ac:dyDescent="0.25">
      <c r="A183" s="172">
        <v>180</v>
      </c>
      <c r="B183" s="162" t="str">
        <f t="shared" si="12"/>
        <v/>
      </c>
      <c r="C183" s="161" t="str">
        <f>IF(B183="","",IF(ISNA(VLOOKUP(B183,'Domaines IP'!$J$3:$K$215,2,FALSE)),"SITE INCONNU",(VLOOKUP(B183,'Domaines IP'!$J$3:$K$215,2,FALSE))))</f>
        <v/>
      </c>
      <c r="D183" s="192"/>
      <c r="E183" s="163"/>
      <c r="F183" s="182" t="str">
        <f t="shared" si="13"/>
        <v/>
      </c>
      <c r="G183" s="188"/>
      <c r="H183" s="200"/>
      <c r="I183" s="201" t="str">
        <f>IF(COUNTIF($E$4:$E$503:$H$4:$H$503,H183)&gt;1,COUNTIF($E$4:$E$503:$H$4:$H$503,H183),"")</f>
        <v/>
      </c>
      <c r="J183" s="189"/>
      <c r="K183" s="180" t="str">
        <f t="shared" si="14"/>
        <v/>
      </c>
      <c r="L183" s="164"/>
      <c r="M183" s="164"/>
      <c r="N183" s="164"/>
      <c r="O183" s="188"/>
      <c r="P183" s="193" t="str">
        <f t="shared" si="15"/>
        <v/>
      </c>
      <c r="Q183" s="190"/>
      <c r="CA183" s="1" t="e">
        <f>VLOOKUP(B183,'Domaines IP'!M:R,6,FALSE)</f>
        <v>#N/A</v>
      </c>
      <c r="CB183" s="1" t="e">
        <f t="shared" si="16"/>
        <v>#N/A</v>
      </c>
      <c r="CC183" s="1">
        <f t="shared" si="17"/>
        <v>0</v>
      </c>
    </row>
    <row r="184" spans="1:81" ht="15.75" x14ac:dyDescent="0.25">
      <c r="A184" s="172">
        <v>181</v>
      </c>
      <c r="B184" s="162" t="str">
        <f t="shared" si="12"/>
        <v/>
      </c>
      <c r="C184" s="161" t="str">
        <f>IF(B184="","",IF(ISNA(VLOOKUP(B184,'Domaines IP'!$J$3:$K$215,2,FALSE)),"SITE INCONNU",(VLOOKUP(B184,'Domaines IP'!$J$3:$K$215,2,FALSE))))</f>
        <v/>
      </c>
      <c r="D184" s="192"/>
      <c r="E184" s="163"/>
      <c r="F184" s="182" t="str">
        <f t="shared" si="13"/>
        <v/>
      </c>
      <c r="G184" s="188"/>
      <c r="H184" s="200"/>
      <c r="I184" s="201" t="str">
        <f>IF(COUNTIF($E$4:$E$503:$H$4:$H$503,H184)&gt;1,COUNTIF($E$4:$E$503:$H$4:$H$503,H184),"")</f>
        <v/>
      </c>
      <c r="J184" s="189"/>
      <c r="K184" s="180" t="str">
        <f t="shared" si="14"/>
        <v/>
      </c>
      <c r="L184" s="164"/>
      <c r="M184" s="164"/>
      <c r="N184" s="164"/>
      <c r="O184" s="188"/>
      <c r="P184" s="193" t="str">
        <f t="shared" si="15"/>
        <v/>
      </c>
      <c r="Q184" s="190"/>
      <c r="CA184" s="1" t="e">
        <f>VLOOKUP(B184,'Domaines IP'!M:R,6,FALSE)</f>
        <v>#N/A</v>
      </c>
      <c r="CB184" s="1" t="e">
        <f t="shared" si="16"/>
        <v>#N/A</v>
      </c>
      <c r="CC184" s="1">
        <f t="shared" si="17"/>
        <v>0</v>
      </c>
    </row>
    <row r="185" spans="1:81" ht="15.75" x14ac:dyDescent="0.25">
      <c r="A185" s="172">
        <v>182</v>
      </c>
      <c r="B185" s="162" t="str">
        <f t="shared" si="12"/>
        <v/>
      </c>
      <c r="C185" s="161" t="str">
        <f>IF(B185="","",IF(ISNA(VLOOKUP(B185,'Domaines IP'!$J$3:$K$215,2,FALSE)),"SITE INCONNU",(VLOOKUP(B185,'Domaines IP'!$J$3:$K$215,2,FALSE))))</f>
        <v/>
      </c>
      <c r="D185" s="192"/>
      <c r="E185" s="163"/>
      <c r="F185" s="182" t="str">
        <f t="shared" si="13"/>
        <v/>
      </c>
      <c r="G185" s="188"/>
      <c r="H185" s="200"/>
      <c r="I185" s="201" t="str">
        <f>IF(COUNTIF($E$4:$E$503:$H$4:$H$503,H185)&gt;1,COUNTIF($E$4:$E$503:$H$4:$H$503,H185),"")</f>
        <v/>
      </c>
      <c r="J185" s="189"/>
      <c r="K185" s="180" t="str">
        <f t="shared" si="14"/>
        <v/>
      </c>
      <c r="L185" s="164"/>
      <c r="M185" s="164"/>
      <c r="N185" s="164"/>
      <c r="O185" s="188"/>
      <c r="P185" s="193" t="str">
        <f t="shared" si="15"/>
        <v/>
      </c>
      <c r="Q185" s="190"/>
      <c r="CA185" s="1" t="e">
        <f>VLOOKUP(B185,'Domaines IP'!M:R,6,FALSE)</f>
        <v>#N/A</v>
      </c>
      <c r="CB185" s="1" t="e">
        <f t="shared" si="16"/>
        <v>#N/A</v>
      </c>
      <c r="CC185" s="1">
        <f t="shared" si="17"/>
        <v>0</v>
      </c>
    </row>
    <row r="186" spans="1:81" ht="15.75" x14ac:dyDescent="0.25">
      <c r="A186" s="172">
        <v>183</v>
      </c>
      <c r="B186" s="162" t="str">
        <f t="shared" si="12"/>
        <v/>
      </c>
      <c r="C186" s="161" t="str">
        <f>IF(B186="","",IF(ISNA(VLOOKUP(B186,'Domaines IP'!$J$3:$K$215,2,FALSE)),"SITE INCONNU",(VLOOKUP(B186,'Domaines IP'!$J$3:$K$215,2,FALSE))))</f>
        <v/>
      </c>
      <c r="D186" s="192"/>
      <c r="E186" s="163"/>
      <c r="F186" s="182" t="str">
        <f t="shared" si="13"/>
        <v/>
      </c>
      <c r="G186" s="188"/>
      <c r="H186" s="200"/>
      <c r="I186" s="201" t="str">
        <f>IF(COUNTIF($E$4:$E$503:$H$4:$H$503,H186)&gt;1,COUNTIF($E$4:$E$503:$H$4:$H$503,H186),"")</f>
        <v/>
      </c>
      <c r="J186" s="189"/>
      <c r="K186" s="180" t="str">
        <f t="shared" si="14"/>
        <v/>
      </c>
      <c r="L186" s="164"/>
      <c r="M186" s="164"/>
      <c r="N186" s="164"/>
      <c r="O186" s="188"/>
      <c r="P186" s="193" t="str">
        <f t="shared" si="15"/>
        <v/>
      </c>
      <c r="Q186" s="190"/>
      <c r="CA186" s="1" t="e">
        <f>VLOOKUP(B186,'Domaines IP'!M:R,6,FALSE)</f>
        <v>#N/A</v>
      </c>
      <c r="CB186" s="1" t="e">
        <f t="shared" si="16"/>
        <v>#N/A</v>
      </c>
      <c r="CC186" s="1">
        <f t="shared" si="17"/>
        <v>0</v>
      </c>
    </row>
    <row r="187" spans="1:81" ht="15.75" x14ac:dyDescent="0.25">
      <c r="A187" s="172">
        <v>184</v>
      </c>
      <c r="B187" s="162" t="str">
        <f t="shared" si="12"/>
        <v/>
      </c>
      <c r="C187" s="161" t="str">
        <f>IF(B187="","",IF(ISNA(VLOOKUP(B187,'Domaines IP'!$J$3:$K$215,2,FALSE)),"SITE INCONNU",(VLOOKUP(B187,'Domaines IP'!$J$3:$K$215,2,FALSE))))</f>
        <v/>
      </c>
      <c r="D187" s="192"/>
      <c r="E187" s="163"/>
      <c r="F187" s="182" t="str">
        <f t="shared" si="13"/>
        <v/>
      </c>
      <c r="G187" s="188"/>
      <c r="H187" s="200"/>
      <c r="I187" s="201" t="str">
        <f>IF(COUNTIF($E$4:$E$503:$H$4:$H$503,H187)&gt;1,COUNTIF($E$4:$E$503:$H$4:$H$503,H187),"")</f>
        <v/>
      </c>
      <c r="J187" s="189"/>
      <c r="K187" s="180" t="str">
        <f t="shared" si="14"/>
        <v/>
      </c>
      <c r="L187" s="164"/>
      <c r="M187" s="164"/>
      <c r="N187" s="164"/>
      <c r="O187" s="188"/>
      <c r="P187" s="193" t="str">
        <f t="shared" si="15"/>
        <v/>
      </c>
      <c r="Q187" s="190"/>
      <c r="CA187" s="1" t="e">
        <f>VLOOKUP(B187,'Domaines IP'!M:R,6,FALSE)</f>
        <v>#N/A</v>
      </c>
      <c r="CB187" s="1" t="e">
        <f t="shared" si="16"/>
        <v>#N/A</v>
      </c>
      <c r="CC187" s="1">
        <f t="shared" si="17"/>
        <v>0</v>
      </c>
    </row>
    <row r="188" spans="1:81" ht="15.75" x14ac:dyDescent="0.25">
      <c r="A188" s="172">
        <v>185</v>
      </c>
      <c r="B188" s="162" t="str">
        <f t="shared" si="12"/>
        <v/>
      </c>
      <c r="C188" s="161" t="str">
        <f>IF(B188="","",IF(ISNA(VLOOKUP(B188,'Domaines IP'!$J$3:$K$215,2,FALSE)),"SITE INCONNU",(VLOOKUP(B188,'Domaines IP'!$J$3:$K$215,2,FALSE))))</f>
        <v/>
      </c>
      <c r="D188" s="192"/>
      <c r="E188" s="163"/>
      <c r="F188" s="182" t="str">
        <f t="shared" si="13"/>
        <v/>
      </c>
      <c r="G188" s="188"/>
      <c r="H188" s="200"/>
      <c r="I188" s="201" t="str">
        <f>IF(COUNTIF($E$4:$E$503:$H$4:$H$503,H188)&gt;1,COUNTIF($E$4:$E$503:$H$4:$H$503,H188),"")</f>
        <v/>
      </c>
      <c r="J188" s="189"/>
      <c r="K188" s="180" t="str">
        <f t="shared" si="14"/>
        <v/>
      </c>
      <c r="L188" s="164"/>
      <c r="M188" s="164"/>
      <c r="N188" s="164"/>
      <c r="O188" s="188"/>
      <c r="P188" s="193" t="str">
        <f t="shared" si="15"/>
        <v/>
      </c>
      <c r="Q188" s="190"/>
      <c r="CA188" s="1" t="e">
        <f>VLOOKUP(B188,'Domaines IP'!M:R,6,FALSE)</f>
        <v>#N/A</v>
      </c>
      <c r="CB188" s="1" t="e">
        <f t="shared" si="16"/>
        <v>#N/A</v>
      </c>
      <c r="CC188" s="1">
        <f t="shared" si="17"/>
        <v>0</v>
      </c>
    </row>
    <row r="189" spans="1:81" ht="15.75" x14ac:dyDescent="0.25">
      <c r="A189" s="172">
        <v>186</v>
      </c>
      <c r="B189" s="162" t="str">
        <f t="shared" si="12"/>
        <v/>
      </c>
      <c r="C189" s="161" t="str">
        <f>IF(B189="","",IF(ISNA(VLOOKUP(B189,'Domaines IP'!$J$3:$K$215,2,FALSE)),"SITE INCONNU",(VLOOKUP(B189,'Domaines IP'!$J$3:$K$215,2,FALSE))))</f>
        <v/>
      </c>
      <c r="D189" s="192"/>
      <c r="E189" s="163"/>
      <c r="F189" s="182" t="str">
        <f t="shared" si="13"/>
        <v/>
      </c>
      <c r="G189" s="188"/>
      <c r="H189" s="200"/>
      <c r="I189" s="201" t="str">
        <f>IF(COUNTIF($E$4:$E$503:$H$4:$H$503,H189)&gt;1,COUNTIF($E$4:$E$503:$H$4:$H$503,H189),"")</f>
        <v/>
      </c>
      <c r="J189" s="189"/>
      <c r="K189" s="180" t="str">
        <f t="shared" si="14"/>
        <v/>
      </c>
      <c r="L189" s="164"/>
      <c r="M189" s="164"/>
      <c r="N189" s="164"/>
      <c r="O189" s="188"/>
      <c r="P189" s="193" t="str">
        <f t="shared" si="15"/>
        <v/>
      </c>
      <c r="Q189" s="190"/>
      <c r="CA189" s="1" t="e">
        <f>VLOOKUP(B189,'Domaines IP'!M:R,6,FALSE)</f>
        <v>#N/A</v>
      </c>
      <c r="CB189" s="1" t="e">
        <f t="shared" si="16"/>
        <v>#N/A</v>
      </c>
      <c r="CC189" s="1">
        <f t="shared" si="17"/>
        <v>0</v>
      </c>
    </row>
    <row r="190" spans="1:81" ht="15.75" x14ac:dyDescent="0.25">
      <c r="A190" s="172">
        <v>187</v>
      </c>
      <c r="B190" s="162" t="str">
        <f t="shared" si="12"/>
        <v/>
      </c>
      <c r="C190" s="161" t="str">
        <f>IF(B190="","",IF(ISNA(VLOOKUP(B190,'Domaines IP'!$J$3:$K$215,2,FALSE)),"SITE INCONNU",(VLOOKUP(B190,'Domaines IP'!$J$3:$K$215,2,FALSE))))</f>
        <v/>
      </c>
      <c r="D190" s="192"/>
      <c r="E190" s="163"/>
      <c r="F190" s="182" t="str">
        <f t="shared" si="13"/>
        <v/>
      </c>
      <c r="G190" s="188"/>
      <c r="H190" s="200"/>
      <c r="I190" s="201" t="str">
        <f>IF(COUNTIF($E$4:$E$503:$H$4:$H$503,H190)&gt;1,COUNTIF($E$4:$E$503:$H$4:$H$503,H190),"")</f>
        <v/>
      </c>
      <c r="J190" s="189"/>
      <c r="K190" s="180" t="str">
        <f t="shared" si="14"/>
        <v/>
      </c>
      <c r="L190" s="164"/>
      <c r="M190" s="164"/>
      <c r="N190" s="164"/>
      <c r="O190" s="188"/>
      <c r="P190" s="193" t="str">
        <f t="shared" si="15"/>
        <v/>
      </c>
      <c r="Q190" s="190"/>
      <c r="CA190" s="1" t="e">
        <f>VLOOKUP(B190,'Domaines IP'!M:R,6,FALSE)</f>
        <v>#N/A</v>
      </c>
      <c r="CB190" s="1" t="e">
        <f t="shared" si="16"/>
        <v>#N/A</v>
      </c>
      <c r="CC190" s="1">
        <f t="shared" si="17"/>
        <v>0</v>
      </c>
    </row>
    <row r="191" spans="1:81" ht="15.75" x14ac:dyDescent="0.25">
      <c r="A191" s="172">
        <v>188</v>
      </c>
      <c r="B191" s="162" t="str">
        <f t="shared" si="12"/>
        <v/>
      </c>
      <c r="C191" s="161" t="str">
        <f>IF(B191="","",IF(ISNA(VLOOKUP(B191,'Domaines IP'!$J$3:$K$215,2,FALSE)),"SITE INCONNU",(VLOOKUP(B191,'Domaines IP'!$J$3:$K$215,2,FALSE))))</f>
        <v/>
      </c>
      <c r="D191" s="192"/>
      <c r="E191" s="163"/>
      <c r="F191" s="182" t="str">
        <f t="shared" si="13"/>
        <v/>
      </c>
      <c r="G191" s="188"/>
      <c r="H191" s="200"/>
      <c r="I191" s="201" t="str">
        <f>IF(COUNTIF($E$4:$E$503:$H$4:$H$503,H191)&gt;1,COUNTIF($E$4:$E$503:$H$4:$H$503,H191),"")</f>
        <v/>
      </c>
      <c r="J191" s="189"/>
      <c r="K191" s="180" t="str">
        <f t="shared" si="14"/>
        <v/>
      </c>
      <c r="L191" s="164"/>
      <c r="M191" s="164"/>
      <c r="N191" s="164"/>
      <c r="O191" s="188"/>
      <c r="P191" s="193" t="str">
        <f t="shared" si="15"/>
        <v/>
      </c>
      <c r="Q191" s="190"/>
      <c r="CA191" s="1" t="e">
        <f>VLOOKUP(B191,'Domaines IP'!M:R,6,FALSE)</f>
        <v>#N/A</v>
      </c>
      <c r="CB191" s="1" t="e">
        <f t="shared" si="16"/>
        <v>#N/A</v>
      </c>
      <c r="CC191" s="1">
        <f t="shared" si="17"/>
        <v>0</v>
      </c>
    </row>
    <row r="192" spans="1:81" ht="15.75" x14ac:dyDescent="0.25">
      <c r="A192" s="172">
        <v>189</v>
      </c>
      <c r="B192" s="162" t="str">
        <f t="shared" si="12"/>
        <v/>
      </c>
      <c r="C192" s="161" t="str">
        <f>IF(B192="","",IF(ISNA(VLOOKUP(B192,'Domaines IP'!$J$3:$K$215,2,FALSE)),"SITE INCONNU",(VLOOKUP(B192,'Domaines IP'!$J$3:$K$215,2,FALSE))))</f>
        <v/>
      </c>
      <c r="D192" s="192"/>
      <c r="E192" s="163"/>
      <c r="F192" s="182" t="str">
        <f t="shared" si="13"/>
        <v/>
      </c>
      <c r="G192" s="188"/>
      <c r="H192" s="200"/>
      <c r="I192" s="201" t="str">
        <f>IF(COUNTIF($E$4:$E$503:$H$4:$H$503,H192)&gt;1,COUNTIF($E$4:$E$503:$H$4:$H$503,H192),"")</f>
        <v/>
      </c>
      <c r="J192" s="189"/>
      <c r="K192" s="180" t="str">
        <f t="shared" si="14"/>
        <v/>
      </c>
      <c r="L192" s="164"/>
      <c r="M192" s="164"/>
      <c r="N192" s="164"/>
      <c r="O192" s="188"/>
      <c r="P192" s="193" t="str">
        <f t="shared" si="15"/>
        <v/>
      </c>
      <c r="Q192" s="190"/>
      <c r="CA192" s="1" t="e">
        <f>VLOOKUP(B192,'Domaines IP'!M:R,6,FALSE)</f>
        <v>#N/A</v>
      </c>
      <c r="CB192" s="1" t="e">
        <f t="shared" si="16"/>
        <v>#N/A</v>
      </c>
      <c r="CC192" s="1">
        <f t="shared" si="17"/>
        <v>0</v>
      </c>
    </row>
    <row r="193" spans="1:81" ht="15.75" x14ac:dyDescent="0.25">
      <c r="A193" s="172">
        <v>190</v>
      </c>
      <c r="B193" s="162" t="str">
        <f t="shared" si="12"/>
        <v/>
      </c>
      <c r="C193" s="161" t="str">
        <f>IF(B193="","",IF(ISNA(VLOOKUP(B193,'Domaines IP'!$J$3:$K$215,2,FALSE)),"SITE INCONNU",(VLOOKUP(B193,'Domaines IP'!$J$3:$K$215,2,FALSE))))</f>
        <v/>
      </c>
      <c r="D193" s="192"/>
      <c r="E193" s="163"/>
      <c r="F193" s="182" t="str">
        <f t="shared" si="13"/>
        <v/>
      </c>
      <c r="G193" s="188"/>
      <c r="H193" s="200"/>
      <c r="I193" s="201" t="str">
        <f>IF(COUNTIF($E$4:$E$503:$H$4:$H$503,H193)&gt;1,COUNTIF($E$4:$E$503:$H$4:$H$503,H193),"")</f>
        <v/>
      </c>
      <c r="J193" s="189"/>
      <c r="K193" s="180" t="str">
        <f t="shared" si="14"/>
        <v/>
      </c>
      <c r="L193" s="164"/>
      <c r="M193" s="164"/>
      <c r="N193" s="164"/>
      <c r="O193" s="188"/>
      <c r="P193" s="193" t="str">
        <f t="shared" si="15"/>
        <v/>
      </c>
      <c r="Q193" s="190"/>
      <c r="CA193" s="1" t="e">
        <f>VLOOKUP(B193,'Domaines IP'!M:R,6,FALSE)</f>
        <v>#N/A</v>
      </c>
      <c r="CB193" s="1" t="e">
        <f t="shared" si="16"/>
        <v>#N/A</v>
      </c>
      <c r="CC193" s="1">
        <f t="shared" si="17"/>
        <v>0</v>
      </c>
    </row>
    <row r="194" spans="1:81" ht="15.75" x14ac:dyDescent="0.25">
      <c r="A194" s="172">
        <v>191</v>
      </c>
      <c r="B194" s="162" t="str">
        <f t="shared" si="12"/>
        <v/>
      </c>
      <c r="C194" s="161" t="str">
        <f>IF(B194="","",IF(ISNA(VLOOKUP(B194,'Domaines IP'!$J$3:$K$215,2,FALSE)),"SITE INCONNU",(VLOOKUP(B194,'Domaines IP'!$J$3:$K$215,2,FALSE))))</f>
        <v/>
      </c>
      <c r="D194" s="192"/>
      <c r="E194" s="163"/>
      <c r="F194" s="182" t="str">
        <f t="shared" si="13"/>
        <v/>
      </c>
      <c r="G194" s="188"/>
      <c r="H194" s="200"/>
      <c r="I194" s="201" t="str">
        <f>IF(COUNTIF($E$4:$E$503:$H$4:$H$503,H194)&gt;1,COUNTIF($E$4:$E$503:$H$4:$H$503,H194),"")</f>
        <v/>
      </c>
      <c r="J194" s="189"/>
      <c r="K194" s="180" t="str">
        <f t="shared" si="14"/>
        <v/>
      </c>
      <c r="L194" s="164"/>
      <c r="M194" s="164"/>
      <c r="N194" s="164"/>
      <c r="O194" s="188"/>
      <c r="P194" s="193" t="str">
        <f t="shared" si="15"/>
        <v/>
      </c>
      <c r="Q194" s="190"/>
      <c r="CA194" s="1" t="e">
        <f>VLOOKUP(B194,'Domaines IP'!M:R,6,FALSE)</f>
        <v>#N/A</v>
      </c>
      <c r="CB194" s="1" t="e">
        <f t="shared" si="16"/>
        <v>#N/A</v>
      </c>
      <c r="CC194" s="1">
        <f t="shared" si="17"/>
        <v>0</v>
      </c>
    </row>
    <row r="195" spans="1:81" ht="15.75" x14ac:dyDescent="0.25">
      <c r="A195" s="172">
        <v>192</v>
      </c>
      <c r="B195" s="162" t="str">
        <f t="shared" si="12"/>
        <v/>
      </c>
      <c r="C195" s="161" t="str">
        <f>IF(B195="","",IF(ISNA(VLOOKUP(B195,'Domaines IP'!$J$3:$K$215,2,FALSE)),"SITE INCONNU",(VLOOKUP(B195,'Domaines IP'!$J$3:$K$215,2,FALSE))))</f>
        <v/>
      </c>
      <c r="D195" s="192"/>
      <c r="E195" s="163"/>
      <c r="F195" s="182" t="str">
        <f t="shared" si="13"/>
        <v/>
      </c>
      <c r="G195" s="188"/>
      <c r="H195" s="200"/>
      <c r="I195" s="201" t="str">
        <f>IF(COUNTIF($E$4:$E$503:$H$4:$H$503,H195)&gt;1,COUNTIF($E$4:$E$503:$H$4:$H$503,H195),"")</f>
        <v/>
      </c>
      <c r="J195" s="189"/>
      <c r="K195" s="180" t="str">
        <f t="shared" si="14"/>
        <v/>
      </c>
      <c r="L195" s="164"/>
      <c r="M195" s="164"/>
      <c r="N195" s="164"/>
      <c r="O195" s="188"/>
      <c r="P195" s="193" t="str">
        <f t="shared" si="15"/>
        <v/>
      </c>
      <c r="Q195" s="190"/>
      <c r="CA195" s="1" t="e">
        <f>VLOOKUP(B195,'Domaines IP'!M:R,6,FALSE)</f>
        <v>#N/A</v>
      </c>
      <c r="CB195" s="1" t="e">
        <f t="shared" si="16"/>
        <v>#N/A</v>
      </c>
      <c r="CC195" s="1">
        <f t="shared" si="17"/>
        <v>0</v>
      </c>
    </row>
    <row r="196" spans="1:81" ht="15.75" x14ac:dyDescent="0.25">
      <c r="A196" s="172">
        <v>193</v>
      </c>
      <c r="B196" s="162" t="str">
        <f t="shared" si="12"/>
        <v/>
      </c>
      <c r="C196" s="161" t="str">
        <f>IF(B196="","",IF(ISNA(VLOOKUP(B196,'Domaines IP'!$J$3:$K$215,2,FALSE)),"SITE INCONNU",(VLOOKUP(B196,'Domaines IP'!$J$3:$K$215,2,FALSE))))</f>
        <v/>
      </c>
      <c r="D196" s="192"/>
      <c r="E196" s="163"/>
      <c r="F196" s="182" t="str">
        <f t="shared" si="13"/>
        <v/>
      </c>
      <c r="G196" s="188"/>
      <c r="H196" s="200"/>
      <c r="I196" s="201" t="str">
        <f>IF(COUNTIF($E$4:$E$503:$H$4:$H$503,H196)&gt;1,COUNTIF($E$4:$E$503:$H$4:$H$503,H196),"")</f>
        <v/>
      </c>
      <c r="J196" s="189"/>
      <c r="K196" s="180" t="str">
        <f t="shared" si="14"/>
        <v/>
      </c>
      <c r="L196" s="164"/>
      <c r="M196" s="164"/>
      <c r="N196" s="164"/>
      <c r="O196" s="188"/>
      <c r="P196" s="193" t="str">
        <f t="shared" si="15"/>
        <v/>
      </c>
      <c r="Q196" s="190"/>
      <c r="CA196" s="1" t="e">
        <f>VLOOKUP(B196,'Domaines IP'!M:R,6,FALSE)</f>
        <v>#N/A</v>
      </c>
      <c r="CB196" s="1" t="e">
        <f t="shared" si="16"/>
        <v>#N/A</v>
      </c>
      <c r="CC196" s="1">
        <f t="shared" si="17"/>
        <v>0</v>
      </c>
    </row>
    <row r="197" spans="1:81" ht="15.75" x14ac:dyDescent="0.25">
      <c r="A197" s="172">
        <v>194</v>
      </c>
      <c r="B197" s="162" t="str">
        <f t="shared" ref="B197:B260" si="18">IFERROR(IF(H197="",VALUE(LEFT(E197,3)),VALUE(LEFT(H197,3))),"")</f>
        <v/>
      </c>
      <c r="C197" s="161" t="str">
        <f>IF(B197="","",IF(ISNA(VLOOKUP(B197,'Domaines IP'!$J$3:$K$215,2,FALSE)),"SITE INCONNU",(VLOOKUP(B197,'Domaines IP'!$J$3:$K$215,2,FALSE))))</f>
        <v/>
      </c>
      <c r="D197" s="192"/>
      <c r="E197" s="163"/>
      <c r="F197" s="182" t="str">
        <f t="shared" ref="F197:F260" si="19">IF(COUNTIF($E$4:$E$503,E197)&gt;1,COUNTIF($E$4:$E$503,E197),"")</f>
        <v/>
      </c>
      <c r="G197" s="188"/>
      <c r="H197" s="200"/>
      <c r="I197" s="201" t="str">
        <f>IF(COUNTIF($E$4:$E$503:$H$4:$H$503,H197)&gt;1,COUNTIF($E$4:$E$503:$H$4:$H$503,H197),"")</f>
        <v/>
      </c>
      <c r="J197" s="189"/>
      <c r="K197" s="180" t="str">
        <f t="shared" ref="K197:K260" si="20">IF(COUNTIF($J$4:$J$503,J197)&gt;1,COUNTIF($J$4:$J$503,J197),"")</f>
        <v/>
      </c>
      <c r="L197" s="164"/>
      <c r="M197" s="164"/>
      <c r="N197" s="164"/>
      <c r="O197" s="188"/>
      <c r="P197" s="193" t="str">
        <f t="shared" ref="P197:P260" si="21">IF(O197="","",IF(O197="uAgent","",IF(O197="uSupervisor",CB197,IF(O197="uAgent et uSupervisor",CB197))))</f>
        <v/>
      </c>
      <c r="Q197" s="190"/>
      <c r="CA197" s="1" t="e">
        <f>VLOOKUP(B197,'Domaines IP'!M:R,6,FALSE)</f>
        <v>#N/A</v>
      </c>
      <c r="CB197" s="1" t="e">
        <f t="shared" ref="CB197:CB260" si="22">CONCATENATE(CA197,"_",D197,"_","RE")</f>
        <v>#N/A</v>
      </c>
      <c r="CC197" s="1">
        <f t="shared" ref="CC197:CC260" si="23">COUNTIF(R197:BP197,"X")</f>
        <v>0</v>
      </c>
    </row>
    <row r="198" spans="1:81" ht="15.75" x14ac:dyDescent="0.25">
      <c r="A198" s="172">
        <v>195</v>
      </c>
      <c r="B198" s="162" t="str">
        <f t="shared" si="18"/>
        <v/>
      </c>
      <c r="C198" s="161" t="str">
        <f>IF(B198="","",IF(ISNA(VLOOKUP(B198,'Domaines IP'!$J$3:$K$215,2,FALSE)),"SITE INCONNU",(VLOOKUP(B198,'Domaines IP'!$J$3:$K$215,2,FALSE))))</f>
        <v/>
      </c>
      <c r="D198" s="192"/>
      <c r="E198" s="163"/>
      <c r="F198" s="182" t="str">
        <f t="shared" si="19"/>
        <v/>
      </c>
      <c r="G198" s="188"/>
      <c r="H198" s="200"/>
      <c r="I198" s="201" t="str">
        <f>IF(COUNTIF($E$4:$E$503:$H$4:$H$503,H198)&gt;1,COUNTIF($E$4:$E$503:$H$4:$H$503,H198),"")</f>
        <v/>
      </c>
      <c r="J198" s="189"/>
      <c r="K198" s="180" t="str">
        <f t="shared" si="20"/>
        <v/>
      </c>
      <c r="L198" s="164"/>
      <c r="M198" s="164"/>
      <c r="N198" s="164"/>
      <c r="O198" s="188"/>
      <c r="P198" s="193" t="str">
        <f t="shared" si="21"/>
        <v/>
      </c>
      <c r="Q198" s="190"/>
      <c r="CA198" s="1" t="e">
        <f>VLOOKUP(B198,'Domaines IP'!M:R,6,FALSE)</f>
        <v>#N/A</v>
      </c>
      <c r="CB198" s="1" t="e">
        <f t="shared" si="22"/>
        <v>#N/A</v>
      </c>
      <c r="CC198" s="1">
        <f t="shared" si="23"/>
        <v>0</v>
      </c>
    </row>
    <row r="199" spans="1:81" ht="15.75" x14ac:dyDescent="0.25">
      <c r="A199" s="172">
        <v>196</v>
      </c>
      <c r="B199" s="162" t="str">
        <f t="shared" si="18"/>
        <v/>
      </c>
      <c r="C199" s="161" t="str">
        <f>IF(B199="","",IF(ISNA(VLOOKUP(B199,'Domaines IP'!$J$3:$K$215,2,FALSE)),"SITE INCONNU",(VLOOKUP(B199,'Domaines IP'!$J$3:$K$215,2,FALSE))))</f>
        <v/>
      </c>
      <c r="D199" s="192"/>
      <c r="E199" s="163"/>
      <c r="F199" s="182" t="str">
        <f t="shared" si="19"/>
        <v/>
      </c>
      <c r="G199" s="188"/>
      <c r="H199" s="200"/>
      <c r="I199" s="201" t="str">
        <f>IF(COUNTIF($E$4:$E$503:$H$4:$H$503,H199)&gt;1,COUNTIF($E$4:$E$503:$H$4:$H$503,H199),"")</f>
        <v/>
      </c>
      <c r="J199" s="189"/>
      <c r="K199" s="180" t="str">
        <f t="shared" si="20"/>
        <v/>
      </c>
      <c r="L199" s="164"/>
      <c r="M199" s="164"/>
      <c r="N199" s="164"/>
      <c r="O199" s="188"/>
      <c r="P199" s="193" t="str">
        <f t="shared" si="21"/>
        <v/>
      </c>
      <c r="Q199" s="190"/>
      <c r="CA199" s="1" t="e">
        <f>VLOOKUP(B199,'Domaines IP'!M:R,6,FALSE)</f>
        <v>#N/A</v>
      </c>
      <c r="CB199" s="1" t="e">
        <f t="shared" si="22"/>
        <v>#N/A</v>
      </c>
      <c r="CC199" s="1">
        <f t="shared" si="23"/>
        <v>0</v>
      </c>
    </row>
    <row r="200" spans="1:81" ht="15.75" x14ac:dyDescent="0.25">
      <c r="A200" s="172">
        <v>197</v>
      </c>
      <c r="B200" s="162" t="str">
        <f t="shared" si="18"/>
        <v/>
      </c>
      <c r="C200" s="161" t="str">
        <f>IF(B200="","",IF(ISNA(VLOOKUP(B200,'Domaines IP'!$J$3:$K$215,2,FALSE)),"SITE INCONNU",(VLOOKUP(B200,'Domaines IP'!$J$3:$K$215,2,FALSE))))</f>
        <v/>
      </c>
      <c r="D200" s="192"/>
      <c r="E200" s="163"/>
      <c r="F200" s="182" t="str">
        <f t="shared" si="19"/>
        <v/>
      </c>
      <c r="G200" s="188"/>
      <c r="H200" s="200"/>
      <c r="I200" s="201" t="str">
        <f>IF(COUNTIF($E$4:$E$503:$H$4:$H$503,H200)&gt;1,COUNTIF($E$4:$E$503:$H$4:$H$503,H200),"")</f>
        <v/>
      </c>
      <c r="J200" s="189"/>
      <c r="K200" s="180" t="str">
        <f t="shared" si="20"/>
        <v/>
      </c>
      <c r="L200" s="164"/>
      <c r="M200" s="164"/>
      <c r="N200" s="164"/>
      <c r="O200" s="188"/>
      <c r="P200" s="193" t="str">
        <f t="shared" si="21"/>
        <v/>
      </c>
      <c r="Q200" s="190"/>
      <c r="CA200" s="1" t="e">
        <f>VLOOKUP(B200,'Domaines IP'!M:R,6,FALSE)</f>
        <v>#N/A</v>
      </c>
      <c r="CB200" s="1" t="e">
        <f t="shared" si="22"/>
        <v>#N/A</v>
      </c>
      <c r="CC200" s="1">
        <f t="shared" si="23"/>
        <v>0</v>
      </c>
    </row>
    <row r="201" spans="1:81" ht="15.75" x14ac:dyDescent="0.25">
      <c r="A201" s="172">
        <v>198</v>
      </c>
      <c r="B201" s="162" t="str">
        <f t="shared" si="18"/>
        <v/>
      </c>
      <c r="C201" s="161" t="str">
        <f>IF(B201="","",IF(ISNA(VLOOKUP(B201,'Domaines IP'!$J$3:$K$215,2,FALSE)),"SITE INCONNU",(VLOOKUP(B201,'Domaines IP'!$J$3:$K$215,2,FALSE))))</f>
        <v/>
      </c>
      <c r="D201" s="192"/>
      <c r="E201" s="163"/>
      <c r="F201" s="182" t="str">
        <f t="shared" si="19"/>
        <v/>
      </c>
      <c r="G201" s="188"/>
      <c r="H201" s="200"/>
      <c r="I201" s="201" t="str">
        <f>IF(COUNTIF($E$4:$E$503:$H$4:$H$503,H201)&gt;1,COUNTIF($E$4:$E$503:$H$4:$H$503,H201),"")</f>
        <v/>
      </c>
      <c r="J201" s="189"/>
      <c r="K201" s="180" t="str">
        <f t="shared" si="20"/>
        <v/>
      </c>
      <c r="L201" s="164"/>
      <c r="M201" s="164"/>
      <c r="N201" s="164"/>
      <c r="O201" s="188"/>
      <c r="P201" s="193" t="str">
        <f t="shared" si="21"/>
        <v/>
      </c>
      <c r="Q201" s="190"/>
      <c r="CA201" s="1" t="e">
        <f>VLOOKUP(B201,'Domaines IP'!M:R,6,FALSE)</f>
        <v>#N/A</v>
      </c>
      <c r="CB201" s="1" t="e">
        <f t="shared" si="22"/>
        <v>#N/A</v>
      </c>
      <c r="CC201" s="1">
        <f t="shared" si="23"/>
        <v>0</v>
      </c>
    </row>
    <row r="202" spans="1:81" ht="15.75" x14ac:dyDescent="0.25">
      <c r="A202" s="172">
        <v>199</v>
      </c>
      <c r="B202" s="162" t="str">
        <f t="shared" si="18"/>
        <v/>
      </c>
      <c r="C202" s="161" t="str">
        <f>IF(B202="","",IF(ISNA(VLOOKUP(B202,'Domaines IP'!$J$3:$K$215,2,FALSE)),"SITE INCONNU",(VLOOKUP(B202,'Domaines IP'!$J$3:$K$215,2,FALSE))))</f>
        <v/>
      </c>
      <c r="D202" s="192"/>
      <c r="E202" s="163"/>
      <c r="F202" s="182" t="str">
        <f t="shared" si="19"/>
        <v/>
      </c>
      <c r="G202" s="188"/>
      <c r="H202" s="200"/>
      <c r="I202" s="201" t="str">
        <f>IF(COUNTIF($E$4:$E$503:$H$4:$H$503,H202)&gt;1,COUNTIF($E$4:$E$503:$H$4:$H$503,H202),"")</f>
        <v/>
      </c>
      <c r="J202" s="189"/>
      <c r="K202" s="180" t="str">
        <f t="shared" si="20"/>
        <v/>
      </c>
      <c r="L202" s="164"/>
      <c r="M202" s="164"/>
      <c r="N202" s="164"/>
      <c r="O202" s="188"/>
      <c r="P202" s="193" t="str">
        <f t="shared" si="21"/>
        <v/>
      </c>
      <c r="Q202" s="190"/>
      <c r="CA202" s="1" t="e">
        <f>VLOOKUP(B202,'Domaines IP'!M:R,6,FALSE)</f>
        <v>#N/A</v>
      </c>
      <c r="CB202" s="1" t="e">
        <f t="shared" si="22"/>
        <v>#N/A</v>
      </c>
      <c r="CC202" s="1">
        <f t="shared" si="23"/>
        <v>0</v>
      </c>
    </row>
    <row r="203" spans="1:81" ht="15.75" x14ac:dyDescent="0.25">
      <c r="A203" s="172">
        <v>200</v>
      </c>
      <c r="B203" s="162" t="str">
        <f t="shared" si="18"/>
        <v/>
      </c>
      <c r="C203" s="161" t="str">
        <f>IF(B203="","",IF(ISNA(VLOOKUP(B203,'Domaines IP'!$J$3:$K$215,2,FALSE)),"SITE INCONNU",(VLOOKUP(B203,'Domaines IP'!$J$3:$K$215,2,FALSE))))</f>
        <v/>
      </c>
      <c r="D203" s="192"/>
      <c r="E203" s="163"/>
      <c r="F203" s="182" t="str">
        <f t="shared" si="19"/>
        <v/>
      </c>
      <c r="G203" s="188"/>
      <c r="H203" s="200"/>
      <c r="I203" s="201" t="str">
        <f>IF(COUNTIF($E$4:$E$503:$H$4:$H$503,H203)&gt;1,COUNTIF($E$4:$E$503:$H$4:$H$503,H203),"")</f>
        <v/>
      </c>
      <c r="J203" s="189"/>
      <c r="K203" s="180" t="str">
        <f t="shared" si="20"/>
        <v/>
      </c>
      <c r="L203" s="164"/>
      <c r="M203" s="164"/>
      <c r="N203" s="164"/>
      <c r="O203" s="188"/>
      <c r="P203" s="193" t="str">
        <f t="shared" si="21"/>
        <v/>
      </c>
      <c r="Q203" s="190"/>
      <c r="CA203" s="1" t="e">
        <f>VLOOKUP(B203,'Domaines IP'!M:R,6,FALSE)</f>
        <v>#N/A</v>
      </c>
      <c r="CB203" s="1" t="e">
        <f t="shared" si="22"/>
        <v>#N/A</v>
      </c>
      <c r="CC203" s="1">
        <f t="shared" si="23"/>
        <v>0</v>
      </c>
    </row>
    <row r="204" spans="1:81" ht="15.75" x14ac:dyDescent="0.25">
      <c r="A204" s="172">
        <v>201</v>
      </c>
      <c r="B204" s="162" t="str">
        <f t="shared" si="18"/>
        <v/>
      </c>
      <c r="C204" s="161" t="str">
        <f>IF(B204="","",IF(ISNA(VLOOKUP(B204,'Domaines IP'!$J$3:$K$215,2,FALSE)),"SITE INCONNU",(VLOOKUP(B204,'Domaines IP'!$J$3:$K$215,2,FALSE))))</f>
        <v/>
      </c>
      <c r="D204" s="192"/>
      <c r="E204" s="163"/>
      <c r="F204" s="182" t="str">
        <f t="shared" si="19"/>
        <v/>
      </c>
      <c r="G204" s="188"/>
      <c r="H204" s="200"/>
      <c r="I204" s="201" t="str">
        <f>IF(COUNTIF($E$4:$E$503:$H$4:$H$503,H204)&gt;1,COUNTIF($E$4:$E$503:$H$4:$H$503,H204),"")</f>
        <v/>
      </c>
      <c r="J204" s="189"/>
      <c r="K204" s="180" t="str">
        <f t="shared" si="20"/>
        <v/>
      </c>
      <c r="L204" s="164"/>
      <c r="M204" s="164"/>
      <c r="N204" s="164"/>
      <c r="O204" s="188"/>
      <c r="P204" s="193" t="str">
        <f t="shared" si="21"/>
        <v/>
      </c>
      <c r="Q204" s="190"/>
      <c r="CA204" s="1" t="e">
        <f>VLOOKUP(B204,'Domaines IP'!M:R,6,FALSE)</f>
        <v>#N/A</v>
      </c>
      <c r="CB204" s="1" t="e">
        <f t="shared" si="22"/>
        <v>#N/A</v>
      </c>
      <c r="CC204" s="1">
        <f t="shared" si="23"/>
        <v>0</v>
      </c>
    </row>
    <row r="205" spans="1:81" ht="15.75" x14ac:dyDescent="0.25">
      <c r="A205" s="172">
        <v>202</v>
      </c>
      <c r="B205" s="162" t="str">
        <f t="shared" si="18"/>
        <v/>
      </c>
      <c r="C205" s="161" t="str">
        <f>IF(B205="","",IF(ISNA(VLOOKUP(B205,'Domaines IP'!$J$3:$K$215,2,FALSE)),"SITE INCONNU",(VLOOKUP(B205,'Domaines IP'!$J$3:$K$215,2,FALSE))))</f>
        <v/>
      </c>
      <c r="D205" s="192"/>
      <c r="E205" s="163"/>
      <c r="F205" s="182" t="str">
        <f t="shared" si="19"/>
        <v/>
      </c>
      <c r="G205" s="188"/>
      <c r="H205" s="200"/>
      <c r="I205" s="201" t="str">
        <f>IF(COUNTIF($E$4:$E$503:$H$4:$H$503,H205)&gt;1,COUNTIF($E$4:$E$503:$H$4:$H$503,H205),"")</f>
        <v/>
      </c>
      <c r="J205" s="189"/>
      <c r="K205" s="180" t="str">
        <f t="shared" si="20"/>
        <v/>
      </c>
      <c r="L205" s="164"/>
      <c r="M205" s="164"/>
      <c r="N205" s="164"/>
      <c r="O205" s="188"/>
      <c r="P205" s="193" t="str">
        <f t="shared" si="21"/>
        <v/>
      </c>
      <c r="Q205" s="190"/>
      <c r="CA205" s="1" t="e">
        <f>VLOOKUP(B205,'Domaines IP'!M:R,6,FALSE)</f>
        <v>#N/A</v>
      </c>
      <c r="CB205" s="1" t="e">
        <f t="shared" si="22"/>
        <v>#N/A</v>
      </c>
      <c r="CC205" s="1">
        <f t="shared" si="23"/>
        <v>0</v>
      </c>
    </row>
    <row r="206" spans="1:81" ht="15.75" x14ac:dyDescent="0.25">
      <c r="A206" s="172">
        <v>203</v>
      </c>
      <c r="B206" s="162" t="str">
        <f t="shared" si="18"/>
        <v/>
      </c>
      <c r="C206" s="161" t="str">
        <f>IF(B206="","",IF(ISNA(VLOOKUP(B206,'Domaines IP'!$J$3:$K$215,2,FALSE)),"SITE INCONNU",(VLOOKUP(B206,'Domaines IP'!$J$3:$K$215,2,FALSE))))</f>
        <v/>
      </c>
      <c r="D206" s="192"/>
      <c r="E206" s="163"/>
      <c r="F206" s="182" t="str">
        <f t="shared" si="19"/>
        <v/>
      </c>
      <c r="G206" s="188"/>
      <c r="H206" s="200"/>
      <c r="I206" s="201" t="str">
        <f>IF(COUNTIF($E$4:$E$503:$H$4:$H$503,H206)&gt;1,COUNTIF($E$4:$E$503:$H$4:$H$503,H206),"")</f>
        <v/>
      </c>
      <c r="J206" s="189"/>
      <c r="K206" s="180" t="str">
        <f t="shared" si="20"/>
        <v/>
      </c>
      <c r="L206" s="164"/>
      <c r="M206" s="164"/>
      <c r="N206" s="164"/>
      <c r="O206" s="188"/>
      <c r="P206" s="193" t="str">
        <f t="shared" si="21"/>
        <v/>
      </c>
      <c r="Q206" s="190"/>
      <c r="CA206" s="1" t="e">
        <f>VLOOKUP(B206,'Domaines IP'!M:R,6,FALSE)</f>
        <v>#N/A</v>
      </c>
      <c r="CB206" s="1" t="e">
        <f t="shared" si="22"/>
        <v>#N/A</v>
      </c>
      <c r="CC206" s="1">
        <f t="shared" si="23"/>
        <v>0</v>
      </c>
    </row>
    <row r="207" spans="1:81" ht="15.75" x14ac:dyDescent="0.25">
      <c r="A207" s="172">
        <v>204</v>
      </c>
      <c r="B207" s="162" t="str">
        <f t="shared" si="18"/>
        <v/>
      </c>
      <c r="C207" s="161" t="str">
        <f>IF(B207="","",IF(ISNA(VLOOKUP(B207,'Domaines IP'!$J$3:$K$215,2,FALSE)),"SITE INCONNU",(VLOOKUP(B207,'Domaines IP'!$J$3:$K$215,2,FALSE))))</f>
        <v/>
      </c>
      <c r="D207" s="192"/>
      <c r="E207" s="163"/>
      <c r="F207" s="182" t="str">
        <f t="shared" si="19"/>
        <v/>
      </c>
      <c r="G207" s="188"/>
      <c r="H207" s="200"/>
      <c r="I207" s="201" t="str">
        <f>IF(COUNTIF($E$4:$E$503:$H$4:$H$503,H207)&gt;1,COUNTIF($E$4:$E$503:$H$4:$H$503,H207),"")</f>
        <v/>
      </c>
      <c r="J207" s="189"/>
      <c r="K207" s="180" t="str">
        <f t="shared" si="20"/>
        <v/>
      </c>
      <c r="L207" s="164"/>
      <c r="M207" s="164"/>
      <c r="N207" s="164"/>
      <c r="O207" s="188"/>
      <c r="P207" s="193" t="str">
        <f t="shared" si="21"/>
        <v/>
      </c>
      <c r="Q207" s="190"/>
      <c r="CA207" s="1" t="e">
        <f>VLOOKUP(B207,'Domaines IP'!M:R,6,FALSE)</f>
        <v>#N/A</v>
      </c>
      <c r="CB207" s="1" t="e">
        <f t="shared" si="22"/>
        <v>#N/A</v>
      </c>
      <c r="CC207" s="1">
        <f t="shared" si="23"/>
        <v>0</v>
      </c>
    </row>
    <row r="208" spans="1:81" ht="15.75" x14ac:dyDescent="0.25">
      <c r="A208" s="172">
        <v>205</v>
      </c>
      <c r="B208" s="162" t="str">
        <f t="shared" si="18"/>
        <v/>
      </c>
      <c r="C208" s="161" t="str">
        <f>IF(B208="","",IF(ISNA(VLOOKUP(B208,'Domaines IP'!$J$3:$K$215,2,FALSE)),"SITE INCONNU",(VLOOKUP(B208,'Domaines IP'!$J$3:$K$215,2,FALSE))))</f>
        <v/>
      </c>
      <c r="D208" s="192"/>
      <c r="E208" s="163"/>
      <c r="F208" s="182" t="str">
        <f t="shared" si="19"/>
        <v/>
      </c>
      <c r="G208" s="188"/>
      <c r="H208" s="200"/>
      <c r="I208" s="201" t="str">
        <f>IF(COUNTIF($E$4:$E$503:$H$4:$H$503,H208)&gt;1,COUNTIF($E$4:$E$503:$H$4:$H$503,H208),"")</f>
        <v/>
      </c>
      <c r="J208" s="189"/>
      <c r="K208" s="180" t="str">
        <f t="shared" si="20"/>
        <v/>
      </c>
      <c r="L208" s="164"/>
      <c r="M208" s="164"/>
      <c r="N208" s="164"/>
      <c r="O208" s="188"/>
      <c r="P208" s="193" t="str">
        <f t="shared" si="21"/>
        <v/>
      </c>
      <c r="Q208" s="190"/>
      <c r="CA208" s="1" t="e">
        <f>VLOOKUP(B208,'Domaines IP'!M:R,6,FALSE)</f>
        <v>#N/A</v>
      </c>
      <c r="CB208" s="1" t="e">
        <f t="shared" si="22"/>
        <v>#N/A</v>
      </c>
      <c r="CC208" s="1">
        <f t="shared" si="23"/>
        <v>0</v>
      </c>
    </row>
    <row r="209" spans="1:81" ht="15.75" x14ac:dyDescent="0.25">
      <c r="A209" s="172">
        <v>206</v>
      </c>
      <c r="B209" s="162" t="str">
        <f t="shared" si="18"/>
        <v/>
      </c>
      <c r="C209" s="161" t="str">
        <f>IF(B209="","",IF(ISNA(VLOOKUP(B209,'Domaines IP'!$J$3:$K$215,2,FALSE)),"SITE INCONNU",(VLOOKUP(B209,'Domaines IP'!$J$3:$K$215,2,FALSE))))</f>
        <v/>
      </c>
      <c r="D209" s="192"/>
      <c r="E209" s="163"/>
      <c r="F209" s="182" t="str">
        <f t="shared" si="19"/>
        <v/>
      </c>
      <c r="G209" s="188"/>
      <c r="H209" s="200"/>
      <c r="I209" s="201" t="str">
        <f>IF(COUNTIF($E$4:$E$503:$H$4:$H$503,H209)&gt;1,COUNTIF($E$4:$E$503:$H$4:$H$503,H209),"")</f>
        <v/>
      </c>
      <c r="J209" s="189"/>
      <c r="K209" s="180" t="str">
        <f t="shared" si="20"/>
        <v/>
      </c>
      <c r="L209" s="164"/>
      <c r="M209" s="164"/>
      <c r="N209" s="164"/>
      <c r="O209" s="188"/>
      <c r="P209" s="193" t="str">
        <f t="shared" si="21"/>
        <v/>
      </c>
      <c r="Q209" s="190"/>
      <c r="CA209" s="1" t="e">
        <f>VLOOKUP(B209,'Domaines IP'!M:R,6,FALSE)</f>
        <v>#N/A</v>
      </c>
      <c r="CB209" s="1" t="e">
        <f t="shared" si="22"/>
        <v>#N/A</v>
      </c>
      <c r="CC209" s="1">
        <f t="shared" si="23"/>
        <v>0</v>
      </c>
    </row>
    <row r="210" spans="1:81" ht="15.75" x14ac:dyDescent="0.25">
      <c r="A210" s="172">
        <v>207</v>
      </c>
      <c r="B210" s="162" t="str">
        <f t="shared" si="18"/>
        <v/>
      </c>
      <c r="C210" s="161" t="str">
        <f>IF(B210="","",IF(ISNA(VLOOKUP(B210,'Domaines IP'!$J$3:$K$215,2,FALSE)),"SITE INCONNU",(VLOOKUP(B210,'Domaines IP'!$J$3:$K$215,2,FALSE))))</f>
        <v/>
      </c>
      <c r="D210" s="192"/>
      <c r="E210" s="163"/>
      <c r="F210" s="182" t="str">
        <f t="shared" si="19"/>
        <v/>
      </c>
      <c r="G210" s="188"/>
      <c r="H210" s="200"/>
      <c r="I210" s="201" t="str">
        <f>IF(COUNTIF($E$4:$E$503:$H$4:$H$503,H210)&gt;1,COUNTIF($E$4:$E$503:$H$4:$H$503,H210),"")</f>
        <v/>
      </c>
      <c r="J210" s="189"/>
      <c r="K210" s="180" t="str">
        <f t="shared" si="20"/>
        <v/>
      </c>
      <c r="L210" s="164"/>
      <c r="M210" s="164"/>
      <c r="N210" s="164"/>
      <c r="O210" s="188"/>
      <c r="P210" s="193" t="str">
        <f t="shared" si="21"/>
        <v/>
      </c>
      <c r="Q210" s="190"/>
      <c r="CA210" s="1" t="e">
        <f>VLOOKUP(B210,'Domaines IP'!M:R,6,FALSE)</f>
        <v>#N/A</v>
      </c>
      <c r="CB210" s="1" t="e">
        <f t="shared" si="22"/>
        <v>#N/A</v>
      </c>
      <c r="CC210" s="1">
        <f t="shared" si="23"/>
        <v>0</v>
      </c>
    </row>
    <row r="211" spans="1:81" ht="15.75" x14ac:dyDescent="0.25">
      <c r="A211" s="172">
        <v>208</v>
      </c>
      <c r="B211" s="162" t="str">
        <f t="shared" si="18"/>
        <v/>
      </c>
      <c r="C211" s="161" t="str">
        <f>IF(B211="","",IF(ISNA(VLOOKUP(B211,'Domaines IP'!$J$3:$K$215,2,FALSE)),"SITE INCONNU",(VLOOKUP(B211,'Domaines IP'!$J$3:$K$215,2,FALSE))))</f>
        <v/>
      </c>
      <c r="D211" s="192"/>
      <c r="E211" s="163"/>
      <c r="F211" s="182" t="str">
        <f t="shared" si="19"/>
        <v/>
      </c>
      <c r="G211" s="188"/>
      <c r="H211" s="200"/>
      <c r="I211" s="201" t="str">
        <f>IF(COUNTIF($E$4:$E$503:$H$4:$H$503,H211)&gt;1,COUNTIF($E$4:$E$503:$H$4:$H$503,H211),"")</f>
        <v/>
      </c>
      <c r="J211" s="189"/>
      <c r="K211" s="180" t="str">
        <f t="shared" si="20"/>
        <v/>
      </c>
      <c r="L211" s="164"/>
      <c r="M211" s="164"/>
      <c r="N211" s="164"/>
      <c r="O211" s="188"/>
      <c r="P211" s="193" t="str">
        <f t="shared" si="21"/>
        <v/>
      </c>
      <c r="Q211" s="190"/>
      <c r="CA211" s="1" t="e">
        <f>VLOOKUP(B211,'Domaines IP'!M:R,6,FALSE)</f>
        <v>#N/A</v>
      </c>
      <c r="CB211" s="1" t="e">
        <f t="shared" si="22"/>
        <v>#N/A</v>
      </c>
      <c r="CC211" s="1">
        <f t="shared" si="23"/>
        <v>0</v>
      </c>
    </row>
    <row r="212" spans="1:81" ht="15.75" x14ac:dyDescent="0.25">
      <c r="A212" s="172">
        <v>209</v>
      </c>
      <c r="B212" s="162" t="str">
        <f t="shared" si="18"/>
        <v/>
      </c>
      <c r="C212" s="161" t="str">
        <f>IF(B212="","",IF(ISNA(VLOOKUP(B212,'Domaines IP'!$J$3:$K$215,2,FALSE)),"SITE INCONNU",(VLOOKUP(B212,'Domaines IP'!$J$3:$K$215,2,FALSE))))</f>
        <v/>
      </c>
      <c r="D212" s="192"/>
      <c r="E212" s="163"/>
      <c r="F212" s="182" t="str">
        <f t="shared" si="19"/>
        <v/>
      </c>
      <c r="G212" s="188"/>
      <c r="H212" s="200"/>
      <c r="I212" s="201" t="str">
        <f>IF(COUNTIF($E$4:$E$503:$H$4:$H$503,H212)&gt;1,COUNTIF($E$4:$E$503:$H$4:$H$503,H212),"")</f>
        <v/>
      </c>
      <c r="J212" s="189"/>
      <c r="K212" s="180" t="str">
        <f t="shared" si="20"/>
        <v/>
      </c>
      <c r="L212" s="164"/>
      <c r="M212" s="164"/>
      <c r="N212" s="164"/>
      <c r="O212" s="188"/>
      <c r="P212" s="193" t="str">
        <f t="shared" si="21"/>
        <v/>
      </c>
      <c r="Q212" s="190"/>
      <c r="CA212" s="1" t="e">
        <f>VLOOKUP(B212,'Domaines IP'!M:R,6,FALSE)</f>
        <v>#N/A</v>
      </c>
      <c r="CB212" s="1" t="e">
        <f t="shared" si="22"/>
        <v>#N/A</v>
      </c>
      <c r="CC212" s="1">
        <f t="shared" si="23"/>
        <v>0</v>
      </c>
    </row>
    <row r="213" spans="1:81" ht="15.75" x14ac:dyDescent="0.25">
      <c r="A213" s="172">
        <v>210</v>
      </c>
      <c r="B213" s="162" t="str">
        <f t="shared" si="18"/>
        <v/>
      </c>
      <c r="C213" s="161" t="str">
        <f>IF(B213="","",IF(ISNA(VLOOKUP(B213,'Domaines IP'!$J$3:$K$215,2,FALSE)),"SITE INCONNU",(VLOOKUP(B213,'Domaines IP'!$J$3:$K$215,2,FALSE))))</f>
        <v/>
      </c>
      <c r="D213" s="192"/>
      <c r="E213" s="163"/>
      <c r="F213" s="182" t="str">
        <f t="shared" si="19"/>
        <v/>
      </c>
      <c r="G213" s="188"/>
      <c r="H213" s="200"/>
      <c r="I213" s="201" t="str">
        <f>IF(COUNTIF($E$4:$E$503:$H$4:$H$503,H213)&gt;1,COUNTIF($E$4:$E$503:$H$4:$H$503,H213),"")</f>
        <v/>
      </c>
      <c r="J213" s="189"/>
      <c r="K213" s="180" t="str">
        <f t="shared" si="20"/>
        <v/>
      </c>
      <c r="L213" s="164"/>
      <c r="M213" s="164"/>
      <c r="N213" s="164"/>
      <c r="O213" s="188"/>
      <c r="P213" s="193" t="str">
        <f t="shared" si="21"/>
        <v/>
      </c>
      <c r="Q213" s="190"/>
      <c r="CA213" s="1" t="e">
        <f>VLOOKUP(B213,'Domaines IP'!M:R,6,FALSE)</f>
        <v>#N/A</v>
      </c>
      <c r="CB213" s="1" t="e">
        <f t="shared" si="22"/>
        <v>#N/A</v>
      </c>
      <c r="CC213" s="1">
        <f t="shared" si="23"/>
        <v>0</v>
      </c>
    </row>
    <row r="214" spans="1:81" ht="15.75" x14ac:dyDescent="0.25">
      <c r="A214" s="172">
        <v>211</v>
      </c>
      <c r="B214" s="162" t="str">
        <f t="shared" si="18"/>
        <v/>
      </c>
      <c r="C214" s="161" t="str">
        <f>IF(B214="","",IF(ISNA(VLOOKUP(B214,'Domaines IP'!$J$3:$K$215,2,FALSE)),"SITE INCONNU",(VLOOKUP(B214,'Domaines IP'!$J$3:$K$215,2,FALSE))))</f>
        <v/>
      </c>
      <c r="D214" s="192"/>
      <c r="E214" s="163"/>
      <c r="F214" s="182" t="str">
        <f t="shared" si="19"/>
        <v/>
      </c>
      <c r="G214" s="188"/>
      <c r="H214" s="200"/>
      <c r="I214" s="201" t="str">
        <f>IF(COUNTIF($E$4:$E$503:$H$4:$H$503,H214)&gt;1,COUNTIF($E$4:$E$503:$H$4:$H$503,H214),"")</f>
        <v/>
      </c>
      <c r="J214" s="189"/>
      <c r="K214" s="180" t="str">
        <f t="shared" si="20"/>
        <v/>
      </c>
      <c r="L214" s="164"/>
      <c r="M214" s="164"/>
      <c r="N214" s="164"/>
      <c r="O214" s="188"/>
      <c r="P214" s="193" t="str">
        <f t="shared" si="21"/>
        <v/>
      </c>
      <c r="Q214" s="190"/>
      <c r="CA214" s="1" t="e">
        <f>VLOOKUP(B214,'Domaines IP'!M:R,6,FALSE)</f>
        <v>#N/A</v>
      </c>
      <c r="CB214" s="1" t="e">
        <f t="shared" si="22"/>
        <v>#N/A</v>
      </c>
      <c r="CC214" s="1">
        <f t="shared" si="23"/>
        <v>0</v>
      </c>
    </row>
    <row r="215" spans="1:81" ht="15.75" x14ac:dyDescent="0.25">
      <c r="A215" s="172">
        <v>212</v>
      </c>
      <c r="B215" s="162" t="str">
        <f t="shared" si="18"/>
        <v/>
      </c>
      <c r="C215" s="161" t="str">
        <f>IF(B215="","",IF(ISNA(VLOOKUP(B215,'Domaines IP'!$J$3:$K$215,2,FALSE)),"SITE INCONNU",(VLOOKUP(B215,'Domaines IP'!$J$3:$K$215,2,FALSE))))</f>
        <v/>
      </c>
      <c r="D215" s="192"/>
      <c r="E215" s="163"/>
      <c r="F215" s="182" t="str">
        <f t="shared" si="19"/>
        <v/>
      </c>
      <c r="G215" s="188"/>
      <c r="H215" s="200"/>
      <c r="I215" s="201" t="str">
        <f>IF(COUNTIF($E$4:$E$503:$H$4:$H$503,H215)&gt;1,COUNTIF($E$4:$E$503:$H$4:$H$503,H215),"")</f>
        <v/>
      </c>
      <c r="J215" s="189"/>
      <c r="K215" s="180" t="str">
        <f t="shared" si="20"/>
        <v/>
      </c>
      <c r="L215" s="164"/>
      <c r="M215" s="164"/>
      <c r="N215" s="164"/>
      <c r="O215" s="188"/>
      <c r="P215" s="193" t="str">
        <f t="shared" si="21"/>
        <v/>
      </c>
      <c r="Q215" s="190"/>
      <c r="CA215" s="1" t="e">
        <f>VLOOKUP(B215,'Domaines IP'!M:R,6,FALSE)</f>
        <v>#N/A</v>
      </c>
      <c r="CB215" s="1" t="e">
        <f t="shared" si="22"/>
        <v>#N/A</v>
      </c>
      <c r="CC215" s="1">
        <f t="shared" si="23"/>
        <v>0</v>
      </c>
    </row>
    <row r="216" spans="1:81" ht="15.75" x14ac:dyDescent="0.25">
      <c r="A216" s="172">
        <v>213</v>
      </c>
      <c r="B216" s="162" t="str">
        <f t="shared" si="18"/>
        <v/>
      </c>
      <c r="C216" s="161" t="str">
        <f>IF(B216="","",IF(ISNA(VLOOKUP(B216,'Domaines IP'!$J$3:$K$215,2,FALSE)),"SITE INCONNU",(VLOOKUP(B216,'Domaines IP'!$J$3:$K$215,2,FALSE))))</f>
        <v/>
      </c>
      <c r="D216" s="192"/>
      <c r="E216" s="163"/>
      <c r="F216" s="182" t="str">
        <f t="shared" si="19"/>
        <v/>
      </c>
      <c r="G216" s="188"/>
      <c r="H216" s="200"/>
      <c r="I216" s="201" t="str">
        <f>IF(COUNTIF($E$4:$E$503:$H$4:$H$503,H216)&gt;1,COUNTIF($E$4:$E$503:$H$4:$H$503,H216),"")</f>
        <v/>
      </c>
      <c r="J216" s="189"/>
      <c r="K216" s="180" t="str">
        <f t="shared" si="20"/>
        <v/>
      </c>
      <c r="L216" s="164"/>
      <c r="M216" s="164"/>
      <c r="N216" s="164"/>
      <c r="O216" s="188"/>
      <c r="P216" s="193" t="str">
        <f t="shared" si="21"/>
        <v/>
      </c>
      <c r="Q216" s="190"/>
      <c r="CA216" s="1" t="e">
        <f>VLOOKUP(B216,'Domaines IP'!M:R,6,FALSE)</f>
        <v>#N/A</v>
      </c>
      <c r="CB216" s="1" t="e">
        <f t="shared" si="22"/>
        <v>#N/A</v>
      </c>
      <c r="CC216" s="1">
        <f t="shared" si="23"/>
        <v>0</v>
      </c>
    </row>
    <row r="217" spans="1:81" ht="15.75" x14ac:dyDescent="0.25">
      <c r="A217" s="172">
        <v>214</v>
      </c>
      <c r="B217" s="162" t="str">
        <f t="shared" si="18"/>
        <v/>
      </c>
      <c r="C217" s="161" t="str">
        <f>IF(B217="","",IF(ISNA(VLOOKUP(B217,'Domaines IP'!$J$3:$K$215,2,FALSE)),"SITE INCONNU",(VLOOKUP(B217,'Domaines IP'!$J$3:$K$215,2,FALSE))))</f>
        <v/>
      </c>
      <c r="D217" s="192"/>
      <c r="E217" s="163"/>
      <c r="F217" s="182" t="str">
        <f t="shared" si="19"/>
        <v/>
      </c>
      <c r="G217" s="188"/>
      <c r="H217" s="200"/>
      <c r="I217" s="201" t="str">
        <f>IF(COUNTIF($E$4:$E$503:$H$4:$H$503,H217)&gt;1,COUNTIF($E$4:$E$503:$H$4:$H$503,H217),"")</f>
        <v/>
      </c>
      <c r="J217" s="189"/>
      <c r="K217" s="180" t="str">
        <f t="shared" si="20"/>
        <v/>
      </c>
      <c r="L217" s="164"/>
      <c r="M217" s="164"/>
      <c r="N217" s="164"/>
      <c r="O217" s="188"/>
      <c r="P217" s="193" t="str">
        <f t="shared" si="21"/>
        <v/>
      </c>
      <c r="Q217" s="190"/>
      <c r="CA217" s="1" t="e">
        <f>VLOOKUP(B217,'Domaines IP'!M:R,6,FALSE)</f>
        <v>#N/A</v>
      </c>
      <c r="CB217" s="1" t="e">
        <f t="shared" si="22"/>
        <v>#N/A</v>
      </c>
      <c r="CC217" s="1">
        <f t="shared" si="23"/>
        <v>0</v>
      </c>
    </row>
    <row r="218" spans="1:81" ht="15.75" x14ac:dyDescent="0.25">
      <c r="A218" s="172">
        <v>215</v>
      </c>
      <c r="B218" s="162" t="str">
        <f t="shared" si="18"/>
        <v/>
      </c>
      <c r="C218" s="161" t="str">
        <f>IF(B218="","",IF(ISNA(VLOOKUP(B218,'Domaines IP'!$J$3:$K$215,2,FALSE)),"SITE INCONNU",(VLOOKUP(B218,'Domaines IP'!$J$3:$K$215,2,FALSE))))</f>
        <v/>
      </c>
      <c r="D218" s="192"/>
      <c r="E218" s="163"/>
      <c r="F218" s="182" t="str">
        <f t="shared" si="19"/>
        <v/>
      </c>
      <c r="G218" s="188"/>
      <c r="H218" s="200"/>
      <c r="I218" s="201" t="str">
        <f>IF(COUNTIF($E$4:$E$503:$H$4:$H$503,H218)&gt;1,COUNTIF($E$4:$E$503:$H$4:$H$503,H218),"")</f>
        <v/>
      </c>
      <c r="J218" s="189"/>
      <c r="K218" s="180" t="str">
        <f t="shared" si="20"/>
        <v/>
      </c>
      <c r="L218" s="164"/>
      <c r="M218" s="164"/>
      <c r="N218" s="164"/>
      <c r="O218" s="188"/>
      <c r="P218" s="193" t="str">
        <f t="shared" si="21"/>
        <v/>
      </c>
      <c r="Q218" s="190"/>
      <c r="CA218" s="1" t="e">
        <f>VLOOKUP(B218,'Domaines IP'!M:R,6,FALSE)</f>
        <v>#N/A</v>
      </c>
      <c r="CB218" s="1" t="e">
        <f t="shared" si="22"/>
        <v>#N/A</v>
      </c>
      <c r="CC218" s="1">
        <f t="shared" si="23"/>
        <v>0</v>
      </c>
    </row>
    <row r="219" spans="1:81" ht="15.75" x14ac:dyDescent="0.25">
      <c r="A219" s="172">
        <v>216</v>
      </c>
      <c r="B219" s="162" t="str">
        <f t="shared" si="18"/>
        <v/>
      </c>
      <c r="C219" s="161" t="str">
        <f>IF(B219="","",IF(ISNA(VLOOKUP(B219,'Domaines IP'!$J$3:$K$215,2,FALSE)),"SITE INCONNU",(VLOOKUP(B219,'Domaines IP'!$J$3:$K$215,2,FALSE))))</f>
        <v/>
      </c>
      <c r="D219" s="192"/>
      <c r="E219" s="163"/>
      <c r="F219" s="182" t="str">
        <f t="shared" si="19"/>
        <v/>
      </c>
      <c r="G219" s="188"/>
      <c r="H219" s="200"/>
      <c r="I219" s="201" t="str">
        <f>IF(COUNTIF($E$4:$E$503:$H$4:$H$503,H219)&gt;1,COUNTIF($E$4:$E$503:$H$4:$H$503,H219),"")</f>
        <v/>
      </c>
      <c r="J219" s="189"/>
      <c r="K219" s="180" t="str">
        <f t="shared" si="20"/>
        <v/>
      </c>
      <c r="L219" s="164"/>
      <c r="M219" s="164"/>
      <c r="N219" s="164"/>
      <c r="O219" s="188"/>
      <c r="P219" s="193" t="str">
        <f t="shared" si="21"/>
        <v/>
      </c>
      <c r="Q219" s="190"/>
      <c r="CA219" s="1" t="e">
        <f>VLOOKUP(B219,'Domaines IP'!M:R,6,FALSE)</f>
        <v>#N/A</v>
      </c>
      <c r="CB219" s="1" t="e">
        <f t="shared" si="22"/>
        <v>#N/A</v>
      </c>
      <c r="CC219" s="1">
        <f t="shared" si="23"/>
        <v>0</v>
      </c>
    </row>
    <row r="220" spans="1:81" ht="15.75" x14ac:dyDescent="0.25">
      <c r="A220" s="172">
        <v>217</v>
      </c>
      <c r="B220" s="162" t="str">
        <f t="shared" si="18"/>
        <v/>
      </c>
      <c r="C220" s="161" t="str">
        <f>IF(B220="","",IF(ISNA(VLOOKUP(B220,'Domaines IP'!$J$3:$K$215,2,FALSE)),"SITE INCONNU",(VLOOKUP(B220,'Domaines IP'!$J$3:$K$215,2,FALSE))))</f>
        <v/>
      </c>
      <c r="D220" s="192"/>
      <c r="E220" s="163"/>
      <c r="F220" s="182" t="str">
        <f t="shared" si="19"/>
        <v/>
      </c>
      <c r="G220" s="188"/>
      <c r="H220" s="200"/>
      <c r="I220" s="201" t="str">
        <f>IF(COUNTIF($E$4:$E$503:$H$4:$H$503,H220)&gt;1,COUNTIF($E$4:$E$503:$H$4:$H$503,H220),"")</f>
        <v/>
      </c>
      <c r="J220" s="189"/>
      <c r="K220" s="180" t="str">
        <f t="shared" si="20"/>
        <v/>
      </c>
      <c r="L220" s="164"/>
      <c r="M220" s="164"/>
      <c r="N220" s="164"/>
      <c r="O220" s="188"/>
      <c r="P220" s="193" t="str">
        <f t="shared" si="21"/>
        <v/>
      </c>
      <c r="Q220" s="190"/>
      <c r="CA220" s="1" t="e">
        <f>VLOOKUP(B220,'Domaines IP'!M:R,6,FALSE)</f>
        <v>#N/A</v>
      </c>
      <c r="CB220" s="1" t="e">
        <f t="shared" si="22"/>
        <v>#N/A</v>
      </c>
      <c r="CC220" s="1">
        <f t="shared" si="23"/>
        <v>0</v>
      </c>
    </row>
    <row r="221" spans="1:81" ht="15.75" x14ac:dyDescent="0.25">
      <c r="A221" s="172">
        <v>218</v>
      </c>
      <c r="B221" s="162" t="str">
        <f t="shared" si="18"/>
        <v/>
      </c>
      <c r="C221" s="161" t="str">
        <f>IF(B221="","",IF(ISNA(VLOOKUP(B221,'Domaines IP'!$J$3:$K$215,2,FALSE)),"SITE INCONNU",(VLOOKUP(B221,'Domaines IP'!$J$3:$K$215,2,FALSE))))</f>
        <v/>
      </c>
      <c r="D221" s="192"/>
      <c r="E221" s="163"/>
      <c r="F221" s="182" t="str">
        <f t="shared" si="19"/>
        <v/>
      </c>
      <c r="G221" s="188"/>
      <c r="H221" s="200"/>
      <c r="I221" s="201" t="str">
        <f>IF(COUNTIF($E$4:$E$503:$H$4:$H$503,H221)&gt;1,COUNTIF($E$4:$E$503:$H$4:$H$503,H221),"")</f>
        <v/>
      </c>
      <c r="J221" s="189"/>
      <c r="K221" s="180" t="str">
        <f t="shared" si="20"/>
        <v/>
      </c>
      <c r="L221" s="164"/>
      <c r="M221" s="164"/>
      <c r="N221" s="164"/>
      <c r="O221" s="188"/>
      <c r="P221" s="193" t="str">
        <f t="shared" si="21"/>
        <v/>
      </c>
      <c r="Q221" s="190"/>
      <c r="CA221" s="1" t="e">
        <f>VLOOKUP(B221,'Domaines IP'!M:R,6,FALSE)</f>
        <v>#N/A</v>
      </c>
      <c r="CB221" s="1" t="e">
        <f t="shared" si="22"/>
        <v>#N/A</v>
      </c>
      <c r="CC221" s="1">
        <f t="shared" si="23"/>
        <v>0</v>
      </c>
    </row>
    <row r="222" spans="1:81" ht="15.75" x14ac:dyDescent="0.25">
      <c r="A222" s="172">
        <v>219</v>
      </c>
      <c r="B222" s="162" t="str">
        <f t="shared" si="18"/>
        <v/>
      </c>
      <c r="C222" s="161" t="str">
        <f>IF(B222="","",IF(ISNA(VLOOKUP(B222,'Domaines IP'!$J$3:$K$215,2,FALSE)),"SITE INCONNU",(VLOOKUP(B222,'Domaines IP'!$J$3:$K$215,2,FALSE))))</f>
        <v/>
      </c>
      <c r="D222" s="192"/>
      <c r="E222" s="163"/>
      <c r="F222" s="182" t="str">
        <f t="shared" si="19"/>
        <v/>
      </c>
      <c r="G222" s="188"/>
      <c r="H222" s="200"/>
      <c r="I222" s="201" t="str">
        <f>IF(COUNTIF($E$4:$E$503:$H$4:$H$503,H222)&gt;1,COUNTIF($E$4:$E$503:$H$4:$H$503,H222),"")</f>
        <v/>
      </c>
      <c r="J222" s="189"/>
      <c r="K222" s="180" t="str">
        <f t="shared" si="20"/>
        <v/>
      </c>
      <c r="L222" s="164"/>
      <c r="M222" s="164"/>
      <c r="N222" s="164"/>
      <c r="O222" s="188"/>
      <c r="P222" s="193" t="str">
        <f t="shared" si="21"/>
        <v/>
      </c>
      <c r="Q222" s="190"/>
      <c r="CA222" s="1" t="e">
        <f>VLOOKUP(B222,'Domaines IP'!M:R,6,FALSE)</f>
        <v>#N/A</v>
      </c>
      <c r="CB222" s="1" t="e">
        <f t="shared" si="22"/>
        <v>#N/A</v>
      </c>
      <c r="CC222" s="1">
        <f t="shared" si="23"/>
        <v>0</v>
      </c>
    </row>
    <row r="223" spans="1:81" ht="15.75" x14ac:dyDescent="0.25">
      <c r="A223" s="172">
        <v>220</v>
      </c>
      <c r="B223" s="162" t="str">
        <f t="shared" si="18"/>
        <v/>
      </c>
      <c r="C223" s="161" t="str">
        <f>IF(B223="","",IF(ISNA(VLOOKUP(B223,'Domaines IP'!$J$3:$K$215,2,FALSE)),"SITE INCONNU",(VLOOKUP(B223,'Domaines IP'!$J$3:$K$215,2,FALSE))))</f>
        <v/>
      </c>
      <c r="D223" s="192"/>
      <c r="E223" s="163"/>
      <c r="F223" s="182" t="str">
        <f t="shared" si="19"/>
        <v/>
      </c>
      <c r="G223" s="188"/>
      <c r="H223" s="200"/>
      <c r="I223" s="201" t="str">
        <f>IF(COUNTIF($E$4:$E$503:$H$4:$H$503,H223)&gt;1,COUNTIF($E$4:$E$503:$H$4:$H$503,H223),"")</f>
        <v/>
      </c>
      <c r="J223" s="189"/>
      <c r="K223" s="180" t="str">
        <f t="shared" si="20"/>
        <v/>
      </c>
      <c r="L223" s="164"/>
      <c r="M223" s="164"/>
      <c r="N223" s="164"/>
      <c r="O223" s="188"/>
      <c r="P223" s="193" t="str">
        <f t="shared" si="21"/>
        <v/>
      </c>
      <c r="Q223" s="190"/>
      <c r="CA223" s="1" t="e">
        <f>VLOOKUP(B223,'Domaines IP'!M:R,6,FALSE)</f>
        <v>#N/A</v>
      </c>
      <c r="CB223" s="1" t="e">
        <f t="shared" si="22"/>
        <v>#N/A</v>
      </c>
      <c r="CC223" s="1">
        <f t="shared" si="23"/>
        <v>0</v>
      </c>
    </row>
    <row r="224" spans="1:81" ht="15.75" x14ac:dyDescent="0.25">
      <c r="A224" s="172">
        <v>221</v>
      </c>
      <c r="B224" s="162" t="str">
        <f t="shared" si="18"/>
        <v/>
      </c>
      <c r="C224" s="161" t="str">
        <f>IF(B224="","",IF(ISNA(VLOOKUP(B224,'Domaines IP'!$J$3:$K$215,2,FALSE)),"SITE INCONNU",(VLOOKUP(B224,'Domaines IP'!$J$3:$K$215,2,FALSE))))</f>
        <v/>
      </c>
      <c r="D224" s="192"/>
      <c r="E224" s="163"/>
      <c r="F224" s="182" t="str">
        <f t="shared" si="19"/>
        <v/>
      </c>
      <c r="G224" s="188"/>
      <c r="H224" s="200"/>
      <c r="I224" s="201" t="str">
        <f>IF(COUNTIF($E$4:$E$503:$H$4:$H$503,H224)&gt;1,COUNTIF($E$4:$E$503:$H$4:$H$503,H224),"")</f>
        <v/>
      </c>
      <c r="J224" s="189"/>
      <c r="K224" s="180" t="str">
        <f t="shared" si="20"/>
        <v/>
      </c>
      <c r="L224" s="164"/>
      <c r="M224" s="164"/>
      <c r="N224" s="164"/>
      <c r="O224" s="188"/>
      <c r="P224" s="193" t="str">
        <f t="shared" si="21"/>
        <v/>
      </c>
      <c r="Q224" s="190"/>
      <c r="CA224" s="1" t="e">
        <f>VLOOKUP(B224,'Domaines IP'!M:R,6,FALSE)</f>
        <v>#N/A</v>
      </c>
      <c r="CB224" s="1" t="e">
        <f t="shared" si="22"/>
        <v>#N/A</v>
      </c>
      <c r="CC224" s="1">
        <f t="shared" si="23"/>
        <v>0</v>
      </c>
    </row>
    <row r="225" spans="1:81" ht="15.75" x14ac:dyDescent="0.25">
      <c r="A225" s="172">
        <v>222</v>
      </c>
      <c r="B225" s="162" t="str">
        <f t="shared" si="18"/>
        <v/>
      </c>
      <c r="C225" s="161" t="str">
        <f>IF(B225="","",IF(ISNA(VLOOKUP(B225,'Domaines IP'!$J$3:$K$215,2,FALSE)),"SITE INCONNU",(VLOOKUP(B225,'Domaines IP'!$J$3:$K$215,2,FALSE))))</f>
        <v/>
      </c>
      <c r="D225" s="192"/>
      <c r="E225" s="163"/>
      <c r="F225" s="182" t="str">
        <f t="shared" si="19"/>
        <v/>
      </c>
      <c r="G225" s="188"/>
      <c r="H225" s="200"/>
      <c r="I225" s="201" t="str">
        <f>IF(COUNTIF($E$4:$E$503:$H$4:$H$503,H225)&gt;1,COUNTIF($E$4:$E$503:$H$4:$H$503,H225),"")</f>
        <v/>
      </c>
      <c r="J225" s="189"/>
      <c r="K225" s="180" t="str">
        <f t="shared" si="20"/>
        <v/>
      </c>
      <c r="L225" s="164"/>
      <c r="M225" s="164"/>
      <c r="N225" s="164"/>
      <c r="O225" s="188"/>
      <c r="P225" s="193" t="str">
        <f t="shared" si="21"/>
        <v/>
      </c>
      <c r="Q225" s="190"/>
      <c r="CA225" s="1" t="e">
        <f>VLOOKUP(B225,'Domaines IP'!M:R,6,FALSE)</f>
        <v>#N/A</v>
      </c>
      <c r="CB225" s="1" t="e">
        <f t="shared" si="22"/>
        <v>#N/A</v>
      </c>
      <c r="CC225" s="1">
        <f t="shared" si="23"/>
        <v>0</v>
      </c>
    </row>
    <row r="226" spans="1:81" ht="15.75" x14ac:dyDescent="0.25">
      <c r="A226" s="172">
        <v>223</v>
      </c>
      <c r="B226" s="162" t="str">
        <f t="shared" si="18"/>
        <v/>
      </c>
      <c r="C226" s="161" t="str">
        <f>IF(B226="","",IF(ISNA(VLOOKUP(B226,'Domaines IP'!$J$3:$K$215,2,FALSE)),"SITE INCONNU",(VLOOKUP(B226,'Domaines IP'!$J$3:$K$215,2,FALSE))))</f>
        <v/>
      </c>
      <c r="D226" s="192"/>
      <c r="E226" s="163"/>
      <c r="F226" s="182" t="str">
        <f t="shared" si="19"/>
        <v/>
      </c>
      <c r="G226" s="188"/>
      <c r="H226" s="200"/>
      <c r="I226" s="201" t="str">
        <f>IF(COUNTIF($E$4:$E$503:$H$4:$H$503,H226)&gt;1,COUNTIF($E$4:$E$503:$H$4:$H$503,H226),"")</f>
        <v/>
      </c>
      <c r="J226" s="189"/>
      <c r="K226" s="180" t="str">
        <f t="shared" si="20"/>
        <v/>
      </c>
      <c r="L226" s="164"/>
      <c r="M226" s="164"/>
      <c r="N226" s="164"/>
      <c r="O226" s="188"/>
      <c r="P226" s="193" t="str">
        <f t="shared" si="21"/>
        <v/>
      </c>
      <c r="Q226" s="190"/>
      <c r="CA226" s="1" t="e">
        <f>VLOOKUP(B226,'Domaines IP'!M:R,6,FALSE)</f>
        <v>#N/A</v>
      </c>
      <c r="CB226" s="1" t="e">
        <f t="shared" si="22"/>
        <v>#N/A</v>
      </c>
      <c r="CC226" s="1">
        <f t="shared" si="23"/>
        <v>0</v>
      </c>
    </row>
    <row r="227" spans="1:81" ht="15.75" x14ac:dyDescent="0.25">
      <c r="A227" s="172">
        <v>224</v>
      </c>
      <c r="B227" s="162" t="str">
        <f t="shared" si="18"/>
        <v/>
      </c>
      <c r="C227" s="161" t="str">
        <f>IF(B227="","",IF(ISNA(VLOOKUP(B227,'Domaines IP'!$J$3:$K$215,2,FALSE)),"SITE INCONNU",(VLOOKUP(B227,'Domaines IP'!$J$3:$K$215,2,FALSE))))</f>
        <v/>
      </c>
      <c r="D227" s="192"/>
      <c r="E227" s="163"/>
      <c r="F227" s="182" t="str">
        <f t="shared" si="19"/>
        <v/>
      </c>
      <c r="G227" s="188"/>
      <c r="H227" s="200"/>
      <c r="I227" s="201" t="str">
        <f>IF(COUNTIF($E$4:$E$503:$H$4:$H$503,H227)&gt;1,COUNTIF($E$4:$E$503:$H$4:$H$503,H227),"")</f>
        <v/>
      </c>
      <c r="J227" s="189"/>
      <c r="K227" s="180" t="str">
        <f t="shared" si="20"/>
        <v/>
      </c>
      <c r="L227" s="164"/>
      <c r="M227" s="164"/>
      <c r="N227" s="164"/>
      <c r="O227" s="188"/>
      <c r="P227" s="193" t="str">
        <f t="shared" si="21"/>
        <v/>
      </c>
      <c r="Q227" s="190"/>
      <c r="CA227" s="1" t="e">
        <f>VLOOKUP(B227,'Domaines IP'!M:R,6,FALSE)</f>
        <v>#N/A</v>
      </c>
      <c r="CB227" s="1" t="e">
        <f t="shared" si="22"/>
        <v>#N/A</v>
      </c>
      <c r="CC227" s="1">
        <f t="shared" si="23"/>
        <v>0</v>
      </c>
    </row>
    <row r="228" spans="1:81" ht="15.75" x14ac:dyDescent="0.25">
      <c r="A228" s="172">
        <v>225</v>
      </c>
      <c r="B228" s="162" t="str">
        <f t="shared" si="18"/>
        <v/>
      </c>
      <c r="C228" s="161" t="str">
        <f>IF(B228="","",IF(ISNA(VLOOKUP(B228,'Domaines IP'!$J$3:$K$215,2,FALSE)),"SITE INCONNU",(VLOOKUP(B228,'Domaines IP'!$J$3:$K$215,2,FALSE))))</f>
        <v/>
      </c>
      <c r="D228" s="192"/>
      <c r="E228" s="163"/>
      <c r="F228" s="182" t="str">
        <f t="shared" si="19"/>
        <v/>
      </c>
      <c r="G228" s="188"/>
      <c r="H228" s="200"/>
      <c r="I228" s="201" t="str">
        <f>IF(COUNTIF($E$4:$E$503:$H$4:$H$503,H228)&gt;1,COUNTIF($E$4:$E$503:$H$4:$H$503,H228),"")</f>
        <v/>
      </c>
      <c r="J228" s="189"/>
      <c r="K228" s="180" t="str">
        <f t="shared" si="20"/>
        <v/>
      </c>
      <c r="L228" s="164"/>
      <c r="M228" s="164"/>
      <c r="N228" s="164"/>
      <c r="O228" s="188"/>
      <c r="P228" s="193" t="str">
        <f t="shared" si="21"/>
        <v/>
      </c>
      <c r="Q228" s="190"/>
      <c r="CA228" s="1" t="e">
        <f>VLOOKUP(B228,'Domaines IP'!M:R,6,FALSE)</f>
        <v>#N/A</v>
      </c>
      <c r="CB228" s="1" t="e">
        <f t="shared" si="22"/>
        <v>#N/A</v>
      </c>
      <c r="CC228" s="1">
        <f t="shared" si="23"/>
        <v>0</v>
      </c>
    </row>
    <row r="229" spans="1:81" ht="15.75" x14ac:dyDescent="0.25">
      <c r="A229" s="172">
        <v>226</v>
      </c>
      <c r="B229" s="162" t="str">
        <f t="shared" si="18"/>
        <v/>
      </c>
      <c r="C229" s="161" t="str">
        <f>IF(B229="","",IF(ISNA(VLOOKUP(B229,'Domaines IP'!$J$3:$K$215,2,FALSE)),"SITE INCONNU",(VLOOKUP(B229,'Domaines IP'!$J$3:$K$215,2,FALSE))))</f>
        <v/>
      </c>
      <c r="D229" s="192"/>
      <c r="E229" s="163"/>
      <c r="F229" s="182" t="str">
        <f t="shared" si="19"/>
        <v/>
      </c>
      <c r="G229" s="188"/>
      <c r="H229" s="200"/>
      <c r="I229" s="201" t="str">
        <f>IF(COUNTIF($E$4:$E$503:$H$4:$H$503,H229)&gt;1,COUNTIF($E$4:$E$503:$H$4:$H$503,H229),"")</f>
        <v/>
      </c>
      <c r="J229" s="189"/>
      <c r="K229" s="180" t="str">
        <f t="shared" si="20"/>
        <v/>
      </c>
      <c r="L229" s="164"/>
      <c r="M229" s="164"/>
      <c r="N229" s="164"/>
      <c r="O229" s="188"/>
      <c r="P229" s="193" t="str">
        <f t="shared" si="21"/>
        <v/>
      </c>
      <c r="Q229" s="190"/>
      <c r="CA229" s="1" t="e">
        <f>VLOOKUP(B229,'Domaines IP'!M:R,6,FALSE)</f>
        <v>#N/A</v>
      </c>
      <c r="CB229" s="1" t="e">
        <f t="shared" si="22"/>
        <v>#N/A</v>
      </c>
      <c r="CC229" s="1">
        <f t="shared" si="23"/>
        <v>0</v>
      </c>
    </row>
    <row r="230" spans="1:81" ht="15.75" x14ac:dyDescent="0.25">
      <c r="A230" s="172">
        <v>227</v>
      </c>
      <c r="B230" s="162" t="str">
        <f t="shared" si="18"/>
        <v/>
      </c>
      <c r="C230" s="161" t="str">
        <f>IF(B230="","",IF(ISNA(VLOOKUP(B230,'Domaines IP'!$J$3:$K$215,2,FALSE)),"SITE INCONNU",(VLOOKUP(B230,'Domaines IP'!$J$3:$K$215,2,FALSE))))</f>
        <v/>
      </c>
      <c r="D230" s="192"/>
      <c r="E230" s="163"/>
      <c r="F230" s="182" t="str">
        <f t="shared" si="19"/>
        <v/>
      </c>
      <c r="G230" s="188"/>
      <c r="H230" s="200"/>
      <c r="I230" s="201" t="str">
        <f>IF(COUNTIF($E$4:$E$503:$H$4:$H$503,H230)&gt;1,COUNTIF($E$4:$E$503:$H$4:$H$503,H230),"")</f>
        <v/>
      </c>
      <c r="J230" s="189"/>
      <c r="K230" s="180" t="str">
        <f t="shared" si="20"/>
        <v/>
      </c>
      <c r="L230" s="164"/>
      <c r="M230" s="164"/>
      <c r="N230" s="164"/>
      <c r="O230" s="188"/>
      <c r="P230" s="193" t="str">
        <f t="shared" si="21"/>
        <v/>
      </c>
      <c r="Q230" s="190"/>
      <c r="CA230" s="1" t="e">
        <f>VLOOKUP(B230,'Domaines IP'!M:R,6,FALSE)</f>
        <v>#N/A</v>
      </c>
      <c r="CB230" s="1" t="e">
        <f t="shared" si="22"/>
        <v>#N/A</v>
      </c>
      <c r="CC230" s="1">
        <f t="shared" si="23"/>
        <v>0</v>
      </c>
    </row>
    <row r="231" spans="1:81" ht="15.75" x14ac:dyDescent="0.25">
      <c r="A231" s="172">
        <v>228</v>
      </c>
      <c r="B231" s="162" t="str">
        <f t="shared" si="18"/>
        <v/>
      </c>
      <c r="C231" s="161" t="str">
        <f>IF(B231="","",IF(ISNA(VLOOKUP(B231,'Domaines IP'!$J$3:$K$215,2,FALSE)),"SITE INCONNU",(VLOOKUP(B231,'Domaines IP'!$J$3:$K$215,2,FALSE))))</f>
        <v/>
      </c>
      <c r="D231" s="192"/>
      <c r="E231" s="163"/>
      <c r="F231" s="182" t="str">
        <f t="shared" si="19"/>
        <v/>
      </c>
      <c r="G231" s="188"/>
      <c r="H231" s="200"/>
      <c r="I231" s="201" t="str">
        <f>IF(COUNTIF($E$4:$E$503:$H$4:$H$503,H231)&gt;1,COUNTIF($E$4:$E$503:$H$4:$H$503,H231),"")</f>
        <v/>
      </c>
      <c r="J231" s="189"/>
      <c r="K231" s="180" t="str">
        <f t="shared" si="20"/>
        <v/>
      </c>
      <c r="L231" s="164"/>
      <c r="M231" s="164"/>
      <c r="N231" s="164"/>
      <c r="O231" s="188"/>
      <c r="P231" s="193" t="str">
        <f t="shared" si="21"/>
        <v/>
      </c>
      <c r="Q231" s="190"/>
      <c r="CA231" s="1" t="e">
        <f>VLOOKUP(B231,'Domaines IP'!M:R,6,FALSE)</f>
        <v>#N/A</v>
      </c>
      <c r="CB231" s="1" t="e">
        <f t="shared" si="22"/>
        <v>#N/A</v>
      </c>
      <c r="CC231" s="1">
        <f t="shared" si="23"/>
        <v>0</v>
      </c>
    </row>
    <row r="232" spans="1:81" ht="15.75" x14ac:dyDescent="0.25">
      <c r="A232" s="172">
        <v>229</v>
      </c>
      <c r="B232" s="162" t="str">
        <f t="shared" si="18"/>
        <v/>
      </c>
      <c r="C232" s="161" t="str">
        <f>IF(B232="","",IF(ISNA(VLOOKUP(B232,'Domaines IP'!$J$3:$K$215,2,FALSE)),"SITE INCONNU",(VLOOKUP(B232,'Domaines IP'!$J$3:$K$215,2,FALSE))))</f>
        <v/>
      </c>
      <c r="D232" s="192"/>
      <c r="E232" s="163"/>
      <c r="F232" s="182" t="str">
        <f t="shared" si="19"/>
        <v/>
      </c>
      <c r="G232" s="188"/>
      <c r="H232" s="200"/>
      <c r="I232" s="201" t="str">
        <f>IF(COUNTIF($E$4:$E$503:$H$4:$H$503,H232)&gt;1,COUNTIF($E$4:$E$503:$H$4:$H$503,H232),"")</f>
        <v/>
      </c>
      <c r="J232" s="189"/>
      <c r="K232" s="180" t="str">
        <f t="shared" si="20"/>
        <v/>
      </c>
      <c r="L232" s="164"/>
      <c r="M232" s="164"/>
      <c r="N232" s="164"/>
      <c r="O232" s="188"/>
      <c r="P232" s="193" t="str">
        <f t="shared" si="21"/>
        <v/>
      </c>
      <c r="Q232" s="190"/>
      <c r="CA232" s="1" t="e">
        <f>VLOOKUP(B232,'Domaines IP'!M:R,6,FALSE)</f>
        <v>#N/A</v>
      </c>
      <c r="CB232" s="1" t="e">
        <f t="shared" si="22"/>
        <v>#N/A</v>
      </c>
      <c r="CC232" s="1">
        <f t="shared" si="23"/>
        <v>0</v>
      </c>
    </row>
    <row r="233" spans="1:81" ht="15.75" x14ac:dyDescent="0.25">
      <c r="A233" s="172">
        <v>230</v>
      </c>
      <c r="B233" s="162" t="str">
        <f t="shared" si="18"/>
        <v/>
      </c>
      <c r="C233" s="161" t="str">
        <f>IF(B233="","",IF(ISNA(VLOOKUP(B233,'Domaines IP'!$J$3:$K$215,2,FALSE)),"SITE INCONNU",(VLOOKUP(B233,'Domaines IP'!$J$3:$K$215,2,FALSE))))</f>
        <v/>
      </c>
      <c r="D233" s="192"/>
      <c r="E233" s="163"/>
      <c r="F233" s="182" t="str">
        <f t="shared" si="19"/>
        <v/>
      </c>
      <c r="G233" s="188"/>
      <c r="H233" s="200"/>
      <c r="I233" s="201" t="str">
        <f>IF(COUNTIF($E$4:$E$503:$H$4:$H$503,H233)&gt;1,COUNTIF($E$4:$E$503:$H$4:$H$503,H233),"")</f>
        <v/>
      </c>
      <c r="J233" s="189"/>
      <c r="K233" s="180" t="str">
        <f t="shared" si="20"/>
        <v/>
      </c>
      <c r="L233" s="164"/>
      <c r="M233" s="164"/>
      <c r="N233" s="164"/>
      <c r="O233" s="188"/>
      <c r="P233" s="193" t="str">
        <f t="shared" si="21"/>
        <v/>
      </c>
      <c r="Q233" s="190"/>
      <c r="CA233" s="1" t="e">
        <f>VLOOKUP(B233,'Domaines IP'!M:R,6,FALSE)</f>
        <v>#N/A</v>
      </c>
      <c r="CB233" s="1" t="e">
        <f t="shared" si="22"/>
        <v>#N/A</v>
      </c>
      <c r="CC233" s="1">
        <f t="shared" si="23"/>
        <v>0</v>
      </c>
    </row>
    <row r="234" spans="1:81" ht="15.75" x14ac:dyDescent="0.25">
      <c r="A234" s="172">
        <v>231</v>
      </c>
      <c r="B234" s="162" t="str">
        <f t="shared" si="18"/>
        <v/>
      </c>
      <c r="C234" s="161" t="str">
        <f>IF(B234="","",IF(ISNA(VLOOKUP(B234,'Domaines IP'!$J$3:$K$215,2,FALSE)),"SITE INCONNU",(VLOOKUP(B234,'Domaines IP'!$J$3:$K$215,2,FALSE))))</f>
        <v/>
      </c>
      <c r="D234" s="192"/>
      <c r="E234" s="163"/>
      <c r="F234" s="182" t="str">
        <f t="shared" si="19"/>
        <v/>
      </c>
      <c r="G234" s="188"/>
      <c r="H234" s="200"/>
      <c r="I234" s="201" t="str">
        <f>IF(COUNTIF($E$4:$E$503:$H$4:$H$503,H234)&gt;1,COUNTIF($E$4:$E$503:$H$4:$H$503,H234),"")</f>
        <v/>
      </c>
      <c r="J234" s="189"/>
      <c r="K234" s="180" t="str">
        <f t="shared" si="20"/>
        <v/>
      </c>
      <c r="L234" s="164"/>
      <c r="M234" s="164"/>
      <c r="N234" s="164"/>
      <c r="O234" s="188"/>
      <c r="P234" s="193" t="str">
        <f t="shared" si="21"/>
        <v/>
      </c>
      <c r="Q234" s="190"/>
      <c r="CA234" s="1" t="e">
        <f>VLOOKUP(B234,'Domaines IP'!M:R,6,FALSE)</f>
        <v>#N/A</v>
      </c>
      <c r="CB234" s="1" t="e">
        <f t="shared" si="22"/>
        <v>#N/A</v>
      </c>
      <c r="CC234" s="1">
        <f t="shared" si="23"/>
        <v>0</v>
      </c>
    </row>
    <row r="235" spans="1:81" ht="15.75" x14ac:dyDescent="0.25">
      <c r="A235" s="172">
        <v>232</v>
      </c>
      <c r="B235" s="162" t="str">
        <f t="shared" si="18"/>
        <v/>
      </c>
      <c r="C235" s="161" t="str">
        <f>IF(B235="","",IF(ISNA(VLOOKUP(B235,'Domaines IP'!$J$3:$K$215,2,FALSE)),"SITE INCONNU",(VLOOKUP(B235,'Domaines IP'!$J$3:$K$215,2,FALSE))))</f>
        <v/>
      </c>
      <c r="D235" s="192"/>
      <c r="E235" s="163"/>
      <c r="F235" s="182" t="str">
        <f t="shared" si="19"/>
        <v/>
      </c>
      <c r="G235" s="188"/>
      <c r="H235" s="200"/>
      <c r="I235" s="201" t="str">
        <f>IF(COUNTIF($E$4:$E$503:$H$4:$H$503,H235)&gt;1,COUNTIF($E$4:$E$503:$H$4:$H$503,H235),"")</f>
        <v/>
      </c>
      <c r="J235" s="189"/>
      <c r="K235" s="180" t="str">
        <f t="shared" si="20"/>
        <v/>
      </c>
      <c r="L235" s="164"/>
      <c r="M235" s="164"/>
      <c r="N235" s="164"/>
      <c r="O235" s="188"/>
      <c r="P235" s="193" t="str">
        <f t="shared" si="21"/>
        <v/>
      </c>
      <c r="Q235" s="190"/>
      <c r="CA235" s="1" t="e">
        <f>VLOOKUP(B235,'Domaines IP'!M:R,6,FALSE)</f>
        <v>#N/A</v>
      </c>
      <c r="CB235" s="1" t="e">
        <f t="shared" si="22"/>
        <v>#N/A</v>
      </c>
      <c r="CC235" s="1">
        <f t="shared" si="23"/>
        <v>0</v>
      </c>
    </row>
    <row r="236" spans="1:81" ht="15.75" x14ac:dyDescent="0.25">
      <c r="A236" s="172">
        <v>233</v>
      </c>
      <c r="B236" s="162" t="str">
        <f t="shared" si="18"/>
        <v/>
      </c>
      <c r="C236" s="161" t="str">
        <f>IF(B236="","",IF(ISNA(VLOOKUP(B236,'Domaines IP'!$J$3:$K$215,2,FALSE)),"SITE INCONNU",(VLOOKUP(B236,'Domaines IP'!$J$3:$K$215,2,FALSE))))</f>
        <v/>
      </c>
      <c r="D236" s="192"/>
      <c r="E236" s="163"/>
      <c r="F236" s="182" t="str">
        <f t="shared" si="19"/>
        <v/>
      </c>
      <c r="G236" s="188"/>
      <c r="H236" s="200"/>
      <c r="I236" s="201" t="str">
        <f>IF(COUNTIF($E$4:$E$503:$H$4:$H$503,H236)&gt;1,COUNTIF($E$4:$E$503:$H$4:$H$503,H236),"")</f>
        <v/>
      </c>
      <c r="J236" s="189"/>
      <c r="K236" s="180" t="str">
        <f t="shared" si="20"/>
        <v/>
      </c>
      <c r="L236" s="164"/>
      <c r="M236" s="164"/>
      <c r="N236" s="164"/>
      <c r="O236" s="188"/>
      <c r="P236" s="193" t="str">
        <f t="shared" si="21"/>
        <v/>
      </c>
      <c r="Q236" s="190"/>
      <c r="CA236" s="1" t="e">
        <f>VLOOKUP(B236,'Domaines IP'!M:R,6,FALSE)</f>
        <v>#N/A</v>
      </c>
      <c r="CB236" s="1" t="e">
        <f t="shared" si="22"/>
        <v>#N/A</v>
      </c>
      <c r="CC236" s="1">
        <f t="shared" si="23"/>
        <v>0</v>
      </c>
    </row>
    <row r="237" spans="1:81" ht="15.75" x14ac:dyDescent="0.25">
      <c r="A237" s="172">
        <v>234</v>
      </c>
      <c r="B237" s="162" t="str">
        <f t="shared" si="18"/>
        <v/>
      </c>
      <c r="C237" s="161" t="str">
        <f>IF(B237="","",IF(ISNA(VLOOKUP(B237,'Domaines IP'!$J$3:$K$215,2,FALSE)),"SITE INCONNU",(VLOOKUP(B237,'Domaines IP'!$J$3:$K$215,2,FALSE))))</f>
        <v/>
      </c>
      <c r="D237" s="192"/>
      <c r="E237" s="163"/>
      <c r="F237" s="182" t="str">
        <f t="shared" si="19"/>
        <v/>
      </c>
      <c r="G237" s="188"/>
      <c r="H237" s="200"/>
      <c r="I237" s="201" t="str">
        <f>IF(COUNTIF($E$4:$E$503:$H$4:$H$503,H237)&gt;1,COUNTIF($E$4:$E$503:$H$4:$H$503,H237),"")</f>
        <v/>
      </c>
      <c r="J237" s="189"/>
      <c r="K237" s="180" t="str">
        <f t="shared" si="20"/>
        <v/>
      </c>
      <c r="L237" s="164"/>
      <c r="M237" s="164"/>
      <c r="N237" s="164"/>
      <c r="O237" s="188"/>
      <c r="P237" s="193" t="str">
        <f t="shared" si="21"/>
        <v/>
      </c>
      <c r="Q237" s="190"/>
      <c r="CA237" s="1" t="e">
        <f>VLOOKUP(B237,'Domaines IP'!M:R,6,FALSE)</f>
        <v>#N/A</v>
      </c>
      <c r="CB237" s="1" t="e">
        <f t="shared" si="22"/>
        <v>#N/A</v>
      </c>
      <c r="CC237" s="1">
        <f t="shared" si="23"/>
        <v>0</v>
      </c>
    </row>
    <row r="238" spans="1:81" ht="15.75" x14ac:dyDescent="0.25">
      <c r="A238" s="172">
        <v>235</v>
      </c>
      <c r="B238" s="162" t="str">
        <f t="shared" si="18"/>
        <v/>
      </c>
      <c r="C238" s="161" t="str">
        <f>IF(B238="","",IF(ISNA(VLOOKUP(B238,'Domaines IP'!$J$3:$K$215,2,FALSE)),"SITE INCONNU",(VLOOKUP(B238,'Domaines IP'!$J$3:$K$215,2,FALSE))))</f>
        <v/>
      </c>
      <c r="D238" s="192"/>
      <c r="E238" s="163"/>
      <c r="F238" s="182" t="str">
        <f t="shared" si="19"/>
        <v/>
      </c>
      <c r="G238" s="188"/>
      <c r="H238" s="200"/>
      <c r="I238" s="201" t="str">
        <f>IF(COUNTIF($E$4:$E$503:$H$4:$H$503,H238)&gt;1,COUNTIF($E$4:$E$503:$H$4:$H$503,H238),"")</f>
        <v/>
      </c>
      <c r="J238" s="189"/>
      <c r="K238" s="180" t="str">
        <f t="shared" si="20"/>
        <v/>
      </c>
      <c r="L238" s="164"/>
      <c r="M238" s="164"/>
      <c r="N238" s="164"/>
      <c r="O238" s="188"/>
      <c r="P238" s="193" t="str">
        <f t="shared" si="21"/>
        <v/>
      </c>
      <c r="Q238" s="190"/>
      <c r="CA238" s="1" t="e">
        <f>VLOOKUP(B238,'Domaines IP'!M:R,6,FALSE)</f>
        <v>#N/A</v>
      </c>
      <c r="CB238" s="1" t="e">
        <f t="shared" si="22"/>
        <v>#N/A</v>
      </c>
      <c r="CC238" s="1">
        <f t="shared" si="23"/>
        <v>0</v>
      </c>
    </row>
    <row r="239" spans="1:81" ht="15.75" x14ac:dyDescent="0.25">
      <c r="A239" s="172">
        <v>236</v>
      </c>
      <c r="B239" s="162" t="str">
        <f t="shared" si="18"/>
        <v/>
      </c>
      <c r="C239" s="161" t="str">
        <f>IF(B239="","",IF(ISNA(VLOOKUP(B239,'Domaines IP'!$J$3:$K$215,2,FALSE)),"SITE INCONNU",(VLOOKUP(B239,'Domaines IP'!$J$3:$K$215,2,FALSE))))</f>
        <v/>
      </c>
      <c r="D239" s="192"/>
      <c r="E239" s="163"/>
      <c r="F239" s="182" t="str">
        <f t="shared" si="19"/>
        <v/>
      </c>
      <c r="G239" s="188"/>
      <c r="H239" s="200"/>
      <c r="I239" s="201" t="str">
        <f>IF(COUNTIF($E$4:$E$503:$H$4:$H$503,H239)&gt;1,COUNTIF($E$4:$E$503:$H$4:$H$503,H239),"")</f>
        <v/>
      </c>
      <c r="J239" s="189"/>
      <c r="K239" s="180" t="str">
        <f t="shared" si="20"/>
        <v/>
      </c>
      <c r="L239" s="164"/>
      <c r="M239" s="164"/>
      <c r="N239" s="164"/>
      <c r="O239" s="188"/>
      <c r="P239" s="193" t="str">
        <f t="shared" si="21"/>
        <v/>
      </c>
      <c r="Q239" s="190"/>
      <c r="CA239" s="1" t="e">
        <f>VLOOKUP(B239,'Domaines IP'!M:R,6,FALSE)</f>
        <v>#N/A</v>
      </c>
      <c r="CB239" s="1" t="e">
        <f t="shared" si="22"/>
        <v>#N/A</v>
      </c>
      <c r="CC239" s="1">
        <f t="shared" si="23"/>
        <v>0</v>
      </c>
    </row>
    <row r="240" spans="1:81" ht="15.75" x14ac:dyDescent="0.25">
      <c r="A240" s="172">
        <v>237</v>
      </c>
      <c r="B240" s="162" t="str">
        <f t="shared" si="18"/>
        <v/>
      </c>
      <c r="C240" s="161" t="str">
        <f>IF(B240="","",IF(ISNA(VLOOKUP(B240,'Domaines IP'!$J$3:$K$215,2,FALSE)),"SITE INCONNU",(VLOOKUP(B240,'Domaines IP'!$J$3:$K$215,2,FALSE))))</f>
        <v/>
      </c>
      <c r="D240" s="192"/>
      <c r="E240" s="163"/>
      <c r="F240" s="182" t="str">
        <f t="shared" si="19"/>
        <v/>
      </c>
      <c r="G240" s="188"/>
      <c r="H240" s="200"/>
      <c r="I240" s="201" t="str">
        <f>IF(COUNTIF($E$4:$E$503:$H$4:$H$503,H240)&gt;1,COUNTIF($E$4:$E$503:$H$4:$H$503,H240),"")</f>
        <v/>
      </c>
      <c r="J240" s="189"/>
      <c r="K240" s="180" t="str">
        <f t="shared" si="20"/>
        <v/>
      </c>
      <c r="L240" s="164"/>
      <c r="M240" s="164"/>
      <c r="N240" s="164"/>
      <c r="O240" s="188"/>
      <c r="P240" s="193" t="str">
        <f t="shared" si="21"/>
        <v/>
      </c>
      <c r="Q240" s="190"/>
      <c r="CA240" s="1" t="e">
        <f>VLOOKUP(B240,'Domaines IP'!M:R,6,FALSE)</f>
        <v>#N/A</v>
      </c>
      <c r="CB240" s="1" t="e">
        <f t="shared" si="22"/>
        <v>#N/A</v>
      </c>
      <c r="CC240" s="1">
        <f t="shared" si="23"/>
        <v>0</v>
      </c>
    </row>
    <row r="241" spans="1:81" ht="15.75" x14ac:dyDescent="0.25">
      <c r="A241" s="172">
        <v>238</v>
      </c>
      <c r="B241" s="162" t="str">
        <f t="shared" si="18"/>
        <v/>
      </c>
      <c r="C241" s="161" t="str">
        <f>IF(B241="","",IF(ISNA(VLOOKUP(B241,'Domaines IP'!$J$3:$K$215,2,FALSE)),"SITE INCONNU",(VLOOKUP(B241,'Domaines IP'!$J$3:$K$215,2,FALSE))))</f>
        <v/>
      </c>
      <c r="D241" s="192"/>
      <c r="E241" s="163"/>
      <c r="F241" s="182" t="str">
        <f t="shared" si="19"/>
        <v/>
      </c>
      <c r="G241" s="188"/>
      <c r="H241" s="200"/>
      <c r="I241" s="201" t="str">
        <f>IF(COUNTIF($E$4:$E$503:$H$4:$H$503,H241)&gt;1,COUNTIF($E$4:$E$503:$H$4:$H$503,H241),"")</f>
        <v/>
      </c>
      <c r="J241" s="189"/>
      <c r="K241" s="180" t="str">
        <f t="shared" si="20"/>
        <v/>
      </c>
      <c r="L241" s="164"/>
      <c r="M241" s="164"/>
      <c r="N241" s="164"/>
      <c r="O241" s="188"/>
      <c r="P241" s="193" t="str">
        <f t="shared" si="21"/>
        <v/>
      </c>
      <c r="Q241" s="190"/>
      <c r="CA241" s="1" t="e">
        <f>VLOOKUP(B241,'Domaines IP'!M:R,6,FALSE)</f>
        <v>#N/A</v>
      </c>
      <c r="CB241" s="1" t="e">
        <f t="shared" si="22"/>
        <v>#N/A</v>
      </c>
      <c r="CC241" s="1">
        <f t="shared" si="23"/>
        <v>0</v>
      </c>
    </row>
    <row r="242" spans="1:81" ht="15.75" x14ac:dyDescent="0.25">
      <c r="A242" s="172">
        <v>239</v>
      </c>
      <c r="B242" s="162" t="str">
        <f t="shared" si="18"/>
        <v/>
      </c>
      <c r="C242" s="161" t="str">
        <f>IF(B242="","",IF(ISNA(VLOOKUP(B242,'Domaines IP'!$J$3:$K$215,2,FALSE)),"SITE INCONNU",(VLOOKUP(B242,'Domaines IP'!$J$3:$K$215,2,FALSE))))</f>
        <v/>
      </c>
      <c r="D242" s="192"/>
      <c r="E242" s="163"/>
      <c r="F242" s="182" t="str">
        <f t="shared" si="19"/>
        <v/>
      </c>
      <c r="G242" s="188"/>
      <c r="H242" s="200"/>
      <c r="I242" s="201" t="str">
        <f>IF(COUNTIF($E$4:$E$503:$H$4:$H$503,H242)&gt;1,COUNTIF($E$4:$E$503:$H$4:$H$503,H242),"")</f>
        <v/>
      </c>
      <c r="J242" s="189"/>
      <c r="K242" s="180" t="str">
        <f t="shared" si="20"/>
        <v/>
      </c>
      <c r="L242" s="164"/>
      <c r="M242" s="164"/>
      <c r="N242" s="164"/>
      <c r="O242" s="188"/>
      <c r="P242" s="193" t="str">
        <f t="shared" si="21"/>
        <v/>
      </c>
      <c r="Q242" s="190"/>
      <c r="CA242" s="1" t="e">
        <f>VLOOKUP(B242,'Domaines IP'!M:R,6,FALSE)</f>
        <v>#N/A</v>
      </c>
      <c r="CB242" s="1" t="e">
        <f t="shared" si="22"/>
        <v>#N/A</v>
      </c>
      <c r="CC242" s="1">
        <f t="shared" si="23"/>
        <v>0</v>
      </c>
    </row>
    <row r="243" spans="1:81" ht="15.75" x14ac:dyDescent="0.25">
      <c r="A243" s="172">
        <v>240</v>
      </c>
      <c r="B243" s="162" t="str">
        <f t="shared" si="18"/>
        <v/>
      </c>
      <c r="C243" s="161" t="str">
        <f>IF(B243="","",IF(ISNA(VLOOKUP(B243,'Domaines IP'!$J$3:$K$215,2,FALSE)),"SITE INCONNU",(VLOOKUP(B243,'Domaines IP'!$J$3:$K$215,2,FALSE))))</f>
        <v/>
      </c>
      <c r="D243" s="192"/>
      <c r="E243" s="163"/>
      <c r="F243" s="182" t="str">
        <f t="shared" si="19"/>
        <v/>
      </c>
      <c r="G243" s="188"/>
      <c r="H243" s="200"/>
      <c r="I243" s="201" t="str">
        <f>IF(COUNTIF($E$4:$E$503:$H$4:$H$503,H243)&gt;1,COUNTIF($E$4:$E$503:$H$4:$H$503,H243),"")</f>
        <v/>
      </c>
      <c r="J243" s="189"/>
      <c r="K243" s="180" t="str">
        <f t="shared" si="20"/>
        <v/>
      </c>
      <c r="L243" s="164"/>
      <c r="M243" s="164"/>
      <c r="N243" s="164"/>
      <c r="O243" s="188"/>
      <c r="P243" s="193" t="str">
        <f t="shared" si="21"/>
        <v/>
      </c>
      <c r="Q243" s="190"/>
      <c r="CA243" s="1" t="e">
        <f>VLOOKUP(B243,'Domaines IP'!M:R,6,FALSE)</f>
        <v>#N/A</v>
      </c>
      <c r="CB243" s="1" t="e">
        <f t="shared" si="22"/>
        <v>#N/A</v>
      </c>
      <c r="CC243" s="1">
        <f t="shared" si="23"/>
        <v>0</v>
      </c>
    </row>
    <row r="244" spans="1:81" ht="15.75" x14ac:dyDescent="0.25">
      <c r="A244" s="172">
        <v>241</v>
      </c>
      <c r="B244" s="162" t="str">
        <f t="shared" si="18"/>
        <v/>
      </c>
      <c r="C244" s="161" t="str">
        <f>IF(B244="","",IF(ISNA(VLOOKUP(B244,'Domaines IP'!$J$3:$K$215,2,FALSE)),"SITE INCONNU",(VLOOKUP(B244,'Domaines IP'!$J$3:$K$215,2,FALSE))))</f>
        <v/>
      </c>
      <c r="D244" s="192"/>
      <c r="E244" s="163"/>
      <c r="F244" s="182" t="str">
        <f t="shared" si="19"/>
        <v/>
      </c>
      <c r="G244" s="188"/>
      <c r="H244" s="200"/>
      <c r="I244" s="201" t="str">
        <f>IF(COUNTIF($E$4:$E$503:$H$4:$H$503,H244)&gt;1,COUNTIF($E$4:$E$503:$H$4:$H$503,H244),"")</f>
        <v/>
      </c>
      <c r="J244" s="189"/>
      <c r="K244" s="180" t="str">
        <f t="shared" si="20"/>
        <v/>
      </c>
      <c r="L244" s="164"/>
      <c r="M244" s="164"/>
      <c r="N244" s="164"/>
      <c r="O244" s="188"/>
      <c r="P244" s="193" t="str">
        <f t="shared" si="21"/>
        <v/>
      </c>
      <c r="Q244" s="190"/>
      <c r="CA244" s="1" t="e">
        <f>VLOOKUP(B244,'Domaines IP'!M:R,6,FALSE)</f>
        <v>#N/A</v>
      </c>
      <c r="CB244" s="1" t="e">
        <f t="shared" si="22"/>
        <v>#N/A</v>
      </c>
      <c r="CC244" s="1">
        <f t="shared" si="23"/>
        <v>0</v>
      </c>
    </row>
    <row r="245" spans="1:81" ht="15.75" x14ac:dyDescent="0.25">
      <c r="A245" s="172">
        <v>242</v>
      </c>
      <c r="B245" s="162" t="str">
        <f t="shared" si="18"/>
        <v/>
      </c>
      <c r="C245" s="161" t="str">
        <f>IF(B245="","",IF(ISNA(VLOOKUP(B245,'Domaines IP'!$J$3:$K$215,2,FALSE)),"SITE INCONNU",(VLOOKUP(B245,'Domaines IP'!$J$3:$K$215,2,FALSE))))</f>
        <v/>
      </c>
      <c r="D245" s="192"/>
      <c r="E245" s="163"/>
      <c r="F245" s="182" t="str">
        <f t="shared" si="19"/>
        <v/>
      </c>
      <c r="G245" s="188"/>
      <c r="H245" s="200"/>
      <c r="I245" s="201" t="str">
        <f>IF(COUNTIF($E$4:$E$503:$H$4:$H$503,H245)&gt;1,COUNTIF($E$4:$E$503:$H$4:$H$503,H245),"")</f>
        <v/>
      </c>
      <c r="J245" s="189"/>
      <c r="K245" s="180" t="str">
        <f t="shared" si="20"/>
        <v/>
      </c>
      <c r="L245" s="164"/>
      <c r="M245" s="164"/>
      <c r="N245" s="164"/>
      <c r="O245" s="188"/>
      <c r="P245" s="193" t="str">
        <f t="shared" si="21"/>
        <v/>
      </c>
      <c r="Q245" s="190"/>
      <c r="CA245" s="1" t="e">
        <f>VLOOKUP(B245,'Domaines IP'!M:R,6,FALSE)</f>
        <v>#N/A</v>
      </c>
      <c r="CB245" s="1" t="e">
        <f t="shared" si="22"/>
        <v>#N/A</v>
      </c>
      <c r="CC245" s="1">
        <f t="shared" si="23"/>
        <v>0</v>
      </c>
    </row>
    <row r="246" spans="1:81" ht="15.75" x14ac:dyDescent="0.25">
      <c r="A246" s="172">
        <v>243</v>
      </c>
      <c r="B246" s="162" t="str">
        <f t="shared" si="18"/>
        <v/>
      </c>
      <c r="C246" s="161" t="str">
        <f>IF(B246="","",IF(ISNA(VLOOKUP(B246,'Domaines IP'!$J$3:$K$215,2,FALSE)),"SITE INCONNU",(VLOOKUP(B246,'Domaines IP'!$J$3:$K$215,2,FALSE))))</f>
        <v/>
      </c>
      <c r="D246" s="192"/>
      <c r="E246" s="163"/>
      <c r="F246" s="182" t="str">
        <f t="shared" si="19"/>
        <v/>
      </c>
      <c r="G246" s="188"/>
      <c r="H246" s="200"/>
      <c r="I246" s="201" t="str">
        <f>IF(COUNTIF($E$4:$E$503:$H$4:$H$503,H246)&gt;1,COUNTIF($E$4:$E$503:$H$4:$H$503,H246),"")</f>
        <v/>
      </c>
      <c r="J246" s="189"/>
      <c r="K246" s="180" t="str">
        <f t="shared" si="20"/>
        <v/>
      </c>
      <c r="L246" s="164"/>
      <c r="M246" s="164"/>
      <c r="N246" s="164"/>
      <c r="O246" s="188"/>
      <c r="P246" s="193" t="str">
        <f t="shared" si="21"/>
        <v/>
      </c>
      <c r="Q246" s="190"/>
      <c r="CA246" s="1" t="e">
        <f>VLOOKUP(B246,'Domaines IP'!M:R,6,FALSE)</f>
        <v>#N/A</v>
      </c>
      <c r="CB246" s="1" t="e">
        <f t="shared" si="22"/>
        <v>#N/A</v>
      </c>
      <c r="CC246" s="1">
        <f t="shared" si="23"/>
        <v>0</v>
      </c>
    </row>
    <row r="247" spans="1:81" ht="15.75" x14ac:dyDescent="0.25">
      <c r="A247" s="172">
        <v>244</v>
      </c>
      <c r="B247" s="162" t="str">
        <f t="shared" si="18"/>
        <v/>
      </c>
      <c r="C247" s="161" t="str">
        <f>IF(B247="","",IF(ISNA(VLOOKUP(B247,'Domaines IP'!$J$3:$K$215,2,FALSE)),"SITE INCONNU",(VLOOKUP(B247,'Domaines IP'!$J$3:$K$215,2,FALSE))))</f>
        <v/>
      </c>
      <c r="D247" s="192"/>
      <c r="E247" s="163"/>
      <c r="F247" s="182" t="str">
        <f t="shared" si="19"/>
        <v/>
      </c>
      <c r="G247" s="188"/>
      <c r="H247" s="200"/>
      <c r="I247" s="201" t="str">
        <f>IF(COUNTIF($E$4:$E$503:$H$4:$H$503,H247)&gt;1,COUNTIF($E$4:$E$503:$H$4:$H$503,H247),"")</f>
        <v/>
      </c>
      <c r="J247" s="189"/>
      <c r="K247" s="180" t="str">
        <f t="shared" si="20"/>
        <v/>
      </c>
      <c r="L247" s="164"/>
      <c r="M247" s="164"/>
      <c r="N247" s="164"/>
      <c r="O247" s="188"/>
      <c r="P247" s="193" t="str">
        <f t="shared" si="21"/>
        <v/>
      </c>
      <c r="Q247" s="190"/>
      <c r="CA247" s="1" t="e">
        <f>VLOOKUP(B247,'Domaines IP'!M:R,6,FALSE)</f>
        <v>#N/A</v>
      </c>
      <c r="CB247" s="1" t="e">
        <f t="shared" si="22"/>
        <v>#N/A</v>
      </c>
      <c r="CC247" s="1">
        <f t="shared" si="23"/>
        <v>0</v>
      </c>
    </row>
    <row r="248" spans="1:81" ht="15.75" x14ac:dyDescent="0.25">
      <c r="A248" s="172">
        <v>245</v>
      </c>
      <c r="B248" s="162" t="str">
        <f t="shared" si="18"/>
        <v/>
      </c>
      <c r="C248" s="161" t="str">
        <f>IF(B248="","",IF(ISNA(VLOOKUP(B248,'Domaines IP'!$J$3:$K$215,2,FALSE)),"SITE INCONNU",(VLOOKUP(B248,'Domaines IP'!$J$3:$K$215,2,FALSE))))</f>
        <v/>
      </c>
      <c r="D248" s="192"/>
      <c r="E248" s="163"/>
      <c r="F248" s="182" t="str">
        <f t="shared" si="19"/>
        <v/>
      </c>
      <c r="G248" s="188"/>
      <c r="H248" s="200"/>
      <c r="I248" s="201" t="str">
        <f>IF(COUNTIF($E$4:$E$503:$H$4:$H$503,H248)&gt;1,COUNTIF($E$4:$E$503:$H$4:$H$503,H248),"")</f>
        <v/>
      </c>
      <c r="J248" s="189"/>
      <c r="K248" s="180" t="str">
        <f t="shared" si="20"/>
        <v/>
      </c>
      <c r="L248" s="164"/>
      <c r="M248" s="164"/>
      <c r="N248" s="164"/>
      <c r="O248" s="188"/>
      <c r="P248" s="193" t="str">
        <f t="shared" si="21"/>
        <v/>
      </c>
      <c r="Q248" s="190"/>
      <c r="CA248" s="1" t="e">
        <f>VLOOKUP(B248,'Domaines IP'!M:R,6,FALSE)</f>
        <v>#N/A</v>
      </c>
      <c r="CB248" s="1" t="e">
        <f t="shared" si="22"/>
        <v>#N/A</v>
      </c>
      <c r="CC248" s="1">
        <f t="shared" si="23"/>
        <v>0</v>
      </c>
    </row>
    <row r="249" spans="1:81" ht="15.75" x14ac:dyDescent="0.25">
      <c r="A249" s="172">
        <v>246</v>
      </c>
      <c r="B249" s="162" t="str">
        <f t="shared" si="18"/>
        <v/>
      </c>
      <c r="C249" s="161" t="str">
        <f>IF(B249="","",IF(ISNA(VLOOKUP(B249,'Domaines IP'!$J$3:$K$215,2,FALSE)),"SITE INCONNU",(VLOOKUP(B249,'Domaines IP'!$J$3:$K$215,2,FALSE))))</f>
        <v/>
      </c>
      <c r="D249" s="192"/>
      <c r="E249" s="163"/>
      <c r="F249" s="182" t="str">
        <f t="shared" si="19"/>
        <v/>
      </c>
      <c r="G249" s="188"/>
      <c r="H249" s="200"/>
      <c r="I249" s="201" t="str">
        <f>IF(COUNTIF($E$4:$E$503:$H$4:$H$503,H249)&gt;1,COUNTIF($E$4:$E$503:$H$4:$H$503,H249),"")</f>
        <v/>
      </c>
      <c r="J249" s="189"/>
      <c r="K249" s="180" t="str">
        <f t="shared" si="20"/>
        <v/>
      </c>
      <c r="L249" s="164"/>
      <c r="M249" s="164"/>
      <c r="N249" s="164"/>
      <c r="O249" s="188"/>
      <c r="P249" s="193" t="str">
        <f t="shared" si="21"/>
        <v/>
      </c>
      <c r="Q249" s="190"/>
      <c r="CA249" s="1" t="e">
        <f>VLOOKUP(B249,'Domaines IP'!M:R,6,FALSE)</f>
        <v>#N/A</v>
      </c>
      <c r="CB249" s="1" t="e">
        <f t="shared" si="22"/>
        <v>#N/A</v>
      </c>
      <c r="CC249" s="1">
        <f t="shared" si="23"/>
        <v>0</v>
      </c>
    </row>
    <row r="250" spans="1:81" ht="15.75" x14ac:dyDescent="0.25">
      <c r="A250" s="172">
        <v>247</v>
      </c>
      <c r="B250" s="162" t="str">
        <f t="shared" si="18"/>
        <v/>
      </c>
      <c r="C250" s="161" t="str">
        <f>IF(B250="","",IF(ISNA(VLOOKUP(B250,'Domaines IP'!$J$3:$K$215,2,FALSE)),"SITE INCONNU",(VLOOKUP(B250,'Domaines IP'!$J$3:$K$215,2,FALSE))))</f>
        <v/>
      </c>
      <c r="D250" s="192"/>
      <c r="E250" s="163"/>
      <c r="F250" s="182" t="str">
        <f t="shared" si="19"/>
        <v/>
      </c>
      <c r="G250" s="188"/>
      <c r="H250" s="200"/>
      <c r="I250" s="201" t="str">
        <f>IF(COUNTIF($E$4:$E$503:$H$4:$H$503,H250)&gt;1,COUNTIF($E$4:$E$503:$H$4:$H$503,H250),"")</f>
        <v/>
      </c>
      <c r="J250" s="189"/>
      <c r="K250" s="180" t="str">
        <f t="shared" si="20"/>
        <v/>
      </c>
      <c r="L250" s="164"/>
      <c r="M250" s="164"/>
      <c r="N250" s="164"/>
      <c r="O250" s="188"/>
      <c r="P250" s="193" t="str">
        <f t="shared" si="21"/>
        <v/>
      </c>
      <c r="Q250" s="190"/>
      <c r="CA250" s="1" t="e">
        <f>VLOOKUP(B250,'Domaines IP'!M:R,6,FALSE)</f>
        <v>#N/A</v>
      </c>
      <c r="CB250" s="1" t="e">
        <f t="shared" si="22"/>
        <v>#N/A</v>
      </c>
      <c r="CC250" s="1">
        <f t="shared" si="23"/>
        <v>0</v>
      </c>
    </row>
    <row r="251" spans="1:81" ht="15.75" x14ac:dyDescent="0.25">
      <c r="A251" s="172">
        <v>248</v>
      </c>
      <c r="B251" s="162" t="str">
        <f t="shared" si="18"/>
        <v/>
      </c>
      <c r="C251" s="161" t="str">
        <f>IF(B251="","",IF(ISNA(VLOOKUP(B251,'Domaines IP'!$J$3:$K$215,2,FALSE)),"SITE INCONNU",(VLOOKUP(B251,'Domaines IP'!$J$3:$K$215,2,FALSE))))</f>
        <v/>
      </c>
      <c r="D251" s="192"/>
      <c r="E251" s="163"/>
      <c r="F251" s="182" t="str">
        <f t="shared" si="19"/>
        <v/>
      </c>
      <c r="G251" s="188"/>
      <c r="H251" s="200"/>
      <c r="I251" s="201" t="str">
        <f>IF(COUNTIF($E$4:$E$503:$H$4:$H$503,H251)&gt;1,COUNTIF($E$4:$E$503:$H$4:$H$503,H251),"")</f>
        <v/>
      </c>
      <c r="J251" s="189"/>
      <c r="K251" s="180" t="str">
        <f t="shared" si="20"/>
        <v/>
      </c>
      <c r="L251" s="164"/>
      <c r="M251" s="164"/>
      <c r="N251" s="164"/>
      <c r="O251" s="188"/>
      <c r="P251" s="193" t="str">
        <f t="shared" si="21"/>
        <v/>
      </c>
      <c r="Q251" s="190"/>
      <c r="CA251" s="1" t="e">
        <f>VLOOKUP(B251,'Domaines IP'!M:R,6,FALSE)</f>
        <v>#N/A</v>
      </c>
      <c r="CB251" s="1" t="e">
        <f t="shared" si="22"/>
        <v>#N/A</v>
      </c>
      <c r="CC251" s="1">
        <f t="shared" si="23"/>
        <v>0</v>
      </c>
    </row>
    <row r="252" spans="1:81" ht="15.75" x14ac:dyDescent="0.25">
      <c r="A252" s="172">
        <v>249</v>
      </c>
      <c r="B252" s="162" t="str">
        <f t="shared" si="18"/>
        <v/>
      </c>
      <c r="C252" s="161" t="str">
        <f>IF(B252="","",IF(ISNA(VLOOKUP(B252,'Domaines IP'!$J$3:$K$215,2,FALSE)),"SITE INCONNU",(VLOOKUP(B252,'Domaines IP'!$J$3:$K$215,2,FALSE))))</f>
        <v/>
      </c>
      <c r="D252" s="192"/>
      <c r="E252" s="163"/>
      <c r="F252" s="182" t="str">
        <f t="shared" si="19"/>
        <v/>
      </c>
      <c r="G252" s="188"/>
      <c r="H252" s="200"/>
      <c r="I252" s="201" t="str">
        <f>IF(COUNTIF($E$4:$E$503:$H$4:$H$503,H252)&gt;1,COUNTIF($E$4:$E$503:$H$4:$H$503,H252),"")</f>
        <v/>
      </c>
      <c r="J252" s="189"/>
      <c r="K252" s="180" t="str">
        <f t="shared" si="20"/>
        <v/>
      </c>
      <c r="L252" s="164"/>
      <c r="M252" s="164"/>
      <c r="N252" s="164"/>
      <c r="O252" s="188"/>
      <c r="P252" s="193" t="str">
        <f t="shared" si="21"/>
        <v/>
      </c>
      <c r="Q252" s="190"/>
      <c r="CA252" s="1" t="e">
        <f>VLOOKUP(B252,'Domaines IP'!M:R,6,FALSE)</f>
        <v>#N/A</v>
      </c>
      <c r="CB252" s="1" t="e">
        <f t="shared" si="22"/>
        <v>#N/A</v>
      </c>
      <c r="CC252" s="1">
        <f t="shared" si="23"/>
        <v>0</v>
      </c>
    </row>
    <row r="253" spans="1:81" ht="15.75" x14ac:dyDescent="0.25">
      <c r="A253" s="172">
        <v>250</v>
      </c>
      <c r="B253" s="162" t="str">
        <f t="shared" si="18"/>
        <v/>
      </c>
      <c r="C253" s="161" t="str">
        <f>IF(B253="","",IF(ISNA(VLOOKUP(B253,'Domaines IP'!$J$3:$K$215,2,FALSE)),"SITE INCONNU",(VLOOKUP(B253,'Domaines IP'!$J$3:$K$215,2,FALSE))))</f>
        <v/>
      </c>
      <c r="D253" s="192"/>
      <c r="E253" s="163"/>
      <c r="F253" s="182" t="str">
        <f t="shared" si="19"/>
        <v/>
      </c>
      <c r="G253" s="188"/>
      <c r="H253" s="200"/>
      <c r="I253" s="201" t="str">
        <f>IF(COUNTIF($E$4:$E$503:$H$4:$H$503,H253)&gt;1,COUNTIF($E$4:$E$503:$H$4:$H$503,H253),"")</f>
        <v/>
      </c>
      <c r="J253" s="189"/>
      <c r="K253" s="180" t="str">
        <f t="shared" si="20"/>
        <v/>
      </c>
      <c r="L253" s="164"/>
      <c r="M253" s="164"/>
      <c r="N253" s="164"/>
      <c r="O253" s="188"/>
      <c r="P253" s="193" t="str">
        <f t="shared" si="21"/>
        <v/>
      </c>
      <c r="Q253" s="190"/>
      <c r="CA253" s="1" t="e">
        <f>VLOOKUP(B253,'Domaines IP'!M:R,6,FALSE)</f>
        <v>#N/A</v>
      </c>
      <c r="CB253" s="1" t="e">
        <f t="shared" si="22"/>
        <v>#N/A</v>
      </c>
      <c r="CC253" s="1">
        <f t="shared" si="23"/>
        <v>0</v>
      </c>
    </row>
    <row r="254" spans="1:81" ht="15.75" x14ac:dyDescent="0.25">
      <c r="A254" s="172">
        <v>251</v>
      </c>
      <c r="B254" s="162" t="str">
        <f t="shared" si="18"/>
        <v/>
      </c>
      <c r="C254" s="161" t="str">
        <f>IF(B254="","",IF(ISNA(VLOOKUP(B254,'Domaines IP'!$J$3:$K$215,2,FALSE)),"SITE INCONNU",(VLOOKUP(B254,'Domaines IP'!$J$3:$K$215,2,FALSE))))</f>
        <v/>
      </c>
      <c r="D254" s="192"/>
      <c r="E254" s="163"/>
      <c r="F254" s="182" t="str">
        <f t="shared" si="19"/>
        <v/>
      </c>
      <c r="G254" s="188"/>
      <c r="H254" s="200"/>
      <c r="I254" s="201" t="str">
        <f>IF(COUNTIF($E$4:$E$503:$H$4:$H$503,H254)&gt;1,COUNTIF($E$4:$E$503:$H$4:$H$503,H254),"")</f>
        <v/>
      </c>
      <c r="J254" s="189"/>
      <c r="K254" s="180" t="str">
        <f t="shared" si="20"/>
        <v/>
      </c>
      <c r="L254" s="164"/>
      <c r="M254" s="164"/>
      <c r="N254" s="164"/>
      <c r="O254" s="188"/>
      <c r="P254" s="193" t="str">
        <f t="shared" si="21"/>
        <v/>
      </c>
      <c r="Q254" s="190"/>
      <c r="CA254" s="1" t="e">
        <f>VLOOKUP(B254,'Domaines IP'!M:R,6,FALSE)</f>
        <v>#N/A</v>
      </c>
      <c r="CB254" s="1" t="e">
        <f t="shared" si="22"/>
        <v>#N/A</v>
      </c>
      <c r="CC254" s="1">
        <f t="shared" si="23"/>
        <v>0</v>
      </c>
    </row>
    <row r="255" spans="1:81" ht="15.75" x14ac:dyDescent="0.25">
      <c r="A255" s="172">
        <v>252</v>
      </c>
      <c r="B255" s="162" t="str">
        <f t="shared" si="18"/>
        <v/>
      </c>
      <c r="C255" s="161" t="str">
        <f>IF(B255="","",IF(ISNA(VLOOKUP(B255,'Domaines IP'!$J$3:$K$215,2,FALSE)),"SITE INCONNU",(VLOOKUP(B255,'Domaines IP'!$J$3:$K$215,2,FALSE))))</f>
        <v/>
      </c>
      <c r="D255" s="192"/>
      <c r="E255" s="163"/>
      <c r="F255" s="182" t="str">
        <f t="shared" si="19"/>
        <v/>
      </c>
      <c r="G255" s="188"/>
      <c r="H255" s="200"/>
      <c r="I255" s="201" t="str">
        <f>IF(COUNTIF($E$4:$E$503:$H$4:$H$503,H255)&gt;1,COUNTIF($E$4:$E$503:$H$4:$H$503,H255),"")</f>
        <v/>
      </c>
      <c r="J255" s="189"/>
      <c r="K255" s="180" t="str">
        <f t="shared" si="20"/>
        <v/>
      </c>
      <c r="L255" s="164"/>
      <c r="M255" s="164"/>
      <c r="N255" s="164"/>
      <c r="O255" s="188"/>
      <c r="P255" s="193" t="str">
        <f t="shared" si="21"/>
        <v/>
      </c>
      <c r="Q255" s="190"/>
      <c r="CA255" s="1" t="e">
        <f>VLOOKUP(B255,'Domaines IP'!M:R,6,FALSE)</f>
        <v>#N/A</v>
      </c>
      <c r="CB255" s="1" t="e">
        <f t="shared" si="22"/>
        <v>#N/A</v>
      </c>
      <c r="CC255" s="1">
        <f t="shared" si="23"/>
        <v>0</v>
      </c>
    </row>
    <row r="256" spans="1:81" ht="15.75" x14ac:dyDescent="0.25">
      <c r="A256" s="172">
        <v>253</v>
      </c>
      <c r="B256" s="162" t="str">
        <f t="shared" si="18"/>
        <v/>
      </c>
      <c r="C256" s="161" t="str">
        <f>IF(B256="","",IF(ISNA(VLOOKUP(B256,'Domaines IP'!$J$3:$K$215,2,FALSE)),"SITE INCONNU",(VLOOKUP(B256,'Domaines IP'!$J$3:$K$215,2,FALSE))))</f>
        <v/>
      </c>
      <c r="D256" s="192"/>
      <c r="E256" s="163"/>
      <c r="F256" s="182" t="str">
        <f t="shared" si="19"/>
        <v/>
      </c>
      <c r="G256" s="188"/>
      <c r="H256" s="200"/>
      <c r="I256" s="201" t="str">
        <f>IF(COUNTIF($E$4:$E$503:$H$4:$H$503,H256)&gt;1,COUNTIF($E$4:$E$503:$H$4:$H$503,H256),"")</f>
        <v/>
      </c>
      <c r="J256" s="189"/>
      <c r="K256" s="180" t="str">
        <f t="shared" si="20"/>
        <v/>
      </c>
      <c r="L256" s="164"/>
      <c r="M256" s="164"/>
      <c r="N256" s="164"/>
      <c r="O256" s="188"/>
      <c r="P256" s="193" t="str">
        <f t="shared" si="21"/>
        <v/>
      </c>
      <c r="Q256" s="190"/>
      <c r="CA256" s="1" t="e">
        <f>VLOOKUP(B256,'Domaines IP'!M:R,6,FALSE)</f>
        <v>#N/A</v>
      </c>
      <c r="CB256" s="1" t="e">
        <f t="shared" si="22"/>
        <v>#N/A</v>
      </c>
      <c r="CC256" s="1">
        <f t="shared" si="23"/>
        <v>0</v>
      </c>
    </row>
    <row r="257" spans="1:81" ht="15.75" x14ac:dyDescent="0.25">
      <c r="A257" s="172">
        <v>254</v>
      </c>
      <c r="B257" s="162" t="str">
        <f t="shared" si="18"/>
        <v/>
      </c>
      <c r="C257" s="161" t="str">
        <f>IF(B257="","",IF(ISNA(VLOOKUP(B257,'Domaines IP'!$J$3:$K$215,2,FALSE)),"SITE INCONNU",(VLOOKUP(B257,'Domaines IP'!$J$3:$K$215,2,FALSE))))</f>
        <v/>
      </c>
      <c r="D257" s="192"/>
      <c r="E257" s="163"/>
      <c r="F257" s="182" t="str">
        <f t="shared" si="19"/>
        <v/>
      </c>
      <c r="G257" s="188"/>
      <c r="H257" s="200"/>
      <c r="I257" s="201" t="str">
        <f>IF(COUNTIF($E$4:$E$503:$H$4:$H$503,H257)&gt;1,COUNTIF($E$4:$E$503:$H$4:$H$503,H257),"")</f>
        <v/>
      </c>
      <c r="J257" s="189"/>
      <c r="K257" s="180" t="str">
        <f t="shared" si="20"/>
        <v/>
      </c>
      <c r="L257" s="164"/>
      <c r="M257" s="164"/>
      <c r="N257" s="164"/>
      <c r="O257" s="188"/>
      <c r="P257" s="193" t="str">
        <f t="shared" si="21"/>
        <v/>
      </c>
      <c r="Q257" s="190"/>
      <c r="CA257" s="1" t="e">
        <f>VLOOKUP(B257,'Domaines IP'!M:R,6,FALSE)</f>
        <v>#N/A</v>
      </c>
      <c r="CB257" s="1" t="e">
        <f t="shared" si="22"/>
        <v>#N/A</v>
      </c>
      <c r="CC257" s="1">
        <f t="shared" si="23"/>
        <v>0</v>
      </c>
    </row>
    <row r="258" spans="1:81" ht="15.75" x14ac:dyDescent="0.25">
      <c r="A258" s="172">
        <v>255</v>
      </c>
      <c r="B258" s="162" t="str">
        <f t="shared" si="18"/>
        <v/>
      </c>
      <c r="C258" s="161" t="str">
        <f>IF(B258="","",IF(ISNA(VLOOKUP(B258,'Domaines IP'!$J$3:$K$215,2,FALSE)),"SITE INCONNU",(VLOOKUP(B258,'Domaines IP'!$J$3:$K$215,2,FALSE))))</f>
        <v/>
      </c>
      <c r="D258" s="192"/>
      <c r="E258" s="163"/>
      <c r="F258" s="182" t="str">
        <f t="shared" si="19"/>
        <v/>
      </c>
      <c r="G258" s="188"/>
      <c r="H258" s="200"/>
      <c r="I258" s="201" t="str">
        <f>IF(COUNTIF($E$4:$E$503:$H$4:$H$503,H258)&gt;1,COUNTIF($E$4:$E$503:$H$4:$H$503,H258),"")</f>
        <v/>
      </c>
      <c r="J258" s="189"/>
      <c r="K258" s="180" t="str">
        <f t="shared" si="20"/>
        <v/>
      </c>
      <c r="L258" s="164"/>
      <c r="M258" s="164"/>
      <c r="N258" s="164"/>
      <c r="O258" s="188"/>
      <c r="P258" s="193" t="str">
        <f t="shared" si="21"/>
        <v/>
      </c>
      <c r="Q258" s="190"/>
      <c r="CA258" s="1" t="e">
        <f>VLOOKUP(B258,'Domaines IP'!M:R,6,FALSE)</f>
        <v>#N/A</v>
      </c>
      <c r="CB258" s="1" t="e">
        <f t="shared" si="22"/>
        <v>#N/A</v>
      </c>
      <c r="CC258" s="1">
        <f t="shared" si="23"/>
        <v>0</v>
      </c>
    </row>
    <row r="259" spans="1:81" ht="15.75" x14ac:dyDescent="0.25">
      <c r="A259" s="172">
        <v>256</v>
      </c>
      <c r="B259" s="162" t="str">
        <f t="shared" si="18"/>
        <v/>
      </c>
      <c r="C259" s="161" t="str">
        <f>IF(B259="","",IF(ISNA(VLOOKUP(B259,'Domaines IP'!$J$3:$K$215,2,FALSE)),"SITE INCONNU",(VLOOKUP(B259,'Domaines IP'!$J$3:$K$215,2,FALSE))))</f>
        <v/>
      </c>
      <c r="D259" s="192"/>
      <c r="E259" s="163"/>
      <c r="F259" s="182" t="str">
        <f t="shared" si="19"/>
        <v/>
      </c>
      <c r="G259" s="188"/>
      <c r="H259" s="200"/>
      <c r="I259" s="201" t="str">
        <f>IF(COUNTIF($E$4:$E$503:$H$4:$H$503,H259)&gt;1,COUNTIF($E$4:$E$503:$H$4:$H$503,H259),"")</f>
        <v/>
      </c>
      <c r="J259" s="189"/>
      <c r="K259" s="180" t="str">
        <f t="shared" si="20"/>
        <v/>
      </c>
      <c r="L259" s="164"/>
      <c r="M259" s="164"/>
      <c r="N259" s="164"/>
      <c r="O259" s="188"/>
      <c r="P259" s="193" t="str">
        <f t="shared" si="21"/>
        <v/>
      </c>
      <c r="Q259" s="190"/>
      <c r="CA259" s="1" t="e">
        <f>VLOOKUP(B259,'Domaines IP'!M:R,6,FALSE)</f>
        <v>#N/A</v>
      </c>
      <c r="CB259" s="1" t="e">
        <f t="shared" si="22"/>
        <v>#N/A</v>
      </c>
      <c r="CC259" s="1">
        <f t="shared" si="23"/>
        <v>0</v>
      </c>
    </row>
    <row r="260" spans="1:81" ht="15.75" x14ac:dyDescent="0.25">
      <c r="A260" s="172">
        <v>257</v>
      </c>
      <c r="B260" s="162" t="str">
        <f t="shared" si="18"/>
        <v/>
      </c>
      <c r="C260" s="161" t="str">
        <f>IF(B260="","",IF(ISNA(VLOOKUP(B260,'Domaines IP'!$J$3:$K$215,2,FALSE)),"SITE INCONNU",(VLOOKUP(B260,'Domaines IP'!$J$3:$K$215,2,FALSE))))</f>
        <v/>
      </c>
      <c r="D260" s="192"/>
      <c r="E260" s="163"/>
      <c r="F260" s="182" t="str">
        <f t="shared" si="19"/>
        <v/>
      </c>
      <c r="G260" s="188"/>
      <c r="H260" s="200"/>
      <c r="I260" s="201" t="str">
        <f>IF(COUNTIF($E$4:$E$503:$H$4:$H$503,H260)&gt;1,COUNTIF($E$4:$E$503:$H$4:$H$503,H260),"")</f>
        <v/>
      </c>
      <c r="J260" s="189"/>
      <c r="K260" s="180" t="str">
        <f t="shared" si="20"/>
        <v/>
      </c>
      <c r="L260" s="164"/>
      <c r="M260" s="164"/>
      <c r="N260" s="164"/>
      <c r="O260" s="188"/>
      <c r="P260" s="193" t="str">
        <f t="shared" si="21"/>
        <v/>
      </c>
      <c r="Q260" s="190"/>
      <c r="CA260" s="1" t="e">
        <f>VLOOKUP(B260,'Domaines IP'!M:R,6,FALSE)</f>
        <v>#N/A</v>
      </c>
      <c r="CB260" s="1" t="e">
        <f t="shared" si="22"/>
        <v>#N/A</v>
      </c>
      <c r="CC260" s="1">
        <f t="shared" si="23"/>
        <v>0</v>
      </c>
    </row>
    <row r="261" spans="1:81" ht="15.75" x14ac:dyDescent="0.25">
      <c r="A261" s="172">
        <v>258</v>
      </c>
      <c r="B261" s="162" t="str">
        <f t="shared" ref="B261:B324" si="24">IFERROR(IF(H261="",VALUE(LEFT(E261,3)),VALUE(LEFT(H261,3))),"")</f>
        <v/>
      </c>
      <c r="C261" s="161" t="str">
        <f>IF(B261="","",IF(ISNA(VLOOKUP(B261,'Domaines IP'!$J$3:$K$215,2,FALSE)),"SITE INCONNU",(VLOOKUP(B261,'Domaines IP'!$J$3:$K$215,2,FALSE))))</f>
        <v/>
      </c>
      <c r="D261" s="192"/>
      <c r="E261" s="163"/>
      <c r="F261" s="182" t="str">
        <f t="shared" ref="F261:F324" si="25">IF(COUNTIF($E$4:$E$503,E261)&gt;1,COUNTIF($E$4:$E$503,E261),"")</f>
        <v/>
      </c>
      <c r="G261" s="188"/>
      <c r="H261" s="200"/>
      <c r="I261" s="201" t="str">
        <f>IF(COUNTIF($E$4:$E$503:$H$4:$H$503,H261)&gt;1,COUNTIF($E$4:$E$503:$H$4:$H$503,H261),"")</f>
        <v/>
      </c>
      <c r="J261" s="189"/>
      <c r="K261" s="180" t="str">
        <f t="shared" ref="K261:K324" si="26">IF(COUNTIF($J$4:$J$503,J261)&gt;1,COUNTIF($J$4:$J$503,J261),"")</f>
        <v/>
      </c>
      <c r="L261" s="164"/>
      <c r="M261" s="164"/>
      <c r="N261" s="164"/>
      <c r="O261" s="188"/>
      <c r="P261" s="193" t="str">
        <f t="shared" ref="P261:P324" si="27">IF(O261="","",IF(O261="uAgent","",IF(O261="uSupervisor",CB261,IF(O261="uAgent et uSupervisor",CB261))))</f>
        <v/>
      </c>
      <c r="Q261" s="190"/>
      <c r="CA261" s="1" t="e">
        <f>VLOOKUP(B261,'Domaines IP'!M:R,6,FALSE)</f>
        <v>#N/A</v>
      </c>
      <c r="CB261" s="1" t="e">
        <f t="shared" ref="CB261:CB324" si="28">CONCATENATE(CA261,"_",D261,"_","RE")</f>
        <v>#N/A</v>
      </c>
      <c r="CC261" s="1">
        <f t="shared" ref="CC261:CC324" si="29">COUNTIF(R261:BP261,"X")</f>
        <v>0</v>
      </c>
    </row>
    <row r="262" spans="1:81" ht="15.75" x14ac:dyDescent="0.25">
      <c r="A262" s="172">
        <v>259</v>
      </c>
      <c r="B262" s="162" t="str">
        <f t="shared" si="24"/>
        <v/>
      </c>
      <c r="C262" s="161" t="str">
        <f>IF(B262="","",IF(ISNA(VLOOKUP(B262,'Domaines IP'!$J$3:$K$215,2,FALSE)),"SITE INCONNU",(VLOOKUP(B262,'Domaines IP'!$J$3:$K$215,2,FALSE))))</f>
        <v/>
      </c>
      <c r="D262" s="192"/>
      <c r="E262" s="163"/>
      <c r="F262" s="182" t="str">
        <f t="shared" si="25"/>
        <v/>
      </c>
      <c r="G262" s="188"/>
      <c r="H262" s="200"/>
      <c r="I262" s="201" t="str">
        <f>IF(COUNTIF($E$4:$E$503:$H$4:$H$503,H262)&gt;1,COUNTIF($E$4:$E$503:$H$4:$H$503,H262),"")</f>
        <v/>
      </c>
      <c r="J262" s="189"/>
      <c r="K262" s="180" t="str">
        <f t="shared" si="26"/>
        <v/>
      </c>
      <c r="L262" s="164"/>
      <c r="M262" s="164"/>
      <c r="N262" s="164"/>
      <c r="O262" s="188"/>
      <c r="P262" s="193" t="str">
        <f t="shared" si="27"/>
        <v/>
      </c>
      <c r="Q262" s="190"/>
      <c r="CA262" s="1" t="e">
        <f>VLOOKUP(B262,'Domaines IP'!M:R,6,FALSE)</f>
        <v>#N/A</v>
      </c>
      <c r="CB262" s="1" t="e">
        <f t="shared" si="28"/>
        <v>#N/A</v>
      </c>
      <c r="CC262" s="1">
        <f t="shared" si="29"/>
        <v>0</v>
      </c>
    </row>
    <row r="263" spans="1:81" ht="15.75" x14ac:dyDescent="0.25">
      <c r="A263" s="172">
        <v>260</v>
      </c>
      <c r="B263" s="162" t="str">
        <f t="shared" si="24"/>
        <v/>
      </c>
      <c r="C263" s="161" t="str">
        <f>IF(B263="","",IF(ISNA(VLOOKUP(B263,'Domaines IP'!$J$3:$K$215,2,FALSE)),"SITE INCONNU",(VLOOKUP(B263,'Domaines IP'!$J$3:$K$215,2,FALSE))))</f>
        <v/>
      </c>
      <c r="D263" s="192"/>
      <c r="E263" s="163"/>
      <c r="F263" s="182" t="str">
        <f t="shared" si="25"/>
        <v/>
      </c>
      <c r="G263" s="188"/>
      <c r="H263" s="200"/>
      <c r="I263" s="201" t="str">
        <f>IF(COUNTIF($E$4:$E$503:$H$4:$H$503,H263)&gt;1,COUNTIF($E$4:$E$503:$H$4:$H$503,H263),"")</f>
        <v/>
      </c>
      <c r="J263" s="189"/>
      <c r="K263" s="180" t="str">
        <f t="shared" si="26"/>
        <v/>
      </c>
      <c r="L263" s="164"/>
      <c r="M263" s="164"/>
      <c r="N263" s="164"/>
      <c r="O263" s="188"/>
      <c r="P263" s="193" t="str">
        <f t="shared" si="27"/>
        <v/>
      </c>
      <c r="Q263" s="190"/>
      <c r="CA263" s="1" t="e">
        <f>VLOOKUP(B263,'Domaines IP'!M:R,6,FALSE)</f>
        <v>#N/A</v>
      </c>
      <c r="CB263" s="1" t="e">
        <f t="shared" si="28"/>
        <v>#N/A</v>
      </c>
      <c r="CC263" s="1">
        <f t="shared" si="29"/>
        <v>0</v>
      </c>
    </row>
    <row r="264" spans="1:81" ht="15.75" x14ac:dyDescent="0.25">
      <c r="A264" s="172">
        <v>261</v>
      </c>
      <c r="B264" s="162" t="str">
        <f t="shared" si="24"/>
        <v/>
      </c>
      <c r="C264" s="161" t="str">
        <f>IF(B264="","",IF(ISNA(VLOOKUP(B264,'Domaines IP'!$J$3:$K$215,2,FALSE)),"SITE INCONNU",(VLOOKUP(B264,'Domaines IP'!$J$3:$K$215,2,FALSE))))</f>
        <v/>
      </c>
      <c r="D264" s="192"/>
      <c r="E264" s="163"/>
      <c r="F264" s="182" t="str">
        <f t="shared" si="25"/>
        <v/>
      </c>
      <c r="G264" s="188"/>
      <c r="H264" s="200"/>
      <c r="I264" s="201" t="str">
        <f>IF(COUNTIF($E$4:$E$503:$H$4:$H$503,H264)&gt;1,COUNTIF($E$4:$E$503:$H$4:$H$503,H264),"")</f>
        <v/>
      </c>
      <c r="J264" s="189"/>
      <c r="K264" s="180" t="str">
        <f t="shared" si="26"/>
        <v/>
      </c>
      <c r="L264" s="164"/>
      <c r="M264" s="164"/>
      <c r="N264" s="164"/>
      <c r="O264" s="188"/>
      <c r="P264" s="193" t="str">
        <f t="shared" si="27"/>
        <v/>
      </c>
      <c r="Q264" s="190"/>
      <c r="CA264" s="1" t="e">
        <f>VLOOKUP(B264,'Domaines IP'!M:R,6,FALSE)</f>
        <v>#N/A</v>
      </c>
      <c r="CB264" s="1" t="e">
        <f t="shared" si="28"/>
        <v>#N/A</v>
      </c>
      <c r="CC264" s="1">
        <f t="shared" si="29"/>
        <v>0</v>
      </c>
    </row>
    <row r="265" spans="1:81" ht="15.75" x14ac:dyDescent="0.25">
      <c r="A265" s="172">
        <v>262</v>
      </c>
      <c r="B265" s="162" t="str">
        <f t="shared" si="24"/>
        <v/>
      </c>
      <c r="C265" s="161" t="str">
        <f>IF(B265="","",IF(ISNA(VLOOKUP(B265,'Domaines IP'!$J$3:$K$215,2,FALSE)),"SITE INCONNU",(VLOOKUP(B265,'Domaines IP'!$J$3:$K$215,2,FALSE))))</f>
        <v/>
      </c>
      <c r="D265" s="192"/>
      <c r="E265" s="163"/>
      <c r="F265" s="182" t="str">
        <f t="shared" si="25"/>
        <v/>
      </c>
      <c r="G265" s="188"/>
      <c r="H265" s="200"/>
      <c r="I265" s="201" t="str">
        <f>IF(COUNTIF($E$4:$E$503:$H$4:$H$503,H265)&gt;1,COUNTIF($E$4:$E$503:$H$4:$H$503,H265),"")</f>
        <v/>
      </c>
      <c r="J265" s="189"/>
      <c r="K265" s="180" t="str">
        <f t="shared" si="26"/>
        <v/>
      </c>
      <c r="L265" s="164"/>
      <c r="M265" s="164"/>
      <c r="N265" s="164"/>
      <c r="O265" s="188"/>
      <c r="P265" s="193" t="str">
        <f t="shared" si="27"/>
        <v/>
      </c>
      <c r="Q265" s="190"/>
      <c r="CA265" s="1" t="e">
        <f>VLOOKUP(B265,'Domaines IP'!M:R,6,FALSE)</f>
        <v>#N/A</v>
      </c>
      <c r="CB265" s="1" t="e">
        <f t="shared" si="28"/>
        <v>#N/A</v>
      </c>
      <c r="CC265" s="1">
        <f t="shared" si="29"/>
        <v>0</v>
      </c>
    </row>
    <row r="266" spans="1:81" ht="15.75" x14ac:dyDescent="0.25">
      <c r="A266" s="172">
        <v>263</v>
      </c>
      <c r="B266" s="162" t="str">
        <f t="shared" si="24"/>
        <v/>
      </c>
      <c r="C266" s="161" t="str">
        <f>IF(B266="","",IF(ISNA(VLOOKUP(B266,'Domaines IP'!$J$3:$K$215,2,FALSE)),"SITE INCONNU",(VLOOKUP(B266,'Domaines IP'!$J$3:$K$215,2,FALSE))))</f>
        <v/>
      </c>
      <c r="D266" s="192"/>
      <c r="E266" s="163"/>
      <c r="F266" s="182" t="str">
        <f t="shared" si="25"/>
        <v/>
      </c>
      <c r="G266" s="188"/>
      <c r="H266" s="200"/>
      <c r="I266" s="201" t="str">
        <f>IF(COUNTIF($E$4:$E$503:$H$4:$H$503,H266)&gt;1,COUNTIF($E$4:$E$503:$H$4:$H$503,H266),"")</f>
        <v/>
      </c>
      <c r="J266" s="189"/>
      <c r="K266" s="180" t="str">
        <f t="shared" si="26"/>
        <v/>
      </c>
      <c r="L266" s="164"/>
      <c r="M266" s="164"/>
      <c r="N266" s="164"/>
      <c r="O266" s="188"/>
      <c r="P266" s="193" t="str">
        <f t="shared" si="27"/>
        <v/>
      </c>
      <c r="Q266" s="190"/>
      <c r="CA266" s="1" t="e">
        <f>VLOOKUP(B266,'Domaines IP'!M:R,6,FALSE)</f>
        <v>#N/A</v>
      </c>
      <c r="CB266" s="1" t="e">
        <f t="shared" si="28"/>
        <v>#N/A</v>
      </c>
      <c r="CC266" s="1">
        <f t="shared" si="29"/>
        <v>0</v>
      </c>
    </row>
    <row r="267" spans="1:81" ht="15.75" x14ac:dyDescent="0.25">
      <c r="A267" s="172">
        <v>264</v>
      </c>
      <c r="B267" s="162" t="str">
        <f t="shared" si="24"/>
        <v/>
      </c>
      <c r="C267" s="161" t="str">
        <f>IF(B267="","",IF(ISNA(VLOOKUP(B267,'Domaines IP'!$J$3:$K$215,2,FALSE)),"SITE INCONNU",(VLOOKUP(B267,'Domaines IP'!$J$3:$K$215,2,FALSE))))</f>
        <v/>
      </c>
      <c r="D267" s="192"/>
      <c r="E267" s="163"/>
      <c r="F267" s="182" t="str">
        <f t="shared" si="25"/>
        <v/>
      </c>
      <c r="G267" s="188"/>
      <c r="H267" s="200"/>
      <c r="I267" s="201" t="str">
        <f>IF(COUNTIF($E$4:$E$503:$H$4:$H$503,H267)&gt;1,COUNTIF($E$4:$E$503:$H$4:$H$503,H267),"")</f>
        <v/>
      </c>
      <c r="J267" s="189"/>
      <c r="K267" s="180" t="str">
        <f t="shared" si="26"/>
        <v/>
      </c>
      <c r="L267" s="164"/>
      <c r="M267" s="164"/>
      <c r="N267" s="164"/>
      <c r="O267" s="188"/>
      <c r="P267" s="193" t="str">
        <f t="shared" si="27"/>
        <v/>
      </c>
      <c r="Q267" s="190"/>
      <c r="CA267" s="1" t="e">
        <f>VLOOKUP(B267,'Domaines IP'!M:R,6,FALSE)</f>
        <v>#N/A</v>
      </c>
      <c r="CB267" s="1" t="e">
        <f t="shared" si="28"/>
        <v>#N/A</v>
      </c>
      <c r="CC267" s="1">
        <f t="shared" si="29"/>
        <v>0</v>
      </c>
    </row>
    <row r="268" spans="1:81" ht="15.75" x14ac:dyDescent="0.25">
      <c r="A268" s="172">
        <v>265</v>
      </c>
      <c r="B268" s="162" t="str">
        <f t="shared" si="24"/>
        <v/>
      </c>
      <c r="C268" s="161" t="str">
        <f>IF(B268="","",IF(ISNA(VLOOKUP(B268,'Domaines IP'!$J$3:$K$215,2,FALSE)),"SITE INCONNU",(VLOOKUP(B268,'Domaines IP'!$J$3:$K$215,2,FALSE))))</f>
        <v/>
      </c>
      <c r="D268" s="192"/>
      <c r="E268" s="163"/>
      <c r="F268" s="182" t="str">
        <f t="shared" si="25"/>
        <v/>
      </c>
      <c r="G268" s="188"/>
      <c r="H268" s="200"/>
      <c r="I268" s="201" t="str">
        <f>IF(COUNTIF($E$4:$E$503:$H$4:$H$503,H268)&gt;1,COUNTIF($E$4:$E$503:$H$4:$H$503,H268),"")</f>
        <v/>
      </c>
      <c r="J268" s="189"/>
      <c r="K268" s="180" t="str">
        <f t="shared" si="26"/>
        <v/>
      </c>
      <c r="L268" s="164"/>
      <c r="M268" s="164"/>
      <c r="N268" s="164"/>
      <c r="O268" s="188"/>
      <c r="P268" s="193" t="str">
        <f t="shared" si="27"/>
        <v/>
      </c>
      <c r="Q268" s="190"/>
      <c r="CA268" s="1" t="e">
        <f>VLOOKUP(B268,'Domaines IP'!M:R,6,FALSE)</f>
        <v>#N/A</v>
      </c>
      <c r="CB268" s="1" t="e">
        <f t="shared" si="28"/>
        <v>#N/A</v>
      </c>
      <c r="CC268" s="1">
        <f t="shared" si="29"/>
        <v>0</v>
      </c>
    </row>
    <row r="269" spans="1:81" ht="15.75" x14ac:dyDescent="0.25">
      <c r="A269" s="172">
        <v>266</v>
      </c>
      <c r="B269" s="162" t="str">
        <f t="shared" si="24"/>
        <v/>
      </c>
      <c r="C269" s="161" t="str">
        <f>IF(B269="","",IF(ISNA(VLOOKUP(B269,'Domaines IP'!$J$3:$K$215,2,FALSE)),"SITE INCONNU",(VLOOKUP(B269,'Domaines IP'!$J$3:$K$215,2,FALSE))))</f>
        <v/>
      </c>
      <c r="D269" s="192"/>
      <c r="E269" s="163"/>
      <c r="F269" s="182" t="str">
        <f t="shared" si="25"/>
        <v/>
      </c>
      <c r="G269" s="188"/>
      <c r="H269" s="200"/>
      <c r="I269" s="201" t="str">
        <f>IF(COUNTIF($E$4:$E$503:$H$4:$H$503,H269)&gt;1,COUNTIF($E$4:$E$503:$H$4:$H$503,H269),"")</f>
        <v/>
      </c>
      <c r="J269" s="189"/>
      <c r="K269" s="180" t="str">
        <f t="shared" si="26"/>
        <v/>
      </c>
      <c r="L269" s="164"/>
      <c r="M269" s="164"/>
      <c r="N269" s="164"/>
      <c r="O269" s="188"/>
      <c r="P269" s="193" t="str">
        <f t="shared" si="27"/>
        <v/>
      </c>
      <c r="Q269" s="190"/>
      <c r="CA269" s="1" t="e">
        <f>VLOOKUP(B269,'Domaines IP'!M:R,6,FALSE)</f>
        <v>#N/A</v>
      </c>
      <c r="CB269" s="1" t="e">
        <f t="shared" si="28"/>
        <v>#N/A</v>
      </c>
      <c r="CC269" s="1">
        <f t="shared" si="29"/>
        <v>0</v>
      </c>
    </row>
    <row r="270" spans="1:81" ht="15.75" x14ac:dyDescent="0.25">
      <c r="A270" s="172">
        <v>267</v>
      </c>
      <c r="B270" s="162" t="str">
        <f t="shared" si="24"/>
        <v/>
      </c>
      <c r="C270" s="161" t="str">
        <f>IF(B270="","",IF(ISNA(VLOOKUP(B270,'Domaines IP'!$J$3:$K$215,2,FALSE)),"SITE INCONNU",(VLOOKUP(B270,'Domaines IP'!$J$3:$K$215,2,FALSE))))</f>
        <v/>
      </c>
      <c r="D270" s="192"/>
      <c r="E270" s="163"/>
      <c r="F270" s="182" t="str">
        <f t="shared" si="25"/>
        <v/>
      </c>
      <c r="G270" s="188"/>
      <c r="H270" s="200"/>
      <c r="I270" s="201" t="str">
        <f>IF(COUNTIF($E$4:$E$503:$H$4:$H$503,H270)&gt;1,COUNTIF($E$4:$E$503:$H$4:$H$503,H270),"")</f>
        <v/>
      </c>
      <c r="J270" s="189"/>
      <c r="K270" s="180" t="str">
        <f t="shared" si="26"/>
        <v/>
      </c>
      <c r="L270" s="164"/>
      <c r="M270" s="164"/>
      <c r="N270" s="164"/>
      <c r="O270" s="188"/>
      <c r="P270" s="193" t="str">
        <f t="shared" si="27"/>
        <v/>
      </c>
      <c r="Q270" s="190"/>
      <c r="CA270" s="1" t="e">
        <f>VLOOKUP(B270,'Domaines IP'!M:R,6,FALSE)</f>
        <v>#N/A</v>
      </c>
      <c r="CB270" s="1" t="e">
        <f t="shared" si="28"/>
        <v>#N/A</v>
      </c>
      <c r="CC270" s="1">
        <f t="shared" si="29"/>
        <v>0</v>
      </c>
    </row>
    <row r="271" spans="1:81" ht="15.75" x14ac:dyDescent="0.25">
      <c r="A271" s="172">
        <v>268</v>
      </c>
      <c r="B271" s="162" t="str">
        <f t="shared" si="24"/>
        <v/>
      </c>
      <c r="C271" s="161" t="str">
        <f>IF(B271="","",IF(ISNA(VLOOKUP(B271,'Domaines IP'!$J$3:$K$215,2,FALSE)),"SITE INCONNU",(VLOOKUP(B271,'Domaines IP'!$J$3:$K$215,2,FALSE))))</f>
        <v/>
      </c>
      <c r="D271" s="192"/>
      <c r="E271" s="163"/>
      <c r="F271" s="182" t="str">
        <f t="shared" si="25"/>
        <v/>
      </c>
      <c r="G271" s="188"/>
      <c r="H271" s="200"/>
      <c r="I271" s="201" t="str">
        <f>IF(COUNTIF($E$4:$E$503:$H$4:$H$503,H271)&gt;1,COUNTIF($E$4:$E$503:$H$4:$H$503,H271),"")</f>
        <v/>
      </c>
      <c r="J271" s="189"/>
      <c r="K271" s="180" t="str">
        <f t="shared" si="26"/>
        <v/>
      </c>
      <c r="L271" s="164"/>
      <c r="M271" s="164"/>
      <c r="N271" s="164"/>
      <c r="O271" s="188"/>
      <c r="P271" s="193" t="str">
        <f t="shared" si="27"/>
        <v/>
      </c>
      <c r="Q271" s="190"/>
      <c r="CA271" s="1" t="e">
        <f>VLOOKUP(B271,'Domaines IP'!M:R,6,FALSE)</f>
        <v>#N/A</v>
      </c>
      <c r="CB271" s="1" t="e">
        <f t="shared" si="28"/>
        <v>#N/A</v>
      </c>
      <c r="CC271" s="1">
        <f t="shared" si="29"/>
        <v>0</v>
      </c>
    </row>
    <row r="272" spans="1:81" ht="15.75" x14ac:dyDescent="0.25">
      <c r="A272" s="172">
        <v>269</v>
      </c>
      <c r="B272" s="162" t="str">
        <f t="shared" si="24"/>
        <v/>
      </c>
      <c r="C272" s="161" t="str">
        <f>IF(B272="","",IF(ISNA(VLOOKUP(B272,'Domaines IP'!$J$3:$K$215,2,FALSE)),"SITE INCONNU",(VLOOKUP(B272,'Domaines IP'!$J$3:$K$215,2,FALSE))))</f>
        <v/>
      </c>
      <c r="D272" s="192"/>
      <c r="E272" s="163"/>
      <c r="F272" s="182" t="str">
        <f t="shared" si="25"/>
        <v/>
      </c>
      <c r="G272" s="188"/>
      <c r="H272" s="200"/>
      <c r="I272" s="201" t="str">
        <f>IF(COUNTIF($E$4:$E$503:$H$4:$H$503,H272)&gt;1,COUNTIF($E$4:$E$503:$H$4:$H$503,H272),"")</f>
        <v/>
      </c>
      <c r="J272" s="189"/>
      <c r="K272" s="180" t="str">
        <f t="shared" si="26"/>
        <v/>
      </c>
      <c r="L272" s="164"/>
      <c r="M272" s="164"/>
      <c r="N272" s="164"/>
      <c r="O272" s="188"/>
      <c r="P272" s="193" t="str">
        <f t="shared" si="27"/>
        <v/>
      </c>
      <c r="Q272" s="190"/>
      <c r="CA272" s="1" t="e">
        <f>VLOOKUP(B272,'Domaines IP'!M:R,6,FALSE)</f>
        <v>#N/A</v>
      </c>
      <c r="CB272" s="1" t="e">
        <f t="shared" si="28"/>
        <v>#N/A</v>
      </c>
      <c r="CC272" s="1">
        <f t="shared" si="29"/>
        <v>0</v>
      </c>
    </row>
    <row r="273" spans="1:81" ht="15.75" x14ac:dyDescent="0.25">
      <c r="A273" s="172">
        <v>270</v>
      </c>
      <c r="B273" s="162" t="str">
        <f t="shared" si="24"/>
        <v/>
      </c>
      <c r="C273" s="161" t="str">
        <f>IF(B273="","",IF(ISNA(VLOOKUP(B273,'Domaines IP'!$J$3:$K$215,2,FALSE)),"SITE INCONNU",(VLOOKUP(B273,'Domaines IP'!$J$3:$K$215,2,FALSE))))</f>
        <v/>
      </c>
      <c r="D273" s="192"/>
      <c r="E273" s="163"/>
      <c r="F273" s="182" t="str">
        <f t="shared" si="25"/>
        <v/>
      </c>
      <c r="G273" s="188"/>
      <c r="H273" s="200"/>
      <c r="I273" s="201" t="str">
        <f>IF(COUNTIF($E$4:$E$503:$H$4:$H$503,H273)&gt;1,COUNTIF($E$4:$E$503:$H$4:$H$503,H273),"")</f>
        <v/>
      </c>
      <c r="J273" s="189"/>
      <c r="K273" s="180" t="str">
        <f t="shared" si="26"/>
        <v/>
      </c>
      <c r="L273" s="164"/>
      <c r="M273" s="164"/>
      <c r="N273" s="164"/>
      <c r="O273" s="188"/>
      <c r="P273" s="193" t="str">
        <f t="shared" si="27"/>
        <v/>
      </c>
      <c r="Q273" s="190"/>
      <c r="CA273" s="1" t="e">
        <f>VLOOKUP(B273,'Domaines IP'!M:R,6,FALSE)</f>
        <v>#N/A</v>
      </c>
      <c r="CB273" s="1" t="e">
        <f t="shared" si="28"/>
        <v>#N/A</v>
      </c>
      <c r="CC273" s="1">
        <f t="shared" si="29"/>
        <v>0</v>
      </c>
    </row>
    <row r="274" spans="1:81" ht="15.75" x14ac:dyDescent="0.25">
      <c r="A274" s="172">
        <v>271</v>
      </c>
      <c r="B274" s="162" t="str">
        <f t="shared" si="24"/>
        <v/>
      </c>
      <c r="C274" s="161" t="str">
        <f>IF(B274="","",IF(ISNA(VLOOKUP(B274,'Domaines IP'!$J$3:$K$215,2,FALSE)),"SITE INCONNU",(VLOOKUP(B274,'Domaines IP'!$J$3:$K$215,2,FALSE))))</f>
        <v/>
      </c>
      <c r="D274" s="192"/>
      <c r="E274" s="163"/>
      <c r="F274" s="182" t="str">
        <f t="shared" si="25"/>
        <v/>
      </c>
      <c r="G274" s="188"/>
      <c r="H274" s="200"/>
      <c r="I274" s="201" t="str">
        <f>IF(COUNTIF($E$4:$E$503:$H$4:$H$503,H274)&gt;1,COUNTIF($E$4:$E$503:$H$4:$H$503,H274),"")</f>
        <v/>
      </c>
      <c r="J274" s="189"/>
      <c r="K274" s="180" t="str">
        <f t="shared" si="26"/>
        <v/>
      </c>
      <c r="L274" s="164"/>
      <c r="M274" s="164"/>
      <c r="N274" s="164"/>
      <c r="O274" s="188"/>
      <c r="P274" s="193" t="str">
        <f t="shared" si="27"/>
        <v/>
      </c>
      <c r="Q274" s="190"/>
      <c r="CA274" s="1" t="e">
        <f>VLOOKUP(B274,'Domaines IP'!M:R,6,FALSE)</f>
        <v>#N/A</v>
      </c>
      <c r="CB274" s="1" t="e">
        <f t="shared" si="28"/>
        <v>#N/A</v>
      </c>
      <c r="CC274" s="1">
        <f t="shared" si="29"/>
        <v>0</v>
      </c>
    </row>
    <row r="275" spans="1:81" ht="15.75" x14ac:dyDescent="0.25">
      <c r="A275" s="172">
        <v>272</v>
      </c>
      <c r="B275" s="162" t="str">
        <f t="shared" si="24"/>
        <v/>
      </c>
      <c r="C275" s="161" t="str">
        <f>IF(B275="","",IF(ISNA(VLOOKUP(B275,'Domaines IP'!$J$3:$K$215,2,FALSE)),"SITE INCONNU",(VLOOKUP(B275,'Domaines IP'!$J$3:$K$215,2,FALSE))))</f>
        <v/>
      </c>
      <c r="D275" s="192"/>
      <c r="E275" s="163"/>
      <c r="F275" s="182" t="str">
        <f t="shared" si="25"/>
        <v/>
      </c>
      <c r="G275" s="188"/>
      <c r="H275" s="200"/>
      <c r="I275" s="201" t="str">
        <f>IF(COUNTIF($E$4:$E$503:$H$4:$H$503,H275)&gt;1,COUNTIF($E$4:$E$503:$H$4:$H$503,H275),"")</f>
        <v/>
      </c>
      <c r="J275" s="189"/>
      <c r="K275" s="180" t="str">
        <f t="shared" si="26"/>
        <v/>
      </c>
      <c r="L275" s="164"/>
      <c r="M275" s="164"/>
      <c r="N275" s="164"/>
      <c r="O275" s="188"/>
      <c r="P275" s="193" t="str">
        <f t="shared" si="27"/>
        <v/>
      </c>
      <c r="Q275" s="190"/>
      <c r="CA275" s="1" t="e">
        <f>VLOOKUP(B275,'Domaines IP'!M:R,6,FALSE)</f>
        <v>#N/A</v>
      </c>
      <c r="CB275" s="1" t="e">
        <f t="shared" si="28"/>
        <v>#N/A</v>
      </c>
      <c r="CC275" s="1">
        <f t="shared" si="29"/>
        <v>0</v>
      </c>
    </row>
    <row r="276" spans="1:81" ht="15.75" x14ac:dyDescent="0.25">
      <c r="A276" s="172">
        <v>273</v>
      </c>
      <c r="B276" s="162" t="str">
        <f t="shared" si="24"/>
        <v/>
      </c>
      <c r="C276" s="161" t="str">
        <f>IF(B276="","",IF(ISNA(VLOOKUP(B276,'Domaines IP'!$J$3:$K$215,2,FALSE)),"SITE INCONNU",(VLOOKUP(B276,'Domaines IP'!$J$3:$K$215,2,FALSE))))</f>
        <v/>
      </c>
      <c r="D276" s="192"/>
      <c r="E276" s="163"/>
      <c r="F276" s="182" t="str">
        <f t="shared" si="25"/>
        <v/>
      </c>
      <c r="G276" s="188"/>
      <c r="H276" s="200"/>
      <c r="I276" s="201" t="str">
        <f>IF(COUNTIF($E$4:$E$503:$H$4:$H$503,H276)&gt;1,COUNTIF($E$4:$E$503:$H$4:$H$503,H276),"")</f>
        <v/>
      </c>
      <c r="J276" s="189"/>
      <c r="K276" s="180" t="str">
        <f t="shared" si="26"/>
        <v/>
      </c>
      <c r="L276" s="164"/>
      <c r="M276" s="164"/>
      <c r="N276" s="164"/>
      <c r="O276" s="188"/>
      <c r="P276" s="193" t="str">
        <f t="shared" si="27"/>
        <v/>
      </c>
      <c r="Q276" s="190"/>
      <c r="CA276" s="1" t="e">
        <f>VLOOKUP(B276,'Domaines IP'!M:R,6,FALSE)</f>
        <v>#N/A</v>
      </c>
      <c r="CB276" s="1" t="e">
        <f t="shared" si="28"/>
        <v>#N/A</v>
      </c>
      <c r="CC276" s="1">
        <f t="shared" si="29"/>
        <v>0</v>
      </c>
    </row>
    <row r="277" spans="1:81" ht="15.75" x14ac:dyDescent="0.25">
      <c r="A277" s="172">
        <v>274</v>
      </c>
      <c r="B277" s="162" t="str">
        <f t="shared" si="24"/>
        <v/>
      </c>
      <c r="C277" s="161" t="str">
        <f>IF(B277="","",IF(ISNA(VLOOKUP(B277,'Domaines IP'!$J$3:$K$215,2,FALSE)),"SITE INCONNU",(VLOOKUP(B277,'Domaines IP'!$J$3:$K$215,2,FALSE))))</f>
        <v/>
      </c>
      <c r="D277" s="192"/>
      <c r="E277" s="163"/>
      <c r="F277" s="182" t="str">
        <f t="shared" si="25"/>
        <v/>
      </c>
      <c r="G277" s="188"/>
      <c r="H277" s="200"/>
      <c r="I277" s="201" t="str">
        <f>IF(COUNTIF($E$4:$E$503:$H$4:$H$503,H277)&gt;1,COUNTIF($E$4:$E$503:$H$4:$H$503,H277),"")</f>
        <v/>
      </c>
      <c r="J277" s="189"/>
      <c r="K277" s="180" t="str">
        <f t="shared" si="26"/>
        <v/>
      </c>
      <c r="L277" s="164"/>
      <c r="M277" s="164"/>
      <c r="N277" s="164"/>
      <c r="O277" s="188"/>
      <c r="P277" s="193" t="str">
        <f t="shared" si="27"/>
        <v/>
      </c>
      <c r="Q277" s="190"/>
      <c r="CA277" s="1" t="e">
        <f>VLOOKUP(B277,'Domaines IP'!M:R,6,FALSE)</f>
        <v>#N/A</v>
      </c>
      <c r="CB277" s="1" t="e">
        <f t="shared" si="28"/>
        <v>#N/A</v>
      </c>
      <c r="CC277" s="1">
        <f t="shared" si="29"/>
        <v>0</v>
      </c>
    </row>
    <row r="278" spans="1:81" ht="15.75" x14ac:dyDescent="0.25">
      <c r="A278" s="172">
        <v>275</v>
      </c>
      <c r="B278" s="162" t="str">
        <f t="shared" si="24"/>
        <v/>
      </c>
      <c r="C278" s="161" t="str">
        <f>IF(B278="","",IF(ISNA(VLOOKUP(B278,'Domaines IP'!$J$3:$K$215,2,FALSE)),"SITE INCONNU",(VLOOKUP(B278,'Domaines IP'!$J$3:$K$215,2,FALSE))))</f>
        <v/>
      </c>
      <c r="D278" s="192"/>
      <c r="E278" s="163"/>
      <c r="F278" s="182" t="str">
        <f t="shared" si="25"/>
        <v/>
      </c>
      <c r="G278" s="188"/>
      <c r="H278" s="200"/>
      <c r="I278" s="201" t="str">
        <f>IF(COUNTIF($E$4:$E$503:$H$4:$H$503,H278)&gt;1,COUNTIF($E$4:$E$503:$H$4:$H$503,H278),"")</f>
        <v/>
      </c>
      <c r="J278" s="189"/>
      <c r="K278" s="180" t="str">
        <f t="shared" si="26"/>
        <v/>
      </c>
      <c r="L278" s="164"/>
      <c r="M278" s="164"/>
      <c r="N278" s="164"/>
      <c r="O278" s="188"/>
      <c r="P278" s="193" t="str">
        <f t="shared" si="27"/>
        <v/>
      </c>
      <c r="Q278" s="190"/>
      <c r="CA278" s="1" t="e">
        <f>VLOOKUP(B278,'Domaines IP'!M:R,6,FALSE)</f>
        <v>#N/A</v>
      </c>
      <c r="CB278" s="1" t="e">
        <f t="shared" si="28"/>
        <v>#N/A</v>
      </c>
      <c r="CC278" s="1">
        <f t="shared" si="29"/>
        <v>0</v>
      </c>
    </row>
    <row r="279" spans="1:81" ht="15.75" x14ac:dyDescent="0.25">
      <c r="A279" s="172">
        <v>276</v>
      </c>
      <c r="B279" s="162" t="str">
        <f t="shared" si="24"/>
        <v/>
      </c>
      <c r="C279" s="161" t="str">
        <f>IF(B279="","",IF(ISNA(VLOOKUP(B279,'Domaines IP'!$J$3:$K$215,2,FALSE)),"SITE INCONNU",(VLOOKUP(B279,'Domaines IP'!$J$3:$K$215,2,FALSE))))</f>
        <v/>
      </c>
      <c r="D279" s="192"/>
      <c r="E279" s="163"/>
      <c r="F279" s="182" t="str">
        <f t="shared" si="25"/>
        <v/>
      </c>
      <c r="G279" s="188"/>
      <c r="H279" s="200"/>
      <c r="I279" s="201" t="str">
        <f>IF(COUNTIF($E$4:$E$503:$H$4:$H$503,H279)&gt;1,COUNTIF($E$4:$E$503:$H$4:$H$503,H279),"")</f>
        <v/>
      </c>
      <c r="J279" s="189"/>
      <c r="K279" s="180" t="str">
        <f t="shared" si="26"/>
        <v/>
      </c>
      <c r="L279" s="164"/>
      <c r="M279" s="164"/>
      <c r="N279" s="164"/>
      <c r="O279" s="188"/>
      <c r="P279" s="193" t="str">
        <f t="shared" si="27"/>
        <v/>
      </c>
      <c r="Q279" s="190"/>
      <c r="CA279" s="1" t="e">
        <f>VLOOKUP(B279,'Domaines IP'!M:R,6,FALSE)</f>
        <v>#N/A</v>
      </c>
      <c r="CB279" s="1" t="e">
        <f t="shared" si="28"/>
        <v>#N/A</v>
      </c>
      <c r="CC279" s="1">
        <f t="shared" si="29"/>
        <v>0</v>
      </c>
    </row>
    <row r="280" spans="1:81" ht="15.75" x14ac:dyDescent="0.25">
      <c r="A280" s="172">
        <v>277</v>
      </c>
      <c r="B280" s="162" t="str">
        <f t="shared" si="24"/>
        <v/>
      </c>
      <c r="C280" s="161" t="str">
        <f>IF(B280="","",IF(ISNA(VLOOKUP(B280,'Domaines IP'!$J$3:$K$215,2,FALSE)),"SITE INCONNU",(VLOOKUP(B280,'Domaines IP'!$J$3:$K$215,2,FALSE))))</f>
        <v/>
      </c>
      <c r="D280" s="192"/>
      <c r="E280" s="163"/>
      <c r="F280" s="182" t="str">
        <f t="shared" si="25"/>
        <v/>
      </c>
      <c r="G280" s="188"/>
      <c r="H280" s="200"/>
      <c r="I280" s="201" t="str">
        <f>IF(COUNTIF($E$4:$E$503:$H$4:$H$503,H280)&gt;1,COUNTIF($E$4:$E$503:$H$4:$H$503,H280),"")</f>
        <v/>
      </c>
      <c r="J280" s="189"/>
      <c r="K280" s="180" t="str">
        <f t="shared" si="26"/>
        <v/>
      </c>
      <c r="L280" s="164"/>
      <c r="M280" s="164"/>
      <c r="N280" s="164"/>
      <c r="O280" s="188"/>
      <c r="P280" s="193" t="str">
        <f t="shared" si="27"/>
        <v/>
      </c>
      <c r="Q280" s="190"/>
      <c r="CA280" s="1" t="e">
        <f>VLOOKUP(B280,'Domaines IP'!M:R,6,FALSE)</f>
        <v>#N/A</v>
      </c>
      <c r="CB280" s="1" t="e">
        <f t="shared" si="28"/>
        <v>#N/A</v>
      </c>
      <c r="CC280" s="1">
        <f t="shared" si="29"/>
        <v>0</v>
      </c>
    </row>
    <row r="281" spans="1:81" ht="15.75" x14ac:dyDescent="0.25">
      <c r="A281" s="172">
        <v>278</v>
      </c>
      <c r="B281" s="162" t="str">
        <f t="shared" si="24"/>
        <v/>
      </c>
      <c r="C281" s="161" t="str">
        <f>IF(B281="","",IF(ISNA(VLOOKUP(B281,'Domaines IP'!$J$3:$K$215,2,FALSE)),"SITE INCONNU",(VLOOKUP(B281,'Domaines IP'!$J$3:$K$215,2,FALSE))))</f>
        <v/>
      </c>
      <c r="D281" s="192"/>
      <c r="E281" s="163"/>
      <c r="F281" s="182" t="str">
        <f t="shared" si="25"/>
        <v/>
      </c>
      <c r="G281" s="188"/>
      <c r="H281" s="200"/>
      <c r="I281" s="201" t="str">
        <f>IF(COUNTIF($E$4:$E$503:$H$4:$H$503,H281)&gt;1,COUNTIF($E$4:$E$503:$H$4:$H$503,H281),"")</f>
        <v/>
      </c>
      <c r="J281" s="189"/>
      <c r="K281" s="180" t="str">
        <f t="shared" si="26"/>
        <v/>
      </c>
      <c r="L281" s="164"/>
      <c r="M281" s="164"/>
      <c r="N281" s="164"/>
      <c r="O281" s="188"/>
      <c r="P281" s="193" t="str">
        <f t="shared" si="27"/>
        <v/>
      </c>
      <c r="Q281" s="190"/>
      <c r="CA281" s="1" t="e">
        <f>VLOOKUP(B281,'Domaines IP'!M:R,6,FALSE)</f>
        <v>#N/A</v>
      </c>
      <c r="CB281" s="1" t="e">
        <f t="shared" si="28"/>
        <v>#N/A</v>
      </c>
      <c r="CC281" s="1">
        <f t="shared" si="29"/>
        <v>0</v>
      </c>
    </row>
    <row r="282" spans="1:81" ht="15.75" x14ac:dyDescent="0.25">
      <c r="A282" s="172">
        <v>279</v>
      </c>
      <c r="B282" s="162" t="str">
        <f t="shared" si="24"/>
        <v/>
      </c>
      <c r="C282" s="161" t="str">
        <f>IF(B282="","",IF(ISNA(VLOOKUP(B282,'Domaines IP'!$J$3:$K$215,2,FALSE)),"SITE INCONNU",(VLOOKUP(B282,'Domaines IP'!$J$3:$K$215,2,FALSE))))</f>
        <v/>
      </c>
      <c r="D282" s="192"/>
      <c r="E282" s="163"/>
      <c r="F282" s="182" t="str">
        <f t="shared" si="25"/>
        <v/>
      </c>
      <c r="G282" s="188"/>
      <c r="H282" s="200"/>
      <c r="I282" s="201" t="str">
        <f>IF(COUNTIF($E$4:$E$503:$H$4:$H$503,H282)&gt;1,COUNTIF($E$4:$E$503:$H$4:$H$503,H282),"")</f>
        <v/>
      </c>
      <c r="J282" s="189"/>
      <c r="K282" s="180" t="str">
        <f t="shared" si="26"/>
        <v/>
      </c>
      <c r="L282" s="164"/>
      <c r="M282" s="164"/>
      <c r="N282" s="164"/>
      <c r="O282" s="188"/>
      <c r="P282" s="193" t="str">
        <f t="shared" si="27"/>
        <v/>
      </c>
      <c r="Q282" s="190"/>
      <c r="CA282" s="1" t="e">
        <f>VLOOKUP(B282,'Domaines IP'!M:R,6,FALSE)</f>
        <v>#N/A</v>
      </c>
      <c r="CB282" s="1" t="e">
        <f t="shared" si="28"/>
        <v>#N/A</v>
      </c>
      <c r="CC282" s="1">
        <f t="shared" si="29"/>
        <v>0</v>
      </c>
    </row>
    <row r="283" spans="1:81" ht="15.75" x14ac:dyDescent="0.25">
      <c r="A283" s="172">
        <v>280</v>
      </c>
      <c r="B283" s="162" t="str">
        <f t="shared" si="24"/>
        <v/>
      </c>
      <c r="C283" s="161" t="str">
        <f>IF(B283="","",IF(ISNA(VLOOKUP(B283,'Domaines IP'!$J$3:$K$215,2,FALSE)),"SITE INCONNU",(VLOOKUP(B283,'Domaines IP'!$J$3:$K$215,2,FALSE))))</f>
        <v/>
      </c>
      <c r="D283" s="192"/>
      <c r="E283" s="163"/>
      <c r="F283" s="182" t="str">
        <f t="shared" si="25"/>
        <v/>
      </c>
      <c r="G283" s="188"/>
      <c r="H283" s="200"/>
      <c r="I283" s="201" t="str">
        <f>IF(COUNTIF($E$4:$E$503:$H$4:$H$503,H283)&gt;1,COUNTIF($E$4:$E$503:$H$4:$H$503,H283),"")</f>
        <v/>
      </c>
      <c r="J283" s="189"/>
      <c r="K283" s="180" t="str">
        <f t="shared" si="26"/>
        <v/>
      </c>
      <c r="L283" s="164"/>
      <c r="M283" s="164"/>
      <c r="N283" s="164"/>
      <c r="O283" s="188"/>
      <c r="P283" s="193" t="str">
        <f t="shared" si="27"/>
        <v/>
      </c>
      <c r="Q283" s="190"/>
      <c r="CA283" s="1" t="e">
        <f>VLOOKUP(B283,'Domaines IP'!M:R,6,FALSE)</f>
        <v>#N/A</v>
      </c>
      <c r="CB283" s="1" t="e">
        <f t="shared" si="28"/>
        <v>#N/A</v>
      </c>
      <c r="CC283" s="1">
        <f t="shared" si="29"/>
        <v>0</v>
      </c>
    </row>
    <row r="284" spans="1:81" ht="15.75" x14ac:dyDescent="0.25">
      <c r="A284" s="172">
        <v>281</v>
      </c>
      <c r="B284" s="162" t="str">
        <f t="shared" si="24"/>
        <v/>
      </c>
      <c r="C284" s="161" t="str">
        <f>IF(B284="","",IF(ISNA(VLOOKUP(B284,'Domaines IP'!$J$3:$K$215,2,FALSE)),"SITE INCONNU",(VLOOKUP(B284,'Domaines IP'!$J$3:$K$215,2,FALSE))))</f>
        <v/>
      </c>
      <c r="D284" s="192"/>
      <c r="E284" s="163"/>
      <c r="F284" s="182" t="str">
        <f t="shared" si="25"/>
        <v/>
      </c>
      <c r="G284" s="188"/>
      <c r="H284" s="200"/>
      <c r="I284" s="201" t="str">
        <f>IF(COUNTIF($E$4:$E$503:$H$4:$H$503,H284)&gt;1,COUNTIF($E$4:$E$503:$H$4:$H$503,H284),"")</f>
        <v/>
      </c>
      <c r="J284" s="189"/>
      <c r="K284" s="180" t="str">
        <f t="shared" si="26"/>
        <v/>
      </c>
      <c r="L284" s="164"/>
      <c r="M284" s="164"/>
      <c r="N284" s="164"/>
      <c r="O284" s="188"/>
      <c r="P284" s="193" t="str">
        <f t="shared" si="27"/>
        <v/>
      </c>
      <c r="Q284" s="190"/>
      <c r="CA284" s="1" t="e">
        <f>VLOOKUP(B284,'Domaines IP'!M:R,6,FALSE)</f>
        <v>#N/A</v>
      </c>
      <c r="CB284" s="1" t="e">
        <f t="shared" si="28"/>
        <v>#N/A</v>
      </c>
      <c r="CC284" s="1">
        <f t="shared" si="29"/>
        <v>0</v>
      </c>
    </row>
    <row r="285" spans="1:81" ht="15.75" x14ac:dyDescent="0.25">
      <c r="A285" s="172">
        <v>282</v>
      </c>
      <c r="B285" s="162" t="str">
        <f t="shared" si="24"/>
        <v/>
      </c>
      <c r="C285" s="161" t="str">
        <f>IF(B285="","",IF(ISNA(VLOOKUP(B285,'Domaines IP'!$J$3:$K$215,2,FALSE)),"SITE INCONNU",(VLOOKUP(B285,'Domaines IP'!$J$3:$K$215,2,FALSE))))</f>
        <v/>
      </c>
      <c r="D285" s="192"/>
      <c r="E285" s="163"/>
      <c r="F285" s="182" t="str">
        <f t="shared" si="25"/>
        <v/>
      </c>
      <c r="G285" s="188"/>
      <c r="H285" s="200"/>
      <c r="I285" s="201" t="str">
        <f>IF(COUNTIF($E$4:$E$503:$H$4:$H$503,H285)&gt;1,COUNTIF($E$4:$E$503:$H$4:$H$503,H285),"")</f>
        <v/>
      </c>
      <c r="J285" s="189"/>
      <c r="K285" s="180" t="str">
        <f t="shared" si="26"/>
        <v/>
      </c>
      <c r="L285" s="164"/>
      <c r="M285" s="164"/>
      <c r="N285" s="164"/>
      <c r="O285" s="188"/>
      <c r="P285" s="193" t="str">
        <f t="shared" si="27"/>
        <v/>
      </c>
      <c r="Q285" s="190"/>
      <c r="CA285" s="1" t="e">
        <f>VLOOKUP(B285,'Domaines IP'!M:R,6,FALSE)</f>
        <v>#N/A</v>
      </c>
      <c r="CB285" s="1" t="e">
        <f t="shared" si="28"/>
        <v>#N/A</v>
      </c>
      <c r="CC285" s="1">
        <f t="shared" si="29"/>
        <v>0</v>
      </c>
    </row>
    <row r="286" spans="1:81" ht="15.75" x14ac:dyDescent="0.25">
      <c r="A286" s="172">
        <v>283</v>
      </c>
      <c r="B286" s="162" t="str">
        <f t="shared" si="24"/>
        <v/>
      </c>
      <c r="C286" s="161" t="str">
        <f>IF(B286="","",IF(ISNA(VLOOKUP(B286,'Domaines IP'!$J$3:$K$215,2,FALSE)),"SITE INCONNU",(VLOOKUP(B286,'Domaines IP'!$J$3:$K$215,2,FALSE))))</f>
        <v/>
      </c>
      <c r="D286" s="192"/>
      <c r="E286" s="163"/>
      <c r="F286" s="182" t="str">
        <f t="shared" si="25"/>
        <v/>
      </c>
      <c r="G286" s="188"/>
      <c r="H286" s="200"/>
      <c r="I286" s="201" t="str">
        <f>IF(COUNTIF($E$4:$E$503:$H$4:$H$503,H286)&gt;1,COUNTIF($E$4:$E$503:$H$4:$H$503,H286),"")</f>
        <v/>
      </c>
      <c r="J286" s="189"/>
      <c r="K286" s="180" t="str">
        <f t="shared" si="26"/>
        <v/>
      </c>
      <c r="L286" s="164"/>
      <c r="M286" s="164"/>
      <c r="N286" s="164"/>
      <c r="O286" s="188"/>
      <c r="P286" s="193" t="str">
        <f t="shared" si="27"/>
        <v/>
      </c>
      <c r="Q286" s="190"/>
      <c r="CA286" s="1" t="e">
        <f>VLOOKUP(B286,'Domaines IP'!M:R,6,FALSE)</f>
        <v>#N/A</v>
      </c>
      <c r="CB286" s="1" t="e">
        <f t="shared" si="28"/>
        <v>#N/A</v>
      </c>
      <c r="CC286" s="1">
        <f t="shared" si="29"/>
        <v>0</v>
      </c>
    </row>
    <row r="287" spans="1:81" ht="15.75" x14ac:dyDescent="0.25">
      <c r="A287" s="172">
        <v>284</v>
      </c>
      <c r="B287" s="162" t="str">
        <f t="shared" si="24"/>
        <v/>
      </c>
      <c r="C287" s="161" t="str">
        <f>IF(B287="","",IF(ISNA(VLOOKUP(B287,'Domaines IP'!$J$3:$K$215,2,FALSE)),"SITE INCONNU",(VLOOKUP(B287,'Domaines IP'!$J$3:$K$215,2,FALSE))))</f>
        <v/>
      </c>
      <c r="D287" s="192"/>
      <c r="E287" s="163"/>
      <c r="F287" s="182" t="str">
        <f t="shared" si="25"/>
        <v/>
      </c>
      <c r="G287" s="188"/>
      <c r="H287" s="200"/>
      <c r="I287" s="201" t="str">
        <f>IF(COUNTIF($E$4:$E$503:$H$4:$H$503,H287)&gt;1,COUNTIF($E$4:$E$503:$H$4:$H$503,H287),"")</f>
        <v/>
      </c>
      <c r="J287" s="189"/>
      <c r="K287" s="180" t="str">
        <f t="shared" si="26"/>
        <v/>
      </c>
      <c r="L287" s="164"/>
      <c r="M287" s="164"/>
      <c r="N287" s="164"/>
      <c r="O287" s="188"/>
      <c r="P287" s="193" t="str">
        <f t="shared" si="27"/>
        <v/>
      </c>
      <c r="Q287" s="190"/>
      <c r="CA287" s="1" t="e">
        <f>VLOOKUP(B287,'Domaines IP'!M:R,6,FALSE)</f>
        <v>#N/A</v>
      </c>
      <c r="CB287" s="1" t="e">
        <f t="shared" si="28"/>
        <v>#N/A</v>
      </c>
      <c r="CC287" s="1">
        <f t="shared" si="29"/>
        <v>0</v>
      </c>
    </row>
    <row r="288" spans="1:81" ht="15.75" x14ac:dyDescent="0.25">
      <c r="A288" s="172">
        <v>285</v>
      </c>
      <c r="B288" s="162" t="str">
        <f t="shared" si="24"/>
        <v/>
      </c>
      <c r="C288" s="161" t="str">
        <f>IF(B288="","",IF(ISNA(VLOOKUP(B288,'Domaines IP'!$J$3:$K$215,2,FALSE)),"SITE INCONNU",(VLOOKUP(B288,'Domaines IP'!$J$3:$K$215,2,FALSE))))</f>
        <v/>
      </c>
      <c r="D288" s="192"/>
      <c r="E288" s="163"/>
      <c r="F288" s="182" t="str">
        <f t="shared" si="25"/>
        <v/>
      </c>
      <c r="G288" s="188"/>
      <c r="H288" s="200"/>
      <c r="I288" s="201" t="str">
        <f>IF(COUNTIF($E$4:$E$503:$H$4:$H$503,H288)&gt;1,COUNTIF($E$4:$E$503:$H$4:$H$503,H288),"")</f>
        <v/>
      </c>
      <c r="J288" s="189"/>
      <c r="K288" s="180" t="str">
        <f t="shared" si="26"/>
        <v/>
      </c>
      <c r="L288" s="164"/>
      <c r="M288" s="164"/>
      <c r="N288" s="164"/>
      <c r="O288" s="188"/>
      <c r="P288" s="193" t="str">
        <f t="shared" si="27"/>
        <v/>
      </c>
      <c r="Q288" s="190"/>
      <c r="CA288" s="1" t="e">
        <f>VLOOKUP(B288,'Domaines IP'!M:R,6,FALSE)</f>
        <v>#N/A</v>
      </c>
      <c r="CB288" s="1" t="e">
        <f t="shared" si="28"/>
        <v>#N/A</v>
      </c>
      <c r="CC288" s="1">
        <f t="shared" si="29"/>
        <v>0</v>
      </c>
    </row>
    <row r="289" spans="1:81" ht="15.75" x14ac:dyDescent="0.25">
      <c r="A289" s="172">
        <v>286</v>
      </c>
      <c r="B289" s="162" t="str">
        <f t="shared" si="24"/>
        <v/>
      </c>
      <c r="C289" s="161" t="str">
        <f>IF(B289="","",IF(ISNA(VLOOKUP(B289,'Domaines IP'!$J$3:$K$215,2,FALSE)),"SITE INCONNU",(VLOOKUP(B289,'Domaines IP'!$J$3:$K$215,2,FALSE))))</f>
        <v/>
      </c>
      <c r="D289" s="192"/>
      <c r="E289" s="163"/>
      <c r="F289" s="182" t="str">
        <f t="shared" si="25"/>
        <v/>
      </c>
      <c r="G289" s="188"/>
      <c r="H289" s="200"/>
      <c r="I289" s="201" t="str">
        <f>IF(COUNTIF($E$4:$E$503:$H$4:$H$503,H289)&gt;1,COUNTIF($E$4:$E$503:$H$4:$H$503,H289),"")</f>
        <v/>
      </c>
      <c r="J289" s="189"/>
      <c r="K289" s="180" t="str">
        <f t="shared" si="26"/>
        <v/>
      </c>
      <c r="L289" s="164"/>
      <c r="M289" s="164"/>
      <c r="N289" s="164"/>
      <c r="O289" s="188"/>
      <c r="P289" s="193" t="str">
        <f t="shared" si="27"/>
        <v/>
      </c>
      <c r="Q289" s="190"/>
      <c r="CA289" s="1" t="e">
        <f>VLOOKUP(B289,'Domaines IP'!M:R,6,FALSE)</f>
        <v>#N/A</v>
      </c>
      <c r="CB289" s="1" t="e">
        <f t="shared" si="28"/>
        <v>#N/A</v>
      </c>
      <c r="CC289" s="1">
        <f t="shared" si="29"/>
        <v>0</v>
      </c>
    </row>
    <row r="290" spans="1:81" ht="15.75" x14ac:dyDescent="0.25">
      <c r="A290" s="172">
        <v>287</v>
      </c>
      <c r="B290" s="162" t="str">
        <f t="shared" si="24"/>
        <v/>
      </c>
      <c r="C290" s="161" t="str">
        <f>IF(B290="","",IF(ISNA(VLOOKUP(B290,'Domaines IP'!$J$3:$K$215,2,FALSE)),"SITE INCONNU",(VLOOKUP(B290,'Domaines IP'!$J$3:$K$215,2,FALSE))))</f>
        <v/>
      </c>
      <c r="D290" s="192"/>
      <c r="E290" s="163"/>
      <c r="F290" s="182" t="str">
        <f t="shared" si="25"/>
        <v/>
      </c>
      <c r="G290" s="188"/>
      <c r="H290" s="200"/>
      <c r="I290" s="201" t="str">
        <f>IF(COUNTIF($E$4:$E$503:$H$4:$H$503,H290)&gt;1,COUNTIF($E$4:$E$503:$H$4:$H$503,H290),"")</f>
        <v/>
      </c>
      <c r="J290" s="189"/>
      <c r="K290" s="180" t="str">
        <f t="shared" si="26"/>
        <v/>
      </c>
      <c r="L290" s="164"/>
      <c r="M290" s="164"/>
      <c r="N290" s="164"/>
      <c r="O290" s="188"/>
      <c r="P290" s="193" t="str">
        <f t="shared" si="27"/>
        <v/>
      </c>
      <c r="Q290" s="190"/>
      <c r="CA290" s="1" t="e">
        <f>VLOOKUP(B290,'Domaines IP'!M:R,6,FALSE)</f>
        <v>#N/A</v>
      </c>
      <c r="CB290" s="1" t="e">
        <f t="shared" si="28"/>
        <v>#N/A</v>
      </c>
      <c r="CC290" s="1">
        <f t="shared" si="29"/>
        <v>0</v>
      </c>
    </row>
    <row r="291" spans="1:81" ht="15.75" x14ac:dyDescent="0.25">
      <c r="A291" s="172">
        <v>288</v>
      </c>
      <c r="B291" s="162" t="str">
        <f t="shared" si="24"/>
        <v/>
      </c>
      <c r="C291" s="161" t="str">
        <f>IF(B291="","",IF(ISNA(VLOOKUP(B291,'Domaines IP'!$J$3:$K$215,2,FALSE)),"SITE INCONNU",(VLOOKUP(B291,'Domaines IP'!$J$3:$K$215,2,FALSE))))</f>
        <v/>
      </c>
      <c r="D291" s="192"/>
      <c r="E291" s="163"/>
      <c r="F291" s="182" t="str">
        <f t="shared" si="25"/>
        <v/>
      </c>
      <c r="G291" s="188"/>
      <c r="H291" s="200"/>
      <c r="I291" s="201" t="str">
        <f>IF(COUNTIF($E$4:$E$503:$H$4:$H$503,H291)&gt;1,COUNTIF($E$4:$E$503:$H$4:$H$503,H291),"")</f>
        <v/>
      </c>
      <c r="J291" s="189"/>
      <c r="K291" s="180" t="str">
        <f t="shared" si="26"/>
        <v/>
      </c>
      <c r="L291" s="164"/>
      <c r="M291" s="164"/>
      <c r="N291" s="164"/>
      <c r="O291" s="188"/>
      <c r="P291" s="193" t="str">
        <f t="shared" si="27"/>
        <v/>
      </c>
      <c r="Q291" s="190"/>
      <c r="CA291" s="1" t="e">
        <f>VLOOKUP(B291,'Domaines IP'!M:R,6,FALSE)</f>
        <v>#N/A</v>
      </c>
      <c r="CB291" s="1" t="e">
        <f t="shared" si="28"/>
        <v>#N/A</v>
      </c>
      <c r="CC291" s="1">
        <f t="shared" si="29"/>
        <v>0</v>
      </c>
    </row>
    <row r="292" spans="1:81" ht="15.75" x14ac:dyDescent="0.25">
      <c r="A292" s="172">
        <v>289</v>
      </c>
      <c r="B292" s="162" t="str">
        <f t="shared" si="24"/>
        <v/>
      </c>
      <c r="C292" s="161" t="str">
        <f>IF(B292="","",IF(ISNA(VLOOKUP(B292,'Domaines IP'!$J$3:$K$215,2,FALSE)),"SITE INCONNU",(VLOOKUP(B292,'Domaines IP'!$J$3:$K$215,2,FALSE))))</f>
        <v/>
      </c>
      <c r="D292" s="192"/>
      <c r="E292" s="163"/>
      <c r="F292" s="182" t="str">
        <f t="shared" si="25"/>
        <v/>
      </c>
      <c r="G292" s="188"/>
      <c r="H292" s="200"/>
      <c r="I292" s="201" t="str">
        <f>IF(COUNTIF($E$4:$E$503:$H$4:$H$503,H292)&gt;1,COUNTIF($E$4:$E$503:$H$4:$H$503,H292),"")</f>
        <v/>
      </c>
      <c r="J292" s="189"/>
      <c r="K292" s="180" t="str">
        <f t="shared" si="26"/>
        <v/>
      </c>
      <c r="L292" s="164"/>
      <c r="M292" s="164"/>
      <c r="N292" s="164"/>
      <c r="O292" s="188"/>
      <c r="P292" s="193" t="str">
        <f t="shared" si="27"/>
        <v/>
      </c>
      <c r="Q292" s="190"/>
      <c r="CA292" s="1" t="e">
        <f>VLOOKUP(B292,'Domaines IP'!M:R,6,FALSE)</f>
        <v>#N/A</v>
      </c>
      <c r="CB292" s="1" t="e">
        <f t="shared" si="28"/>
        <v>#N/A</v>
      </c>
      <c r="CC292" s="1">
        <f t="shared" si="29"/>
        <v>0</v>
      </c>
    </row>
    <row r="293" spans="1:81" ht="15.75" x14ac:dyDescent="0.25">
      <c r="A293" s="172">
        <v>290</v>
      </c>
      <c r="B293" s="162" t="str">
        <f t="shared" si="24"/>
        <v/>
      </c>
      <c r="C293" s="161" t="str">
        <f>IF(B293="","",IF(ISNA(VLOOKUP(B293,'Domaines IP'!$J$3:$K$215,2,FALSE)),"SITE INCONNU",(VLOOKUP(B293,'Domaines IP'!$J$3:$K$215,2,FALSE))))</f>
        <v/>
      </c>
      <c r="D293" s="192"/>
      <c r="E293" s="163"/>
      <c r="F293" s="182" t="str">
        <f t="shared" si="25"/>
        <v/>
      </c>
      <c r="G293" s="188"/>
      <c r="H293" s="200"/>
      <c r="I293" s="201" t="str">
        <f>IF(COUNTIF($E$4:$E$503:$H$4:$H$503,H293)&gt;1,COUNTIF($E$4:$E$503:$H$4:$H$503,H293),"")</f>
        <v/>
      </c>
      <c r="J293" s="189"/>
      <c r="K293" s="180" t="str">
        <f t="shared" si="26"/>
        <v/>
      </c>
      <c r="L293" s="164"/>
      <c r="M293" s="164"/>
      <c r="N293" s="164"/>
      <c r="O293" s="188"/>
      <c r="P293" s="193" t="str">
        <f t="shared" si="27"/>
        <v/>
      </c>
      <c r="Q293" s="190"/>
      <c r="CA293" s="1" t="e">
        <f>VLOOKUP(B293,'Domaines IP'!M:R,6,FALSE)</f>
        <v>#N/A</v>
      </c>
      <c r="CB293" s="1" t="e">
        <f t="shared" si="28"/>
        <v>#N/A</v>
      </c>
      <c r="CC293" s="1">
        <f t="shared" si="29"/>
        <v>0</v>
      </c>
    </row>
    <row r="294" spans="1:81" ht="15.75" x14ac:dyDescent="0.25">
      <c r="A294" s="172">
        <v>291</v>
      </c>
      <c r="B294" s="162" t="str">
        <f t="shared" si="24"/>
        <v/>
      </c>
      <c r="C294" s="161" t="str">
        <f>IF(B294="","",IF(ISNA(VLOOKUP(B294,'Domaines IP'!$J$3:$K$215,2,FALSE)),"SITE INCONNU",(VLOOKUP(B294,'Domaines IP'!$J$3:$K$215,2,FALSE))))</f>
        <v/>
      </c>
      <c r="D294" s="192"/>
      <c r="E294" s="163"/>
      <c r="F294" s="182" t="str">
        <f t="shared" si="25"/>
        <v/>
      </c>
      <c r="G294" s="188"/>
      <c r="H294" s="200"/>
      <c r="I294" s="201" t="str">
        <f>IF(COUNTIF($E$4:$E$503:$H$4:$H$503,H294)&gt;1,COUNTIF($E$4:$E$503:$H$4:$H$503,H294),"")</f>
        <v/>
      </c>
      <c r="J294" s="189"/>
      <c r="K294" s="180" t="str">
        <f t="shared" si="26"/>
        <v/>
      </c>
      <c r="L294" s="164"/>
      <c r="M294" s="164"/>
      <c r="N294" s="164"/>
      <c r="O294" s="188"/>
      <c r="P294" s="193" t="str">
        <f t="shared" si="27"/>
        <v/>
      </c>
      <c r="Q294" s="190"/>
      <c r="CA294" s="1" t="e">
        <f>VLOOKUP(B294,'Domaines IP'!M:R,6,FALSE)</f>
        <v>#N/A</v>
      </c>
      <c r="CB294" s="1" t="e">
        <f t="shared" si="28"/>
        <v>#N/A</v>
      </c>
      <c r="CC294" s="1">
        <f t="shared" si="29"/>
        <v>0</v>
      </c>
    </row>
    <row r="295" spans="1:81" ht="15.75" x14ac:dyDescent="0.25">
      <c r="A295" s="172">
        <v>292</v>
      </c>
      <c r="B295" s="162" t="str">
        <f t="shared" si="24"/>
        <v/>
      </c>
      <c r="C295" s="161" t="str">
        <f>IF(B295="","",IF(ISNA(VLOOKUP(B295,'Domaines IP'!$J$3:$K$215,2,FALSE)),"SITE INCONNU",(VLOOKUP(B295,'Domaines IP'!$J$3:$K$215,2,FALSE))))</f>
        <v/>
      </c>
      <c r="D295" s="192"/>
      <c r="E295" s="163"/>
      <c r="F295" s="182" t="str">
        <f t="shared" si="25"/>
        <v/>
      </c>
      <c r="G295" s="188"/>
      <c r="H295" s="200"/>
      <c r="I295" s="201" t="str">
        <f>IF(COUNTIF($E$4:$E$503:$H$4:$H$503,H295)&gt;1,COUNTIF($E$4:$E$503:$H$4:$H$503,H295),"")</f>
        <v/>
      </c>
      <c r="J295" s="189"/>
      <c r="K295" s="180" t="str">
        <f t="shared" si="26"/>
        <v/>
      </c>
      <c r="L295" s="164"/>
      <c r="M295" s="164"/>
      <c r="N295" s="164"/>
      <c r="O295" s="188"/>
      <c r="P295" s="193" t="str">
        <f t="shared" si="27"/>
        <v/>
      </c>
      <c r="Q295" s="190"/>
      <c r="CA295" s="1" t="e">
        <f>VLOOKUP(B295,'Domaines IP'!M:R,6,FALSE)</f>
        <v>#N/A</v>
      </c>
      <c r="CB295" s="1" t="e">
        <f t="shared" si="28"/>
        <v>#N/A</v>
      </c>
      <c r="CC295" s="1">
        <f t="shared" si="29"/>
        <v>0</v>
      </c>
    </row>
    <row r="296" spans="1:81" ht="15.75" x14ac:dyDescent="0.25">
      <c r="A296" s="172">
        <v>293</v>
      </c>
      <c r="B296" s="162" t="str">
        <f t="shared" si="24"/>
        <v/>
      </c>
      <c r="C296" s="161" t="str">
        <f>IF(B296="","",IF(ISNA(VLOOKUP(B296,'Domaines IP'!$J$3:$K$215,2,FALSE)),"SITE INCONNU",(VLOOKUP(B296,'Domaines IP'!$J$3:$K$215,2,FALSE))))</f>
        <v/>
      </c>
      <c r="D296" s="192"/>
      <c r="E296" s="163"/>
      <c r="F296" s="182" t="str">
        <f t="shared" si="25"/>
        <v/>
      </c>
      <c r="G296" s="188"/>
      <c r="H296" s="200"/>
      <c r="I296" s="201" t="str">
        <f>IF(COUNTIF($E$4:$E$503:$H$4:$H$503,H296)&gt;1,COUNTIF($E$4:$E$503:$H$4:$H$503,H296),"")</f>
        <v/>
      </c>
      <c r="J296" s="189"/>
      <c r="K296" s="180" t="str">
        <f t="shared" si="26"/>
        <v/>
      </c>
      <c r="L296" s="164"/>
      <c r="M296" s="164"/>
      <c r="N296" s="164"/>
      <c r="O296" s="188"/>
      <c r="P296" s="193" t="str">
        <f t="shared" si="27"/>
        <v/>
      </c>
      <c r="Q296" s="190"/>
      <c r="CA296" s="1" t="e">
        <f>VLOOKUP(B296,'Domaines IP'!M:R,6,FALSE)</f>
        <v>#N/A</v>
      </c>
      <c r="CB296" s="1" t="e">
        <f t="shared" si="28"/>
        <v>#N/A</v>
      </c>
      <c r="CC296" s="1">
        <f t="shared" si="29"/>
        <v>0</v>
      </c>
    </row>
    <row r="297" spans="1:81" ht="15.75" x14ac:dyDescent="0.25">
      <c r="A297" s="172">
        <v>294</v>
      </c>
      <c r="B297" s="162" t="str">
        <f t="shared" si="24"/>
        <v/>
      </c>
      <c r="C297" s="161" t="str">
        <f>IF(B297="","",IF(ISNA(VLOOKUP(B297,'Domaines IP'!$J$3:$K$215,2,FALSE)),"SITE INCONNU",(VLOOKUP(B297,'Domaines IP'!$J$3:$K$215,2,FALSE))))</f>
        <v/>
      </c>
      <c r="D297" s="192"/>
      <c r="E297" s="163"/>
      <c r="F297" s="182" t="str">
        <f t="shared" si="25"/>
        <v/>
      </c>
      <c r="G297" s="188"/>
      <c r="H297" s="200"/>
      <c r="I297" s="201" t="str">
        <f>IF(COUNTIF($E$4:$E$503:$H$4:$H$503,H297)&gt;1,COUNTIF($E$4:$E$503:$H$4:$H$503,H297),"")</f>
        <v/>
      </c>
      <c r="J297" s="189"/>
      <c r="K297" s="180" t="str">
        <f t="shared" si="26"/>
        <v/>
      </c>
      <c r="L297" s="164"/>
      <c r="M297" s="164"/>
      <c r="N297" s="164"/>
      <c r="O297" s="188"/>
      <c r="P297" s="193" t="str">
        <f t="shared" si="27"/>
        <v/>
      </c>
      <c r="Q297" s="190"/>
      <c r="CA297" s="1" t="e">
        <f>VLOOKUP(B297,'Domaines IP'!M:R,6,FALSE)</f>
        <v>#N/A</v>
      </c>
      <c r="CB297" s="1" t="e">
        <f t="shared" si="28"/>
        <v>#N/A</v>
      </c>
      <c r="CC297" s="1">
        <f t="shared" si="29"/>
        <v>0</v>
      </c>
    </row>
    <row r="298" spans="1:81" ht="15.75" x14ac:dyDescent="0.25">
      <c r="A298" s="172">
        <v>295</v>
      </c>
      <c r="B298" s="162" t="str">
        <f t="shared" si="24"/>
        <v/>
      </c>
      <c r="C298" s="161" t="str">
        <f>IF(B298="","",IF(ISNA(VLOOKUP(B298,'Domaines IP'!$J$3:$K$215,2,FALSE)),"SITE INCONNU",(VLOOKUP(B298,'Domaines IP'!$J$3:$K$215,2,FALSE))))</f>
        <v/>
      </c>
      <c r="D298" s="192"/>
      <c r="E298" s="163"/>
      <c r="F298" s="182" t="str">
        <f t="shared" si="25"/>
        <v/>
      </c>
      <c r="G298" s="188"/>
      <c r="H298" s="200"/>
      <c r="I298" s="201" t="str">
        <f>IF(COUNTIF($E$4:$E$503:$H$4:$H$503,H298)&gt;1,COUNTIF($E$4:$E$503:$H$4:$H$503,H298),"")</f>
        <v/>
      </c>
      <c r="J298" s="189"/>
      <c r="K298" s="180" t="str">
        <f t="shared" si="26"/>
        <v/>
      </c>
      <c r="L298" s="164"/>
      <c r="M298" s="164"/>
      <c r="N298" s="164"/>
      <c r="O298" s="188"/>
      <c r="P298" s="193" t="str">
        <f t="shared" si="27"/>
        <v/>
      </c>
      <c r="Q298" s="190"/>
      <c r="CA298" s="1" t="e">
        <f>VLOOKUP(B298,'Domaines IP'!M:R,6,FALSE)</f>
        <v>#N/A</v>
      </c>
      <c r="CB298" s="1" t="e">
        <f t="shared" si="28"/>
        <v>#N/A</v>
      </c>
      <c r="CC298" s="1">
        <f t="shared" si="29"/>
        <v>0</v>
      </c>
    </row>
    <row r="299" spans="1:81" ht="15.75" x14ac:dyDescent="0.25">
      <c r="A299" s="172">
        <v>296</v>
      </c>
      <c r="B299" s="162" t="str">
        <f t="shared" si="24"/>
        <v/>
      </c>
      <c r="C299" s="161" t="str">
        <f>IF(B299="","",IF(ISNA(VLOOKUP(B299,'Domaines IP'!$J$3:$K$215,2,FALSE)),"SITE INCONNU",(VLOOKUP(B299,'Domaines IP'!$J$3:$K$215,2,FALSE))))</f>
        <v/>
      </c>
      <c r="D299" s="192"/>
      <c r="E299" s="163"/>
      <c r="F299" s="182" t="str">
        <f t="shared" si="25"/>
        <v/>
      </c>
      <c r="G299" s="188"/>
      <c r="H299" s="200"/>
      <c r="I299" s="201" t="str">
        <f>IF(COUNTIF($E$4:$E$503:$H$4:$H$503,H299)&gt;1,COUNTIF($E$4:$E$503:$H$4:$H$503,H299),"")</f>
        <v/>
      </c>
      <c r="J299" s="189"/>
      <c r="K299" s="180" t="str">
        <f t="shared" si="26"/>
        <v/>
      </c>
      <c r="L299" s="164"/>
      <c r="M299" s="164"/>
      <c r="N299" s="164"/>
      <c r="O299" s="188"/>
      <c r="P299" s="193" t="str">
        <f t="shared" si="27"/>
        <v/>
      </c>
      <c r="Q299" s="190"/>
      <c r="CA299" s="1" t="e">
        <f>VLOOKUP(B299,'Domaines IP'!M:R,6,FALSE)</f>
        <v>#N/A</v>
      </c>
      <c r="CB299" s="1" t="e">
        <f t="shared" si="28"/>
        <v>#N/A</v>
      </c>
      <c r="CC299" s="1">
        <f t="shared" si="29"/>
        <v>0</v>
      </c>
    </row>
    <row r="300" spans="1:81" ht="15.75" x14ac:dyDescent="0.25">
      <c r="A300" s="172">
        <v>297</v>
      </c>
      <c r="B300" s="162" t="str">
        <f t="shared" si="24"/>
        <v/>
      </c>
      <c r="C300" s="161" t="str">
        <f>IF(B300="","",IF(ISNA(VLOOKUP(B300,'Domaines IP'!$J$3:$K$215,2,FALSE)),"SITE INCONNU",(VLOOKUP(B300,'Domaines IP'!$J$3:$K$215,2,FALSE))))</f>
        <v/>
      </c>
      <c r="D300" s="192"/>
      <c r="E300" s="163"/>
      <c r="F300" s="182" t="str">
        <f t="shared" si="25"/>
        <v/>
      </c>
      <c r="G300" s="188"/>
      <c r="H300" s="200"/>
      <c r="I300" s="201" t="str">
        <f>IF(COUNTIF($E$4:$E$503:$H$4:$H$503,H300)&gt;1,COUNTIF($E$4:$E$503:$H$4:$H$503,H300),"")</f>
        <v/>
      </c>
      <c r="J300" s="189"/>
      <c r="K300" s="180" t="str">
        <f t="shared" si="26"/>
        <v/>
      </c>
      <c r="L300" s="164"/>
      <c r="M300" s="164"/>
      <c r="N300" s="164"/>
      <c r="O300" s="188"/>
      <c r="P300" s="193" t="str">
        <f t="shared" si="27"/>
        <v/>
      </c>
      <c r="Q300" s="190"/>
      <c r="CA300" s="1" t="e">
        <f>VLOOKUP(B300,'Domaines IP'!M:R,6,FALSE)</f>
        <v>#N/A</v>
      </c>
      <c r="CB300" s="1" t="e">
        <f t="shared" si="28"/>
        <v>#N/A</v>
      </c>
      <c r="CC300" s="1">
        <f t="shared" si="29"/>
        <v>0</v>
      </c>
    </row>
    <row r="301" spans="1:81" ht="15.75" x14ac:dyDescent="0.25">
      <c r="A301" s="172">
        <v>298</v>
      </c>
      <c r="B301" s="162" t="str">
        <f t="shared" si="24"/>
        <v/>
      </c>
      <c r="C301" s="161" t="str">
        <f>IF(B301="","",IF(ISNA(VLOOKUP(B301,'Domaines IP'!$J$3:$K$215,2,FALSE)),"SITE INCONNU",(VLOOKUP(B301,'Domaines IP'!$J$3:$K$215,2,FALSE))))</f>
        <v/>
      </c>
      <c r="D301" s="192"/>
      <c r="E301" s="163"/>
      <c r="F301" s="182" t="str">
        <f t="shared" si="25"/>
        <v/>
      </c>
      <c r="G301" s="188"/>
      <c r="H301" s="200"/>
      <c r="I301" s="201" t="str">
        <f>IF(COUNTIF($E$4:$E$503:$H$4:$H$503,H301)&gt;1,COUNTIF($E$4:$E$503:$H$4:$H$503,H301),"")</f>
        <v/>
      </c>
      <c r="J301" s="189"/>
      <c r="K301" s="180" t="str">
        <f t="shared" si="26"/>
        <v/>
      </c>
      <c r="L301" s="164"/>
      <c r="M301" s="164"/>
      <c r="N301" s="164"/>
      <c r="O301" s="188"/>
      <c r="P301" s="193" t="str">
        <f t="shared" si="27"/>
        <v/>
      </c>
      <c r="Q301" s="190"/>
      <c r="CA301" s="1" t="e">
        <f>VLOOKUP(B301,'Domaines IP'!M:R,6,FALSE)</f>
        <v>#N/A</v>
      </c>
      <c r="CB301" s="1" t="e">
        <f t="shared" si="28"/>
        <v>#N/A</v>
      </c>
      <c r="CC301" s="1">
        <f t="shared" si="29"/>
        <v>0</v>
      </c>
    </row>
    <row r="302" spans="1:81" ht="15.75" x14ac:dyDescent="0.25">
      <c r="A302" s="172">
        <v>299</v>
      </c>
      <c r="B302" s="162" t="str">
        <f t="shared" si="24"/>
        <v/>
      </c>
      <c r="C302" s="161" t="str">
        <f>IF(B302="","",IF(ISNA(VLOOKUP(B302,'Domaines IP'!$J$3:$K$215,2,FALSE)),"SITE INCONNU",(VLOOKUP(B302,'Domaines IP'!$J$3:$K$215,2,FALSE))))</f>
        <v/>
      </c>
      <c r="D302" s="192"/>
      <c r="E302" s="163"/>
      <c r="F302" s="182" t="str">
        <f t="shared" si="25"/>
        <v/>
      </c>
      <c r="G302" s="188"/>
      <c r="H302" s="200"/>
      <c r="I302" s="201" t="str">
        <f>IF(COUNTIF($E$4:$E$503:$H$4:$H$503,H302)&gt;1,COUNTIF($E$4:$E$503:$H$4:$H$503,H302),"")</f>
        <v/>
      </c>
      <c r="J302" s="189"/>
      <c r="K302" s="180" t="str">
        <f t="shared" si="26"/>
        <v/>
      </c>
      <c r="L302" s="164"/>
      <c r="M302" s="164"/>
      <c r="N302" s="164"/>
      <c r="O302" s="188"/>
      <c r="P302" s="193" t="str">
        <f t="shared" si="27"/>
        <v/>
      </c>
      <c r="Q302" s="190"/>
      <c r="CA302" s="1" t="e">
        <f>VLOOKUP(B302,'Domaines IP'!M:R,6,FALSE)</f>
        <v>#N/A</v>
      </c>
      <c r="CB302" s="1" t="e">
        <f t="shared" si="28"/>
        <v>#N/A</v>
      </c>
      <c r="CC302" s="1">
        <f t="shared" si="29"/>
        <v>0</v>
      </c>
    </row>
    <row r="303" spans="1:81" ht="15.75" x14ac:dyDescent="0.25">
      <c r="A303" s="172">
        <v>300</v>
      </c>
      <c r="B303" s="162" t="str">
        <f t="shared" si="24"/>
        <v/>
      </c>
      <c r="C303" s="161" t="str">
        <f>IF(B303="","",IF(ISNA(VLOOKUP(B303,'Domaines IP'!$J$3:$K$215,2,FALSE)),"SITE INCONNU",(VLOOKUP(B303,'Domaines IP'!$J$3:$K$215,2,FALSE))))</f>
        <v/>
      </c>
      <c r="D303" s="192"/>
      <c r="E303" s="163"/>
      <c r="F303" s="182" t="str">
        <f t="shared" si="25"/>
        <v/>
      </c>
      <c r="G303" s="188"/>
      <c r="H303" s="200"/>
      <c r="I303" s="201" t="str">
        <f>IF(COUNTIF($E$4:$E$503:$H$4:$H$503,H303)&gt;1,COUNTIF($E$4:$E$503:$H$4:$H$503,H303),"")</f>
        <v/>
      </c>
      <c r="J303" s="189"/>
      <c r="K303" s="180" t="str">
        <f t="shared" si="26"/>
        <v/>
      </c>
      <c r="L303" s="164"/>
      <c r="M303" s="164"/>
      <c r="N303" s="164"/>
      <c r="O303" s="188"/>
      <c r="P303" s="193" t="str">
        <f t="shared" si="27"/>
        <v/>
      </c>
      <c r="Q303" s="190"/>
      <c r="CA303" s="1" t="e">
        <f>VLOOKUP(B303,'Domaines IP'!M:R,6,FALSE)</f>
        <v>#N/A</v>
      </c>
      <c r="CB303" s="1" t="e">
        <f t="shared" si="28"/>
        <v>#N/A</v>
      </c>
      <c r="CC303" s="1">
        <f t="shared" si="29"/>
        <v>0</v>
      </c>
    </row>
    <row r="304" spans="1:81" ht="15.75" x14ac:dyDescent="0.25">
      <c r="A304" s="172">
        <v>301</v>
      </c>
      <c r="B304" s="162" t="str">
        <f t="shared" si="24"/>
        <v/>
      </c>
      <c r="C304" s="161" t="str">
        <f>IF(B304="","",IF(ISNA(VLOOKUP(B304,'Domaines IP'!$J$3:$K$215,2,FALSE)),"SITE INCONNU",(VLOOKUP(B304,'Domaines IP'!$J$3:$K$215,2,FALSE))))</f>
        <v/>
      </c>
      <c r="D304" s="192"/>
      <c r="E304" s="163"/>
      <c r="F304" s="182" t="str">
        <f t="shared" si="25"/>
        <v/>
      </c>
      <c r="G304" s="188"/>
      <c r="H304" s="200"/>
      <c r="I304" s="201" t="str">
        <f>IF(COUNTIF($E$4:$E$503:$H$4:$H$503,H304)&gt;1,COUNTIF($E$4:$E$503:$H$4:$H$503,H304),"")</f>
        <v/>
      </c>
      <c r="J304" s="189"/>
      <c r="K304" s="180" t="str">
        <f t="shared" si="26"/>
        <v/>
      </c>
      <c r="L304" s="164"/>
      <c r="M304" s="164"/>
      <c r="N304" s="164"/>
      <c r="O304" s="188"/>
      <c r="P304" s="193" t="str">
        <f t="shared" si="27"/>
        <v/>
      </c>
      <c r="Q304" s="190"/>
      <c r="CA304" s="1" t="e">
        <f>VLOOKUP(B304,'Domaines IP'!M:R,6,FALSE)</f>
        <v>#N/A</v>
      </c>
      <c r="CB304" s="1" t="e">
        <f t="shared" si="28"/>
        <v>#N/A</v>
      </c>
      <c r="CC304" s="1">
        <f t="shared" si="29"/>
        <v>0</v>
      </c>
    </row>
    <row r="305" spans="1:81" ht="15.75" x14ac:dyDescent="0.25">
      <c r="A305" s="172">
        <v>302</v>
      </c>
      <c r="B305" s="162" t="str">
        <f t="shared" si="24"/>
        <v/>
      </c>
      <c r="C305" s="161" t="str">
        <f>IF(B305="","",IF(ISNA(VLOOKUP(B305,'Domaines IP'!$J$3:$K$215,2,FALSE)),"SITE INCONNU",(VLOOKUP(B305,'Domaines IP'!$J$3:$K$215,2,FALSE))))</f>
        <v/>
      </c>
      <c r="D305" s="192"/>
      <c r="E305" s="163"/>
      <c r="F305" s="182" t="str">
        <f t="shared" si="25"/>
        <v/>
      </c>
      <c r="G305" s="188"/>
      <c r="H305" s="200"/>
      <c r="I305" s="201" t="str">
        <f>IF(COUNTIF($E$4:$E$503:$H$4:$H$503,H305)&gt;1,COUNTIF($E$4:$E$503:$H$4:$H$503,H305),"")</f>
        <v/>
      </c>
      <c r="J305" s="189"/>
      <c r="K305" s="180" t="str">
        <f t="shared" si="26"/>
        <v/>
      </c>
      <c r="L305" s="164"/>
      <c r="M305" s="164"/>
      <c r="N305" s="164"/>
      <c r="O305" s="188"/>
      <c r="P305" s="193" t="str">
        <f t="shared" si="27"/>
        <v/>
      </c>
      <c r="Q305" s="190"/>
      <c r="CA305" s="1" t="e">
        <f>VLOOKUP(B305,'Domaines IP'!M:R,6,FALSE)</f>
        <v>#N/A</v>
      </c>
      <c r="CB305" s="1" t="e">
        <f t="shared" si="28"/>
        <v>#N/A</v>
      </c>
      <c r="CC305" s="1">
        <f t="shared" si="29"/>
        <v>0</v>
      </c>
    </row>
    <row r="306" spans="1:81" ht="15.75" x14ac:dyDescent="0.25">
      <c r="A306" s="172">
        <v>303</v>
      </c>
      <c r="B306" s="162" t="str">
        <f t="shared" si="24"/>
        <v/>
      </c>
      <c r="C306" s="161" t="str">
        <f>IF(B306="","",IF(ISNA(VLOOKUP(B306,'Domaines IP'!$J$3:$K$215,2,FALSE)),"SITE INCONNU",(VLOOKUP(B306,'Domaines IP'!$J$3:$K$215,2,FALSE))))</f>
        <v/>
      </c>
      <c r="D306" s="192"/>
      <c r="E306" s="163"/>
      <c r="F306" s="182" t="str">
        <f t="shared" si="25"/>
        <v/>
      </c>
      <c r="G306" s="188"/>
      <c r="H306" s="200"/>
      <c r="I306" s="201" t="str">
        <f>IF(COUNTIF($E$4:$E$503:$H$4:$H$503,H306)&gt;1,COUNTIF($E$4:$E$503:$H$4:$H$503,H306),"")</f>
        <v/>
      </c>
      <c r="J306" s="189"/>
      <c r="K306" s="180" t="str">
        <f t="shared" si="26"/>
        <v/>
      </c>
      <c r="L306" s="164"/>
      <c r="M306" s="164"/>
      <c r="N306" s="164"/>
      <c r="O306" s="188"/>
      <c r="P306" s="193" t="str">
        <f t="shared" si="27"/>
        <v/>
      </c>
      <c r="Q306" s="190"/>
      <c r="CA306" s="1" t="e">
        <f>VLOOKUP(B306,'Domaines IP'!M:R,6,FALSE)</f>
        <v>#N/A</v>
      </c>
      <c r="CB306" s="1" t="e">
        <f t="shared" si="28"/>
        <v>#N/A</v>
      </c>
      <c r="CC306" s="1">
        <f t="shared" si="29"/>
        <v>0</v>
      </c>
    </row>
    <row r="307" spans="1:81" ht="15.75" x14ac:dyDescent="0.25">
      <c r="A307" s="172">
        <v>304</v>
      </c>
      <c r="B307" s="162" t="str">
        <f t="shared" si="24"/>
        <v/>
      </c>
      <c r="C307" s="161" t="str">
        <f>IF(B307="","",IF(ISNA(VLOOKUP(B307,'Domaines IP'!$J$3:$K$215,2,FALSE)),"SITE INCONNU",(VLOOKUP(B307,'Domaines IP'!$J$3:$K$215,2,FALSE))))</f>
        <v/>
      </c>
      <c r="D307" s="192"/>
      <c r="E307" s="163"/>
      <c r="F307" s="182" t="str">
        <f t="shared" si="25"/>
        <v/>
      </c>
      <c r="G307" s="188"/>
      <c r="H307" s="200"/>
      <c r="I307" s="201" t="str">
        <f>IF(COUNTIF($E$4:$E$503:$H$4:$H$503,H307)&gt;1,COUNTIF($E$4:$E$503:$H$4:$H$503,H307),"")</f>
        <v/>
      </c>
      <c r="J307" s="189"/>
      <c r="K307" s="180" t="str">
        <f t="shared" si="26"/>
        <v/>
      </c>
      <c r="L307" s="164"/>
      <c r="M307" s="164"/>
      <c r="N307" s="164"/>
      <c r="O307" s="188"/>
      <c r="P307" s="193" t="str">
        <f t="shared" si="27"/>
        <v/>
      </c>
      <c r="Q307" s="190"/>
      <c r="CA307" s="1" t="e">
        <f>VLOOKUP(B307,'Domaines IP'!M:R,6,FALSE)</f>
        <v>#N/A</v>
      </c>
      <c r="CB307" s="1" t="e">
        <f t="shared" si="28"/>
        <v>#N/A</v>
      </c>
      <c r="CC307" s="1">
        <f t="shared" si="29"/>
        <v>0</v>
      </c>
    </row>
    <row r="308" spans="1:81" ht="15.75" x14ac:dyDescent="0.25">
      <c r="A308" s="172">
        <v>305</v>
      </c>
      <c r="B308" s="162" t="str">
        <f t="shared" si="24"/>
        <v/>
      </c>
      <c r="C308" s="161" t="str">
        <f>IF(B308="","",IF(ISNA(VLOOKUP(B308,'Domaines IP'!$J$3:$K$215,2,FALSE)),"SITE INCONNU",(VLOOKUP(B308,'Domaines IP'!$J$3:$K$215,2,FALSE))))</f>
        <v/>
      </c>
      <c r="D308" s="192"/>
      <c r="E308" s="163"/>
      <c r="F308" s="182" t="str">
        <f t="shared" si="25"/>
        <v/>
      </c>
      <c r="G308" s="188"/>
      <c r="H308" s="200"/>
      <c r="I308" s="201" t="str">
        <f>IF(COUNTIF($E$4:$E$503:$H$4:$H$503,H308)&gt;1,COUNTIF($E$4:$E$503:$H$4:$H$503,H308),"")</f>
        <v/>
      </c>
      <c r="J308" s="189"/>
      <c r="K308" s="180" t="str">
        <f t="shared" si="26"/>
        <v/>
      </c>
      <c r="L308" s="164"/>
      <c r="M308" s="164"/>
      <c r="N308" s="164"/>
      <c r="O308" s="188"/>
      <c r="P308" s="193" t="str">
        <f t="shared" si="27"/>
        <v/>
      </c>
      <c r="Q308" s="190"/>
      <c r="CA308" s="1" t="e">
        <f>VLOOKUP(B308,'Domaines IP'!M:R,6,FALSE)</f>
        <v>#N/A</v>
      </c>
      <c r="CB308" s="1" t="e">
        <f t="shared" si="28"/>
        <v>#N/A</v>
      </c>
      <c r="CC308" s="1">
        <f t="shared" si="29"/>
        <v>0</v>
      </c>
    </row>
    <row r="309" spans="1:81" ht="15.75" x14ac:dyDescent="0.25">
      <c r="A309" s="172">
        <v>306</v>
      </c>
      <c r="B309" s="162" t="str">
        <f t="shared" si="24"/>
        <v/>
      </c>
      <c r="C309" s="161" t="str">
        <f>IF(B309="","",IF(ISNA(VLOOKUP(B309,'Domaines IP'!$J$3:$K$215,2,FALSE)),"SITE INCONNU",(VLOOKUP(B309,'Domaines IP'!$J$3:$K$215,2,FALSE))))</f>
        <v/>
      </c>
      <c r="D309" s="192"/>
      <c r="E309" s="163"/>
      <c r="F309" s="182" t="str">
        <f t="shared" si="25"/>
        <v/>
      </c>
      <c r="G309" s="188"/>
      <c r="H309" s="200"/>
      <c r="I309" s="201" t="str">
        <f>IF(COUNTIF($E$4:$E$503:$H$4:$H$503,H309)&gt;1,COUNTIF($E$4:$E$503:$H$4:$H$503,H309),"")</f>
        <v/>
      </c>
      <c r="J309" s="189"/>
      <c r="K309" s="180" t="str">
        <f t="shared" si="26"/>
        <v/>
      </c>
      <c r="L309" s="164"/>
      <c r="M309" s="164"/>
      <c r="N309" s="164"/>
      <c r="O309" s="188"/>
      <c r="P309" s="193" t="str">
        <f t="shared" si="27"/>
        <v/>
      </c>
      <c r="Q309" s="190"/>
      <c r="CA309" s="1" t="e">
        <f>VLOOKUP(B309,'Domaines IP'!M:R,6,FALSE)</f>
        <v>#N/A</v>
      </c>
      <c r="CB309" s="1" t="e">
        <f t="shared" si="28"/>
        <v>#N/A</v>
      </c>
      <c r="CC309" s="1">
        <f t="shared" si="29"/>
        <v>0</v>
      </c>
    </row>
    <row r="310" spans="1:81" ht="15.75" x14ac:dyDescent="0.25">
      <c r="A310" s="172">
        <v>307</v>
      </c>
      <c r="B310" s="162" t="str">
        <f t="shared" si="24"/>
        <v/>
      </c>
      <c r="C310" s="161" t="str">
        <f>IF(B310="","",IF(ISNA(VLOOKUP(B310,'Domaines IP'!$J$3:$K$215,2,FALSE)),"SITE INCONNU",(VLOOKUP(B310,'Domaines IP'!$J$3:$K$215,2,FALSE))))</f>
        <v/>
      </c>
      <c r="D310" s="192"/>
      <c r="E310" s="163"/>
      <c r="F310" s="182" t="str">
        <f t="shared" si="25"/>
        <v/>
      </c>
      <c r="G310" s="188"/>
      <c r="H310" s="200"/>
      <c r="I310" s="201" t="str">
        <f>IF(COUNTIF($E$4:$E$503:$H$4:$H$503,H310)&gt;1,COUNTIF($E$4:$E$503:$H$4:$H$503,H310),"")</f>
        <v/>
      </c>
      <c r="J310" s="189"/>
      <c r="K310" s="180" t="str">
        <f t="shared" si="26"/>
        <v/>
      </c>
      <c r="L310" s="164"/>
      <c r="M310" s="164"/>
      <c r="N310" s="164"/>
      <c r="O310" s="188"/>
      <c r="P310" s="193" t="str">
        <f t="shared" si="27"/>
        <v/>
      </c>
      <c r="Q310" s="190"/>
      <c r="CA310" s="1" t="e">
        <f>VLOOKUP(B310,'Domaines IP'!M:R,6,FALSE)</f>
        <v>#N/A</v>
      </c>
      <c r="CB310" s="1" t="e">
        <f t="shared" si="28"/>
        <v>#N/A</v>
      </c>
      <c r="CC310" s="1">
        <f t="shared" si="29"/>
        <v>0</v>
      </c>
    </row>
    <row r="311" spans="1:81" ht="15.75" x14ac:dyDescent="0.25">
      <c r="A311" s="172">
        <v>308</v>
      </c>
      <c r="B311" s="162" t="str">
        <f t="shared" si="24"/>
        <v/>
      </c>
      <c r="C311" s="161" t="str">
        <f>IF(B311="","",IF(ISNA(VLOOKUP(B311,'Domaines IP'!$J$3:$K$215,2,FALSE)),"SITE INCONNU",(VLOOKUP(B311,'Domaines IP'!$J$3:$K$215,2,FALSE))))</f>
        <v/>
      </c>
      <c r="D311" s="192"/>
      <c r="E311" s="163"/>
      <c r="F311" s="182" t="str">
        <f t="shared" si="25"/>
        <v/>
      </c>
      <c r="G311" s="188"/>
      <c r="H311" s="200"/>
      <c r="I311" s="201" t="str">
        <f>IF(COUNTIF($E$4:$E$503:$H$4:$H$503,H311)&gt;1,COUNTIF($E$4:$E$503:$H$4:$H$503,H311),"")</f>
        <v/>
      </c>
      <c r="J311" s="189"/>
      <c r="K311" s="180" t="str">
        <f t="shared" si="26"/>
        <v/>
      </c>
      <c r="L311" s="164"/>
      <c r="M311" s="164"/>
      <c r="N311" s="164"/>
      <c r="O311" s="188"/>
      <c r="P311" s="193" t="str">
        <f t="shared" si="27"/>
        <v/>
      </c>
      <c r="Q311" s="190"/>
      <c r="CA311" s="1" t="e">
        <f>VLOOKUP(B311,'Domaines IP'!M:R,6,FALSE)</f>
        <v>#N/A</v>
      </c>
      <c r="CB311" s="1" t="e">
        <f t="shared" si="28"/>
        <v>#N/A</v>
      </c>
      <c r="CC311" s="1">
        <f t="shared" si="29"/>
        <v>0</v>
      </c>
    </row>
    <row r="312" spans="1:81" ht="15.75" x14ac:dyDescent="0.25">
      <c r="A312" s="172">
        <v>309</v>
      </c>
      <c r="B312" s="162" t="str">
        <f t="shared" si="24"/>
        <v/>
      </c>
      <c r="C312" s="161" t="str">
        <f>IF(B312="","",IF(ISNA(VLOOKUP(B312,'Domaines IP'!$J$3:$K$215,2,FALSE)),"SITE INCONNU",(VLOOKUP(B312,'Domaines IP'!$J$3:$K$215,2,FALSE))))</f>
        <v/>
      </c>
      <c r="D312" s="192"/>
      <c r="E312" s="163"/>
      <c r="F312" s="182" t="str">
        <f t="shared" si="25"/>
        <v/>
      </c>
      <c r="G312" s="188"/>
      <c r="H312" s="200"/>
      <c r="I312" s="201" t="str">
        <f>IF(COUNTIF($E$4:$E$503:$H$4:$H$503,H312)&gt;1,COUNTIF($E$4:$E$503:$H$4:$H$503,H312),"")</f>
        <v/>
      </c>
      <c r="J312" s="189"/>
      <c r="K312" s="180" t="str">
        <f t="shared" si="26"/>
        <v/>
      </c>
      <c r="L312" s="164"/>
      <c r="M312" s="164"/>
      <c r="N312" s="164"/>
      <c r="O312" s="188"/>
      <c r="P312" s="193" t="str">
        <f t="shared" si="27"/>
        <v/>
      </c>
      <c r="Q312" s="190"/>
      <c r="CA312" s="1" t="e">
        <f>VLOOKUP(B312,'Domaines IP'!M:R,6,FALSE)</f>
        <v>#N/A</v>
      </c>
      <c r="CB312" s="1" t="e">
        <f t="shared" si="28"/>
        <v>#N/A</v>
      </c>
      <c r="CC312" s="1">
        <f t="shared" si="29"/>
        <v>0</v>
      </c>
    </row>
    <row r="313" spans="1:81" ht="15.75" x14ac:dyDescent="0.25">
      <c r="A313" s="172">
        <v>310</v>
      </c>
      <c r="B313" s="162" t="str">
        <f t="shared" si="24"/>
        <v/>
      </c>
      <c r="C313" s="161" t="str">
        <f>IF(B313="","",IF(ISNA(VLOOKUP(B313,'Domaines IP'!$J$3:$K$215,2,FALSE)),"SITE INCONNU",(VLOOKUP(B313,'Domaines IP'!$J$3:$K$215,2,FALSE))))</f>
        <v/>
      </c>
      <c r="D313" s="192"/>
      <c r="E313" s="163"/>
      <c r="F313" s="182" t="str">
        <f t="shared" si="25"/>
        <v/>
      </c>
      <c r="G313" s="188"/>
      <c r="H313" s="200"/>
      <c r="I313" s="201" t="str">
        <f>IF(COUNTIF($E$4:$E$503:$H$4:$H$503,H313)&gt;1,COUNTIF($E$4:$E$503:$H$4:$H$503,H313),"")</f>
        <v/>
      </c>
      <c r="J313" s="189"/>
      <c r="K313" s="180" t="str">
        <f t="shared" si="26"/>
        <v/>
      </c>
      <c r="L313" s="164"/>
      <c r="M313" s="164"/>
      <c r="N313" s="164"/>
      <c r="O313" s="188"/>
      <c r="P313" s="193" t="str">
        <f t="shared" si="27"/>
        <v/>
      </c>
      <c r="Q313" s="190"/>
      <c r="CA313" s="1" t="e">
        <f>VLOOKUP(B313,'Domaines IP'!M:R,6,FALSE)</f>
        <v>#N/A</v>
      </c>
      <c r="CB313" s="1" t="e">
        <f t="shared" si="28"/>
        <v>#N/A</v>
      </c>
      <c r="CC313" s="1">
        <f t="shared" si="29"/>
        <v>0</v>
      </c>
    </row>
    <row r="314" spans="1:81" ht="15.75" x14ac:dyDescent="0.25">
      <c r="A314" s="172">
        <v>311</v>
      </c>
      <c r="B314" s="162" t="str">
        <f t="shared" si="24"/>
        <v/>
      </c>
      <c r="C314" s="161" t="str">
        <f>IF(B314="","",IF(ISNA(VLOOKUP(B314,'Domaines IP'!$J$3:$K$215,2,FALSE)),"SITE INCONNU",(VLOOKUP(B314,'Domaines IP'!$J$3:$K$215,2,FALSE))))</f>
        <v/>
      </c>
      <c r="D314" s="192"/>
      <c r="E314" s="163"/>
      <c r="F314" s="182" t="str">
        <f t="shared" si="25"/>
        <v/>
      </c>
      <c r="G314" s="188"/>
      <c r="H314" s="200"/>
      <c r="I314" s="201" t="str">
        <f>IF(COUNTIF($E$4:$E$503:$H$4:$H$503,H314)&gt;1,COUNTIF($E$4:$E$503:$H$4:$H$503,H314),"")</f>
        <v/>
      </c>
      <c r="J314" s="189"/>
      <c r="K314" s="180" t="str">
        <f t="shared" si="26"/>
        <v/>
      </c>
      <c r="L314" s="164"/>
      <c r="M314" s="164"/>
      <c r="N314" s="164"/>
      <c r="O314" s="188"/>
      <c r="P314" s="193" t="str">
        <f t="shared" si="27"/>
        <v/>
      </c>
      <c r="Q314" s="190"/>
      <c r="CA314" s="1" t="e">
        <f>VLOOKUP(B314,'Domaines IP'!M:R,6,FALSE)</f>
        <v>#N/A</v>
      </c>
      <c r="CB314" s="1" t="e">
        <f t="shared" si="28"/>
        <v>#N/A</v>
      </c>
      <c r="CC314" s="1">
        <f t="shared" si="29"/>
        <v>0</v>
      </c>
    </row>
    <row r="315" spans="1:81" ht="15.75" x14ac:dyDescent="0.25">
      <c r="A315" s="172">
        <v>312</v>
      </c>
      <c r="B315" s="162" t="str">
        <f t="shared" si="24"/>
        <v/>
      </c>
      <c r="C315" s="161" t="str">
        <f>IF(B315="","",IF(ISNA(VLOOKUP(B315,'Domaines IP'!$J$3:$K$215,2,FALSE)),"SITE INCONNU",(VLOOKUP(B315,'Domaines IP'!$J$3:$K$215,2,FALSE))))</f>
        <v/>
      </c>
      <c r="D315" s="192"/>
      <c r="E315" s="163"/>
      <c r="F315" s="182" t="str">
        <f t="shared" si="25"/>
        <v/>
      </c>
      <c r="G315" s="188"/>
      <c r="H315" s="200"/>
      <c r="I315" s="201" t="str">
        <f>IF(COUNTIF($E$4:$E$503:$H$4:$H$503,H315)&gt;1,COUNTIF($E$4:$E$503:$H$4:$H$503,H315),"")</f>
        <v/>
      </c>
      <c r="J315" s="189"/>
      <c r="K315" s="180" t="str">
        <f t="shared" si="26"/>
        <v/>
      </c>
      <c r="L315" s="164"/>
      <c r="M315" s="164"/>
      <c r="N315" s="164"/>
      <c r="O315" s="188"/>
      <c r="P315" s="193" t="str">
        <f t="shared" si="27"/>
        <v/>
      </c>
      <c r="Q315" s="190"/>
      <c r="CA315" s="1" t="e">
        <f>VLOOKUP(B315,'Domaines IP'!M:R,6,FALSE)</f>
        <v>#N/A</v>
      </c>
      <c r="CB315" s="1" t="e">
        <f t="shared" si="28"/>
        <v>#N/A</v>
      </c>
      <c r="CC315" s="1">
        <f t="shared" si="29"/>
        <v>0</v>
      </c>
    </row>
    <row r="316" spans="1:81" ht="15.75" x14ac:dyDescent="0.25">
      <c r="A316" s="172">
        <v>313</v>
      </c>
      <c r="B316" s="162" t="str">
        <f t="shared" si="24"/>
        <v/>
      </c>
      <c r="C316" s="161" t="str">
        <f>IF(B316="","",IF(ISNA(VLOOKUP(B316,'Domaines IP'!$J$3:$K$215,2,FALSE)),"SITE INCONNU",(VLOOKUP(B316,'Domaines IP'!$J$3:$K$215,2,FALSE))))</f>
        <v/>
      </c>
      <c r="D316" s="192"/>
      <c r="E316" s="163"/>
      <c r="F316" s="182" t="str">
        <f t="shared" si="25"/>
        <v/>
      </c>
      <c r="G316" s="188"/>
      <c r="H316" s="200"/>
      <c r="I316" s="201" t="str">
        <f>IF(COUNTIF($E$4:$E$503:$H$4:$H$503,H316)&gt;1,COUNTIF($E$4:$E$503:$H$4:$H$503,H316),"")</f>
        <v/>
      </c>
      <c r="J316" s="189"/>
      <c r="K316" s="180" t="str">
        <f t="shared" si="26"/>
        <v/>
      </c>
      <c r="L316" s="164"/>
      <c r="M316" s="164"/>
      <c r="N316" s="164"/>
      <c r="O316" s="188"/>
      <c r="P316" s="193" t="str">
        <f t="shared" si="27"/>
        <v/>
      </c>
      <c r="Q316" s="190"/>
      <c r="CA316" s="1" t="e">
        <f>VLOOKUP(B316,'Domaines IP'!M:R,6,FALSE)</f>
        <v>#N/A</v>
      </c>
      <c r="CB316" s="1" t="e">
        <f t="shared" si="28"/>
        <v>#N/A</v>
      </c>
      <c r="CC316" s="1">
        <f t="shared" si="29"/>
        <v>0</v>
      </c>
    </row>
    <row r="317" spans="1:81" ht="15.75" x14ac:dyDescent="0.25">
      <c r="A317" s="172">
        <v>314</v>
      </c>
      <c r="B317" s="162" t="str">
        <f t="shared" si="24"/>
        <v/>
      </c>
      <c r="C317" s="161" t="str">
        <f>IF(B317="","",IF(ISNA(VLOOKUP(B317,'Domaines IP'!$J$3:$K$215,2,FALSE)),"SITE INCONNU",(VLOOKUP(B317,'Domaines IP'!$J$3:$K$215,2,FALSE))))</f>
        <v/>
      </c>
      <c r="D317" s="192"/>
      <c r="E317" s="163"/>
      <c r="F317" s="182" t="str">
        <f t="shared" si="25"/>
        <v/>
      </c>
      <c r="G317" s="188"/>
      <c r="H317" s="200"/>
      <c r="I317" s="201" t="str">
        <f>IF(COUNTIF($E$4:$E$503:$H$4:$H$503,H317)&gt;1,COUNTIF($E$4:$E$503:$H$4:$H$503,H317),"")</f>
        <v/>
      </c>
      <c r="J317" s="189"/>
      <c r="K317" s="180" t="str">
        <f t="shared" si="26"/>
        <v/>
      </c>
      <c r="L317" s="164"/>
      <c r="M317" s="164"/>
      <c r="N317" s="164"/>
      <c r="O317" s="188"/>
      <c r="P317" s="193" t="str">
        <f t="shared" si="27"/>
        <v/>
      </c>
      <c r="Q317" s="190"/>
      <c r="CA317" s="1" t="e">
        <f>VLOOKUP(B317,'Domaines IP'!M:R,6,FALSE)</f>
        <v>#N/A</v>
      </c>
      <c r="CB317" s="1" t="e">
        <f t="shared" si="28"/>
        <v>#N/A</v>
      </c>
      <c r="CC317" s="1">
        <f t="shared" si="29"/>
        <v>0</v>
      </c>
    </row>
    <row r="318" spans="1:81" ht="15.75" x14ac:dyDescent="0.25">
      <c r="A318" s="172">
        <v>315</v>
      </c>
      <c r="B318" s="162" t="str">
        <f t="shared" si="24"/>
        <v/>
      </c>
      <c r="C318" s="161" t="str">
        <f>IF(B318="","",IF(ISNA(VLOOKUP(B318,'Domaines IP'!$J$3:$K$215,2,FALSE)),"SITE INCONNU",(VLOOKUP(B318,'Domaines IP'!$J$3:$K$215,2,FALSE))))</f>
        <v/>
      </c>
      <c r="D318" s="192"/>
      <c r="E318" s="163"/>
      <c r="F318" s="182" t="str">
        <f t="shared" si="25"/>
        <v/>
      </c>
      <c r="G318" s="188"/>
      <c r="H318" s="200"/>
      <c r="I318" s="201" t="str">
        <f>IF(COUNTIF($E$4:$E$503:$H$4:$H$503,H318)&gt;1,COUNTIF($E$4:$E$503:$H$4:$H$503,H318),"")</f>
        <v/>
      </c>
      <c r="J318" s="189"/>
      <c r="K318" s="180" t="str">
        <f t="shared" si="26"/>
        <v/>
      </c>
      <c r="L318" s="164"/>
      <c r="M318" s="164"/>
      <c r="N318" s="164"/>
      <c r="O318" s="188"/>
      <c r="P318" s="193" t="str">
        <f t="shared" si="27"/>
        <v/>
      </c>
      <c r="Q318" s="190"/>
      <c r="CA318" s="1" t="e">
        <f>VLOOKUP(B318,'Domaines IP'!M:R,6,FALSE)</f>
        <v>#N/A</v>
      </c>
      <c r="CB318" s="1" t="e">
        <f t="shared" si="28"/>
        <v>#N/A</v>
      </c>
      <c r="CC318" s="1">
        <f t="shared" si="29"/>
        <v>0</v>
      </c>
    </row>
    <row r="319" spans="1:81" ht="15.75" x14ac:dyDescent="0.25">
      <c r="A319" s="172">
        <v>316</v>
      </c>
      <c r="B319" s="162" t="str">
        <f t="shared" si="24"/>
        <v/>
      </c>
      <c r="C319" s="161" t="str">
        <f>IF(B319="","",IF(ISNA(VLOOKUP(B319,'Domaines IP'!$J$3:$K$215,2,FALSE)),"SITE INCONNU",(VLOOKUP(B319,'Domaines IP'!$J$3:$K$215,2,FALSE))))</f>
        <v/>
      </c>
      <c r="D319" s="192"/>
      <c r="E319" s="163"/>
      <c r="F319" s="182" t="str">
        <f t="shared" si="25"/>
        <v/>
      </c>
      <c r="G319" s="188"/>
      <c r="H319" s="200"/>
      <c r="I319" s="201" t="str">
        <f>IF(COUNTIF($E$4:$E$503:$H$4:$H$503,H319)&gt;1,COUNTIF($E$4:$E$503:$H$4:$H$503,H319),"")</f>
        <v/>
      </c>
      <c r="J319" s="189"/>
      <c r="K319" s="180" t="str">
        <f t="shared" si="26"/>
        <v/>
      </c>
      <c r="L319" s="164"/>
      <c r="M319" s="164"/>
      <c r="N319" s="164"/>
      <c r="O319" s="188"/>
      <c r="P319" s="193" t="str">
        <f t="shared" si="27"/>
        <v/>
      </c>
      <c r="Q319" s="190"/>
      <c r="CA319" s="1" t="e">
        <f>VLOOKUP(B319,'Domaines IP'!M:R,6,FALSE)</f>
        <v>#N/A</v>
      </c>
      <c r="CB319" s="1" t="e">
        <f t="shared" si="28"/>
        <v>#N/A</v>
      </c>
      <c r="CC319" s="1">
        <f t="shared" si="29"/>
        <v>0</v>
      </c>
    </row>
    <row r="320" spans="1:81" ht="15.75" x14ac:dyDescent="0.25">
      <c r="A320" s="172">
        <v>317</v>
      </c>
      <c r="B320" s="162" t="str">
        <f t="shared" si="24"/>
        <v/>
      </c>
      <c r="C320" s="161" t="str">
        <f>IF(B320="","",IF(ISNA(VLOOKUP(B320,'Domaines IP'!$J$3:$K$215,2,FALSE)),"SITE INCONNU",(VLOOKUP(B320,'Domaines IP'!$J$3:$K$215,2,FALSE))))</f>
        <v/>
      </c>
      <c r="D320" s="192"/>
      <c r="E320" s="163"/>
      <c r="F320" s="182" t="str">
        <f t="shared" si="25"/>
        <v/>
      </c>
      <c r="G320" s="188"/>
      <c r="H320" s="200"/>
      <c r="I320" s="201" t="str">
        <f>IF(COUNTIF($E$4:$E$503:$H$4:$H$503,H320)&gt;1,COUNTIF($E$4:$E$503:$H$4:$H$503,H320),"")</f>
        <v/>
      </c>
      <c r="J320" s="189"/>
      <c r="K320" s="180" t="str">
        <f t="shared" si="26"/>
        <v/>
      </c>
      <c r="L320" s="164"/>
      <c r="M320" s="164"/>
      <c r="N320" s="164"/>
      <c r="O320" s="188"/>
      <c r="P320" s="193" t="str">
        <f t="shared" si="27"/>
        <v/>
      </c>
      <c r="Q320" s="190"/>
      <c r="CA320" s="1" t="e">
        <f>VLOOKUP(B320,'Domaines IP'!M:R,6,FALSE)</f>
        <v>#N/A</v>
      </c>
      <c r="CB320" s="1" t="e">
        <f t="shared" si="28"/>
        <v>#N/A</v>
      </c>
      <c r="CC320" s="1">
        <f t="shared" si="29"/>
        <v>0</v>
      </c>
    </row>
    <row r="321" spans="1:81" ht="15.75" x14ac:dyDescent="0.25">
      <c r="A321" s="172">
        <v>318</v>
      </c>
      <c r="B321" s="162" t="str">
        <f t="shared" si="24"/>
        <v/>
      </c>
      <c r="C321" s="161" t="str">
        <f>IF(B321="","",IF(ISNA(VLOOKUP(B321,'Domaines IP'!$J$3:$K$215,2,FALSE)),"SITE INCONNU",(VLOOKUP(B321,'Domaines IP'!$J$3:$K$215,2,FALSE))))</f>
        <v/>
      </c>
      <c r="D321" s="192"/>
      <c r="E321" s="163"/>
      <c r="F321" s="182" t="str">
        <f t="shared" si="25"/>
        <v/>
      </c>
      <c r="G321" s="188"/>
      <c r="H321" s="200"/>
      <c r="I321" s="201" t="str">
        <f>IF(COUNTIF($E$4:$E$503:$H$4:$H$503,H321)&gt;1,COUNTIF($E$4:$E$503:$H$4:$H$503,H321),"")</f>
        <v/>
      </c>
      <c r="J321" s="189"/>
      <c r="K321" s="180" t="str">
        <f t="shared" si="26"/>
        <v/>
      </c>
      <c r="L321" s="164"/>
      <c r="M321" s="164"/>
      <c r="N321" s="164"/>
      <c r="O321" s="188"/>
      <c r="P321" s="193" t="str">
        <f t="shared" si="27"/>
        <v/>
      </c>
      <c r="Q321" s="190"/>
      <c r="CA321" s="1" t="e">
        <f>VLOOKUP(B321,'Domaines IP'!M:R,6,FALSE)</f>
        <v>#N/A</v>
      </c>
      <c r="CB321" s="1" t="e">
        <f t="shared" si="28"/>
        <v>#N/A</v>
      </c>
      <c r="CC321" s="1">
        <f t="shared" si="29"/>
        <v>0</v>
      </c>
    </row>
    <row r="322" spans="1:81" ht="15.75" x14ac:dyDescent="0.25">
      <c r="A322" s="172">
        <v>319</v>
      </c>
      <c r="B322" s="162" t="str">
        <f t="shared" si="24"/>
        <v/>
      </c>
      <c r="C322" s="161" t="str">
        <f>IF(B322="","",IF(ISNA(VLOOKUP(B322,'Domaines IP'!$J$3:$K$215,2,FALSE)),"SITE INCONNU",(VLOOKUP(B322,'Domaines IP'!$J$3:$K$215,2,FALSE))))</f>
        <v/>
      </c>
      <c r="D322" s="192"/>
      <c r="E322" s="163"/>
      <c r="F322" s="182" t="str">
        <f t="shared" si="25"/>
        <v/>
      </c>
      <c r="G322" s="188"/>
      <c r="H322" s="200"/>
      <c r="I322" s="201" t="str">
        <f>IF(COUNTIF($E$4:$E$503:$H$4:$H$503,H322)&gt;1,COUNTIF($E$4:$E$503:$H$4:$H$503,H322),"")</f>
        <v/>
      </c>
      <c r="J322" s="189"/>
      <c r="K322" s="180" t="str">
        <f t="shared" si="26"/>
        <v/>
      </c>
      <c r="L322" s="164"/>
      <c r="M322" s="164"/>
      <c r="N322" s="164"/>
      <c r="O322" s="188"/>
      <c r="P322" s="193" t="str">
        <f t="shared" si="27"/>
        <v/>
      </c>
      <c r="Q322" s="190"/>
      <c r="CA322" s="1" t="e">
        <f>VLOOKUP(B322,'Domaines IP'!M:R,6,FALSE)</f>
        <v>#N/A</v>
      </c>
      <c r="CB322" s="1" t="e">
        <f t="shared" si="28"/>
        <v>#N/A</v>
      </c>
      <c r="CC322" s="1">
        <f t="shared" si="29"/>
        <v>0</v>
      </c>
    </row>
    <row r="323" spans="1:81" ht="15.75" x14ac:dyDescent="0.25">
      <c r="A323" s="172">
        <v>320</v>
      </c>
      <c r="B323" s="162" t="str">
        <f t="shared" si="24"/>
        <v/>
      </c>
      <c r="C323" s="161" t="str">
        <f>IF(B323="","",IF(ISNA(VLOOKUP(B323,'Domaines IP'!$J$3:$K$215,2,FALSE)),"SITE INCONNU",(VLOOKUP(B323,'Domaines IP'!$J$3:$K$215,2,FALSE))))</f>
        <v/>
      </c>
      <c r="D323" s="192"/>
      <c r="E323" s="163"/>
      <c r="F323" s="182" t="str">
        <f t="shared" si="25"/>
        <v/>
      </c>
      <c r="G323" s="188"/>
      <c r="H323" s="200"/>
      <c r="I323" s="201" t="str">
        <f>IF(COUNTIF($E$4:$E$503:$H$4:$H$503,H323)&gt;1,COUNTIF($E$4:$E$503:$H$4:$H$503,H323),"")</f>
        <v/>
      </c>
      <c r="J323" s="189"/>
      <c r="K323" s="180" t="str">
        <f t="shared" si="26"/>
        <v/>
      </c>
      <c r="L323" s="164"/>
      <c r="M323" s="164"/>
      <c r="N323" s="164"/>
      <c r="O323" s="188"/>
      <c r="P323" s="193" t="str">
        <f t="shared" si="27"/>
        <v/>
      </c>
      <c r="Q323" s="190"/>
      <c r="CA323" s="1" t="e">
        <f>VLOOKUP(B323,'Domaines IP'!M:R,6,FALSE)</f>
        <v>#N/A</v>
      </c>
      <c r="CB323" s="1" t="e">
        <f t="shared" si="28"/>
        <v>#N/A</v>
      </c>
      <c r="CC323" s="1">
        <f t="shared" si="29"/>
        <v>0</v>
      </c>
    </row>
    <row r="324" spans="1:81" ht="15.75" x14ac:dyDescent="0.25">
      <c r="A324" s="172">
        <v>321</v>
      </c>
      <c r="B324" s="162" t="str">
        <f t="shared" si="24"/>
        <v/>
      </c>
      <c r="C324" s="161" t="str">
        <f>IF(B324="","",IF(ISNA(VLOOKUP(B324,'Domaines IP'!$J$3:$K$215,2,FALSE)),"SITE INCONNU",(VLOOKUP(B324,'Domaines IP'!$J$3:$K$215,2,FALSE))))</f>
        <v/>
      </c>
      <c r="D324" s="192"/>
      <c r="E324" s="163"/>
      <c r="F324" s="182" t="str">
        <f t="shared" si="25"/>
        <v/>
      </c>
      <c r="G324" s="188"/>
      <c r="H324" s="200"/>
      <c r="I324" s="201" t="str">
        <f>IF(COUNTIF($E$4:$E$503:$H$4:$H$503,H324)&gt;1,COUNTIF($E$4:$E$503:$H$4:$H$503,H324),"")</f>
        <v/>
      </c>
      <c r="J324" s="189"/>
      <c r="K324" s="180" t="str">
        <f t="shared" si="26"/>
        <v/>
      </c>
      <c r="L324" s="164"/>
      <c r="M324" s="164"/>
      <c r="N324" s="164"/>
      <c r="O324" s="188"/>
      <c r="P324" s="193" t="str">
        <f t="shared" si="27"/>
        <v/>
      </c>
      <c r="Q324" s="190"/>
      <c r="CA324" s="1" t="e">
        <f>VLOOKUP(B324,'Domaines IP'!M:R,6,FALSE)</f>
        <v>#N/A</v>
      </c>
      <c r="CB324" s="1" t="e">
        <f t="shared" si="28"/>
        <v>#N/A</v>
      </c>
      <c r="CC324" s="1">
        <f t="shared" si="29"/>
        <v>0</v>
      </c>
    </row>
    <row r="325" spans="1:81" ht="15.75" x14ac:dyDescent="0.25">
      <c r="A325" s="172">
        <v>322</v>
      </c>
      <c r="B325" s="162" t="str">
        <f t="shared" ref="B325:B388" si="30">IFERROR(IF(H325="",VALUE(LEFT(E325,3)),VALUE(LEFT(H325,3))),"")</f>
        <v/>
      </c>
      <c r="C325" s="161" t="str">
        <f>IF(B325="","",IF(ISNA(VLOOKUP(B325,'Domaines IP'!$J$3:$K$215,2,FALSE)),"SITE INCONNU",(VLOOKUP(B325,'Domaines IP'!$J$3:$K$215,2,FALSE))))</f>
        <v/>
      </c>
      <c r="D325" s="192"/>
      <c r="E325" s="163"/>
      <c r="F325" s="182" t="str">
        <f t="shared" ref="F325:F388" si="31">IF(COUNTIF($E$4:$E$503,E325)&gt;1,COUNTIF($E$4:$E$503,E325),"")</f>
        <v/>
      </c>
      <c r="G325" s="188"/>
      <c r="H325" s="200"/>
      <c r="I325" s="201" t="str">
        <f>IF(COUNTIF($E$4:$E$503:$H$4:$H$503,H325)&gt;1,COUNTIF($E$4:$E$503:$H$4:$H$503,H325),"")</f>
        <v/>
      </c>
      <c r="J325" s="189"/>
      <c r="K325" s="180" t="str">
        <f t="shared" ref="K325:K388" si="32">IF(COUNTIF($J$4:$J$503,J325)&gt;1,COUNTIF($J$4:$J$503,J325),"")</f>
        <v/>
      </c>
      <c r="L325" s="164"/>
      <c r="M325" s="164"/>
      <c r="N325" s="164"/>
      <c r="O325" s="188"/>
      <c r="P325" s="193" t="str">
        <f t="shared" ref="P325:P388" si="33">IF(O325="","",IF(O325="uAgent","",IF(O325="uSupervisor",CB325,IF(O325="uAgent et uSupervisor",CB325))))</f>
        <v/>
      </c>
      <c r="Q325" s="190"/>
      <c r="CA325" s="1" t="e">
        <f>VLOOKUP(B325,'Domaines IP'!M:R,6,FALSE)</f>
        <v>#N/A</v>
      </c>
      <c r="CB325" s="1" t="e">
        <f t="shared" ref="CB325:CB388" si="34">CONCATENATE(CA325,"_",D325,"_","RE")</f>
        <v>#N/A</v>
      </c>
      <c r="CC325" s="1">
        <f t="shared" ref="CC325:CC388" si="35">COUNTIF(R325:BP325,"X")</f>
        <v>0</v>
      </c>
    </row>
    <row r="326" spans="1:81" ht="15.75" x14ac:dyDescent="0.25">
      <c r="A326" s="172">
        <v>323</v>
      </c>
      <c r="B326" s="162" t="str">
        <f t="shared" si="30"/>
        <v/>
      </c>
      <c r="C326" s="161" t="str">
        <f>IF(B326="","",IF(ISNA(VLOOKUP(B326,'Domaines IP'!$J$3:$K$215,2,FALSE)),"SITE INCONNU",(VLOOKUP(B326,'Domaines IP'!$J$3:$K$215,2,FALSE))))</f>
        <v/>
      </c>
      <c r="D326" s="192"/>
      <c r="E326" s="163"/>
      <c r="F326" s="182" t="str">
        <f t="shared" si="31"/>
        <v/>
      </c>
      <c r="G326" s="188"/>
      <c r="H326" s="200"/>
      <c r="I326" s="201" t="str">
        <f>IF(COUNTIF($E$4:$E$503:$H$4:$H$503,H326)&gt;1,COUNTIF($E$4:$E$503:$H$4:$H$503,H326),"")</f>
        <v/>
      </c>
      <c r="J326" s="189"/>
      <c r="K326" s="180" t="str">
        <f t="shared" si="32"/>
        <v/>
      </c>
      <c r="L326" s="164"/>
      <c r="M326" s="164"/>
      <c r="N326" s="164"/>
      <c r="O326" s="188"/>
      <c r="P326" s="193" t="str">
        <f t="shared" si="33"/>
        <v/>
      </c>
      <c r="Q326" s="190"/>
      <c r="CA326" s="1" t="e">
        <f>VLOOKUP(B326,'Domaines IP'!M:R,6,FALSE)</f>
        <v>#N/A</v>
      </c>
      <c r="CB326" s="1" t="e">
        <f t="shared" si="34"/>
        <v>#N/A</v>
      </c>
      <c r="CC326" s="1">
        <f t="shared" si="35"/>
        <v>0</v>
      </c>
    </row>
    <row r="327" spans="1:81" ht="15.75" x14ac:dyDescent="0.25">
      <c r="A327" s="172">
        <v>324</v>
      </c>
      <c r="B327" s="162" t="str">
        <f t="shared" si="30"/>
        <v/>
      </c>
      <c r="C327" s="161" t="str">
        <f>IF(B327="","",IF(ISNA(VLOOKUP(B327,'Domaines IP'!$J$3:$K$215,2,FALSE)),"SITE INCONNU",(VLOOKUP(B327,'Domaines IP'!$J$3:$K$215,2,FALSE))))</f>
        <v/>
      </c>
      <c r="D327" s="192"/>
      <c r="E327" s="163"/>
      <c r="F327" s="182" t="str">
        <f t="shared" si="31"/>
        <v/>
      </c>
      <c r="G327" s="188"/>
      <c r="H327" s="200"/>
      <c r="I327" s="201" t="str">
        <f>IF(COUNTIF($E$4:$E$503:$H$4:$H$503,H327)&gt;1,COUNTIF($E$4:$E$503:$H$4:$H$503,H327),"")</f>
        <v/>
      </c>
      <c r="J327" s="189"/>
      <c r="K327" s="180" t="str">
        <f t="shared" si="32"/>
        <v/>
      </c>
      <c r="L327" s="164"/>
      <c r="M327" s="164"/>
      <c r="N327" s="164"/>
      <c r="O327" s="188"/>
      <c r="P327" s="193" t="str">
        <f t="shared" si="33"/>
        <v/>
      </c>
      <c r="Q327" s="190"/>
      <c r="CA327" s="1" t="e">
        <f>VLOOKUP(B327,'Domaines IP'!M:R,6,FALSE)</f>
        <v>#N/A</v>
      </c>
      <c r="CB327" s="1" t="e">
        <f t="shared" si="34"/>
        <v>#N/A</v>
      </c>
      <c r="CC327" s="1">
        <f t="shared" si="35"/>
        <v>0</v>
      </c>
    </row>
    <row r="328" spans="1:81" ht="15.75" x14ac:dyDescent="0.25">
      <c r="A328" s="172">
        <v>325</v>
      </c>
      <c r="B328" s="162" t="str">
        <f t="shared" si="30"/>
        <v/>
      </c>
      <c r="C328" s="161" t="str">
        <f>IF(B328="","",IF(ISNA(VLOOKUP(B328,'Domaines IP'!$J$3:$K$215,2,FALSE)),"SITE INCONNU",(VLOOKUP(B328,'Domaines IP'!$J$3:$K$215,2,FALSE))))</f>
        <v/>
      </c>
      <c r="D328" s="192"/>
      <c r="E328" s="163"/>
      <c r="F328" s="182" t="str">
        <f t="shared" si="31"/>
        <v/>
      </c>
      <c r="G328" s="188"/>
      <c r="H328" s="200"/>
      <c r="I328" s="201" t="str">
        <f>IF(COUNTIF($E$4:$E$503:$H$4:$H$503,H328)&gt;1,COUNTIF($E$4:$E$503:$H$4:$H$503,H328),"")</f>
        <v/>
      </c>
      <c r="J328" s="189"/>
      <c r="K328" s="180" t="str">
        <f t="shared" si="32"/>
        <v/>
      </c>
      <c r="L328" s="164"/>
      <c r="M328" s="164"/>
      <c r="N328" s="164"/>
      <c r="O328" s="188"/>
      <c r="P328" s="193" t="str">
        <f t="shared" si="33"/>
        <v/>
      </c>
      <c r="Q328" s="190"/>
      <c r="CA328" s="1" t="e">
        <f>VLOOKUP(B328,'Domaines IP'!M:R,6,FALSE)</f>
        <v>#N/A</v>
      </c>
      <c r="CB328" s="1" t="e">
        <f t="shared" si="34"/>
        <v>#N/A</v>
      </c>
      <c r="CC328" s="1">
        <f t="shared" si="35"/>
        <v>0</v>
      </c>
    </row>
    <row r="329" spans="1:81" ht="15.75" x14ac:dyDescent="0.25">
      <c r="A329" s="172">
        <v>326</v>
      </c>
      <c r="B329" s="162" t="str">
        <f t="shared" si="30"/>
        <v/>
      </c>
      <c r="C329" s="161" t="str">
        <f>IF(B329="","",IF(ISNA(VLOOKUP(B329,'Domaines IP'!$J$3:$K$215,2,FALSE)),"SITE INCONNU",(VLOOKUP(B329,'Domaines IP'!$J$3:$K$215,2,FALSE))))</f>
        <v/>
      </c>
      <c r="D329" s="192"/>
      <c r="E329" s="163"/>
      <c r="F329" s="182" t="str">
        <f t="shared" si="31"/>
        <v/>
      </c>
      <c r="G329" s="188"/>
      <c r="H329" s="200"/>
      <c r="I329" s="201" t="str">
        <f>IF(COUNTIF($E$4:$E$503:$H$4:$H$503,H329)&gt;1,COUNTIF($E$4:$E$503:$H$4:$H$503,H329),"")</f>
        <v/>
      </c>
      <c r="J329" s="189"/>
      <c r="K329" s="180" t="str">
        <f t="shared" si="32"/>
        <v/>
      </c>
      <c r="L329" s="164"/>
      <c r="M329" s="164"/>
      <c r="N329" s="164"/>
      <c r="O329" s="188"/>
      <c r="P329" s="193" t="str">
        <f t="shared" si="33"/>
        <v/>
      </c>
      <c r="Q329" s="190"/>
      <c r="CA329" s="1" t="e">
        <f>VLOOKUP(B329,'Domaines IP'!M:R,6,FALSE)</f>
        <v>#N/A</v>
      </c>
      <c r="CB329" s="1" t="e">
        <f t="shared" si="34"/>
        <v>#N/A</v>
      </c>
      <c r="CC329" s="1">
        <f t="shared" si="35"/>
        <v>0</v>
      </c>
    </row>
    <row r="330" spans="1:81" ht="15.75" x14ac:dyDescent="0.25">
      <c r="A330" s="172">
        <v>327</v>
      </c>
      <c r="B330" s="162" t="str">
        <f t="shared" si="30"/>
        <v/>
      </c>
      <c r="C330" s="161" t="str">
        <f>IF(B330="","",IF(ISNA(VLOOKUP(B330,'Domaines IP'!$J$3:$K$215,2,FALSE)),"SITE INCONNU",(VLOOKUP(B330,'Domaines IP'!$J$3:$K$215,2,FALSE))))</f>
        <v/>
      </c>
      <c r="D330" s="192"/>
      <c r="E330" s="163"/>
      <c r="F330" s="182" t="str">
        <f t="shared" si="31"/>
        <v/>
      </c>
      <c r="G330" s="188"/>
      <c r="H330" s="200"/>
      <c r="I330" s="201" t="str">
        <f>IF(COUNTIF($E$4:$E$503:$H$4:$H$503,H330)&gt;1,COUNTIF($E$4:$E$503:$H$4:$H$503,H330),"")</f>
        <v/>
      </c>
      <c r="J330" s="189"/>
      <c r="K330" s="180" t="str">
        <f t="shared" si="32"/>
        <v/>
      </c>
      <c r="L330" s="164"/>
      <c r="M330" s="164"/>
      <c r="N330" s="164"/>
      <c r="O330" s="188"/>
      <c r="P330" s="193" t="str">
        <f t="shared" si="33"/>
        <v/>
      </c>
      <c r="Q330" s="190"/>
      <c r="CA330" s="1" t="e">
        <f>VLOOKUP(B330,'Domaines IP'!M:R,6,FALSE)</f>
        <v>#N/A</v>
      </c>
      <c r="CB330" s="1" t="e">
        <f t="shared" si="34"/>
        <v>#N/A</v>
      </c>
      <c r="CC330" s="1">
        <f t="shared" si="35"/>
        <v>0</v>
      </c>
    </row>
    <row r="331" spans="1:81" ht="15.75" x14ac:dyDescent="0.25">
      <c r="A331" s="172">
        <v>328</v>
      </c>
      <c r="B331" s="162" t="str">
        <f t="shared" si="30"/>
        <v/>
      </c>
      <c r="C331" s="161" t="str">
        <f>IF(B331="","",IF(ISNA(VLOOKUP(B331,'Domaines IP'!$J$3:$K$215,2,FALSE)),"SITE INCONNU",(VLOOKUP(B331,'Domaines IP'!$J$3:$K$215,2,FALSE))))</f>
        <v/>
      </c>
      <c r="D331" s="192"/>
      <c r="E331" s="163"/>
      <c r="F331" s="182" t="str">
        <f t="shared" si="31"/>
        <v/>
      </c>
      <c r="G331" s="188"/>
      <c r="H331" s="200"/>
      <c r="I331" s="201" t="str">
        <f>IF(COUNTIF($E$4:$E$503:$H$4:$H$503,H331)&gt;1,COUNTIF($E$4:$E$503:$H$4:$H$503,H331),"")</f>
        <v/>
      </c>
      <c r="J331" s="189"/>
      <c r="K331" s="180" t="str">
        <f t="shared" si="32"/>
        <v/>
      </c>
      <c r="L331" s="164"/>
      <c r="M331" s="164"/>
      <c r="N331" s="164"/>
      <c r="O331" s="188"/>
      <c r="P331" s="193" t="str">
        <f t="shared" si="33"/>
        <v/>
      </c>
      <c r="Q331" s="190"/>
      <c r="CA331" s="1" t="e">
        <f>VLOOKUP(B331,'Domaines IP'!M:R,6,FALSE)</f>
        <v>#N/A</v>
      </c>
      <c r="CB331" s="1" t="e">
        <f t="shared" si="34"/>
        <v>#N/A</v>
      </c>
      <c r="CC331" s="1">
        <f t="shared" si="35"/>
        <v>0</v>
      </c>
    </row>
    <row r="332" spans="1:81" ht="15.75" x14ac:dyDescent="0.25">
      <c r="A332" s="172">
        <v>329</v>
      </c>
      <c r="B332" s="162" t="str">
        <f t="shared" si="30"/>
        <v/>
      </c>
      <c r="C332" s="161" t="str">
        <f>IF(B332="","",IF(ISNA(VLOOKUP(B332,'Domaines IP'!$J$3:$K$215,2,FALSE)),"SITE INCONNU",(VLOOKUP(B332,'Domaines IP'!$J$3:$K$215,2,FALSE))))</f>
        <v/>
      </c>
      <c r="D332" s="192"/>
      <c r="E332" s="163"/>
      <c r="F332" s="182" t="str">
        <f t="shared" si="31"/>
        <v/>
      </c>
      <c r="G332" s="188"/>
      <c r="H332" s="200"/>
      <c r="I332" s="201" t="str">
        <f>IF(COUNTIF($E$4:$E$503:$H$4:$H$503,H332)&gt;1,COUNTIF($E$4:$E$503:$H$4:$H$503,H332),"")</f>
        <v/>
      </c>
      <c r="J332" s="189"/>
      <c r="K332" s="180" t="str">
        <f t="shared" si="32"/>
        <v/>
      </c>
      <c r="L332" s="164"/>
      <c r="M332" s="164"/>
      <c r="N332" s="164"/>
      <c r="O332" s="188"/>
      <c r="P332" s="193" t="str">
        <f t="shared" si="33"/>
        <v/>
      </c>
      <c r="Q332" s="190"/>
      <c r="CA332" s="1" t="e">
        <f>VLOOKUP(B332,'Domaines IP'!M:R,6,FALSE)</f>
        <v>#N/A</v>
      </c>
      <c r="CB332" s="1" t="e">
        <f t="shared" si="34"/>
        <v>#N/A</v>
      </c>
      <c r="CC332" s="1">
        <f t="shared" si="35"/>
        <v>0</v>
      </c>
    </row>
    <row r="333" spans="1:81" ht="15.75" x14ac:dyDescent="0.25">
      <c r="A333" s="172">
        <v>330</v>
      </c>
      <c r="B333" s="162" t="str">
        <f t="shared" si="30"/>
        <v/>
      </c>
      <c r="C333" s="161" t="str">
        <f>IF(B333="","",IF(ISNA(VLOOKUP(B333,'Domaines IP'!$J$3:$K$215,2,FALSE)),"SITE INCONNU",(VLOOKUP(B333,'Domaines IP'!$J$3:$K$215,2,FALSE))))</f>
        <v/>
      </c>
      <c r="D333" s="192"/>
      <c r="E333" s="163"/>
      <c r="F333" s="182" t="str">
        <f t="shared" si="31"/>
        <v/>
      </c>
      <c r="G333" s="188"/>
      <c r="H333" s="200"/>
      <c r="I333" s="201" t="str">
        <f>IF(COUNTIF($E$4:$E$503:$H$4:$H$503,H333)&gt;1,COUNTIF($E$4:$E$503:$H$4:$H$503,H333),"")</f>
        <v/>
      </c>
      <c r="J333" s="189"/>
      <c r="K333" s="180" t="str">
        <f t="shared" si="32"/>
        <v/>
      </c>
      <c r="L333" s="164"/>
      <c r="M333" s="164"/>
      <c r="N333" s="164"/>
      <c r="O333" s="188"/>
      <c r="P333" s="193" t="str">
        <f t="shared" si="33"/>
        <v/>
      </c>
      <c r="Q333" s="190"/>
      <c r="CA333" s="1" t="e">
        <f>VLOOKUP(B333,'Domaines IP'!M:R,6,FALSE)</f>
        <v>#N/A</v>
      </c>
      <c r="CB333" s="1" t="e">
        <f t="shared" si="34"/>
        <v>#N/A</v>
      </c>
      <c r="CC333" s="1">
        <f t="shared" si="35"/>
        <v>0</v>
      </c>
    </row>
    <row r="334" spans="1:81" ht="15.75" x14ac:dyDescent="0.25">
      <c r="A334" s="172">
        <v>331</v>
      </c>
      <c r="B334" s="162" t="str">
        <f t="shared" si="30"/>
        <v/>
      </c>
      <c r="C334" s="161" t="str">
        <f>IF(B334="","",IF(ISNA(VLOOKUP(B334,'Domaines IP'!$J$3:$K$215,2,FALSE)),"SITE INCONNU",(VLOOKUP(B334,'Domaines IP'!$J$3:$K$215,2,FALSE))))</f>
        <v/>
      </c>
      <c r="D334" s="192"/>
      <c r="E334" s="163"/>
      <c r="F334" s="182" t="str">
        <f t="shared" si="31"/>
        <v/>
      </c>
      <c r="G334" s="188"/>
      <c r="H334" s="200"/>
      <c r="I334" s="201" t="str">
        <f>IF(COUNTIF($E$4:$E$503:$H$4:$H$503,H334)&gt;1,COUNTIF($E$4:$E$503:$H$4:$H$503,H334),"")</f>
        <v/>
      </c>
      <c r="J334" s="189"/>
      <c r="K334" s="180" t="str">
        <f t="shared" si="32"/>
        <v/>
      </c>
      <c r="L334" s="164"/>
      <c r="M334" s="164"/>
      <c r="N334" s="164"/>
      <c r="O334" s="188"/>
      <c r="P334" s="193" t="str">
        <f t="shared" si="33"/>
        <v/>
      </c>
      <c r="Q334" s="190"/>
      <c r="CA334" s="1" t="e">
        <f>VLOOKUP(B334,'Domaines IP'!M:R,6,FALSE)</f>
        <v>#N/A</v>
      </c>
      <c r="CB334" s="1" t="e">
        <f t="shared" si="34"/>
        <v>#N/A</v>
      </c>
      <c r="CC334" s="1">
        <f t="shared" si="35"/>
        <v>0</v>
      </c>
    </row>
    <row r="335" spans="1:81" ht="15.75" x14ac:dyDescent="0.25">
      <c r="A335" s="172">
        <v>332</v>
      </c>
      <c r="B335" s="162" t="str">
        <f t="shared" si="30"/>
        <v/>
      </c>
      <c r="C335" s="161" t="str">
        <f>IF(B335="","",IF(ISNA(VLOOKUP(B335,'Domaines IP'!$J$3:$K$215,2,FALSE)),"SITE INCONNU",(VLOOKUP(B335,'Domaines IP'!$J$3:$K$215,2,FALSE))))</f>
        <v/>
      </c>
      <c r="D335" s="192"/>
      <c r="E335" s="163"/>
      <c r="F335" s="182" t="str">
        <f t="shared" si="31"/>
        <v/>
      </c>
      <c r="G335" s="188"/>
      <c r="H335" s="200"/>
      <c r="I335" s="201" t="str">
        <f>IF(COUNTIF($E$4:$E$503:$H$4:$H$503,H335)&gt;1,COUNTIF($E$4:$E$503:$H$4:$H$503,H335),"")</f>
        <v/>
      </c>
      <c r="J335" s="189"/>
      <c r="K335" s="180" t="str">
        <f t="shared" si="32"/>
        <v/>
      </c>
      <c r="L335" s="164"/>
      <c r="M335" s="164"/>
      <c r="N335" s="164"/>
      <c r="O335" s="188"/>
      <c r="P335" s="193" t="str">
        <f t="shared" si="33"/>
        <v/>
      </c>
      <c r="Q335" s="190"/>
      <c r="CA335" s="1" t="e">
        <f>VLOOKUP(B335,'Domaines IP'!M:R,6,FALSE)</f>
        <v>#N/A</v>
      </c>
      <c r="CB335" s="1" t="e">
        <f t="shared" si="34"/>
        <v>#N/A</v>
      </c>
      <c r="CC335" s="1">
        <f t="shared" si="35"/>
        <v>0</v>
      </c>
    </row>
    <row r="336" spans="1:81" ht="15.75" x14ac:dyDescent="0.25">
      <c r="A336" s="172">
        <v>333</v>
      </c>
      <c r="B336" s="162" t="str">
        <f t="shared" si="30"/>
        <v/>
      </c>
      <c r="C336" s="161" t="str">
        <f>IF(B336="","",IF(ISNA(VLOOKUP(B336,'Domaines IP'!$J$3:$K$215,2,FALSE)),"SITE INCONNU",(VLOOKUP(B336,'Domaines IP'!$J$3:$K$215,2,FALSE))))</f>
        <v/>
      </c>
      <c r="D336" s="192"/>
      <c r="E336" s="163"/>
      <c r="F336" s="182" t="str">
        <f t="shared" si="31"/>
        <v/>
      </c>
      <c r="G336" s="188"/>
      <c r="H336" s="200"/>
      <c r="I336" s="201" t="str">
        <f>IF(COUNTIF($E$4:$E$503:$H$4:$H$503,H336)&gt;1,COUNTIF($E$4:$E$503:$H$4:$H$503,H336),"")</f>
        <v/>
      </c>
      <c r="J336" s="189"/>
      <c r="K336" s="180" t="str">
        <f t="shared" si="32"/>
        <v/>
      </c>
      <c r="L336" s="164"/>
      <c r="M336" s="164"/>
      <c r="N336" s="164"/>
      <c r="O336" s="188"/>
      <c r="P336" s="193" t="str">
        <f t="shared" si="33"/>
        <v/>
      </c>
      <c r="Q336" s="190"/>
      <c r="CA336" s="1" t="e">
        <f>VLOOKUP(B336,'Domaines IP'!M:R,6,FALSE)</f>
        <v>#N/A</v>
      </c>
      <c r="CB336" s="1" t="e">
        <f t="shared" si="34"/>
        <v>#N/A</v>
      </c>
      <c r="CC336" s="1">
        <f t="shared" si="35"/>
        <v>0</v>
      </c>
    </row>
    <row r="337" spans="1:81" ht="15.75" x14ac:dyDescent="0.25">
      <c r="A337" s="172">
        <v>334</v>
      </c>
      <c r="B337" s="162" t="str">
        <f t="shared" si="30"/>
        <v/>
      </c>
      <c r="C337" s="161" t="str">
        <f>IF(B337="","",IF(ISNA(VLOOKUP(B337,'Domaines IP'!$J$3:$K$215,2,FALSE)),"SITE INCONNU",(VLOOKUP(B337,'Domaines IP'!$J$3:$K$215,2,FALSE))))</f>
        <v/>
      </c>
      <c r="D337" s="192"/>
      <c r="E337" s="163"/>
      <c r="F337" s="182" t="str">
        <f t="shared" si="31"/>
        <v/>
      </c>
      <c r="G337" s="188"/>
      <c r="H337" s="200"/>
      <c r="I337" s="201" t="str">
        <f>IF(COUNTIF($E$4:$E$503:$H$4:$H$503,H337)&gt;1,COUNTIF($E$4:$E$503:$H$4:$H$503,H337),"")</f>
        <v/>
      </c>
      <c r="J337" s="189"/>
      <c r="K337" s="180" t="str">
        <f t="shared" si="32"/>
        <v/>
      </c>
      <c r="L337" s="164"/>
      <c r="M337" s="164"/>
      <c r="N337" s="164"/>
      <c r="O337" s="188"/>
      <c r="P337" s="193" t="str">
        <f t="shared" si="33"/>
        <v/>
      </c>
      <c r="Q337" s="190"/>
      <c r="CA337" s="1" t="e">
        <f>VLOOKUP(B337,'Domaines IP'!M:R,6,FALSE)</f>
        <v>#N/A</v>
      </c>
      <c r="CB337" s="1" t="e">
        <f t="shared" si="34"/>
        <v>#N/A</v>
      </c>
      <c r="CC337" s="1">
        <f t="shared" si="35"/>
        <v>0</v>
      </c>
    </row>
    <row r="338" spans="1:81" ht="15.75" x14ac:dyDescent="0.25">
      <c r="A338" s="172">
        <v>335</v>
      </c>
      <c r="B338" s="162" t="str">
        <f t="shared" si="30"/>
        <v/>
      </c>
      <c r="C338" s="161" t="str">
        <f>IF(B338="","",IF(ISNA(VLOOKUP(B338,'Domaines IP'!$J$3:$K$215,2,FALSE)),"SITE INCONNU",(VLOOKUP(B338,'Domaines IP'!$J$3:$K$215,2,FALSE))))</f>
        <v/>
      </c>
      <c r="D338" s="192"/>
      <c r="E338" s="163"/>
      <c r="F338" s="182" t="str">
        <f t="shared" si="31"/>
        <v/>
      </c>
      <c r="G338" s="188"/>
      <c r="H338" s="200"/>
      <c r="I338" s="201" t="str">
        <f>IF(COUNTIF($E$4:$E$503:$H$4:$H$503,H338)&gt;1,COUNTIF($E$4:$E$503:$H$4:$H$503,H338),"")</f>
        <v/>
      </c>
      <c r="J338" s="189"/>
      <c r="K338" s="180" t="str">
        <f t="shared" si="32"/>
        <v/>
      </c>
      <c r="L338" s="164"/>
      <c r="M338" s="164"/>
      <c r="N338" s="164"/>
      <c r="O338" s="188"/>
      <c r="P338" s="193" t="str">
        <f t="shared" si="33"/>
        <v/>
      </c>
      <c r="Q338" s="190"/>
      <c r="CA338" s="1" t="e">
        <f>VLOOKUP(B338,'Domaines IP'!M:R,6,FALSE)</f>
        <v>#N/A</v>
      </c>
      <c r="CB338" s="1" t="e">
        <f t="shared" si="34"/>
        <v>#N/A</v>
      </c>
      <c r="CC338" s="1">
        <f t="shared" si="35"/>
        <v>0</v>
      </c>
    </row>
    <row r="339" spans="1:81" ht="15.75" x14ac:dyDescent="0.25">
      <c r="A339" s="172">
        <v>336</v>
      </c>
      <c r="B339" s="162" t="str">
        <f t="shared" si="30"/>
        <v/>
      </c>
      <c r="C339" s="161" t="str">
        <f>IF(B339="","",IF(ISNA(VLOOKUP(B339,'Domaines IP'!$J$3:$K$215,2,FALSE)),"SITE INCONNU",(VLOOKUP(B339,'Domaines IP'!$J$3:$K$215,2,FALSE))))</f>
        <v/>
      </c>
      <c r="D339" s="192"/>
      <c r="E339" s="163"/>
      <c r="F339" s="182" t="str">
        <f t="shared" si="31"/>
        <v/>
      </c>
      <c r="G339" s="188"/>
      <c r="H339" s="200"/>
      <c r="I339" s="201" t="str">
        <f>IF(COUNTIF($E$4:$E$503:$H$4:$H$503,H339)&gt;1,COUNTIF($E$4:$E$503:$H$4:$H$503,H339),"")</f>
        <v/>
      </c>
      <c r="J339" s="189"/>
      <c r="K339" s="180" t="str">
        <f t="shared" si="32"/>
        <v/>
      </c>
      <c r="L339" s="164"/>
      <c r="M339" s="164"/>
      <c r="N339" s="164"/>
      <c r="O339" s="188"/>
      <c r="P339" s="193" t="str">
        <f t="shared" si="33"/>
        <v/>
      </c>
      <c r="Q339" s="190"/>
      <c r="CA339" s="1" t="e">
        <f>VLOOKUP(B339,'Domaines IP'!M:R,6,FALSE)</f>
        <v>#N/A</v>
      </c>
      <c r="CB339" s="1" t="e">
        <f t="shared" si="34"/>
        <v>#N/A</v>
      </c>
      <c r="CC339" s="1">
        <f t="shared" si="35"/>
        <v>0</v>
      </c>
    </row>
    <row r="340" spans="1:81" ht="15.75" x14ac:dyDescent="0.25">
      <c r="A340" s="172">
        <v>337</v>
      </c>
      <c r="B340" s="162" t="str">
        <f t="shared" si="30"/>
        <v/>
      </c>
      <c r="C340" s="161" t="str">
        <f>IF(B340="","",IF(ISNA(VLOOKUP(B340,'Domaines IP'!$J$3:$K$215,2,FALSE)),"SITE INCONNU",(VLOOKUP(B340,'Domaines IP'!$J$3:$K$215,2,FALSE))))</f>
        <v/>
      </c>
      <c r="D340" s="192"/>
      <c r="E340" s="163"/>
      <c r="F340" s="182" t="str">
        <f t="shared" si="31"/>
        <v/>
      </c>
      <c r="G340" s="188"/>
      <c r="H340" s="200"/>
      <c r="I340" s="201" t="str">
        <f>IF(COUNTIF($E$4:$E$503:$H$4:$H$503,H340)&gt;1,COUNTIF($E$4:$E$503:$H$4:$H$503,H340),"")</f>
        <v/>
      </c>
      <c r="J340" s="189"/>
      <c r="K340" s="180" t="str">
        <f t="shared" si="32"/>
        <v/>
      </c>
      <c r="L340" s="164"/>
      <c r="M340" s="164"/>
      <c r="N340" s="164"/>
      <c r="O340" s="188"/>
      <c r="P340" s="193" t="str">
        <f t="shared" si="33"/>
        <v/>
      </c>
      <c r="Q340" s="190"/>
      <c r="CA340" s="1" t="e">
        <f>VLOOKUP(B340,'Domaines IP'!M:R,6,FALSE)</f>
        <v>#N/A</v>
      </c>
      <c r="CB340" s="1" t="e">
        <f t="shared" si="34"/>
        <v>#N/A</v>
      </c>
      <c r="CC340" s="1">
        <f t="shared" si="35"/>
        <v>0</v>
      </c>
    </row>
    <row r="341" spans="1:81" ht="15.75" x14ac:dyDescent="0.25">
      <c r="A341" s="172">
        <v>338</v>
      </c>
      <c r="B341" s="162" t="str">
        <f t="shared" si="30"/>
        <v/>
      </c>
      <c r="C341" s="161" t="str">
        <f>IF(B341="","",IF(ISNA(VLOOKUP(B341,'Domaines IP'!$J$3:$K$215,2,FALSE)),"SITE INCONNU",(VLOOKUP(B341,'Domaines IP'!$J$3:$K$215,2,FALSE))))</f>
        <v/>
      </c>
      <c r="D341" s="192"/>
      <c r="E341" s="163"/>
      <c r="F341" s="182" t="str">
        <f t="shared" si="31"/>
        <v/>
      </c>
      <c r="G341" s="188"/>
      <c r="H341" s="200"/>
      <c r="I341" s="201" t="str">
        <f>IF(COUNTIF($E$4:$E$503:$H$4:$H$503,H341)&gt;1,COUNTIF($E$4:$E$503:$H$4:$H$503,H341),"")</f>
        <v/>
      </c>
      <c r="J341" s="189"/>
      <c r="K341" s="180" t="str">
        <f t="shared" si="32"/>
        <v/>
      </c>
      <c r="L341" s="164"/>
      <c r="M341" s="164"/>
      <c r="N341" s="164"/>
      <c r="O341" s="188"/>
      <c r="P341" s="193" t="str">
        <f t="shared" si="33"/>
        <v/>
      </c>
      <c r="Q341" s="190"/>
      <c r="CA341" s="1" t="e">
        <f>VLOOKUP(B341,'Domaines IP'!M:R,6,FALSE)</f>
        <v>#N/A</v>
      </c>
      <c r="CB341" s="1" t="e">
        <f t="shared" si="34"/>
        <v>#N/A</v>
      </c>
      <c r="CC341" s="1">
        <f t="shared" si="35"/>
        <v>0</v>
      </c>
    </row>
    <row r="342" spans="1:81" ht="15.75" x14ac:dyDescent="0.25">
      <c r="A342" s="172">
        <v>339</v>
      </c>
      <c r="B342" s="162" t="str">
        <f t="shared" si="30"/>
        <v/>
      </c>
      <c r="C342" s="161" t="str">
        <f>IF(B342="","",IF(ISNA(VLOOKUP(B342,'Domaines IP'!$J$3:$K$215,2,FALSE)),"SITE INCONNU",(VLOOKUP(B342,'Domaines IP'!$J$3:$K$215,2,FALSE))))</f>
        <v/>
      </c>
      <c r="D342" s="192"/>
      <c r="E342" s="163"/>
      <c r="F342" s="182" t="str">
        <f t="shared" si="31"/>
        <v/>
      </c>
      <c r="G342" s="188"/>
      <c r="H342" s="200"/>
      <c r="I342" s="201" t="str">
        <f>IF(COUNTIF($E$4:$E$503:$H$4:$H$503,H342)&gt;1,COUNTIF($E$4:$E$503:$H$4:$H$503,H342),"")</f>
        <v/>
      </c>
      <c r="J342" s="189"/>
      <c r="K342" s="180" t="str">
        <f t="shared" si="32"/>
        <v/>
      </c>
      <c r="L342" s="164"/>
      <c r="M342" s="164"/>
      <c r="N342" s="164"/>
      <c r="O342" s="188"/>
      <c r="P342" s="193" t="str">
        <f t="shared" si="33"/>
        <v/>
      </c>
      <c r="Q342" s="190"/>
      <c r="CA342" s="1" t="e">
        <f>VLOOKUP(B342,'Domaines IP'!M:R,6,FALSE)</f>
        <v>#N/A</v>
      </c>
      <c r="CB342" s="1" t="e">
        <f t="shared" si="34"/>
        <v>#N/A</v>
      </c>
      <c r="CC342" s="1">
        <f t="shared" si="35"/>
        <v>0</v>
      </c>
    </row>
    <row r="343" spans="1:81" ht="15.75" x14ac:dyDescent="0.25">
      <c r="A343" s="172">
        <v>340</v>
      </c>
      <c r="B343" s="162" t="str">
        <f t="shared" si="30"/>
        <v/>
      </c>
      <c r="C343" s="161" t="str">
        <f>IF(B343="","",IF(ISNA(VLOOKUP(B343,'Domaines IP'!$J$3:$K$215,2,FALSE)),"SITE INCONNU",(VLOOKUP(B343,'Domaines IP'!$J$3:$K$215,2,FALSE))))</f>
        <v/>
      </c>
      <c r="D343" s="192"/>
      <c r="E343" s="163"/>
      <c r="F343" s="182" t="str">
        <f t="shared" si="31"/>
        <v/>
      </c>
      <c r="G343" s="188"/>
      <c r="H343" s="200"/>
      <c r="I343" s="201" t="str">
        <f>IF(COUNTIF($E$4:$E$503:$H$4:$H$503,H343)&gt;1,COUNTIF($E$4:$E$503:$H$4:$H$503,H343),"")</f>
        <v/>
      </c>
      <c r="J343" s="189"/>
      <c r="K343" s="180" t="str">
        <f t="shared" si="32"/>
        <v/>
      </c>
      <c r="L343" s="164"/>
      <c r="M343" s="164"/>
      <c r="N343" s="164"/>
      <c r="O343" s="188"/>
      <c r="P343" s="193" t="str">
        <f t="shared" si="33"/>
        <v/>
      </c>
      <c r="Q343" s="190"/>
      <c r="CA343" s="1" t="e">
        <f>VLOOKUP(B343,'Domaines IP'!M:R,6,FALSE)</f>
        <v>#N/A</v>
      </c>
      <c r="CB343" s="1" t="e">
        <f t="shared" si="34"/>
        <v>#N/A</v>
      </c>
      <c r="CC343" s="1">
        <f t="shared" si="35"/>
        <v>0</v>
      </c>
    </row>
    <row r="344" spans="1:81" ht="15.75" x14ac:dyDescent="0.25">
      <c r="A344" s="172">
        <v>341</v>
      </c>
      <c r="B344" s="162" t="str">
        <f t="shared" si="30"/>
        <v/>
      </c>
      <c r="C344" s="161" t="str">
        <f>IF(B344="","",IF(ISNA(VLOOKUP(B344,'Domaines IP'!$J$3:$K$215,2,FALSE)),"SITE INCONNU",(VLOOKUP(B344,'Domaines IP'!$J$3:$K$215,2,FALSE))))</f>
        <v/>
      </c>
      <c r="D344" s="192"/>
      <c r="E344" s="163"/>
      <c r="F344" s="182" t="str">
        <f t="shared" si="31"/>
        <v/>
      </c>
      <c r="G344" s="188"/>
      <c r="H344" s="200"/>
      <c r="I344" s="201" t="str">
        <f>IF(COUNTIF($E$4:$E$503:$H$4:$H$503,H344)&gt;1,COUNTIF($E$4:$E$503:$H$4:$H$503,H344),"")</f>
        <v/>
      </c>
      <c r="J344" s="189"/>
      <c r="K344" s="180" t="str">
        <f t="shared" si="32"/>
        <v/>
      </c>
      <c r="L344" s="164"/>
      <c r="M344" s="164"/>
      <c r="N344" s="164"/>
      <c r="O344" s="188"/>
      <c r="P344" s="193" t="str">
        <f t="shared" si="33"/>
        <v/>
      </c>
      <c r="Q344" s="190"/>
      <c r="CA344" s="1" t="e">
        <f>VLOOKUP(B344,'Domaines IP'!M:R,6,FALSE)</f>
        <v>#N/A</v>
      </c>
      <c r="CB344" s="1" t="e">
        <f t="shared" si="34"/>
        <v>#N/A</v>
      </c>
      <c r="CC344" s="1">
        <f t="shared" si="35"/>
        <v>0</v>
      </c>
    </row>
    <row r="345" spans="1:81" ht="15.75" x14ac:dyDescent="0.25">
      <c r="A345" s="172">
        <v>342</v>
      </c>
      <c r="B345" s="162" t="str">
        <f t="shared" si="30"/>
        <v/>
      </c>
      <c r="C345" s="161" t="str">
        <f>IF(B345="","",IF(ISNA(VLOOKUP(B345,'Domaines IP'!$J$3:$K$215,2,FALSE)),"SITE INCONNU",(VLOOKUP(B345,'Domaines IP'!$J$3:$K$215,2,FALSE))))</f>
        <v/>
      </c>
      <c r="D345" s="192"/>
      <c r="E345" s="163"/>
      <c r="F345" s="182" t="str">
        <f t="shared" si="31"/>
        <v/>
      </c>
      <c r="G345" s="188"/>
      <c r="H345" s="200"/>
      <c r="I345" s="201" t="str">
        <f>IF(COUNTIF($E$4:$E$503:$H$4:$H$503,H345)&gt;1,COUNTIF($E$4:$E$503:$H$4:$H$503,H345),"")</f>
        <v/>
      </c>
      <c r="J345" s="189"/>
      <c r="K345" s="180" t="str">
        <f t="shared" si="32"/>
        <v/>
      </c>
      <c r="L345" s="164"/>
      <c r="M345" s="164"/>
      <c r="N345" s="164"/>
      <c r="O345" s="188"/>
      <c r="P345" s="193" t="str">
        <f t="shared" si="33"/>
        <v/>
      </c>
      <c r="Q345" s="190"/>
      <c r="CA345" s="1" t="e">
        <f>VLOOKUP(B345,'Domaines IP'!M:R,6,FALSE)</f>
        <v>#N/A</v>
      </c>
      <c r="CB345" s="1" t="e">
        <f t="shared" si="34"/>
        <v>#N/A</v>
      </c>
      <c r="CC345" s="1">
        <f t="shared" si="35"/>
        <v>0</v>
      </c>
    </row>
    <row r="346" spans="1:81" ht="15.75" x14ac:dyDescent="0.25">
      <c r="A346" s="172">
        <v>343</v>
      </c>
      <c r="B346" s="162" t="str">
        <f t="shared" si="30"/>
        <v/>
      </c>
      <c r="C346" s="161" t="str">
        <f>IF(B346="","",IF(ISNA(VLOOKUP(B346,'Domaines IP'!$J$3:$K$215,2,FALSE)),"SITE INCONNU",(VLOOKUP(B346,'Domaines IP'!$J$3:$K$215,2,FALSE))))</f>
        <v/>
      </c>
      <c r="D346" s="192"/>
      <c r="E346" s="163"/>
      <c r="F346" s="182" t="str">
        <f t="shared" si="31"/>
        <v/>
      </c>
      <c r="G346" s="188"/>
      <c r="H346" s="200"/>
      <c r="I346" s="201" t="str">
        <f>IF(COUNTIF($E$4:$E$503:$H$4:$H$503,H346)&gt;1,COUNTIF($E$4:$E$503:$H$4:$H$503,H346),"")</f>
        <v/>
      </c>
      <c r="J346" s="189"/>
      <c r="K346" s="180" t="str">
        <f t="shared" si="32"/>
        <v/>
      </c>
      <c r="L346" s="164"/>
      <c r="M346" s="164"/>
      <c r="N346" s="164"/>
      <c r="O346" s="188"/>
      <c r="P346" s="193" t="str">
        <f t="shared" si="33"/>
        <v/>
      </c>
      <c r="Q346" s="190"/>
      <c r="CA346" s="1" t="e">
        <f>VLOOKUP(B346,'Domaines IP'!M:R,6,FALSE)</f>
        <v>#N/A</v>
      </c>
      <c r="CB346" s="1" t="e">
        <f t="shared" si="34"/>
        <v>#N/A</v>
      </c>
      <c r="CC346" s="1">
        <f t="shared" si="35"/>
        <v>0</v>
      </c>
    </row>
    <row r="347" spans="1:81" ht="15.75" x14ac:dyDescent="0.25">
      <c r="A347" s="172">
        <v>344</v>
      </c>
      <c r="B347" s="162" t="str">
        <f t="shared" si="30"/>
        <v/>
      </c>
      <c r="C347" s="161" t="str">
        <f>IF(B347="","",IF(ISNA(VLOOKUP(B347,'Domaines IP'!$J$3:$K$215,2,FALSE)),"SITE INCONNU",(VLOOKUP(B347,'Domaines IP'!$J$3:$K$215,2,FALSE))))</f>
        <v/>
      </c>
      <c r="D347" s="192"/>
      <c r="E347" s="163"/>
      <c r="F347" s="182" t="str">
        <f t="shared" si="31"/>
        <v/>
      </c>
      <c r="G347" s="188"/>
      <c r="H347" s="200"/>
      <c r="I347" s="201" t="str">
        <f>IF(COUNTIF($E$4:$E$503:$H$4:$H$503,H347)&gt;1,COUNTIF($E$4:$E$503:$H$4:$H$503,H347),"")</f>
        <v/>
      </c>
      <c r="J347" s="189"/>
      <c r="K347" s="180" t="str">
        <f t="shared" si="32"/>
        <v/>
      </c>
      <c r="L347" s="164"/>
      <c r="M347" s="164"/>
      <c r="N347" s="164"/>
      <c r="O347" s="188"/>
      <c r="P347" s="193" t="str">
        <f t="shared" si="33"/>
        <v/>
      </c>
      <c r="Q347" s="190"/>
      <c r="CA347" s="1" t="e">
        <f>VLOOKUP(B347,'Domaines IP'!M:R,6,FALSE)</f>
        <v>#N/A</v>
      </c>
      <c r="CB347" s="1" t="e">
        <f t="shared" si="34"/>
        <v>#N/A</v>
      </c>
      <c r="CC347" s="1">
        <f t="shared" si="35"/>
        <v>0</v>
      </c>
    </row>
    <row r="348" spans="1:81" ht="15.75" x14ac:dyDescent="0.25">
      <c r="A348" s="172">
        <v>345</v>
      </c>
      <c r="B348" s="162" t="str">
        <f t="shared" si="30"/>
        <v/>
      </c>
      <c r="C348" s="161" t="str">
        <f>IF(B348="","",IF(ISNA(VLOOKUP(B348,'Domaines IP'!$J$3:$K$215,2,FALSE)),"SITE INCONNU",(VLOOKUP(B348,'Domaines IP'!$J$3:$K$215,2,FALSE))))</f>
        <v/>
      </c>
      <c r="D348" s="192"/>
      <c r="E348" s="163"/>
      <c r="F348" s="182" t="str">
        <f t="shared" si="31"/>
        <v/>
      </c>
      <c r="G348" s="188"/>
      <c r="H348" s="200"/>
      <c r="I348" s="201" t="str">
        <f>IF(COUNTIF($E$4:$E$503:$H$4:$H$503,H348)&gt;1,COUNTIF($E$4:$E$503:$H$4:$H$503,H348),"")</f>
        <v/>
      </c>
      <c r="J348" s="189"/>
      <c r="K348" s="180" t="str">
        <f t="shared" si="32"/>
        <v/>
      </c>
      <c r="L348" s="164"/>
      <c r="M348" s="164"/>
      <c r="N348" s="164"/>
      <c r="O348" s="188"/>
      <c r="P348" s="193" t="str">
        <f t="shared" si="33"/>
        <v/>
      </c>
      <c r="Q348" s="190"/>
      <c r="CA348" s="1" t="e">
        <f>VLOOKUP(B348,'Domaines IP'!M:R,6,FALSE)</f>
        <v>#N/A</v>
      </c>
      <c r="CB348" s="1" t="e">
        <f t="shared" si="34"/>
        <v>#N/A</v>
      </c>
      <c r="CC348" s="1">
        <f t="shared" si="35"/>
        <v>0</v>
      </c>
    </row>
    <row r="349" spans="1:81" ht="15.75" x14ac:dyDescent="0.25">
      <c r="A349" s="172">
        <v>346</v>
      </c>
      <c r="B349" s="162" t="str">
        <f t="shared" si="30"/>
        <v/>
      </c>
      <c r="C349" s="161" t="str">
        <f>IF(B349="","",IF(ISNA(VLOOKUP(B349,'Domaines IP'!$J$3:$K$215,2,FALSE)),"SITE INCONNU",(VLOOKUP(B349,'Domaines IP'!$J$3:$K$215,2,FALSE))))</f>
        <v/>
      </c>
      <c r="D349" s="192"/>
      <c r="E349" s="163"/>
      <c r="F349" s="182" t="str">
        <f t="shared" si="31"/>
        <v/>
      </c>
      <c r="G349" s="188"/>
      <c r="H349" s="200"/>
      <c r="I349" s="201" t="str">
        <f>IF(COUNTIF($E$4:$E$503:$H$4:$H$503,H349)&gt;1,COUNTIF($E$4:$E$503:$H$4:$H$503,H349),"")</f>
        <v/>
      </c>
      <c r="J349" s="189"/>
      <c r="K349" s="180" t="str">
        <f t="shared" si="32"/>
        <v/>
      </c>
      <c r="L349" s="164"/>
      <c r="M349" s="164"/>
      <c r="N349" s="164"/>
      <c r="O349" s="188"/>
      <c r="P349" s="193" t="str">
        <f t="shared" si="33"/>
        <v/>
      </c>
      <c r="Q349" s="190"/>
      <c r="CA349" s="1" t="e">
        <f>VLOOKUP(B349,'Domaines IP'!M:R,6,FALSE)</f>
        <v>#N/A</v>
      </c>
      <c r="CB349" s="1" t="e">
        <f t="shared" si="34"/>
        <v>#N/A</v>
      </c>
      <c r="CC349" s="1">
        <f t="shared" si="35"/>
        <v>0</v>
      </c>
    </row>
    <row r="350" spans="1:81" ht="15.75" x14ac:dyDescent="0.25">
      <c r="A350" s="172">
        <v>347</v>
      </c>
      <c r="B350" s="162" t="str">
        <f t="shared" si="30"/>
        <v/>
      </c>
      <c r="C350" s="161" t="str">
        <f>IF(B350="","",IF(ISNA(VLOOKUP(B350,'Domaines IP'!$J$3:$K$215,2,FALSE)),"SITE INCONNU",(VLOOKUP(B350,'Domaines IP'!$J$3:$K$215,2,FALSE))))</f>
        <v/>
      </c>
      <c r="D350" s="192"/>
      <c r="E350" s="163"/>
      <c r="F350" s="182" t="str">
        <f t="shared" si="31"/>
        <v/>
      </c>
      <c r="G350" s="188"/>
      <c r="H350" s="200"/>
      <c r="I350" s="201" t="str">
        <f>IF(COUNTIF($E$4:$E$503:$H$4:$H$503,H350)&gt;1,COUNTIF($E$4:$E$503:$H$4:$H$503,H350),"")</f>
        <v/>
      </c>
      <c r="J350" s="189"/>
      <c r="K350" s="180" t="str">
        <f t="shared" si="32"/>
        <v/>
      </c>
      <c r="L350" s="164"/>
      <c r="M350" s="164"/>
      <c r="N350" s="164"/>
      <c r="O350" s="188"/>
      <c r="P350" s="193" t="str">
        <f t="shared" si="33"/>
        <v/>
      </c>
      <c r="Q350" s="190"/>
      <c r="CA350" s="1" t="e">
        <f>VLOOKUP(B350,'Domaines IP'!M:R,6,FALSE)</f>
        <v>#N/A</v>
      </c>
      <c r="CB350" s="1" t="e">
        <f t="shared" si="34"/>
        <v>#N/A</v>
      </c>
      <c r="CC350" s="1">
        <f t="shared" si="35"/>
        <v>0</v>
      </c>
    </row>
    <row r="351" spans="1:81" ht="15.75" x14ac:dyDescent="0.25">
      <c r="A351" s="172">
        <v>348</v>
      </c>
      <c r="B351" s="162" t="str">
        <f t="shared" si="30"/>
        <v/>
      </c>
      <c r="C351" s="161" t="str">
        <f>IF(B351="","",IF(ISNA(VLOOKUP(B351,'Domaines IP'!$J$3:$K$215,2,FALSE)),"SITE INCONNU",(VLOOKUP(B351,'Domaines IP'!$J$3:$K$215,2,FALSE))))</f>
        <v/>
      </c>
      <c r="D351" s="192"/>
      <c r="E351" s="163"/>
      <c r="F351" s="182" t="str">
        <f t="shared" si="31"/>
        <v/>
      </c>
      <c r="G351" s="188"/>
      <c r="H351" s="200"/>
      <c r="I351" s="201" t="str">
        <f>IF(COUNTIF($E$4:$E$503:$H$4:$H$503,H351)&gt;1,COUNTIF($E$4:$E$503:$H$4:$H$503,H351),"")</f>
        <v/>
      </c>
      <c r="J351" s="189"/>
      <c r="K351" s="180" t="str">
        <f t="shared" si="32"/>
        <v/>
      </c>
      <c r="L351" s="164"/>
      <c r="M351" s="164"/>
      <c r="N351" s="164"/>
      <c r="O351" s="188"/>
      <c r="P351" s="193" t="str">
        <f t="shared" si="33"/>
        <v/>
      </c>
      <c r="Q351" s="190"/>
      <c r="CA351" s="1" t="e">
        <f>VLOOKUP(B351,'Domaines IP'!M:R,6,FALSE)</f>
        <v>#N/A</v>
      </c>
      <c r="CB351" s="1" t="e">
        <f t="shared" si="34"/>
        <v>#N/A</v>
      </c>
      <c r="CC351" s="1">
        <f t="shared" si="35"/>
        <v>0</v>
      </c>
    </row>
    <row r="352" spans="1:81" ht="15.75" x14ac:dyDescent="0.25">
      <c r="A352" s="172">
        <v>349</v>
      </c>
      <c r="B352" s="162" t="str">
        <f t="shared" si="30"/>
        <v/>
      </c>
      <c r="C352" s="161" t="str">
        <f>IF(B352="","",IF(ISNA(VLOOKUP(B352,'Domaines IP'!$J$3:$K$215,2,FALSE)),"SITE INCONNU",(VLOOKUP(B352,'Domaines IP'!$J$3:$K$215,2,FALSE))))</f>
        <v/>
      </c>
      <c r="D352" s="192"/>
      <c r="E352" s="163"/>
      <c r="F352" s="182" t="str">
        <f t="shared" si="31"/>
        <v/>
      </c>
      <c r="G352" s="188"/>
      <c r="H352" s="200"/>
      <c r="I352" s="201" t="str">
        <f>IF(COUNTIF($E$4:$E$503:$H$4:$H$503,H352)&gt;1,COUNTIF($E$4:$E$503:$H$4:$H$503,H352),"")</f>
        <v/>
      </c>
      <c r="J352" s="189"/>
      <c r="K352" s="180" t="str">
        <f t="shared" si="32"/>
        <v/>
      </c>
      <c r="L352" s="164"/>
      <c r="M352" s="164"/>
      <c r="N352" s="164"/>
      <c r="O352" s="188"/>
      <c r="P352" s="193" t="str">
        <f t="shared" si="33"/>
        <v/>
      </c>
      <c r="Q352" s="190"/>
      <c r="CA352" s="1" t="e">
        <f>VLOOKUP(B352,'Domaines IP'!M:R,6,FALSE)</f>
        <v>#N/A</v>
      </c>
      <c r="CB352" s="1" t="e">
        <f t="shared" si="34"/>
        <v>#N/A</v>
      </c>
      <c r="CC352" s="1">
        <f t="shared" si="35"/>
        <v>0</v>
      </c>
    </row>
    <row r="353" spans="1:81" ht="15.75" x14ac:dyDescent="0.25">
      <c r="A353" s="172">
        <v>350</v>
      </c>
      <c r="B353" s="162" t="str">
        <f t="shared" si="30"/>
        <v/>
      </c>
      <c r="C353" s="161" t="str">
        <f>IF(B353="","",IF(ISNA(VLOOKUP(B353,'Domaines IP'!$J$3:$K$215,2,FALSE)),"SITE INCONNU",(VLOOKUP(B353,'Domaines IP'!$J$3:$K$215,2,FALSE))))</f>
        <v/>
      </c>
      <c r="D353" s="192"/>
      <c r="E353" s="163"/>
      <c r="F353" s="182" t="str">
        <f t="shared" si="31"/>
        <v/>
      </c>
      <c r="G353" s="188"/>
      <c r="H353" s="200"/>
      <c r="I353" s="201" t="str">
        <f>IF(COUNTIF($E$4:$E$503:$H$4:$H$503,H353)&gt;1,COUNTIF($E$4:$E$503:$H$4:$H$503,H353),"")</f>
        <v/>
      </c>
      <c r="J353" s="189"/>
      <c r="K353" s="180" t="str">
        <f t="shared" si="32"/>
        <v/>
      </c>
      <c r="L353" s="164"/>
      <c r="M353" s="164"/>
      <c r="N353" s="164"/>
      <c r="O353" s="188"/>
      <c r="P353" s="193" t="str">
        <f t="shared" si="33"/>
        <v/>
      </c>
      <c r="Q353" s="190"/>
      <c r="CA353" s="1" t="e">
        <f>VLOOKUP(B353,'Domaines IP'!M:R,6,FALSE)</f>
        <v>#N/A</v>
      </c>
      <c r="CB353" s="1" t="e">
        <f t="shared" si="34"/>
        <v>#N/A</v>
      </c>
      <c r="CC353" s="1">
        <f t="shared" si="35"/>
        <v>0</v>
      </c>
    </row>
    <row r="354" spans="1:81" ht="15.75" x14ac:dyDescent="0.25">
      <c r="A354" s="172">
        <v>351</v>
      </c>
      <c r="B354" s="162" t="str">
        <f t="shared" si="30"/>
        <v/>
      </c>
      <c r="C354" s="161" t="str">
        <f>IF(B354="","",IF(ISNA(VLOOKUP(B354,'Domaines IP'!$J$3:$K$215,2,FALSE)),"SITE INCONNU",(VLOOKUP(B354,'Domaines IP'!$J$3:$K$215,2,FALSE))))</f>
        <v/>
      </c>
      <c r="D354" s="192"/>
      <c r="E354" s="163"/>
      <c r="F354" s="182" t="str">
        <f t="shared" si="31"/>
        <v/>
      </c>
      <c r="G354" s="188"/>
      <c r="H354" s="200"/>
      <c r="I354" s="201" t="str">
        <f>IF(COUNTIF($E$4:$E$503:$H$4:$H$503,H354)&gt;1,COUNTIF($E$4:$E$503:$H$4:$H$503,H354),"")</f>
        <v/>
      </c>
      <c r="J354" s="189"/>
      <c r="K354" s="180" t="str">
        <f t="shared" si="32"/>
        <v/>
      </c>
      <c r="L354" s="164"/>
      <c r="M354" s="164"/>
      <c r="N354" s="164"/>
      <c r="O354" s="188"/>
      <c r="P354" s="193" t="str">
        <f t="shared" si="33"/>
        <v/>
      </c>
      <c r="Q354" s="190"/>
      <c r="CA354" s="1" t="e">
        <f>VLOOKUP(B354,'Domaines IP'!M:R,6,FALSE)</f>
        <v>#N/A</v>
      </c>
      <c r="CB354" s="1" t="e">
        <f t="shared" si="34"/>
        <v>#N/A</v>
      </c>
      <c r="CC354" s="1">
        <f t="shared" si="35"/>
        <v>0</v>
      </c>
    </row>
    <row r="355" spans="1:81" ht="15.75" x14ac:dyDescent="0.25">
      <c r="A355" s="172">
        <v>352</v>
      </c>
      <c r="B355" s="162" t="str">
        <f t="shared" si="30"/>
        <v/>
      </c>
      <c r="C355" s="161" t="str">
        <f>IF(B355="","",IF(ISNA(VLOOKUP(B355,'Domaines IP'!$J$3:$K$215,2,FALSE)),"SITE INCONNU",(VLOOKUP(B355,'Domaines IP'!$J$3:$K$215,2,FALSE))))</f>
        <v/>
      </c>
      <c r="D355" s="192"/>
      <c r="E355" s="163"/>
      <c r="F355" s="182" t="str">
        <f t="shared" si="31"/>
        <v/>
      </c>
      <c r="G355" s="188"/>
      <c r="H355" s="200"/>
      <c r="I355" s="201" t="str">
        <f>IF(COUNTIF($E$4:$E$503:$H$4:$H$503,H355)&gt;1,COUNTIF($E$4:$E$503:$H$4:$H$503,H355),"")</f>
        <v/>
      </c>
      <c r="J355" s="189"/>
      <c r="K355" s="180" t="str">
        <f t="shared" si="32"/>
        <v/>
      </c>
      <c r="L355" s="164"/>
      <c r="M355" s="164"/>
      <c r="N355" s="164"/>
      <c r="O355" s="188"/>
      <c r="P355" s="193" t="str">
        <f t="shared" si="33"/>
        <v/>
      </c>
      <c r="Q355" s="190"/>
      <c r="CA355" s="1" t="e">
        <f>VLOOKUP(B355,'Domaines IP'!M:R,6,FALSE)</f>
        <v>#N/A</v>
      </c>
      <c r="CB355" s="1" t="e">
        <f t="shared" si="34"/>
        <v>#N/A</v>
      </c>
      <c r="CC355" s="1">
        <f t="shared" si="35"/>
        <v>0</v>
      </c>
    </row>
    <row r="356" spans="1:81" ht="15.75" x14ac:dyDescent="0.25">
      <c r="A356" s="172">
        <v>353</v>
      </c>
      <c r="B356" s="162" t="str">
        <f t="shared" si="30"/>
        <v/>
      </c>
      <c r="C356" s="161" t="str">
        <f>IF(B356="","",IF(ISNA(VLOOKUP(B356,'Domaines IP'!$J$3:$K$215,2,FALSE)),"SITE INCONNU",(VLOOKUP(B356,'Domaines IP'!$J$3:$K$215,2,FALSE))))</f>
        <v/>
      </c>
      <c r="D356" s="192"/>
      <c r="E356" s="163"/>
      <c r="F356" s="182" t="str">
        <f t="shared" si="31"/>
        <v/>
      </c>
      <c r="G356" s="188"/>
      <c r="H356" s="200"/>
      <c r="I356" s="201" t="str">
        <f>IF(COUNTIF($E$4:$E$503:$H$4:$H$503,H356)&gt;1,COUNTIF($E$4:$E$503:$H$4:$H$503,H356),"")</f>
        <v/>
      </c>
      <c r="J356" s="189"/>
      <c r="K356" s="180" t="str">
        <f t="shared" si="32"/>
        <v/>
      </c>
      <c r="L356" s="164"/>
      <c r="M356" s="164"/>
      <c r="N356" s="164"/>
      <c r="O356" s="188"/>
      <c r="P356" s="193" t="str">
        <f t="shared" si="33"/>
        <v/>
      </c>
      <c r="Q356" s="190"/>
      <c r="CA356" s="1" t="e">
        <f>VLOOKUP(B356,'Domaines IP'!M:R,6,FALSE)</f>
        <v>#N/A</v>
      </c>
      <c r="CB356" s="1" t="e">
        <f t="shared" si="34"/>
        <v>#N/A</v>
      </c>
      <c r="CC356" s="1">
        <f t="shared" si="35"/>
        <v>0</v>
      </c>
    </row>
    <row r="357" spans="1:81" ht="15.75" x14ac:dyDescent="0.25">
      <c r="A357" s="172">
        <v>354</v>
      </c>
      <c r="B357" s="162" t="str">
        <f t="shared" si="30"/>
        <v/>
      </c>
      <c r="C357" s="161" t="str">
        <f>IF(B357="","",IF(ISNA(VLOOKUP(B357,'Domaines IP'!$J$3:$K$215,2,FALSE)),"SITE INCONNU",(VLOOKUP(B357,'Domaines IP'!$J$3:$K$215,2,FALSE))))</f>
        <v/>
      </c>
      <c r="D357" s="192"/>
      <c r="E357" s="163"/>
      <c r="F357" s="182" t="str">
        <f t="shared" si="31"/>
        <v/>
      </c>
      <c r="G357" s="188"/>
      <c r="H357" s="200"/>
      <c r="I357" s="201" t="str">
        <f>IF(COUNTIF($E$4:$E$503:$H$4:$H$503,H357)&gt;1,COUNTIF($E$4:$E$503:$H$4:$H$503,H357),"")</f>
        <v/>
      </c>
      <c r="J357" s="189"/>
      <c r="K357" s="180" t="str">
        <f t="shared" si="32"/>
        <v/>
      </c>
      <c r="L357" s="164"/>
      <c r="M357" s="164"/>
      <c r="N357" s="164"/>
      <c r="O357" s="188"/>
      <c r="P357" s="193" t="str">
        <f t="shared" si="33"/>
        <v/>
      </c>
      <c r="Q357" s="190"/>
      <c r="CA357" s="1" t="e">
        <f>VLOOKUP(B357,'Domaines IP'!M:R,6,FALSE)</f>
        <v>#N/A</v>
      </c>
      <c r="CB357" s="1" t="e">
        <f t="shared" si="34"/>
        <v>#N/A</v>
      </c>
      <c r="CC357" s="1">
        <f t="shared" si="35"/>
        <v>0</v>
      </c>
    </row>
    <row r="358" spans="1:81" ht="15.75" x14ac:dyDescent="0.25">
      <c r="A358" s="172">
        <v>355</v>
      </c>
      <c r="B358" s="162" t="str">
        <f t="shared" si="30"/>
        <v/>
      </c>
      <c r="C358" s="161" t="str">
        <f>IF(B358="","",IF(ISNA(VLOOKUP(B358,'Domaines IP'!$J$3:$K$215,2,FALSE)),"SITE INCONNU",(VLOOKUP(B358,'Domaines IP'!$J$3:$K$215,2,FALSE))))</f>
        <v/>
      </c>
      <c r="D358" s="192"/>
      <c r="E358" s="163"/>
      <c r="F358" s="182" t="str">
        <f t="shared" si="31"/>
        <v/>
      </c>
      <c r="G358" s="188"/>
      <c r="H358" s="200"/>
      <c r="I358" s="201" t="str">
        <f>IF(COUNTIF($E$4:$E$503:$H$4:$H$503,H358)&gt;1,COUNTIF($E$4:$E$503:$H$4:$H$503,H358),"")</f>
        <v/>
      </c>
      <c r="J358" s="189"/>
      <c r="K358" s="180" t="str">
        <f t="shared" si="32"/>
        <v/>
      </c>
      <c r="L358" s="164"/>
      <c r="M358" s="164"/>
      <c r="N358" s="164"/>
      <c r="O358" s="188"/>
      <c r="P358" s="193" t="str">
        <f t="shared" si="33"/>
        <v/>
      </c>
      <c r="Q358" s="190"/>
      <c r="CA358" s="1" t="e">
        <f>VLOOKUP(B358,'Domaines IP'!M:R,6,FALSE)</f>
        <v>#N/A</v>
      </c>
      <c r="CB358" s="1" t="e">
        <f t="shared" si="34"/>
        <v>#N/A</v>
      </c>
      <c r="CC358" s="1">
        <f t="shared" si="35"/>
        <v>0</v>
      </c>
    </row>
    <row r="359" spans="1:81" ht="15.75" x14ac:dyDescent="0.25">
      <c r="A359" s="172">
        <v>356</v>
      </c>
      <c r="B359" s="162" t="str">
        <f t="shared" si="30"/>
        <v/>
      </c>
      <c r="C359" s="161" t="str">
        <f>IF(B359="","",IF(ISNA(VLOOKUP(B359,'Domaines IP'!$J$3:$K$215,2,FALSE)),"SITE INCONNU",(VLOOKUP(B359,'Domaines IP'!$J$3:$K$215,2,FALSE))))</f>
        <v/>
      </c>
      <c r="D359" s="192"/>
      <c r="E359" s="163"/>
      <c r="F359" s="182" t="str">
        <f t="shared" si="31"/>
        <v/>
      </c>
      <c r="G359" s="188"/>
      <c r="H359" s="200"/>
      <c r="I359" s="201" t="str">
        <f>IF(COUNTIF($E$4:$E$503:$H$4:$H$503,H359)&gt;1,COUNTIF($E$4:$E$503:$H$4:$H$503,H359),"")</f>
        <v/>
      </c>
      <c r="J359" s="189"/>
      <c r="K359" s="180" t="str">
        <f t="shared" si="32"/>
        <v/>
      </c>
      <c r="L359" s="164"/>
      <c r="M359" s="164"/>
      <c r="N359" s="164"/>
      <c r="O359" s="188"/>
      <c r="P359" s="193" t="str">
        <f t="shared" si="33"/>
        <v/>
      </c>
      <c r="Q359" s="190"/>
      <c r="CA359" s="1" t="e">
        <f>VLOOKUP(B359,'Domaines IP'!M:R,6,FALSE)</f>
        <v>#N/A</v>
      </c>
      <c r="CB359" s="1" t="e">
        <f t="shared" si="34"/>
        <v>#N/A</v>
      </c>
      <c r="CC359" s="1">
        <f t="shared" si="35"/>
        <v>0</v>
      </c>
    </row>
    <row r="360" spans="1:81" ht="15.75" x14ac:dyDescent="0.25">
      <c r="A360" s="172">
        <v>357</v>
      </c>
      <c r="B360" s="162" t="str">
        <f t="shared" si="30"/>
        <v/>
      </c>
      <c r="C360" s="161" t="str">
        <f>IF(B360="","",IF(ISNA(VLOOKUP(B360,'Domaines IP'!$J$3:$K$215,2,FALSE)),"SITE INCONNU",(VLOOKUP(B360,'Domaines IP'!$J$3:$K$215,2,FALSE))))</f>
        <v/>
      </c>
      <c r="D360" s="192"/>
      <c r="E360" s="163"/>
      <c r="F360" s="182" t="str">
        <f t="shared" si="31"/>
        <v/>
      </c>
      <c r="G360" s="188"/>
      <c r="H360" s="200"/>
      <c r="I360" s="201" t="str">
        <f>IF(COUNTIF($E$4:$E$503:$H$4:$H$503,H360)&gt;1,COUNTIF($E$4:$E$503:$H$4:$H$503,H360),"")</f>
        <v/>
      </c>
      <c r="J360" s="189"/>
      <c r="K360" s="180" t="str">
        <f t="shared" si="32"/>
        <v/>
      </c>
      <c r="L360" s="164"/>
      <c r="M360" s="164"/>
      <c r="N360" s="164"/>
      <c r="O360" s="188"/>
      <c r="P360" s="193" t="str">
        <f t="shared" si="33"/>
        <v/>
      </c>
      <c r="Q360" s="190"/>
      <c r="CA360" s="1" t="e">
        <f>VLOOKUP(B360,'Domaines IP'!M:R,6,FALSE)</f>
        <v>#N/A</v>
      </c>
      <c r="CB360" s="1" t="e">
        <f t="shared" si="34"/>
        <v>#N/A</v>
      </c>
      <c r="CC360" s="1">
        <f t="shared" si="35"/>
        <v>0</v>
      </c>
    </row>
    <row r="361" spans="1:81" ht="15.75" x14ac:dyDescent="0.25">
      <c r="A361" s="172">
        <v>358</v>
      </c>
      <c r="B361" s="162" t="str">
        <f t="shared" si="30"/>
        <v/>
      </c>
      <c r="C361" s="161" t="str">
        <f>IF(B361="","",IF(ISNA(VLOOKUP(B361,'Domaines IP'!$J$3:$K$215,2,FALSE)),"SITE INCONNU",(VLOOKUP(B361,'Domaines IP'!$J$3:$K$215,2,FALSE))))</f>
        <v/>
      </c>
      <c r="D361" s="192"/>
      <c r="E361" s="163"/>
      <c r="F361" s="182" t="str">
        <f t="shared" si="31"/>
        <v/>
      </c>
      <c r="G361" s="188"/>
      <c r="H361" s="200"/>
      <c r="I361" s="201" t="str">
        <f>IF(COUNTIF($E$4:$E$503:$H$4:$H$503,H361)&gt;1,COUNTIF($E$4:$E$503:$H$4:$H$503,H361),"")</f>
        <v/>
      </c>
      <c r="J361" s="189"/>
      <c r="K361" s="180" t="str">
        <f t="shared" si="32"/>
        <v/>
      </c>
      <c r="L361" s="164"/>
      <c r="M361" s="164"/>
      <c r="N361" s="164"/>
      <c r="O361" s="188"/>
      <c r="P361" s="193" t="str">
        <f t="shared" si="33"/>
        <v/>
      </c>
      <c r="Q361" s="190"/>
      <c r="CA361" s="1" t="e">
        <f>VLOOKUP(B361,'Domaines IP'!M:R,6,FALSE)</f>
        <v>#N/A</v>
      </c>
      <c r="CB361" s="1" t="e">
        <f t="shared" si="34"/>
        <v>#N/A</v>
      </c>
      <c r="CC361" s="1">
        <f t="shared" si="35"/>
        <v>0</v>
      </c>
    </row>
    <row r="362" spans="1:81" ht="15.75" x14ac:dyDescent="0.25">
      <c r="A362" s="172">
        <v>359</v>
      </c>
      <c r="B362" s="162" t="str">
        <f t="shared" si="30"/>
        <v/>
      </c>
      <c r="C362" s="161" t="str">
        <f>IF(B362="","",IF(ISNA(VLOOKUP(B362,'Domaines IP'!$J$3:$K$215,2,FALSE)),"SITE INCONNU",(VLOOKUP(B362,'Domaines IP'!$J$3:$K$215,2,FALSE))))</f>
        <v/>
      </c>
      <c r="D362" s="192"/>
      <c r="E362" s="163"/>
      <c r="F362" s="182" t="str">
        <f t="shared" si="31"/>
        <v/>
      </c>
      <c r="G362" s="188"/>
      <c r="H362" s="200"/>
      <c r="I362" s="201" t="str">
        <f>IF(COUNTIF($E$4:$E$503:$H$4:$H$503,H362)&gt;1,COUNTIF($E$4:$E$503:$H$4:$H$503,H362),"")</f>
        <v/>
      </c>
      <c r="J362" s="189"/>
      <c r="K362" s="180" t="str">
        <f t="shared" si="32"/>
        <v/>
      </c>
      <c r="L362" s="164"/>
      <c r="M362" s="164"/>
      <c r="N362" s="164"/>
      <c r="O362" s="188"/>
      <c r="P362" s="193" t="str">
        <f t="shared" si="33"/>
        <v/>
      </c>
      <c r="Q362" s="190"/>
      <c r="CA362" s="1" t="e">
        <f>VLOOKUP(B362,'Domaines IP'!M:R,6,FALSE)</f>
        <v>#N/A</v>
      </c>
      <c r="CB362" s="1" t="e">
        <f t="shared" si="34"/>
        <v>#N/A</v>
      </c>
      <c r="CC362" s="1">
        <f t="shared" si="35"/>
        <v>0</v>
      </c>
    </row>
    <row r="363" spans="1:81" ht="15.75" x14ac:dyDescent="0.25">
      <c r="A363" s="172">
        <v>360</v>
      </c>
      <c r="B363" s="162" t="str">
        <f t="shared" si="30"/>
        <v/>
      </c>
      <c r="C363" s="161" t="str">
        <f>IF(B363="","",IF(ISNA(VLOOKUP(B363,'Domaines IP'!$J$3:$K$215,2,FALSE)),"SITE INCONNU",(VLOOKUP(B363,'Domaines IP'!$J$3:$K$215,2,FALSE))))</f>
        <v/>
      </c>
      <c r="D363" s="192"/>
      <c r="E363" s="163"/>
      <c r="F363" s="182" t="str">
        <f t="shared" si="31"/>
        <v/>
      </c>
      <c r="G363" s="188"/>
      <c r="H363" s="200"/>
      <c r="I363" s="201" t="str">
        <f>IF(COUNTIF($E$4:$E$503:$H$4:$H$503,H363)&gt;1,COUNTIF($E$4:$E$503:$H$4:$H$503,H363),"")</f>
        <v/>
      </c>
      <c r="J363" s="189"/>
      <c r="K363" s="180" t="str">
        <f t="shared" si="32"/>
        <v/>
      </c>
      <c r="L363" s="164"/>
      <c r="M363" s="164"/>
      <c r="N363" s="164"/>
      <c r="O363" s="188"/>
      <c r="P363" s="193" t="str">
        <f t="shared" si="33"/>
        <v/>
      </c>
      <c r="Q363" s="190"/>
      <c r="CA363" s="1" t="e">
        <f>VLOOKUP(B363,'Domaines IP'!M:R,6,FALSE)</f>
        <v>#N/A</v>
      </c>
      <c r="CB363" s="1" t="e">
        <f t="shared" si="34"/>
        <v>#N/A</v>
      </c>
      <c r="CC363" s="1">
        <f t="shared" si="35"/>
        <v>0</v>
      </c>
    </row>
    <row r="364" spans="1:81" ht="15.75" x14ac:dyDescent="0.25">
      <c r="A364" s="172">
        <v>361</v>
      </c>
      <c r="B364" s="162" t="str">
        <f t="shared" si="30"/>
        <v/>
      </c>
      <c r="C364" s="161" t="str">
        <f>IF(B364="","",IF(ISNA(VLOOKUP(B364,'Domaines IP'!$J$3:$K$215,2,FALSE)),"SITE INCONNU",(VLOOKUP(B364,'Domaines IP'!$J$3:$K$215,2,FALSE))))</f>
        <v/>
      </c>
      <c r="D364" s="192"/>
      <c r="E364" s="163"/>
      <c r="F364" s="182" t="str">
        <f t="shared" si="31"/>
        <v/>
      </c>
      <c r="G364" s="188"/>
      <c r="H364" s="200"/>
      <c r="I364" s="201" t="str">
        <f>IF(COUNTIF($E$4:$E$503:$H$4:$H$503,H364)&gt;1,COUNTIF($E$4:$E$503:$H$4:$H$503,H364),"")</f>
        <v/>
      </c>
      <c r="J364" s="189"/>
      <c r="K364" s="180" t="str">
        <f t="shared" si="32"/>
        <v/>
      </c>
      <c r="L364" s="164"/>
      <c r="M364" s="164"/>
      <c r="N364" s="164"/>
      <c r="O364" s="188"/>
      <c r="P364" s="193" t="str">
        <f t="shared" si="33"/>
        <v/>
      </c>
      <c r="Q364" s="190"/>
      <c r="CA364" s="1" t="e">
        <f>VLOOKUP(B364,'Domaines IP'!M:R,6,FALSE)</f>
        <v>#N/A</v>
      </c>
      <c r="CB364" s="1" t="e">
        <f t="shared" si="34"/>
        <v>#N/A</v>
      </c>
      <c r="CC364" s="1">
        <f t="shared" si="35"/>
        <v>0</v>
      </c>
    </row>
    <row r="365" spans="1:81" ht="15.75" x14ac:dyDescent="0.25">
      <c r="A365" s="172">
        <v>362</v>
      </c>
      <c r="B365" s="162" t="str">
        <f t="shared" si="30"/>
        <v/>
      </c>
      <c r="C365" s="161" t="str">
        <f>IF(B365="","",IF(ISNA(VLOOKUP(B365,'Domaines IP'!$J$3:$K$215,2,FALSE)),"SITE INCONNU",(VLOOKUP(B365,'Domaines IP'!$J$3:$K$215,2,FALSE))))</f>
        <v/>
      </c>
      <c r="D365" s="192"/>
      <c r="E365" s="163"/>
      <c r="F365" s="182" t="str">
        <f t="shared" si="31"/>
        <v/>
      </c>
      <c r="G365" s="188"/>
      <c r="H365" s="200"/>
      <c r="I365" s="201" t="str">
        <f>IF(COUNTIF($E$4:$E$503:$H$4:$H$503,H365)&gt;1,COUNTIF($E$4:$E$503:$H$4:$H$503,H365),"")</f>
        <v/>
      </c>
      <c r="J365" s="189"/>
      <c r="K365" s="180" t="str">
        <f t="shared" si="32"/>
        <v/>
      </c>
      <c r="L365" s="164"/>
      <c r="M365" s="164"/>
      <c r="N365" s="164"/>
      <c r="O365" s="188"/>
      <c r="P365" s="193" t="str">
        <f t="shared" si="33"/>
        <v/>
      </c>
      <c r="Q365" s="190"/>
      <c r="CA365" s="1" t="e">
        <f>VLOOKUP(B365,'Domaines IP'!M:R,6,FALSE)</f>
        <v>#N/A</v>
      </c>
      <c r="CB365" s="1" t="e">
        <f t="shared" si="34"/>
        <v>#N/A</v>
      </c>
      <c r="CC365" s="1">
        <f t="shared" si="35"/>
        <v>0</v>
      </c>
    </row>
    <row r="366" spans="1:81" ht="15.75" x14ac:dyDescent="0.25">
      <c r="A366" s="172">
        <v>363</v>
      </c>
      <c r="B366" s="162" t="str">
        <f t="shared" si="30"/>
        <v/>
      </c>
      <c r="C366" s="161" t="str">
        <f>IF(B366="","",IF(ISNA(VLOOKUP(B366,'Domaines IP'!$J$3:$K$215,2,FALSE)),"SITE INCONNU",(VLOOKUP(B366,'Domaines IP'!$J$3:$K$215,2,FALSE))))</f>
        <v/>
      </c>
      <c r="D366" s="192"/>
      <c r="E366" s="163"/>
      <c r="F366" s="182" t="str">
        <f t="shared" si="31"/>
        <v/>
      </c>
      <c r="G366" s="188"/>
      <c r="H366" s="200"/>
      <c r="I366" s="201" t="str">
        <f>IF(COUNTIF($E$4:$E$503:$H$4:$H$503,H366)&gt;1,COUNTIF($E$4:$E$503:$H$4:$H$503,H366),"")</f>
        <v/>
      </c>
      <c r="J366" s="189"/>
      <c r="K366" s="180" t="str">
        <f t="shared" si="32"/>
        <v/>
      </c>
      <c r="L366" s="164"/>
      <c r="M366" s="164"/>
      <c r="N366" s="164"/>
      <c r="O366" s="188"/>
      <c r="P366" s="193" t="str">
        <f t="shared" si="33"/>
        <v/>
      </c>
      <c r="Q366" s="190"/>
      <c r="CA366" s="1" t="e">
        <f>VLOOKUP(B366,'Domaines IP'!M:R,6,FALSE)</f>
        <v>#N/A</v>
      </c>
      <c r="CB366" s="1" t="e">
        <f t="shared" si="34"/>
        <v>#N/A</v>
      </c>
      <c r="CC366" s="1">
        <f t="shared" si="35"/>
        <v>0</v>
      </c>
    </row>
    <row r="367" spans="1:81" ht="15.75" x14ac:dyDescent="0.25">
      <c r="A367" s="172">
        <v>364</v>
      </c>
      <c r="B367" s="162" t="str">
        <f t="shared" si="30"/>
        <v/>
      </c>
      <c r="C367" s="161" t="str">
        <f>IF(B367="","",IF(ISNA(VLOOKUP(B367,'Domaines IP'!$J$3:$K$215,2,FALSE)),"SITE INCONNU",(VLOOKUP(B367,'Domaines IP'!$J$3:$K$215,2,FALSE))))</f>
        <v/>
      </c>
      <c r="D367" s="192"/>
      <c r="E367" s="163"/>
      <c r="F367" s="182" t="str">
        <f t="shared" si="31"/>
        <v/>
      </c>
      <c r="G367" s="188"/>
      <c r="H367" s="200"/>
      <c r="I367" s="201" t="str">
        <f>IF(COUNTIF($E$4:$E$503:$H$4:$H$503,H367)&gt;1,COUNTIF($E$4:$E$503:$H$4:$H$503,H367),"")</f>
        <v/>
      </c>
      <c r="J367" s="189"/>
      <c r="K367" s="180" t="str">
        <f t="shared" si="32"/>
        <v/>
      </c>
      <c r="L367" s="164"/>
      <c r="M367" s="164"/>
      <c r="N367" s="164"/>
      <c r="O367" s="188"/>
      <c r="P367" s="193" t="str">
        <f t="shared" si="33"/>
        <v/>
      </c>
      <c r="Q367" s="190"/>
      <c r="CA367" s="1" t="e">
        <f>VLOOKUP(B367,'Domaines IP'!M:R,6,FALSE)</f>
        <v>#N/A</v>
      </c>
      <c r="CB367" s="1" t="e">
        <f t="shared" si="34"/>
        <v>#N/A</v>
      </c>
      <c r="CC367" s="1">
        <f t="shared" si="35"/>
        <v>0</v>
      </c>
    </row>
    <row r="368" spans="1:81" ht="15.75" x14ac:dyDescent="0.25">
      <c r="A368" s="172">
        <v>365</v>
      </c>
      <c r="B368" s="162" t="str">
        <f t="shared" si="30"/>
        <v/>
      </c>
      <c r="C368" s="161" t="str">
        <f>IF(B368="","",IF(ISNA(VLOOKUP(B368,'Domaines IP'!$J$3:$K$215,2,FALSE)),"SITE INCONNU",(VLOOKUP(B368,'Domaines IP'!$J$3:$K$215,2,FALSE))))</f>
        <v/>
      </c>
      <c r="D368" s="192"/>
      <c r="E368" s="163"/>
      <c r="F368" s="182" t="str">
        <f t="shared" si="31"/>
        <v/>
      </c>
      <c r="G368" s="188"/>
      <c r="H368" s="200"/>
      <c r="I368" s="201" t="str">
        <f>IF(COUNTIF($E$4:$E$503:$H$4:$H$503,H368)&gt;1,COUNTIF($E$4:$E$503:$H$4:$H$503,H368),"")</f>
        <v/>
      </c>
      <c r="J368" s="189"/>
      <c r="K368" s="180" t="str">
        <f t="shared" si="32"/>
        <v/>
      </c>
      <c r="L368" s="164"/>
      <c r="M368" s="164"/>
      <c r="N368" s="164"/>
      <c r="O368" s="188"/>
      <c r="P368" s="193" t="str">
        <f t="shared" si="33"/>
        <v/>
      </c>
      <c r="Q368" s="190"/>
      <c r="CA368" s="1" t="e">
        <f>VLOOKUP(B368,'Domaines IP'!M:R,6,FALSE)</f>
        <v>#N/A</v>
      </c>
      <c r="CB368" s="1" t="e">
        <f t="shared" si="34"/>
        <v>#N/A</v>
      </c>
      <c r="CC368" s="1">
        <f t="shared" si="35"/>
        <v>0</v>
      </c>
    </row>
    <row r="369" spans="1:81" ht="15.75" x14ac:dyDescent="0.25">
      <c r="A369" s="172">
        <v>366</v>
      </c>
      <c r="B369" s="162" t="str">
        <f t="shared" si="30"/>
        <v/>
      </c>
      <c r="C369" s="161" t="str">
        <f>IF(B369="","",IF(ISNA(VLOOKUP(B369,'Domaines IP'!$J$3:$K$215,2,FALSE)),"SITE INCONNU",(VLOOKUP(B369,'Domaines IP'!$J$3:$K$215,2,FALSE))))</f>
        <v/>
      </c>
      <c r="D369" s="192"/>
      <c r="E369" s="163"/>
      <c r="F369" s="182" t="str">
        <f t="shared" si="31"/>
        <v/>
      </c>
      <c r="G369" s="188"/>
      <c r="H369" s="200"/>
      <c r="I369" s="201" t="str">
        <f>IF(COUNTIF($E$4:$E$503:$H$4:$H$503,H369)&gt;1,COUNTIF($E$4:$E$503:$H$4:$H$503,H369),"")</f>
        <v/>
      </c>
      <c r="J369" s="189"/>
      <c r="K369" s="180" t="str">
        <f t="shared" si="32"/>
        <v/>
      </c>
      <c r="L369" s="164"/>
      <c r="M369" s="164"/>
      <c r="N369" s="164"/>
      <c r="O369" s="188"/>
      <c r="P369" s="193" t="str">
        <f t="shared" si="33"/>
        <v/>
      </c>
      <c r="Q369" s="190"/>
      <c r="CA369" s="1" t="e">
        <f>VLOOKUP(B369,'Domaines IP'!M:R,6,FALSE)</f>
        <v>#N/A</v>
      </c>
      <c r="CB369" s="1" t="e">
        <f t="shared" si="34"/>
        <v>#N/A</v>
      </c>
      <c r="CC369" s="1">
        <f t="shared" si="35"/>
        <v>0</v>
      </c>
    </row>
    <row r="370" spans="1:81" ht="15.75" x14ac:dyDescent="0.25">
      <c r="A370" s="172">
        <v>367</v>
      </c>
      <c r="B370" s="162" t="str">
        <f t="shared" si="30"/>
        <v/>
      </c>
      <c r="C370" s="161" t="str">
        <f>IF(B370="","",IF(ISNA(VLOOKUP(B370,'Domaines IP'!$J$3:$K$215,2,FALSE)),"SITE INCONNU",(VLOOKUP(B370,'Domaines IP'!$J$3:$K$215,2,FALSE))))</f>
        <v/>
      </c>
      <c r="D370" s="192"/>
      <c r="E370" s="163"/>
      <c r="F370" s="182" t="str">
        <f t="shared" si="31"/>
        <v/>
      </c>
      <c r="G370" s="188"/>
      <c r="H370" s="200"/>
      <c r="I370" s="201" t="str">
        <f>IF(COUNTIF($E$4:$E$503:$H$4:$H$503,H370)&gt;1,COUNTIF($E$4:$E$503:$H$4:$H$503,H370),"")</f>
        <v/>
      </c>
      <c r="J370" s="189"/>
      <c r="K370" s="180" t="str">
        <f t="shared" si="32"/>
        <v/>
      </c>
      <c r="L370" s="164"/>
      <c r="M370" s="164"/>
      <c r="N370" s="164"/>
      <c r="O370" s="188"/>
      <c r="P370" s="193" t="str">
        <f t="shared" si="33"/>
        <v/>
      </c>
      <c r="Q370" s="190"/>
      <c r="CA370" s="1" t="e">
        <f>VLOOKUP(B370,'Domaines IP'!M:R,6,FALSE)</f>
        <v>#N/A</v>
      </c>
      <c r="CB370" s="1" t="e">
        <f t="shared" si="34"/>
        <v>#N/A</v>
      </c>
      <c r="CC370" s="1">
        <f t="shared" si="35"/>
        <v>0</v>
      </c>
    </row>
    <row r="371" spans="1:81" ht="15.75" x14ac:dyDescent="0.25">
      <c r="A371" s="172">
        <v>368</v>
      </c>
      <c r="B371" s="162" t="str">
        <f t="shared" si="30"/>
        <v/>
      </c>
      <c r="C371" s="161" t="str">
        <f>IF(B371="","",IF(ISNA(VLOOKUP(B371,'Domaines IP'!$J$3:$K$215,2,FALSE)),"SITE INCONNU",(VLOOKUP(B371,'Domaines IP'!$J$3:$K$215,2,FALSE))))</f>
        <v/>
      </c>
      <c r="D371" s="192"/>
      <c r="E371" s="163"/>
      <c r="F371" s="182" t="str">
        <f t="shared" si="31"/>
        <v/>
      </c>
      <c r="G371" s="188"/>
      <c r="H371" s="200"/>
      <c r="I371" s="201" t="str">
        <f>IF(COUNTIF($E$4:$E$503:$H$4:$H$503,H371)&gt;1,COUNTIF($E$4:$E$503:$H$4:$H$503,H371),"")</f>
        <v/>
      </c>
      <c r="J371" s="189"/>
      <c r="K371" s="180" t="str">
        <f t="shared" si="32"/>
        <v/>
      </c>
      <c r="L371" s="164"/>
      <c r="M371" s="164"/>
      <c r="N371" s="164"/>
      <c r="O371" s="188"/>
      <c r="P371" s="193" t="str">
        <f t="shared" si="33"/>
        <v/>
      </c>
      <c r="Q371" s="190"/>
      <c r="CA371" s="1" t="e">
        <f>VLOOKUP(B371,'Domaines IP'!M:R,6,FALSE)</f>
        <v>#N/A</v>
      </c>
      <c r="CB371" s="1" t="e">
        <f t="shared" si="34"/>
        <v>#N/A</v>
      </c>
      <c r="CC371" s="1">
        <f t="shared" si="35"/>
        <v>0</v>
      </c>
    </row>
    <row r="372" spans="1:81" ht="15.75" x14ac:dyDescent="0.25">
      <c r="A372" s="172">
        <v>369</v>
      </c>
      <c r="B372" s="162" t="str">
        <f t="shared" si="30"/>
        <v/>
      </c>
      <c r="C372" s="161" t="str">
        <f>IF(B372="","",IF(ISNA(VLOOKUP(B372,'Domaines IP'!$J$3:$K$215,2,FALSE)),"SITE INCONNU",(VLOOKUP(B372,'Domaines IP'!$J$3:$K$215,2,FALSE))))</f>
        <v/>
      </c>
      <c r="D372" s="192"/>
      <c r="E372" s="163"/>
      <c r="F372" s="182" t="str">
        <f t="shared" si="31"/>
        <v/>
      </c>
      <c r="G372" s="188"/>
      <c r="H372" s="200"/>
      <c r="I372" s="201" t="str">
        <f>IF(COUNTIF($E$4:$E$503:$H$4:$H$503,H372)&gt;1,COUNTIF($E$4:$E$503:$H$4:$H$503,H372),"")</f>
        <v/>
      </c>
      <c r="J372" s="189"/>
      <c r="K372" s="180" t="str">
        <f t="shared" si="32"/>
        <v/>
      </c>
      <c r="L372" s="164"/>
      <c r="M372" s="164"/>
      <c r="N372" s="164"/>
      <c r="O372" s="188"/>
      <c r="P372" s="193" t="str">
        <f t="shared" si="33"/>
        <v/>
      </c>
      <c r="Q372" s="190"/>
      <c r="CA372" s="1" t="e">
        <f>VLOOKUP(B372,'Domaines IP'!M:R,6,FALSE)</f>
        <v>#N/A</v>
      </c>
      <c r="CB372" s="1" t="e">
        <f t="shared" si="34"/>
        <v>#N/A</v>
      </c>
      <c r="CC372" s="1">
        <f t="shared" si="35"/>
        <v>0</v>
      </c>
    </row>
    <row r="373" spans="1:81" ht="15.75" x14ac:dyDescent="0.25">
      <c r="A373" s="172">
        <v>370</v>
      </c>
      <c r="B373" s="162" t="str">
        <f t="shared" si="30"/>
        <v/>
      </c>
      <c r="C373" s="161" t="str">
        <f>IF(B373="","",IF(ISNA(VLOOKUP(B373,'Domaines IP'!$J$3:$K$215,2,FALSE)),"SITE INCONNU",(VLOOKUP(B373,'Domaines IP'!$J$3:$K$215,2,FALSE))))</f>
        <v/>
      </c>
      <c r="D373" s="192"/>
      <c r="E373" s="163"/>
      <c r="F373" s="182" t="str">
        <f t="shared" si="31"/>
        <v/>
      </c>
      <c r="G373" s="188"/>
      <c r="H373" s="200"/>
      <c r="I373" s="201" t="str">
        <f>IF(COUNTIF($E$4:$E$503:$H$4:$H$503,H373)&gt;1,COUNTIF($E$4:$E$503:$H$4:$H$503,H373),"")</f>
        <v/>
      </c>
      <c r="J373" s="189"/>
      <c r="K373" s="180" t="str">
        <f t="shared" si="32"/>
        <v/>
      </c>
      <c r="L373" s="164"/>
      <c r="M373" s="164"/>
      <c r="N373" s="164"/>
      <c r="O373" s="188"/>
      <c r="P373" s="193" t="str">
        <f t="shared" si="33"/>
        <v/>
      </c>
      <c r="Q373" s="190"/>
      <c r="CA373" s="1" t="e">
        <f>VLOOKUP(B373,'Domaines IP'!M:R,6,FALSE)</f>
        <v>#N/A</v>
      </c>
      <c r="CB373" s="1" t="e">
        <f t="shared" si="34"/>
        <v>#N/A</v>
      </c>
      <c r="CC373" s="1">
        <f t="shared" si="35"/>
        <v>0</v>
      </c>
    </row>
    <row r="374" spans="1:81" ht="15.75" x14ac:dyDescent="0.25">
      <c r="A374" s="172">
        <v>371</v>
      </c>
      <c r="B374" s="162" t="str">
        <f t="shared" si="30"/>
        <v/>
      </c>
      <c r="C374" s="161" t="str">
        <f>IF(B374="","",IF(ISNA(VLOOKUP(B374,'Domaines IP'!$J$3:$K$215,2,FALSE)),"SITE INCONNU",(VLOOKUP(B374,'Domaines IP'!$J$3:$K$215,2,FALSE))))</f>
        <v/>
      </c>
      <c r="D374" s="192"/>
      <c r="E374" s="163"/>
      <c r="F374" s="182" t="str">
        <f t="shared" si="31"/>
        <v/>
      </c>
      <c r="G374" s="188"/>
      <c r="H374" s="200"/>
      <c r="I374" s="201" t="str">
        <f>IF(COUNTIF($E$4:$E$503:$H$4:$H$503,H374)&gt;1,COUNTIF($E$4:$E$503:$H$4:$H$503,H374),"")</f>
        <v/>
      </c>
      <c r="J374" s="189"/>
      <c r="K374" s="180" t="str">
        <f t="shared" si="32"/>
        <v/>
      </c>
      <c r="L374" s="164"/>
      <c r="M374" s="164"/>
      <c r="N374" s="164"/>
      <c r="O374" s="188"/>
      <c r="P374" s="193" t="str">
        <f t="shared" si="33"/>
        <v/>
      </c>
      <c r="Q374" s="190"/>
      <c r="CA374" s="1" t="e">
        <f>VLOOKUP(B374,'Domaines IP'!M:R,6,FALSE)</f>
        <v>#N/A</v>
      </c>
      <c r="CB374" s="1" t="e">
        <f t="shared" si="34"/>
        <v>#N/A</v>
      </c>
      <c r="CC374" s="1">
        <f t="shared" si="35"/>
        <v>0</v>
      </c>
    </row>
    <row r="375" spans="1:81" ht="15.75" x14ac:dyDescent="0.25">
      <c r="A375" s="172">
        <v>372</v>
      </c>
      <c r="B375" s="162" t="str">
        <f t="shared" si="30"/>
        <v/>
      </c>
      <c r="C375" s="161" t="str">
        <f>IF(B375="","",IF(ISNA(VLOOKUP(B375,'Domaines IP'!$J$3:$K$215,2,FALSE)),"SITE INCONNU",(VLOOKUP(B375,'Domaines IP'!$J$3:$K$215,2,FALSE))))</f>
        <v/>
      </c>
      <c r="D375" s="192"/>
      <c r="E375" s="163"/>
      <c r="F375" s="182" t="str">
        <f t="shared" si="31"/>
        <v/>
      </c>
      <c r="G375" s="188"/>
      <c r="H375" s="200"/>
      <c r="I375" s="201" t="str">
        <f>IF(COUNTIF($E$4:$E$503:$H$4:$H$503,H375)&gt;1,COUNTIF($E$4:$E$503:$H$4:$H$503,H375),"")</f>
        <v/>
      </c>
      <c r="J375" s="189"/>
      <c r="K375" s="180" t="str">
        <f t="shared" si="32"/>
        <v/>
      </c>
      <c r="L375" s="164"/>
      <c r="M375" s="164"/>
      <c r="N375" s="164"/>
      <c r="O375" s="188"/>
      <c r="P375" s="193" t="str">
        <f t="shared" si="33"/>
        <v/>
      </c>
      <c r="Q375" s="190"/>
      <c r="CA375" s="1" t="e">
        <f>VLOOKUP(B375,'Domaines IP'!M:R,6,FALSE)</f>
        <v>#N/A</v>
      </c>
      <c r="CB375" s="1" t="e">
        <f t="shared" si="34"/>
        <v>#N/A</v>
      </c>
      <c r="CC375" s="1">
        <f t="shared" si="35"/>
        <v>0</v>
      </c>
    </row>
    <row r="376" spans="1:81" ht="15.75" x14ac:dyDescent="0.25">
      <c r="A376" s="172">
        <v>373</v>
      </c>
      <c r="B376" s="162" t="str">
        <f t="shared" si="30"/>
        <v/>
      </c>
      <c r="C376" s="161" t="str">
        <f>IF(B376="","",IF(ISNA(VLOOKUP(B376,'Domaines IP'!$J$3:$K$215,2,FALSE)),"SITE INCONNU",(VLOOKUP(B376,'Domaines IP'!$J$3:$K$215,2,FALSE))))</f>
        <v/>
      </c>
      <c r="D376" s="192"/>
      <c r="E376" s="163"/>
      <c r="F376" s="182" t="str">
        <f t="shared" si="31"/>
        <v/>
      </c>
      <c r="G376" s="188"/>
      <c r="H376" s="200"/>
      <c r="I376" s="201" t="str">
        <f>IF(COUNTIF($E$4:$E$503:$H$4:$H$503,H376)&gt;1,COUNTIF($E$4:$E$503:$H$4:$H$503,H376),"")</f>
        <v/>
      </c>
      <c r="J376" s="189"/>
      <c r="K376" s="180" t="str">
        <f t="shared" si="32"/>
        <v/>
      </c>
      <c r="L376" s="164"/>
      <c r="M376" s="164"/>
      <c r="N376" s="164"/>
      <c r="O376" s="188"/>
      <c r="P376" s="193" t="str">
        <f t="shared" si="33"/>
        <v/>
      </c>
      <c r="Q376" s="190"/>
      <c r="CA376" s="1" t="e">
        <f>VLOOKUP(B376,'Domaines IP'!M:R,6,FALSE)</f>
        <v>#N/A</v>
      </c>
      <c r="CB376" s="1" t="e">
        <f t="shared" si="34"/>
        <v>#N/A</v>
      </c>
      <c r="CC376" s="1">
        <f t="shared" si="35"/>
        <v>0</v>
      </c>
    </row>
    <row r="377" spans="1:81" ht="15.75" x14ac:dyDescent="0.25">
      <c r="A377" s="172">
        <v>374</v>
      </c>
      <c r="B377" s="162" t="str">
        <f t="shared" si="30"/>
        <v/>
      </c>
      <c r="C377" s="161" t="str">
        <f>IF(B377="","",IF(ISNA(VLOOKUP(B377,'Domaines IP'!$J$3:$K$215,2,FALSE)),"SITE INCONNU",(VLOOKUP(B377,'Domaines IP'!$J$3:$K$215,2,FALSE))))</f>
        <v/>
      </c>
      <c r="D377" s="192"/>
      <c r="E377" s="163"/>
      <c r="F377" s="182" t="str">
        <f t="shared" si="31"/>
        <v/>
      </c>
      <c r="G377" s="188"/>
      <c r="H377" s="200"/>
      <c r="I377" s="201" t="str">
        <f>IF(COUNTIF($E$4:$E$503:$H$4:$H$503,H377)&gt;1,COUNTIF($E$4:$E$503:$H$4:$H$503,H377),"")</f>
        <v/>
      </c>
      <c r="J377" s="189"/>
      <c r="K377" s="180" t="str">
        <f t="shared" si="32"/>
        <v/>
      </c>
      <c r="L377" s="164"/>
      <c r="M377" s="164"/>
      <c r="N377" s="164"/>
      <c r="O377" s="188"/>
      <c r="P377" s="193" t="str">
        <f t="shared" si="33"/>
        <v/>
      </c>
      <c r="Q377" s="190"/>
      <c r="CA377" s="1" t="e">
        <f>VLOOKUP(B377,'Domaines IP'!M:R,6,FALSE)</f>
        <v>#N/A</v>
      </c>
      <c r="CB377" s="1" t="e">
        <f t="shared" si="34"/>
        <v>#N/A</v>
      </c>
      <c r="CC377" s="1">
        <f t="shared" si="35"/>
        <v>0</v>
      </c>
    </row>
    <row r="378" spans="1:81" ht="15.75" x14ac:dyDescent="0.25">
      <c r="A378" s="172">
        <v>375</v>
      </c>
      <c r="B378" s="162" t="str">
        <f t="shared" si="30"/>
        <v/>
      </c>
      <c r="C378" s="161" t="str">
        <f>IF(B378="","",IF(ISNA(VLOOKUP(B378,'Domaines IP'!$J$3:$K$215,2,FALSE)),"SITE INCONNU",(VLOOKUP(B378,'Domaines IP'!$J$3:$K$215,2,FALSE))))</f>
        <v/>
      </c>
      <c r="D378" s="192"/>
      <c r="E378" s="163"/>
      <c r="F378" s="182" t="str">
        <f t="shared" si="31"/>
        <v/>
      </c>
      <c r="G378" s="188"/>
      <c r="H378" s="200"/>
      <c r="I378" s="201" t="str">
        <f>IF(COUNTIF($E$4:$E$503:$H$4:$H$503,H378)&gt;1,COUNTIF($E$4:$E$503:$H$4:$H$503,H378),"")</f>
        <v/>
      </c>
      <c r="J378" s="189"/>
      <c r="K378" s="180" t="str">
        <f t="shared" si="32"/>
        <v/>
      </c>
      <c r="L378" s="164"/>
      <c r="M378" s="164"/>
      <c r="N378" s="164"/>
      <c r="O378" s="188"/>
      <c r="P378" s="193" t="str">
        <f t="shared" si="33"/>
        <v/>
      </c>
      <c r="Q378" s="190"/>
      <c r="CA378" s="1" t="e">
        <f>VLOOKUP(B378,'Domaines IP'!M:R,6,FALSE)</f>
        <v>#N/A</v>
      </c>
      <c r="CB378" s="1" t="e">
        <f t="shared" si="34"/>
        <v>#N/A</v>
      </c>
      <c r="CC378" s="1">
        <f t="shared" si="35"/>
        <v>0</v>
      </c>
    </row>
    <row r="379" spans="1:81" ht="15.75" x14ac:dyDescent="0.25">
      <c r="A379" s="172">
        <v>376</v>
      </c>
      <c r="B379" s="162" t="str">
        <f t="shared" si="30"/>
        <v/>
      </c>
      <c r="C379" s="161" t="str">
        <f>IF(B379="","",IF(ISNA(VLOOKUP(B379,'Domaines IP'!$J$3:$K$215,2,FALSE)),"SITE INCONNU",(VLOOKUP(B379,'Domaines IP'!$J$3:$K$215,2,FALSE))))</f>
        <v/>
      </c>
      <c r="D379" s="192"/>
      <c r="E379" s="163"/>
      <c r="F379" s="182" t="str">
        <f t="shared" si="31"/>
        <v/>
      </c>
      <c r="G379" s="188"/>
      <c r="H379" s="200"/>
      <c r="I379" s="201" t="str">
        <f>IF(COUNTIF($E$4:$E$503:$H$4:$H$503,H379)&gt;1,COUNTIF($E$4:$E$503:$H$4:$H$503,H379),"")</f>
        <v/>
      </c>
      <c r="J379" s="189"/>
      <c r="K379" s="180" t="str">
        <f t="shared" si="32"/>
        <v/>
      </c>
      <c r="L379" s="164"/>
      <c r="M379" s="164"/>
      <c r="N379" s="164"/>
      <c r="O379" s="188"/>
      <c r="P379" s="193" t="str">
        <f t="shared" si="33"/>
        <v/>
      </c>
      <c r="Q379" s="190"/>
      <c r="CA379" s="1" t="e">
        <f>VLOOKUP(B379,'Domaines IP'!M:R,6,FALSE)</f>
        <v>#N/A</v>
      </c>
      <c r="CB379" s="1" t="e">
        <f t="shared" si="34"/>
        <v>#N/A</v>
      </c>
      <c r="CC379" s="1">
        <f t="shared" si="35"/>
        <v>0</v>
      </c>
    </row>
    <row r="380" spans="1:81" ht="15.75" x14ac:dyDescent="0.25">
      <c r="A380" s="172">
        <v>377</v>
      </c>
      <c r="B380" s="162" t="str">
        <f t="shared" si="30"/>
        <v/>
      </c>
      <c r="C380" s="161" t="str">
        <f>IF(B380="","",IF(ISNA(VLOOKUP(B380,'Domaines IP'!$J$3:$K$215,2,FALSE)),"SITE INCONNU",(VLOOKUP(B380,'Domaines IP'!$J$3:$K$215,2,FALSE))))</f>
        <v/>
      </c>
      <c r="D380" s="192"/>
      <c r="E380" s="163"/>
      <c r="F380" s="182" t="str">
        <f t="shared" si="31"/>
        <v/>
      </c>
      <c r="G380" s="188"/>
      <c r="H380" s="200"/>
      <c r="I380" s="201" t="str">
        <f>IF(COUNTIF($E$4:$E$503:$H$4:$H$503,H380)&gt;1,COUNTIF($E$4:$E$503:$H$4:$H$503,H380),"")</f>
        <v/>
      </c>
      <c r="J380" s="189"/>
      <c r="K380" s="180" t="str">
        <f t="shared" si="32"/>
        <v/>
      </c>
      <c r="L380" s="164"/>
      <c r="M380" s="164"/>
      <c r="N380" s="164"/>
      <c r="O380" s="188"/>
      <c r="P380" s="193" t="str">
        <f t="shared" si="33"/>
        <v/>
      </c>
      <c r="Q380" s="190"/>
      <c r="CA380" s="1" t="e">
        <f>VLOOKUP(B380,'Domaines IP'!M:R,6,FALSE)</f>
        <v>#N/A</v>
      </c>
      <c r="CB380" s="1" t="e">
        <f t="shared" si="34"/>
        <v>#N/A</v>
      </c>
      <c r="CC380" s="1">
        <f t="shared" si="35"/>
        <v>0</v>
      </c>
    </row>
    <row r="381" spans="1:81" ht="15.75" x14ac:dyDescent="0.25">
      <c r="A381" s="172">
        <v>378</v>
      </c>
      <c r="B381" s="162" t="str">
        <f t="shared" si="30"/>
        <v/>
      </c>
      <c r="C381" s="161" t="str">
        <f>IF(B381="","",IF(ISNA(VLOOKUP(B381,'Domaines IP'!$J$3:$K$215,2,FALSE)),"SITE INCONNU",(VLOOKUP(B381,'Domaines IP'!$J$3:$K$215,2,FALSE))))</f>
        <v/>
      </c>
      <c r="D381" s="192"/>
      <c r="E381" s="163"/>
      <c r="F381" s="182" t="str">
        <f t="shared" si="31"/>
        <v/>
      </c>
      <c r="G381" s="188"/>
      <c r="H381" s="200"/>
      <c r="I381" s="201" t="str">
        <f>IF(COUNTIF($E$4:$E$503:$H$4:$H$503,H381)&gt;1,COUNTIF($E$4:$E$503:$H$4:$H$503,H381),"")</f>
        <v/>
      </c>
      <c r="J381" s="189"/>
      <c r="K381" s="180" t="str">
        <f t="shared" si="32"/>
        <v/>
      </c>
      <c r="L381" s="164"/>
      <c r="M381" s="164"/>
      <c r="N381" s="164"/>
      <c r="O381" s="188"/>
      <c r="P381" s="193" t="str">
        <f t="shared" si="33"/>
        <v/>
      </c>
      <c r="Q381" s="190"/>
      <c r="CA381" s="1" t="e">
        <f>VLOOKUP(B381,'Domaines IP'!M:R,6,FALSE)</f>
        <v>#N/A</v>
      </c>
      <c r="CB381" s="1" t="e">
        <f t="shared" si="34"/>
        <v>#N/A</v>
      </c>
      <c r="CC381" s="1">
        <f t="shared" si="35"/>
        <v>0</v>
      </c>
    </row>
    <row r="382" spans="1:81" ht="15.75" x14ac:dyDescent="0.25">
      <c r="A382" s="172">
        <v>379</v>
      </c>
      <c r="B382" s="162" t="str">
        <f t="shared" si="30"/>
        <v/>
      </c>
      <c r="C382" s="161" t="str">
        <f>IF(B382="","",IF(ISNA(VLOOKUP(B382,'Domaines IP'!$J$3:$K$215,2,FALSE)),"SITE INCONNU",(VLOOKUP(B382,'Domaines IP'!$J$3:$K$215,2,FALSE))))</f>
        <v/>
      </c>
      <c r="D382" s="192"/>
      <c r="E382" s="163"/>
      <c r="F382" s="182" t="str">
        <f t="shared" si="31"/>
        <v/>
      </c>
      <c r="G382" s="188"/>
      <c r="H382" s="200"/>
      <c r="I382" s="201" t="str">
        <f>IF(COUNTIF($E$4:$E$503:$H$4:$H$503,H382)&gt;1,COUNTIF($E$4:$E$503:$H$4:$H$503,H382),"")</f>
        <v/>
      </c>
      <c r="J382" s="189"/>
      <c r="K382" s="180" t="str">
        <f t="shared" si="32"/>
        <v/>
      </c>
      <c r="L382" s="164"/>
      <c r="M382" s="164"/>
      <c r="N382" s="164"/>
      <c r="O382" s="188"/>
      <c r="P382" s="193" t="str">
        <f t="shared" si="33"/>
        <v/>
      </c>
      <c r="Q382" s="190"/>
      <c r="CA382" s="1" t="e">
        <f>VLOOKUP(B382,'Domaines IP'!M:R,6,FALSE)</f>
        <v>#N/A</v>
      </c>
      <c r="CB382" s="1" t="e">
        <f t="shared" si="34"/>
        <v>#N/A</v>
      </c>
      <c r="CC382" s="1">
        <f t="shared" si="35"/>
        <v>0</v>
      </c>
    </row>
    <row r="383" spans="1:81" ht="15.75" x14ac:dyDescent="0.25">
      <c r="A383" s="172">
        <v>380</v>
      </c>
      <c r="B383" s="162" t="str">
        <f t="shared" si="30"/>
        <v/>
      </c>
      <c r="C383" s="161" t="str">
        <f>IF(B383="","",IF(ISNA(VLOOKUP(B383,'Domaines IP'!$J$3:$K$215,2,FALSE)),"SITE INCONNU",(VLOOKUP(B383,'Domaines IP'!$J$3:$K$215,2,FALSE))))</f>
        <v/>
      </c>
      <c r="D383" s="192"/>
      <c r="E383" s="163"/>
      <c r="F383" s="182" t="str">
        <f t="shared" si="31"/>
        <v/>
      </c>
      <c r="G383" s="188"/>
      <c r="H383" s="200"/>
      <c r="I383" s="201" t="str">
        <f>IF(COUNTIF($E$4:$E$503:$H$4:$H$503,H383)&gt;1,COUNTIF($E$4:$E$503:$H$4:$H$503,H383),"")</f>
        <v/>
      </c>
      <c r="J383" s="189"/>
      <c r="K383" s="180" t="str">
        <f t="shared" si="32"/>
        <v/>
      </c>
      <c r="L383" s="164"/>
      <c r="M383" s="164"/>
      <c r="N383" s="164"/>
      <c r="O383" s="188"/>
      <c r="P383" s="193" t="str">
        <f t="shared" si="33"/>
        <v/>
      </c>
      <c r="Q383" s="190"/>
      <c r="CA383" s="1" t="e">
        <f>VLOOKUP(B383,'Domaines IP'!M:R,6,FALSE)</f>
        <v>#N/A</v>
      </c>
      <c r="CB383" s="1" t="e">
        <f t="shared" si="34"/>
        <v>#N/A</v>
      </c>
      <c r="CC383" s="1">
        <f t="shared" si="35"/>
        <v>0</v>
      </c>
    </row>
    <row r="384" spans="1:81" ht="15.75" x14ac:dyDescent="0.25">
      <c r="A384" s="172">
        <v>381</v>
      </c>
      <c r="B384" s="162" t="str">
        <f t="shared" si="30"/>
        <v/>
      </c>
      <c r="C384" s="161" t="str">
        <f>IF(B384="","",IF(ISNA(VLOOKUP(B384,'Domaines IP'!$J$3:$K$215,2,FALSE)),"SITE INCONNU",(VLOOKUP(B384,'Domaines IP'!$J$3:$K$215,2,FALSE))))</f>
        <v/>
      </c>
      <c r="D384" s="192"/>
      <c r="E384" s="163"/>
      <c r="F384" s="182" t="str">
        <f t="shared" si="31"/>
        <v/>
      </c>
      <c r="G384" s="188"/>
      <c r="H384" s="200"/>
      <c r="I384" s="201" t="str">
        <f>IF(COUNTIF($E$4:$E$503:$H$4:$H$503,H384)&gt;1,COUNTIF($E$4:$E$503:$H$4:$H$503,H384),"")</f>
        <v/>
      </c>
      <c r="J384" s="189"/>
      <c r="K384" s="180" t="str">
        <f t="shared" si="32"/>
        <v/>
      </c>
      <c r="L384" s="164"/>
      <c r="M384" s="164"/>
      <c r="N384" s="164"/>
      <c r="O384" s="188"/>
      <c r="P384" s="193" t="str">
        <f t="shared" si="33"/>
        <v/>
      </c>
      <c r="Q384" s="190"/>
      <c r="CA384" s="1" t="e">
        <f>VLOOKUP(B384,'Domaines IP'!M:R,6,FALSE)</f>
        <v>#N/A</v>
      </c>
      <c r="CB384" s="1" t="e">
        <f t="shared" si="34"/>
        <v>#N/A</v>
      </c>
      <c r="CC384" s="1">
        <f t="shared" si="35"/>
        <v>0</v>
      </c>
    </row>
    <row r="385" spans="1:81" ht="15.75" x14ac:dyDescent="0.25">
      <c r="A385" s="172">
        <v>382</v>
      </c>
      <c r="B385" s="162" t="str">
        <f t="shared" si="30"/>
        <v/>
      </c>
      <c r="C385" s="161" t="str">
        <f>IF(B385="","",IF(ISNA(VLOOKUP(B385,'Domaines IP'!$J$3:$K$215,2,FALSE)),"SITE INCONNU",(VLOOKUP(B385,'Domaines IP'!$J$3:$K$215,2,FALSE))))</f>
        <v/>
      </c>
      <c r="D385" s="192"/>
      <c r="E385" s="163"/>
      <c r="F385" s="182" t="str">
        <f t="shared" si="31"/>
        <v/>
      </c>
      <c r="G385" s="188"/>
      <c r="H385" s="200"/>
      <c r="I385" s="201" t="str">
        <f>IF(COUNTIF($E$4:$E$503:$H$4:$H$503,H385)&gt;1,COUNTIF($E$4:$E$503:$H$4:$H$503,H385),"")</f>
        <v/>
      </c>
      <c r="J385" s="189"/>
      <c r="K385" s="180" t="str">
        <f t="shared" si="32"/>
        <v/>
      </c>
      <c r="L385" s="164"/>
      <c r="M385" s="164"/>
      <c r="N385" s="164"/>
      <c r="O385" s="188"/>
      <c r="P385" s="193" t="str">
        <f t="shared" si="33"/>
        <v/>
      </c>
      <c r="Q385" s="190"/>
      <c r="CA385" s="1" t="e">
        <f>VLOOKUP(B385,'Domaines IP'!M:R,6,FALSE)</f>
        <v>#N/A</v>
      </c>
      <c r="CB385" s="1" t="e">
        <f t="shared" si="34"/>
        <v>#N/A</v>
      </c>
      <c r="CC385" s="1">
        <f t="shared" si="35"/>
        <v>0</v>
      </c>
    </row>
    <row r="386" spans="1:81" ht="15.75" x14ac:dyDescent="0.25">
      <c r="A386" s="172">
        <v>383</v>
      </c>
      <c r="B386" s="162" t="str">
        <f t="shared" si="30"/>
        <v/>
      </c>
      <c r="C386" s="161" t="str">
        <f>IF(B386="","",IF(ISNA(VLOOKUP(B386,'Domaines IP'!$J$3:$K$215,2,FALSE)),"SITE INCONNU",(VLOOKUP(B386,'Domaines IP'!$J$3:$K$215,2,FALSE))))</f>
        <v/>
      </c>
      <c r="D386" s="192"/>
      <c r="E386" s="163"/>
      <c r="F386" s="182" t="str">
        <f t="shared" si="31"/>
        <v/>
      </c>
      <c r="G386" s="188"/>
      <c r="H386" s="200"/>
      <c r="I386" s="201" t="str">
        <f>IF(COUNTIF($E$4:$E$503:$H$4:$H$503,H386)&gt;1,COUNTIF($E$4:$E$503:$H$4:$H$503,H386),"")</f>
        <v/>
      </c>
      <c r="J386" s="189"/>
      <c r="K386" s="180" t="str">
        <f t="shared" si="32"/>
        <v/>
      </c>
      <c r="L386" s="164"/>
      <c r="M386" s="164"/>
      <c r="N386" s="164"/>
      <c r="O386" s="188"/>
      <c r="P386" s="193" t="str">
        <f t="shared" si="33"/>
        <v/>
      </c>
      <c r="Q386" s="190"/>
      <c r="CA386" s="1" t="e">
        <f>VLOOKUP(B386,'Domaines IP'!M:R,6,FALSE)</f>
        <v>#N/A</v>
      </c>
      <c r="CB386" s="1" t="e">
        <f t="shared" si="34"/>
        <v>#N/A</v>
      </c>
      <c r="CC386" s="1">
        <f t="shared" si="35"/>
        <v>0</v>
      </c>
    </row>
    <row r="387" spans="1:81" ht="15.75" x14ac:dyDescent="0.25">
      <c r="A387" s="172">
        <v>384</v>
      </c>
      <c r="B387" s="162" t="str">
        <f t="shared" si="30"/>
        <v/>
      </c>
      <c r="C387" s="161" t="str">
        <f>IF(B387="","",IF(ISNA(VLOOKUP(B387,'Domaines IP'!$J$3:$K$215,2,FALSE)),"SITE INCONNU",(VLOOKUP(B387,'Domaines IP'!$J$3:$K$215,2,FALSE))))</f>
        <v/>
      </c>
      <c r="D387" s="192"/>
      <c r="E387" s="163"/>
      <c r="F387" s="182" t="str">
        <f t="shared" si="31"/>
        <v/>
      </c>
      <c r="G387" s="188"/>
      <c r="H387" s="200"/>
      <c r="I387" s="201" t="str">
        <f>IF(COUNTIF($E$4:$E$503:$H$4:$H$503,H387)&gt;1,COUNTIF($E$4:$E$503:$H$4:$H$503,H387),"")</f>
        <v/>
      </c>
      <c r="J387" s="189"/>
      <c r="K387" s="180" t="str">
        <f t="shared" si="32"/>
        <v/>
      </c>
      <c r="L387" s="164"/>
      <c r="M387" s="164"/>
      <c r="N387" s="164"/>
      <c r="O387" s="188"/>
      <c r="P387" s="193" t="str">
        <f t="shared" si="33"/>
        <v/>
      </c>
      <c r="Q387" s="190"/>
      <c r="CA387" s="1" t="e">
        <f>VLOOKUP(B387,'Domaines IP'!M:R,6,FALSE)</f>
        <v>#N/A</v>
      </c>
      <c r="CB387" s="1" t="e">
        <f t="shared" si="34"/>
        <v>#N/A</v>
      </c>
      <c r="CC387" s="1">
        <f t="shared" si="35"/>
        <v>0</v>
      </c>
    </row>
    <row r="388" spans="1:81" ht="15.75" x14ac:dyDescent="0.25">
      <c r="A388" s="172">
        <v>385</v>
      </c>
      <c r="B388" s="162" t="str">
        <f t="shared" si="30"/>
        <v/>
      </c>
      <c r="C388" s="161" t="str">
        <f>IF(B388="","",IF(ISNA(VLOOKUP(B388,'Domaines IP'!$J$3:$K$215,2,FALSE)),"SITE INCONNU",(VLOOKUP(B388,'Domaines IP'!$J$3:$K$215,2,FALSE))))</f>
        <v/>
      </c>
      <c r="D388" s="192"/>
      <c r="E388" s="163"/>
      <c r="F388" s="182" t="str">
        <f t="shared" si="31"/>
        <v/>
      </c>
      <c r="G388" s="188"/>
      <c r="H388" s="200"/>
      <c r="I388" s="201" t="str">
        <f>IF(COUNTIF($E$4:$E$503:$H$4:$H$503,H388)&gt;1,COUNTIF($E$4:$E$503:$H$4:$H$503,H388),"")</f>
        <v/>
      </c>
      <c r="J388" s="189"/>
      <c r="K388" s="180" t="str">
        <f t="shared" si="32"/>
        <v/>
      </c>
      <c r="L388" s="164"/>
      <c r="M388" s="164"/>
      <c r="N388" s="164"/>
      <c r="O388" s="188"/>
      <c r="P388" s="193" t="str">
        <f t="shared" si="33"/>
        <v/>
      </c>
      <c r="Q388" s="190"/>
      <c r="CA388" s="1" t="e">
        <f>VLOOKUP(B388,'Domaines IP'!M:R,6,FALSE)</f>
        <v>#N/A</v>
      </c>
      <c r="CB388" s="1" t="e">
        <f t="shared" si="34"/>
        <v>#N/A</v>
      </c>
      <c r="CC388" s="1">
        <f t="shared" si="35"/>
        <v>0</v>
      </c>
    </row>
    <row r="389" spans="1:81" ht="15.75" x14ac:dyDescent="0.25">
      <c r="A389" s="172">
        <v>386</v>
      </c>
      <c r="B389" s="162" t="str">
        <f t="shared" ref="B389:B452" si="36">IFERROR(IF(H389="",VALUE(LEFT(E389,3)),VALUE(LEFT(H389,3))),"")</f>
        <v/>
      </c>
      <c r="C389" s="161" t="str">
        <f>IF(B389="","",IF(ISNA(VLOOKUP(B389,'Domaines IP'!$J$3:$K$215,2,FALSE)),"SITE INCONNU",(VLOOKUP(B389,'Domaines IP'!$J$3:$K$215,2,FALSE))))</f>
        <v/>
      </c>
      <c r="D389" s="192"/>
      <c r="E389" s="163"/>
      <c r="F389" s="182" t="str">
        <f t="shared" ref="F389:F452" si="37">IF(COUNTIF($E$4:$E$503,E389)&gt;1,COUNTIF($E$4:$E$503,E389),"")</f>
        <v/>
      </c>
      <c r="G389" s="188"/>
      <c r="H389" s="200"/>
      <c r="I389" s="201" t="str">
        <f>IF(COUNTIF($E$4:$E$503:$H$4:$H$503,H389)&gt;1,COUNTIF($E$4:$E$503:$H$4:$H$503,H389),"")</f>
        <v/>
      </c>
      <c r="J389" s="189"/>
      <c r="K389" s="180" t="str">
        <f t="shared" ref="K389:K452" si="38">IF(COUNTIF($J$4:$J$503,J389)&gt;1,COUNTIF($J$4:$J$503,J389),"")</f>
        <v/>
      </c>
      <c r="L389" s="164"/>
      <c r="M389" s="164"/>
      <c r="N389" s="164"/>
      <c r="O389" s="188"/>
      <c r="P389" s="193" t="str">
        <f t="shared" ref="P389:P452" si="39">IF(O389="","",IF(O389="uAgent","",IF(O389="uSupervisor",CB389,IF(O389="uAgent et uSupervisor",CB389))))</f>
        <v/>
      </c>
      <c r="Q389" s="190"/>
      <c r="CA389" s="1" t="e">
        <f>VLOOKUP(B389,'Domaines IP'!M:R,6,FALSE)</f>
        <v>#N/A</v>
      </c>
      <c r="CB389" s="1" t="e">
        <f t="shared" ref="CB389:CB452" si="40">CONCATENATE(CA389,"_",D389,"_","RE")</f>
        <v>#N/A</v>
      </c>
      <c r="CC389" s="1">
        <f t="shared" ref="CC389:CC452" si="41">COUNTIF(R389:BP389,"X")</f>
        <v>0</v>
      </c>
    </row>
    <row r="390" spans="1:81" ht="15.75" x14ac:dyDescent="0.25">
      <c r="A390" s="172">
        <v>387</v>
      </c>
      <c r="B390" s="162" t="str">
        <f t="shared" si="36"/>
        <v/>
      </c>
      <c r="C390" s="161" t="str">
        <f>IF(B390="","",IF(ISNA(VLOOKUP(B390,'Domaines IP'!$J$3:$K$215,2,FALSE)),"SITE INCONNU",(VLOOKUP(B390,'Domaines IP'!$J$3:$K$215,2,FALSE))))</f>
        <v/>
      </c>
      <c r="D390" s="192"/>
      <c r="E390" s="163"/>
      <c r="F390" s="182" t="str">
        <f t="shared" si="37"/>
        <v/>
      </c>
      <c r="G390" s="188"/>
      <c r="H390" s="200"/>
      <c r="I390" s="201" t="str">
        <f>IF(COUNTIF($E$4:$E$503:$H$4:$H$503,H390)&gt;1,COUNTIF($E$4:$E$503:$H$4:$H$503,H390),"")</f>
        <v/>
      </c>
      <c r="J390" s="189"/>
      <c r="K390" s="180" t="str">
        <f t="shared" si="38"/>
        <v/>
      </c>
      <c r="L390" s="164"/>
      <c r="M390" s="164"/>
      <c r="N390" s="164"/>
      <c r="O390" s="188"/>
      <c r="P390" s="193" t="str">
        <f t="shared" si="39"/>
        <v/>
      </c>
      <c r="Q390" s="190"/>
      <c r="CA390" s="1" t="e">
        <f>VLOOKUP(B390,'Domaines IP'!M:R,6,FALSE)</f>
        <v>#N/A</v>
      </c>
      <c r="CB390" s="1" t="e">
        <f t="shared" si="40"/>
        <v>#N/A</v>
      </c>
      <c r="CC390" s="1">
        <f t="shared" si="41"/>
        <v>0</v>
      </c>
    </row>
    <row r="391" spans="1:81" ht="15.75" x14ac:dyDescent="0.25">
      <c r="A391" s="172">
        <v>388</v>
      </c>
      <c r="B391" s="162" t="str">
        <f t="shared" si="36"/>
        <v/>
      </c>
      <c r="C391" s="161" t="str">
        <f>IF(B391="","",IF(ISNA(VLOOKUP(B391,'Domaines IP'!$J$3:$K$215,2,FALSE)),"SITE INCONNU",(VLOOKUP(B391,'Domaines IP'!$J$3:$K$215,2,FALSE))))</f>
        <v/>
      </c>
      <c r="D391" s="192"/>
      <c r="E391" s="163"/>
      <c r="F391" s="182" t="str">
        <f t="shared" si="37"/>
        <v/>
      </c>
      <c r="G391" s="188"/>
      <c r="H391" s="200"/>
      <c r="I391" s="201" t="str">
        <f>IF(COUNTIF($E$4:$E$503:$H$4:$H$503,H391)&gt;1,COUNTIF($E$4:$E$503:$H$4:$H$503,H391),"")</f>
        <v/>
      </c>
      <c r="J391" s="189"/>
      <c r="K391" s="180" t="str">
        <f t="shared" si="38"/>
        <v/>
      </c>
      <c r="L391" s="164"/>
      <c r="M391" s="164"/>
      <c r="N391" s="164"/>
      <c r="O391" s="188"/>
      <c r="P391" s="193" t="str">
        <f t="shared" si="39"/>
        <v/>
      </c>
      <c r="Q391" s="190"/>
      <c r="CA391" s="1" t="e">
        <f>VLOOKUP(B391,'Domaines IP'!M:R,6,FALSE)</f>
        <v>#N/A</v>
      </c>
      <c r="CB391" s="1" t="e">
        <f t="shared" si="40"/>
        <v>#N/A</v>
      </c>
      <c r="CC391" s="1">
        <f t="shared" si="41"/>
        <v>0</v>
      </c>
    </row>
    <row r="392" spans="1:81" ht="15.75" x14ac:dyDescent="0.25">
      <c r="A392" s="172">
        <v>389</v>
      </c>
      <c r="B392" s="162" t="str">
        <f t="shared" si="36"/>
        <v/>
      </c>
      <c r="C392" s="161" t="str">
        <f>IF(B392="","",IF(ISNA(VLOOKUP(B392,'Domaines IP'!$J$3:$K$215,2,FALSE)),"SITE INCONNU",(VLOOKUP(B392,'Domaines IP'!$J$3:$K$215,2,FALSE))))</f>
        <v/>
      </c>
      <c r="D392" s="192"/>
      <c r="E392" s="163"/>
      <c r="F392" s="182" t="str">
        <f t="shared" si="37"/>
        <v/>
      </c>
      <c r="G392" s="188"/>
      <c r="H392" s="200"/>
      <c r="I392" s="201" t="str">
        <f>IF(COUNTIF($E$4:$E$503:$H$4:$H$503,H392)&gt;1,COUNTIF($E$4:$E$503:$H$4:$H$503,H392),"")</f>
        <v/>
      </c>
      <c r="J392" s="189"/>
      <c r="K392" s="180" t="str">
        <f t="shared" si="38"/>
        <v/>
      </c>
      <c r="L392" s="164"/>
      <c r="M392" s="164"/>
      <c r="N392" s="164"/>
      <c r="O392" s="188"/>
      <c r="P392" s="193" t="str">
        <f t="shared" si="39"/>
        <v/>
      </c>
      <c r="Q392" s="190"/>
      <c r="CA392" s="1" t="e">
        <f>VLOOKUP(B392,'Domaines IP'!M:R,6,FALSE)</f>
        <v>#N/A</v>
      </c>
      <c r="CB392" s="1" t="e">
        <f t="shared" si="40"/>
        <v>#N/A</v>
      </c>
      <c r="CC392" s="1">
        <f t="shared" si="41"/>
        <v>0</v>
      </c>
    </row>
    <row r="393" spans="1:81" ht="15.75" x14ac:dyDescent="0.25">
      <c r="A393" s="172">
        <v>390</v>
      </c>
      <c r="B393" s="162" t="str">
        <f t="shared" si="36"/>
        <v/>
      </c>
      <c r="C393" s="161" t="str">
        <f>IF(B393="","",IF(ISNA(VLOOKUP(B393,'Domaines IP'!$J$3:$K$215,2,FALSE)),"SITE INCONNU",(VLOOKUP(B393,'Domaines IP'!$J$3:$K$215,2,FALSE))))</f>
        <v/>
      </c>
      <c r="D393" s="192"/>
      <c r="E393" s="163"/>
      <c r="F393" s="182" t="str">
        <f t="shared" si="37"/>
        <v/>
      </c>
      <c r="G393" s="188"/>
      <c r="H393" s="200"/>
      <c r="I393" s="201" t="str">
        <f>IF(COUNTIF($E$4:$E$503:$H$4:$H$503,H393)&gt;1,COUNTIF($E$4:$E$503:$H$4:$H$503,H393),"")</f>
        <v/>
      </c>
      <c r="J393" s="189"/>
      <c r="K393" s="180" t="str">
        <f t="shared" si="38"/>
        <v/>
      </c>
      <c r="L393" s="164"/>
      <c r="M393" s="164"/>
      <c r="N393" s="164"/>
      <c r="O393" s="188"/>
      <c r="P393" s="193" t="str">
        <f t="shared" si="39"/>
        <v/>
      </c>
      <c r="Q393" s="190"/>
      <c r="CA393" s="1" t="e">
        <f>VLOOKUP(B393,'Domaines IP'!M:R,6,FALSE)</f>
        <v>#N/A</v>
      </c>
      <c r="CB393" s="1" t="e">
        <f t="shared" si="40"/>
        <v>#N/A</v>
      </c>
      <c r="CC393" s="1">
        <f t="shared" si="41"/>
        <v>0</v>
      </c>
    </row>
    <row r="394" spans="1:81" ht="15.75" x14ac:dyDescent="0.25">
      <c r="A394" s="172">
        <v>391</v>
      </c>
      <c r="B394" s="162" t="str">
        <f t="shared" si="36"/>
        <v/>
      </c>
      <c r="C394" s="161" t="str">
        <f>IF(B394="","",IF(ISNA(VLOOKUP(B394,'Domaines IP'!$J$3:$K$215,2,FALSE)),"SITE INCONNU",(VLOOKUP(B394,'Domaines IP'!$J$3:$K$215,2,FALSE))))</f>
        <v/>
      </c>
      <c r="D394" s="192"/>
      <c r="E394" s="163"/>
      <c r="F394" s="182" t="str">
        <f t="shared" si="37"/>
        <v/>
      </c>
      <c r="G394" s="188"/>
      <c r="H394" s="200"/>
      <c r="I394" s="201" t="str">
        <f>IF(COUNTIF($E$4:$E$503:$H$4:$H$503,H394)&gt;1,COUNTIF($E$4:$E$503:$H$4:$H$503,H394),"")</f>
        <v/>
      </c>
      <c r="J394" s="189"/>
      <c r="K394" s="180" t="str">
        <f t="shared" si="38"/>
        <v/>
      </c>
      <c r="L394" s="164"/>
      <c r="M394" s="164"/>
      <c r="N394" s="164"/>
      <c r="O394" s="188"/>
      <c r="P394" s="193" t="str">
        <f t="shared" si="39"/>
        <v/>
      </c>
      <c r="Q394" s="190"/>
      <c r="CA394" s="1" t="e">
        <f>VLOOKUP(B394,'Domaines IP'!M:R,6,FALSE)</f>
        <v>#N/A</v>
      </c>
      <c r="CB394" s="1" t="e">
        <f t="shared" si="40"/>
        <v>#N/A</v>
      </c>
      <c r="CC394" s="1">
        <f t="shared" si="41"/>
        <v>0</v>
      </c>
    </row>
    <row r="395" spans="1:81" ht="15.75" x14ac:dyDescent="0.25">
      <c r="A395" s="172">
        <v>392</v>
      </c>
      <c r="B395" s="162" t="str">
        <f t="shared" si="36"/>
        <v/>
      </c>
      <c r="C395" s="161" t="str">
        <f>IF(B395="","",IF(ISNA(VLOOKUP(B395,'Domaines IP'!$J$3:$K$215,2,FALSE)),"SITE INCONNU",(VLOOKUP(B395,'Domaines IP'!$J$3:$K$215,2,FALSE))))</f>
        <v/>
      </c>
      <c r="D395" s="192"/>
      <c r="E395" s="163"/>
      <c r="F395" s="182" t="str">
        <f t="shared" si="37"/>
        <v/>
      </c>
      <c r="G395" s="188"/>
      <c r="H395" s="200"/>
      <c r="I395" s="201" t="str">
        <f>IF(COUNTIF($E$4:$E$503:$H$4:$H$503,H395)&gt;1,COUNTIF($E$4:$E$503:$H$4:$H$503,H395),"")</f>
        <v/>
      </c>
      <c r="J395" s="189"/>
      <c r="K395" s="180" t="str">
        <f t="shared" si="38"/>
        <v/>
      </c>
      <c r="L395" s="164"/>
      <c r="M395" s="164"/>
      <c r="N395" s="164"/>
      <c r="O395" s="188"/>
      <c r="P395" s="193" t="str">
        <f t="shared" si="39"/>
        <v/>
      </c>
      <c r="Q395" s="190"/>
      <c r="CA395" s="1" t="e">
        <f>VLOOKUP(B395,'Domaines IP'!M:R,6,FALSE)</f>
        <v>#N/A</v>
      </c>
      <c r="CB395" s="1" t="e">
        <f t="shared" si="40"/>
        <v>#N/A</v>
      </c>
      <c r="CC395" s="1">
        <f t="shared" si="41"/>
        <v>0</v>
      </c>
    </row>
    <row r="396" spans="1:81" ht="15.75" x14ac:dyDescent="0.25">
      <c r="A396" s="172">
        <v>393</v>
      </c>
      <c r="B396" s="162" t="str">
        <f t="shared" si="36"/>
        <v/>
      </c>
      <c r="C396" s="161" t="str">
        <f>IF(B396="","",IF(ISNA(VLOOKUP(B396,'Domaines IP'!$J$3:$K$215,2,FALSE)),"SITE INCONNU",(VLOOKUP(B396,'Domaines IP'!$J$3:$K$215,2,FALSE))))</f>
        <v/>
      </c>
      <c r="D396" s="192"/>
      <c r="E396" s="163"/>
      <c r="F396" s="182" t="str">
        <f t="shared" si="37"/>
        <v/>
      </c>
      <c r="G396" s="188"/>
      <c r="H396" s="200"/>
      <c r="I396" s="201" t="str">
        <f>IF(COUNTIF($E$4:$E$503:$H$4:$H$503,H396)&gt;1,COUNTIF($E$4:$E$503:$H$4:$H$503,H396),"")</f>
        <v/>
      </c>
      <c r="J396" s="189"/>
      <c r="K396" s="180" t="str">
        <f t="shared" si="38"/>
        <v/>
      </c>
      <c r="L396" s="164"/>
      <c r="M396" s="164"/>
      <c r="N396" s="164"/>
      <c r="O396" s="188"/>
      <c r="P396" s="193" t="str">
        <f t="shared" si="39"/>
        <v/>
      </c>
      <c r="Q396" s="190"/>
      <c r="CA396" s="1" t="e">
        <f>VLOOKUP(B396,'Domaines IP'!M:R,6,FALSE)</f>
        <v>#N/A</v>
      </c>
      <c r="CB396" s="1" t="e">
        <f t="shared" si="40"/>
        <v>#N/A</v>
      </c>
      <c r="CC396" s="1">
        <f t="shared" si="41"/>
        <v>0</v>
      </c>
    </row>
    <row r="397" spans="1:81" ht="15.75" x14ac:dyDescent="0.25">
      <c r="A397" s="172">
        <v>394</v>
      </c>
      <c r="B397" s="162" t="str">
        <f t="shared" si="36"/>
        <v/>
      </c>
      <c r="C397" s="161" t="str">
        <f>IF(B397="","",IF(ISNA(VLOOKUP(B397,'Domaines IP'!$J$3:$K$215,2,FALSE)),"SITE INCONNU",(VLOOKUP(B397,'Domaines IP'!$J$3:$K$215,2,FALSE))))</f>
        <v/>
      </c>
      <c r="D397" s="192"/>
      <c r="E397" s="163"/>
      <c r="F397" s="182" t="str">
        <f t="shared" si="37"/>
        <v/>
      </c>
      <c r="G397" s="188"/>
      <c r="H397" s="200"/>
      <c r="I397" s="201" t="str">
        <f>IF(COUNTIF($E$4:$E$503:$H$4:$H$503,H397)&gt;1,COUNTIF($E$4:$E$503:$H$4:$H$503,H397),"")</f>
        <v/>
      </c>
      <c r="J397" s="189"/>
      <c r="K397" s="180" t="str">
        <f t="shared" si="38"/>
        <v/>
      </c>
      <c r="L397" s="164"/>
      <c r="M397" s="164"/>
      <c r="N397" s="164"/>
      <c r="O397" s="188"/>
      <c r="P397" s="193" t="str">
        <f t="shared" si="39"/>
        <v/>
      </c>
      <c r="Q397" s="190"/>
      <c r="CA397" s="1" t="e">
        <f>VLOOKUP(B397,'Domaines IP'!M:R,6,FALSE)</f>
        <v>#N/A</v>
      </c>
      <c r="CB397" s="1" t="e">
        <f t="shared" si="40"/>
        <v>#N/A</v>
      </c>
      <c r="CC397" s="1">
        <f t="shared" si="41"/>
        <v>0</v>
      </c>
    </row>
    <row r="398" spans="1:81" ht="15.75" x14ac:dyDescent="0.25">
      <c r="A398" s="172">
        <v>395</v>
      </c>
      <c r="B398" s="162" t="str">
        <f t="shared" si="36"/>
        <v/>
      </c>
      <c r="C398" s="161" t="str">
        <f>IF(B398="","",IF(ISNA(VLOOKUP(B398,'Domaines IP'!$J$3:$K$215,2,FALSE)),"SITE INCONNU",(VLOOKUP(B398,'Domaines IP'!$J$3:$K$215,2,FALSE))))</f>
        <v/>
      </c>
      <c r="D398" s="192"/>
      <c r="E398" s="163"/>
      <c r="F398" s="182" t="str">
        <f t="shared" si="37"/>
        <v/>
      </c>
      <c r="G398" s="188"/>
      <c r="H398" s="200"/>
      <c r="I398" s="201" t="str">
        <f>IF(COUNTIF($E$4:$E$503:$H$4:$H$503,H398)&gt;1,COUNTIF($E$4:$E$503:$H$4:$H$503,H398),"")</f>
        <v/>
      </c>
      <c r="J398" s="189"/>
      <c r="K398" s="180" t="str">
        <f t="shared" si="38"/>
        <v/>
      </c>
      <c r="L398" s="164"/>
      <c r="M398" s="164"/>
      <c r="N398" s="164"/>
      <c r="O398" s="188"/>
      <c r="P398" s="193" t="str">
        <f t="shared" si="39"/>
        <v/>
      </c>
      <c r="Q398" s="190"/>
      <c r="CA398" s="1" t="e">
        <f>VLOOKUP(B398,'Domaines IP'!M:R,6,FALSE)</f>
        <v>#N/A</v>
      </c>
      <c r="CB398" s="1" t="e">
        <f t="shared" si="40"/>
        <v>#N/A</v>
      </c>
      <c r="CC398" s="1">
        <f t="shared" si="41"/>
        <v>0</v>
      </c>
    </row>
    <row r="399" spans="1:81" ht="15.75" x14ac:dyDescent="0.25">
      <c r="A399" s="172">
        <v>396</v>
      </c>
      <c r="B399" s="162" t="str">
        <f t="shared" si="36"/>
        <v/>
      </c>
      <c r="C399" s="161" t="str">
        <f>IF(B399="","",IF(ISNA(VLOOKUP(B399,'Domaines IP'!$J$3:$K$215,2,FALSE)),"SITE INCONNU",(VLOOKUP(B399,'Domaines IP'!$J$3:$K$215,2,FALSE))))</f>
        <v/>
      </c>
      <c r="D399" s="192"/>
      <c r="E399" s="163"/>
      <c r="F399" s="182" t="str">
        <f t="shared" si="37"/>
        <v/>
      </c>
      <c r="G399" s="188"/>
      <c r="H399" s="200"/>
      <c r="I399" s="201" t="str">
        <f>IF(COUNTIF($E$4:$E$503:$H$4:$H$503,H399)&gt;1,COUNTIF($E$4:$E$503:$H$4:$H$503,H399),"")</f>
        <v/>
      </c>
      <c r="J399" s="189"/>
      <c r="K399" s="180" t="str">
        <f t="shared" si="38"/>
        <v/>
      </c>
      <c r="L399" s="164"/>
      <c r="M399" s="164"/>
      <c r="N399" s="164"/>
      <c r="O399" s="188"/>
      <c r="P399" s="193" t="str">
        <f t="shared" si="39"/>
        <v/>
      </c>
      <c r="Q399" s="190"/>
      <c r="CA399" s="1" t="e">
        <f>VLOOKUP(B399,'Domaines IP'!M:R,6,FALSE)</f>
        <v>#N/A</v>
      </c>
      <c r="CB399" s="1" t="e">
        <f t="shared" si="40"/>
        <v>#N/A</v>
      </c>
      <c r="CC399" s="1">
        <f t="shared" si="41"/>
        <v>0</v>
      </c>
    </row>
    <row r="400" spans="1:81" ht="15.75" x14ac:dyDescent="0.25">
      <c r="A400" s="172">
        <v>397</v>
      </c>
      <c r="B400" s="162" t="str">
        <f t="shared" si="36"/>
        <v/>
      </c>
      <c r="C400" s="161" t="str">
        <f>IF(B400="","",IF(ISNA(VLOOKUP(B400,'Domaines IP'!$J$3:$K$215,2,FALSE)),"SITE INCONNU",(VLOOKUP(B400,'Domaines IP'!$J$3:$K$215,2,FALSE))))</f>
        <v/>
      </c>
      <c r="D400" s="192"/>
      <c r="E400" s="163"/>
      <c r="F400" s="182" t="str">
        <f t="shared" si="37"/>
        <v/>
      </c>
      <c r="G400" s="188"/>
      <c r="H400" s="200"/>
      <c r="I400" s="201" t="str">
        <f>IF(COUNTIF($E$4:$E$503:$H$4:$H$503,H400)&gt;1,COUNTIF($E$4:$E$503:$H$4:$H$503,H400),"")</f>
        <v/>
      </c>
      <c r="J400" s="189"/>
      <c r="K400" s="180" t="str">
        <f t="shared" si="38"/>
        <v/>
      </c>
      <c r="L400" s="164"/>
      <c r="M400" s="164"/>
      <c r="N400" s="164"/>
      <c r="O400" s="188"/>
      <c r="P400" s="193" t="str">
        <f t="shared" si="39"/>
        <v/>
      </c>
      <c r="Q400" s="190"/>
      <c r="CA400" s="1" t="e">
        <f>VLOOKUP(B400,'Domaines IP'!M:R,6,FALSE)</f>
        <v>#N/A</v>
      </c>
      <c r="CB400" s="1" t="e">
        <f t="shared" si="40"/>
        <v>#N/A</v>
      </c>
      <c r="CC400" s="1">
        <f t="shared" si="41"/>
        <v>0</v>
      </c>
    </row>
    <row r="401" spans="1:81" ht="15.75" x14ac:dyDescent="0.25">
      <c r="A401" s="172">
        <v>398</v>
      </c>
      <c r="B401" s="162" t="str">
        <f t="shared" si="36"/>
        <v/>
      </c>
      <c r="C401" s="161" t="str">
        <f>IF(B401="","",IF(ISNA(VLOOKUP(B401,'Domaines IP'!$J$3:$K$215,2,FALSE)),"SITE INCONNU",(VLOOKUP(B401,'Domaines IP'!$J$3:$K$215,2,FALSE))))</f>
        <v/>
      </c>
      <c r="D401" s="192"/>
      <c r="E401" s="163"/>
      <c r="F401" s="182" t="str">
        <f t="shared" si="37"/>
        <v/>
      </c>
      <c r="G401" s="188"/>
      <c r="H401" s="200"/>
      <c r="I401" s="201" t="str">
        <f>IF(COUNTIF($E$4:$E$503:$H$4:$H$503,H401)&gt;1,COUNTIF($E$4:$E$503:$H$4:$H$503,H401),"")</f>
        <v/>
      </c>
      <c r="J401" s="189"/>
      <c r="K401" s="180" t="str">
        <f t="shared" si="38"/>
        <v/>
      </c>
      <c r="L401" s="164"/>
      <c r="M401" s="164"/>
      <c r="N401" s="164"/>
      <c r="O401" s="188"/>
      <c r="P401" s="193" t="str">
        <f t="shared" si="39"/>
        <v/>
      </c>
      <c r="Q401" s="190"/>
      <c r="CA401" s="1" t="e">
        <f>VLOOKUP(B401,'Domaines IP'!M:R,6,FALSE)</f>
        <v>#N/A</v>
      </c>
      <c r="CB401" s="1" t="e">
        <f t="shared" si="40"/>
        <v>#N/A</v>
      </c>
      <c r="CC401" s="1">
        <f t="shared" si="41"/>
        <v>0</v>
      </c>
    </row>
    <row r="402" spans="1:81" ht="15.75" x14ac:dyDescent="0.25">
      <c r="A402" s="172">
        <v>399</v>
      </c>
      <c r="B402" s="162" t="str">
        <f t="shared" si="36"/>
        <v/>
      </c>
      <c r="C402" s="161" t="str">
        <f>IF(B402="","",IF(ISNA(VLOOKUP(B402,'Domaines IP'!$J$3:$K$215,2,FALSE)),"SITE INCONNU",(VLOOKUP(B402,'Domaines IP'!$J$3:$K$215,2,FALSE))))</f>
        <v/>
      </c>
      <c r="D402" s="192"/>
      <c r="E402" s="163"/>
      <c r="F402" s="182" t="str">
        <f t="shared" si="37"/>
        <v/>
      </c>
      <c r="G402" s="188"/>
      <c r="H402" s="200"/>
      <c r="I402" s="201" t="str">
        <f>IF(COUNTIF($E$4:$E$503:$H$4:$H$503,H402)&gt;1,COUNTIF($E$4:$E$503:$H$4:$H$503,H402),"")</f>
        <v/>
      </c>
      <c r="J402" s="189"/>
      <c r="K402" s="180" t="str">
        <f t="shared" si="38"/>
        <v/>
      </c>
      <c r="L402" s="164"/>
      <c r="M402" s="164"/>
      <c r="N402" s="164"/>
      <c r="O402" s="188"/>
      <c r="P402" s="193" t="str">
        <f t="shared" si="39"/>
        <v/>
      </c>
      <c r="Q402" s="190"/>
      <c r="CA402" s="1" t="e">
        <f>VLOOKUP(B402,'Domaines IP'!M:R,6,FALSE)</f>
        <v>#N/A</v>
      </c>
      <c r="CB402" s="1" t="e">
        <f t="shared" si="40"/>
        <v>#N/A</v>
      </c>
      <c r="CC402" s="1">
        <f t="shared" si="41"/>
        <v>0</v>
      </c>
    </row>
    <row r="403" spans="1:81" ht="15.75" x14ac:dyDescent="0.25">
      <c r="A403" s="172">
        <v>400</v>
      </c>
      <c r="B403" s="162" t="str">
        <f t="shared" si="36"/>
        <v/>
      </c>
      <c r="C403" s="161" t="str">
        <f>IF(B403="","",IF(ISNA(VLOOKUP(B403,'Domaines IP'!$J$3:$K$215,2,FALSE)),"SITE INCONNU",(VLOOKUP(B403,'Domaines IP'!$J$3:$K$215,2,FALSE))))</f>
        <v/>
      </c>
      <c r="D403" s="192"/>
      <c r="E403" s="163"/>
      <c r="F403" s="182" t="str">
        <f t="shared" si="37"/>
        <v/>
      </c>
      <c r="G403" s="188"/>
      <c r="H403" s="200"/>
      <c r="I403" s="201" t="str">
        <f>IF(COUNTIF($E$4:$E$503:$H$4:$H$503,H403)&gt;1,COUNTIF($E$4:$E$503:$H$4:$H$503,H403),"")</f>
        <v/>
      </c>
      <c r="J403" s="189"/>
      <c r="K403" s="180" t="str">
        <f t="shared" si="38"/>
        <v/>
      </c>
      <c r="L403" s="164"/>
      <c r="M403" s="164"/>
      <c r="N403" s="164"/>
      <c r="O403" s="188"/>
      <c r="P403" s="193" t="str">
        <f t="shared" si="39"/>
        <v/>
      </c>
      <c r="Q403" s="190"/>
      <c r="CA403" s="1" t="e">
        <f>VLOOKUP(B403,'Domaines IP'!M:R,6,FALSE)</f>
        <v>#N/A</v>
      </c>
      <c r="CB403" s="1" t="e">
        <f t="shared" si="40"/>
        <v>#N/A</v>
      </c>
      <c r="CC403" s="1">
        <f t="shared" si="41"/>
        <v>0</v>
      </c>
    </row>
    <row r="404" spans="1:81" ht="15.75" x14ac:dyDescent="0.25">
      <c r="A404" s="172">
        <v>401</v>
      </c>
      <c r="B404" s="162" t="str">
        <f t="shared" si="36"/>
        <v/>
      </c>
      <c r="C404" s="161" t="str">
        <f>IF(B404="","",IF(ISNA(VLOOKUP(B404,'Domaines IP'!$J$3:$K$215,2,FALSE)),"SITE INCONNU",(VLOOKUP(B404,'Domaines IP'!$J$3:$K$215,2,FALSE))))</f>
        <v/>
      </c>
      <c r="D404" s="192"/>
      <c r="E404" s="163"/>
      <c r="F404" s="182" t="str">
        <f t="shared" si="37"/>
        <v/>
      </c>
      <c r="G404" s="188"/>
      <c r="H404" s="200"/>
      <c r="I404" s="201" t="str">
        <f>IF(COUNTIF($E$4:$E$503:$H$4:$H$503,H404)&gt;1,COUNTIF($E$4:$E$503:$H$4:$H$503,H404),"")</f>
        <v/>
      </c>
      <c r="J404" s="189"/>
      <c r="K404" s="180" t="str">
        <f t="shared" si="38"/>
        <v/>
      </c>
      <c r="L404" s="164"/>
      <c r="M404" s="164"/>
      <c r="N404" s="164"/>
      <c r="O404" s="188"/>
      <c r="P404" s="193" t="str">
        <f t="shared" si="39"/>
        <v/>
      </c>
      <c r="Q404" s="190"/>
      <c r="CA404" s="1" t="e">
        <f>VLOOKUP(B404,'Domaines IP'!M:R,6,FALSE)</f>
        <v>#N/A</v>
      </c>
      <c r="CB404" s="1" t="e">
        <f t="shared" si="40"/>
        <v>#N/A</v>
      </c>
      <c r="CC404" s="1">
        <f t="shared" si="41"/>
        <v>0</v>
      </c>
    </row>
    <row r="405" spans="1:81" ht="15.75" x14ac:dyDescent="0.25">
      <c r="A405" s="172">
        <v>402</v>
      </c>
      <c r="B405" s="162" t="str">
        <f t="shared" si="36"/>
        <v/>
      </c>
      <c r="C405" s="161" t="str">
        <f>IF(B405="","",IF(ISNA(VLOOKUP(B405,'Domaines IP'!$J$3:$K$215,2,FALSE)),"SITE INCONNU",(VLOOKUP(B405,'Domaines IP'!$J$3:$K$215,2,FALSE))))</f>
        <v/>
      </c>
      <c r="D405" s="192"/>
      <c r="E405" s="163"/>
      <c r="F405" s="182" t="str">
        <f t="shared" si="37"/>
        <v/>
      </c>
      <c r="G405" s="188"/>
      <c r="H405" s="200"/>
      <c r="I405" s="201" t="str">
        <f>IF(COUNTIF($E$4:$E$503:$H$4:$H$503,H405)&gt;1,COUNTIF($E$4:$E$503:$H$4:$H$503,H405),"")</f>
        <v/>
      </c>
      <c r="J405" s="189"/>
      <c r="K405" s="180" t="str">
        <f t="shared" si="38"/>
        <v/>
      </c>
      <c r="L405" s="164"/>
      <c r="M405" s="164"/>
      <c r="N405" s="164"/>
      <c r="O405" s="188"/>
      <c r="P405" s="193" t="str">
        <f t="shared" si="39"/>
        <v/>
      </c>
      <c r="Q405" s="190"/>
      <c r="CA405" s="1" t="e">
        <f>VLOOKUP(B405,'Domaines IP'!M:R,6,FALSE)</f>
        <v>#N/A</v>
      </c>
      <c r="CB405" s="1" t="e">
        <f t="shared" si="40"/>
        <v>#N/A</v>
      </c>
      <c r="CC405" s="1">
        <f t="shared" si="41"/>
        <v>0</v>
      </c>
    </row>
    <row r="406" spans="1:81" ht="15.75" x14ac:dyDescent="0.25">
      <c r="A406" s="172">
        <v>403</v>
      </c>
      <c r="B406" s="162" t="str">
        <f t="shared" si="36"/>
        <v/>
      </c>
      <c r="C406" s="161" t="str">
        <f>IF(B406="","",IF(ISNA(VLOOKUP(B406,'Domaines IP'!$J$3:$K$215,2,FALSE)),"SITE INCONNU",(VLOOKUP(B406,'Domaines IP'!$J$3:$K$215,2,FALSE))))</f>
        <v/>
      </c>
      <c r="D406" s="192"/>
      <c r="E406" s="163"/>
      <c r="F406" s="182" t="str">
        <f t="shared" si="37"/>
        <v/>
      </c>
      <c r="G406" s="188"/>
      <c r="H406" s="200"/>
      <c r="I406" s="201" t="str">
        <f>IF(COUNTIF($E$4:$E$503:$H$4:$H$503,H406)&gt;1,COUNTIF($E$4:$E$503:$H$4:$H$503,H406),"")</f>
        <v/>
      </c>
      <c r="J406" s="189"/>
      <c r="K406" s="180" t="str">
        <f t="shared" si="38"/>
        <v/>
      </c>
      <c r="L406" s="164"/>
      <c r="M406" s="164"/>
      <c r="N406" s="164"/>
      <c r="O406" s="188"/>
      <c r="P406" s="193" t="str">
        <f t="shared" si="39"/>
        <v/>
      </c>
      <c r="Q406" s="190"/>
      <c r="CA406" s="1" t="e">
        <f>VLOOKUP(B406,'Domaines IP'!M:R,6,FALSE)</f>
        <v>#N/A</v>
      </c>
      <c r="CB406" s="1" t="e">
        <f t="shared" si="40"/>
        <v>#N/A</v>
      </c>
      <c r="CC406" s="1">
        <f t="shared" si="41"/>
        <v>0</v>
      </c>
    </row>
    <row r="407" spans="1:81" ht="15.75" x14ac:dyDescent="0.25">
      <c r="A407" s="172">
        <v>404</v>
      </c>
      <c r="B407" s="162" t="str">
        <f t="shared" si="36"/>
        <v/>
      </c>
      <c r="C407" s="161" t="str">
        <f>IF(B407="","",IF(ISNA(VLOOKUP(B407,'Domaines IP'!$J$3:$K$215,2,FALSE)),"SITE INCONNU",(VLOOKUP(B407,'Domaines IP'!$J$3:$K$215,2,FALSE))))</f>
        <v/>
      </c>
      <c r="D407" s="192"/>
      <c r="E407" s="163"/>
      <c r="F407" s="182" t="str">
        <f t="shared" si="37"/>
        <v/>
      </c>
      <c r="G407" s="188"/>
      <c r="H407" s="200"/>
      <c r="I407" s="201" t="str">
        <f>IF(COUNTIF($E$4:$E$503:$H$4:$H$503,H407)&gt;1,COUNTIF($E$4:$E$503:$H$4:$H$503,H407),"")</f>
        <v/>
      </c>
      <c r="J407" s="189"/>
      <c r="K407" s="180" t="str">
        <f t="shared" si="38"/>
        <v/>
      </c>
      <c r="L407" s="164"/>
      <c r="M407" s="164"/>
      <c r="N407" s="164"/>
      <c r="O407" s="188"/>
      <c r="P407" s="193" t="str">
        <f t="shared" si="39"/>
        <v/>
      </c>
      <c r="Q407" s="190"/>
      <c r="CA407" s="1" t="e">
        <f>VLOOKUP(B407,'Domaines IP'!M:R,6,FALSE)</f>
        <v>#N/A</v>
      </c>
      <c r="CB407" s="1" t="e">
        <f t="shared" si="40"/>
        <v>#N/A</v>
      </c>
      <c r="CC407" s="1">
        <f t="shared" si="41"/>
        <v>0</v>
      </c>
    </row>
    <row r="408" spans="1:81" ht="15.75" x14ac:dyDescent="0.25">
      <c r="A408" s="172">
        <v>405</v>
      </c>
      <c r="B408" s="162" t="str">
        <f t="shared" si="36"/>
        <v/>
      </c>
      <c r="C408" s="161" t="str">
        <f>IF(B408="","",IF(ISNA(VLOOKUP(B408,'Domaines IP'!$J$3:$K$215,2,FALSE)),"SITE INCONNU",(VLOOKUP(B408,'Domaines IP'!$J$3:$K$215,2,FALSE))))</f>
        <v/>
      </c>
      <c r="D408" s="192"/>
      <c r="E408" s="163"/>
      <c r="F408" s="182" t="str">
        <f t="shared" si="37"/>
        <v/>
      </c>
      <c r="G408" s="188"/>
      <c r="H408" s="200"/>
      <c r="I408" s="201" t="str">
        <f>IF(COUNTIF($E$4:$E$503:$H$4:$H$503,H408)&gt;1,COUNTIF($E$4:$E$503:$H$4:$H$503,H408),"")</f>
        <v/>
      </c>
      <c r="J408" s="189"/>
      <c r="K408" s="180" t="str">
        <f t="shared" si="38"/>
        <v/>
      </c>
      <c r="L408" s="164"/>
      <c r="M408" s="164"/>
      <c r="N408" s="164"/>
      <c r="O408" s="188"/>
      <c r="P408" s="193" t="str">
        <f t="shared" si="39"/>
        <v/>
      </c>
      <c r="Q408" s="190"/>
      <c r="CA408" s="1" t="e">
        <f>VLOOKUP(B408,'Domaines IP'!M:R,6,FALSE)</f>
        <v>#N/A</v>
      </c>
      <c r="CB408" s="1" t="e">
        <f t="shared" si="40"/>
        <v>#N/A</v>
      </c>
      <c r="CC408" s="1">
        <f t="shared" si="41"/>
        <v>0</v>
      </c>
    </row>
    <row r="409" spans="1:81" ht="15.75" x14ac:dyDescent="0.25">
      <c r="A409" s="172">
        <v>406</v>
      </c>
      <c r="B409" s="162" t="str">
        <f t="shared" si="36"/>
        <v/>
      </c>
      <c r="C409" s="161" t="str">
        <f>IF(B409="","",IF(ISNA(VLOOKUP(B409,'Domaines IP'!$J$3:$K$215,2,FALSE)),"SITE INCONNU",(VLOOKUP(B409,'Domaines IP'!$J$3:$K$215,2,FALSE))))</f>
        <v/>
      </c>
      <c r="D409" s="192"/>
      <c r="E409" s="163"/>
      <c r="F409" s="182" t="str">
        <f t="shared" si="37"/>
        <v/>
      </c>
      <c r="G409" s="188"/>
      <c r="H409" s="200"/>
      <c r="I409" s="201" t="str">
        <f>IF(COUNTIF($E$4:$E$503:$H$4:$H$503,H409)&gt;1,COUNTIF($E$4:$E$503:$H$4:$H$503,H409),"")</f>
        <v/>
      </c>
      <c r="J409" s="189"/>
      <c r="K409" s="180" t="str">
        <f t="shared" si="38"/>
        <v/>
      </c>
      <c r="L409" s="164"/>
      <c r="M409" s="164"/>
      <c r="N409" s="164"/>
      <c r="O409" s="188"/>
      <c r="P409" s="193" t="str">
        <f t="shared" si="39"/>
        <v/>
      </c>
      <c r="Q409" s="190"/>
      <c r="CA409" s="1" t="e">
        <f>VLOOKUP(B409,'Domaines IP'!M:R,6,FALSE)</f>
        <v>#N/A</v>
      </c>
      <c r="CB409" s="1" t="e">
        <f t="shared" si="40"/>
        <v>#N/A</v>
      </c>
      <c r="CC409" s="1">
        <f t="shared" si="41"/>
        <v>0</v>
      </c>
    </row>
    <row r="410" spans="1:81" ht="15.75" x14ac:dyDescent="0.25">
      <c r="A410" s="172">
        <v>407</v>
      </c>
      <c r="B410" s="162" t="str">
        <f t="shared" si="36"/>
        <v/>
      </c>
      <c r="C410" s="161" t="str">
        <f>IF(B410="","",IF(ISNA(VLOOKUP(B410,'Domaines IP'!$J$3:$K$215,2,FALSE)),"SITE INCONNU",(VLOOKUP(B410,'Domaines IP'!$J$3:$K$215,2,FALSE))))</f>
        <v/>
      </c>
      <c r="D410" s="192"/>
      <c r="E410" s="163"/>
      <c r="F410" s="182" t="str">
        <f t="shared" si="37"/>
        <v/>
      </c>
      <c r="G410" s="188"/>
      <c r="H410" s="200"/>
      <c r="I410" s="201" t="str">
        <f>IF(COUNTIF($E$4:$E$503:$H$4:$H$503,H410)&gt;1,COUNTIF($E$4:$E$503:$H$4:$H$503,H410),"")</f>
        <v/>
      </c>
      <c r="J410" s="189"/>
      <c r="K410" s="180" t="str">
        <f t="shared" si="38"/>
        <v/>
      </c>
      <c r="L410" s="164"/>
      <c r="M410" s="164"/>
      <c r="N410" s="164"/>
      <c r="O410" s="188"/>
      <c r="P410" s="193" t="str">
        <f t="shared" si="39"/>
        <v/>
      </c>
      <c r="Q410" s="190"/>
      <c r="CA410" s="1" t="e">
        <f>VLOOKUP(B410,'Domaines IP'!M:R,6,FALSE)</f>
        <v>#N/A</v>
      </c>
      <c r="CB410" s="1" t="e">
        <f t="shared" si="40"/>
        <v>#N/A</v>
      </c>
      <c r="CC410" s="1">
        <f t="shared" si="41"/>
        <v>0</v>
      </c>
    </row>
    <row r="411" spans="1:81" ht="15.75" x14ac:dyDescent="0.25">
      <c r="A411" s="172">
        <v>408</v>
      </c>
      <c r="B411" s="162" t="str">
        <f t="shared" si="36"/>
        <v/>
      </c>
      <c r="C411" s="161" t="str">
        <f>IF(B411="","",IF(ISNA(VLOOKUP(B411,'Domaines IP'!$J$3:$K$215,2,FALSE)),"SITE INCONNU",(VLOOKUP(B411,'Domaines IP'!$J$3:$K$215,2,FALSE))))</f>
        <v/>
      </c>
      <c r="D411" s="192"/>
      <c r="E411" s="163"/>
      <c r="F411" s="182" t="str">
        <f t="shared" si="37"/>
        <v/>
      </c>
      <c r="G411" s="188"/>
      <c r="H411" s="200"/>
      <c r="I411" s="201" t="str">
        <f>IF(COUNTIF($E$4:$E$503:$H$4:$H$503,H411)&gt;1,COUNTIF($E$4:$E$503:$H$4:$H$503,H411),"")</f>
        <v/>
      </c>
      <c r="J411" s="189"/>
      <c r="K411" s="180" t="str">
        <f t="shared" si="38"/>
        <v/>
      </c>
      <c r="L411" s="164"/>
      <c r="M411" s="164"/>
      <c r="N411" s="164"/>
      <c r="O411" s="188"/>
      <c r="P411" s="193" t="str">
        <f t="shared" si="39"/>
        <v/>
      </c>
      <c r="Q411" s="190"/>
      <c r="CA411" s="1" t="e">
        <f>VLOOKUP(B411,'Domaines IP'!M:R,6,FALSE)</f>
        <v>#N/A</v>
      </c>
      <c r="CB411" s="1" t="e">
        <f t="shared" si="40"/>
        <v>#N/A</v>
      </c>
      <c r="CC411" s="1">
        <f t="shared" si="41"/>
        <v>0</v>
      </c>
    </row>
    <row r="412" spans="1:81" ht="15.75" x14ac:dyDescent="0.25">
      <c r="A412" s="172">
        <v>409</v>
      </c>
      <c r="B412" s="162" t="str">
        <f t="shared" si="36"/>
        <v/>
      </c>
      <c r="C412" s="161" t="str">
        <f>IF(B412="","",IF(ISNA(VLOOKUP(B412,'Domaines IP'!$J$3:$K$215,2,FALSE)),"SITE INCONNU",(VLOOKUP(B412,'Domaines IP'!$J$3:$K$215,2,FALSE))))</f>
        <v/>
      </c>
      <c r="D412" s="192"/>
      <c r="E412" s="163"/>
      <c r="F412" s="182" t="str">
        <f t="shared" si="37"/>
        <v/>
      </c>
      <c r="G412" s="188"/>
      <c r="H412" s="200"/>
      <c r="I412" s="201" t="str">
        <f>IF(COUNTIF($E$4:$E$503:$H$4:$H$503,H412)&gt;1,COUNTIF($E$4:$E$503:$H$4:$H$503,H412),"")</f>
        <v/>
      </c>
      <c r="J412" s="189"/>
      <c r="K412" s="180" t="str">
        <f t="shared" si="38"/>
        <v/>
      </c>
      <c r="L412" s="164"/>
      <c r="M412" s="164"/>
      <c r="N412" s="164"/>
      <c r="O412" s="188"/>
      <c r="P412" s="193" t="str">
        <f t="shared" si="39"/>
        <v/>
      </c>
      <c r="Q412" s="190"/>
      <c r="CA412" s="1" t="e">
        <f>VLOOKUP(B412,'Domaines IP'!M:R,6,FALSE)</f>
        <v>#N/A</v>
      </c>
      <c r="CB412" s="1" t="e">
        <f t="shared" si="40"/>
        <v>#N/A</v>
      </c>
      <c r="CC412" s="1">
        <f t="shared" si="41"/>
        <v>0</v>
      </c>
    </row>
    <row r="413" spans="1:81" ht="15.75" x14ac:dyDescent="0.25">
      <c r="A413" s="172">
        <v>410</v>
      </c>
      <c r="B413" s="162" t="str">
        <f t="shared" si="36"/>
        <v/>
      </c>
      <c r="C413" s="161" t="str">
        <f>IF(B413="","",IF(ISNA(VLOOKUP(B413,'Domaines IP'!$J$3:$K$215,2,FALSE)),"SITE INCONNU",(VLOOKUP(B413,'Domaines IP'!$J$3:$K$215,2,FALSE))))</f>
        <v/>
      </c>
      <c r="D413" s="192"/>
      <c r="E413" s="163"/>
      <c r="F413" s="182" t="str">
        <f t="shared" si="37"/>
        <v/>
      </c>
      <c r="G413" s="188"/>
      <c r="H413" s="200"/>
      <c r="I413" s="201" t="str">
        <f>IF(COUNTIF($E$4:$E$503:$H$4:$H$503,H413)&gt;1,COUNTIF($E$4:$E$503:$H$4:$H$503,H413),"")</f>
        <v/>
      </c>
      <c r="J413" s="189"/>
      <c r="K413" s="180" t="str">
        <f t="shared" si="38"/>
        <v/>
      </c>
      <c r="L413" s="164"/>
      <c r="M413" s="164"/>
      <c r="N413" s="164"/>
      <c r="O413" s="188"/>
      <c r="P413" s="193" t="str">
        <f t="shared" si="39"/>
        <v/>
      </c>
      <c r="Q413" s="190"/>
      <c r="CA413" s="1" t="e">
        <f>VLOOKUP(B413,'Domaines IP'!M:R,6,FALSE)</f>
        <v>#N/A</v>
      </c>
      <c r="CB413" s="1" t="e">
        <f t="shared" si="40"/>
        <v>#N/A</v>
      </c>
      <c r="CC413" s="1">
        <f t="shared" si="41"/>
        <v>0</v>
      </c>
    </row>
    <row r="414" spans="1:81" ht="15.75" x14ac:dyDescent="0.25">
      <c r="A414" s="172">
        <v>411</v>
      </c>
      <c r="B414" s="162" t="str">
        <f t="shared" si="36"/>
        <v/>
      </c>
      <c r="C414" s="161" t="str">
        <f>IF(B414="","",IF(ISNA(VLOOKUP(B414,'Domaines IP'!$J$3:$K$215,2,FALSE)),"SITE INCONNU",(VLOOKUP(B414,'Domaines IP'!$J$3:$K$215,2,FALSE))))</f>
        <v/>
      </c>
      <c r="D414" s="192"/>
      <c r="E414" s="163"/>
      <c r="F414" s="182" t="str">
        <f t="shared" si="37"/>
        <v/>
      </c>
      <c r="G414" s="188"/>
      <c r="H414" s="200"/>
      <c r="I414" s="201" t="str">
        <f>IF(COUNTIF($E$4:$E$503:$H$4:$H$503,H414)&gt;1,COUNTIF($E$4:$E$503:$H$4:$H$503,H414),"")</f>
        <v/>
      </c>
      <c r="J414" s="189"/>
      <c r="K414" s="180" t="str">
        <f t="shared" si="38"/>
        <v/>
      </c>
      <c r="L414" s="164"/>
      <c r="M414" s="164"/>
      <c r="N414" s="164"/>
      <c r="O414" s="188"/>
      <c r="P414" s="193" t="str">
        <f t="shared" si="39"/>
        <v/>
      </c>
      <c r="Q414" s="190"/>
      <c r="CA414" s="1" t="e">
        <f>VLOOKUP(B414,'Domaines IP'!M:R,6,FALSE)</f>
        <v>#N/A</v>
      </c>
      <c r="CB414" s="1" t="e">
        <f t="shared" si="40"/>
        <v>#N/A</v>
      </c>
      <c r="CC414" s="1">
        <f t="shared" si="41"/>
        <v>0</v>
      </c>
    </row>
    <row r="415" spans="1:81" ht="15.75" x14ac:dyDescent="0.25">
      <c r="A415" s="172">
        <v>412</v>
      </c>
      <c r="B415" s="162" t="str">
        <f t="shared" si="36"/>
        <v/>
      </c>
      <c r="C415" s="161" t="str">
        <f>IF(B415="","",IF(ISNA(VLOOKUP(B415,'Domaines IP'!$J$3:$K$215,2,FALSE)),"SITE INCONNU",(VLOOKUP(B415,'Domaines IP'!$J$3:$K$215,2,FALSE))))</f>
        <v/>
      </c>
      <c r="D415" s="192"/>
      <c r="E415" s="163"/>
      <c r="F415" s="182" t="str">
        <f t="shared" si="37"/>
        <v/>
      </c>
      <c r="G415" s="188"/>
      <c r="H415" s="200"/>
      <c r="I415" s="201" t="str">
        <f>IF(COUNTIF($E$4:$E$503:$H$4:$H$503,H415)&gt;1,COUNTIF($E$4:$E$503:$H$4:$H$503,H415),"")</f>
        <v/>
      </c>
      <c r="J415" s="189"/>
      <c r="K415" s="180" t="str">
        <f t="shared" si="38"/>
        <v/>
      </c>
      <c r="L415" s="164"/>
      <c r="M415" s="164"/>
      <c r="N415" s="164"/>
      <c r="O415" s="188"/>
      <c r="P415" s="193" t="str">
        <f t="shared" si="39"/>
        <v/>
      </c>
      <c r="Q415" s="190"/>
      <c r="CA415" s="1" t="e">
        <f>VLOOKUP(B415,'Domaines IP'!M:R,6,FALSE)</f>
        <v>#N/A</v>
      </c>
      <c r="CB415" s="1" t="e">
        <f t="shared" si="40"/>
        <v>#N/A</v>
      </c>
      <c r="CC415" s="1">
        <f t="shared" si="41"/>
        <v>0</v>
      </c>
    </row>
    <row r="416" spans="1:81" ht="15.75" x14ac:dyDescent="0.25">
      <c r="A416" s="172">
        <v>413</v>
      </c>
      <c r="B416" s="162" t="str">
        <f t="shared" si="36"/>
        <v/>
      </c>
      <c r="C416" s="161" t="str">
        <f>IF(B416="","",IF(ISNA(VLOOKUP(B416,'Domaines IP'!$J$3:$K$215,2,FALSE)),"SITE INCONNU",(VLOOKUP(B416,'Domaines IP'!$J$3:$K$215,2,FALSE))))</f>
        <v/>
      </c>
      <c r="D416" s="192"/>
      <c r="E416" s="163"/>
      <c r="F416" s="182" t="str">
        <f t="shared" si="37"/>
        <v/>
      </c>
      <c r="G416" s="188"/>
      <c r="H416" s="200"/>
      <c r="I416" s="201" t="str">
        <f>IF(COUNTIF($E$4:$E$503:$H$4:$H$503,H416)&gt;1,COUNTIF($E$4:$E$503:$H$4:$H$503,H416),"")</f>
        <v/>
      </c>
      <c r="J416" s="189"/>
      <c r="K416" s="180" t="str">
        <f t="shared" si="38"/>
        <v/>
      </c>
      <c r="L416" s="164"/>
      <c r="M416" s="164"/>
      <c r="N416" s="164"/>
      <c r="O416" s="188"/>
      <c r="P416" s="193" t="str">
        <f t="shared" si="39"/>
        <v/>
      </c>
      <c r="Q416" s="190"/>
      <c r="CA416" s="1" t="e">
        <f>VLOOKUP(B416,'Domaines IP'!M:R,6,FALSE)</f>
        <v>#N/A</v>
      </c>
      <c r="CB416" s="1" t="e">
        <f t="shared" si="40"/>
        <v>#N/A</v>
      </c>
      <c r="CC416" s="1">
        <f t="shared" si="41"/>
        <v>0</v>
      </c>
    </row>
    <row r="417" spans="1:81" ht="15.75" x14ac:dyDescent="0.25">
      <c r="A417" s="172">
        <v>414</v>
      </c>
      <c r="B417" s="162" t="str">
        <f t="shared" si="36"/>
        <v/>
      </c>
      <c r="C417" s="161" t="str">
        <f>IF(B417="","",IF(ISNA(VLOOKUP(B417,'Domaines IP'!$J$3:$K$215,2,FALSE)),"SITE INCONNU",(VLOOKUP(B417,'Domaines IP'!$J$3:$K$215,2,FALSE))))</f>
        <v/>
      </c>
      <c r="D417" s="192"/>
      <c r="E417" s="163"/>
      <c r="F417" s="182" t="str">
        <f t="shared" si="37"/>
        <v/>
      </c>
      <c r="G417" s="188"/>
      <c r="H417" s="200"/>
      <c r="I417" s="201" t="str">
        <f>IF(COUNTIF($E$4:$E$503:$H$4:$H$503,H417)&gt;1,COUNTIF($E$4:$E$503:$H$4:$H$503,H417),"")</f>
        <v/>
      </c>
      <c r="J417" s="189"/>
      <c r="K417" s="180" t="str">
        <f t="shared" si="38"/>
        <v/>
      </c>
      <c r="L417" s="164"/>
      <c r="M417" s="164"/>
      <c r="N417" s="164"/>
      <c r="O417" s="188"/>
      <c r="P417" s="193" t="str">
        <f t="shared" si="39"/>
        <v/>
      </c>
      <c r="Q417" s="190"/>
      <c r="CA417" s="1" t="e">
        <f>VLOOKUP(B417,'Domaines IP'!M:R,6,FALSE)</f>
        <v>#N/A</v>
      </c>
      <c r="CB417" s="1" t="e">
        <f t="shared" si="40"/>
        <v>#N/A</v>
      </c>
      <c r="CC417" s="1">
        <f t="shared" si="41"/>
        <v>0</v>
      </c>
    </row>
    <row r="418" spans="1:81" ht="15.75" x14ac:dyDescent="0.25">
      <c r="A418" s="172">
        <v>415</v>
      </c>
      <c r="B418" s="162" t="str">
        <f t="shared" si="36"/>
        <v/>
      </c>
      <c r="C418" s="161" t="str">
        <f>IF(B418="","",IF(ISNA(VLOOKUP(B418,'Domaines IP'!$J$3:$K$215,2,FALSE)),"SITE INCONNU",(VLOOKUP(B418,'Domaines IP'!$J$3:$K$215,2,FALSE))))</f>
        <v/>
      </c>
      <c r="D418" s="192"/>
      <c r="E418" s="163"/>
      <c r="F418" s="182" t="str">
        <f t="shared" si="37"/>
        <v/>
      </c>
      <c r="G418" s="188"/>
      <c r="H418" s="200"/>
      <c r="I418" s="201" t="str">
        <f>IF(COUNTIF($E$4:$E$503:$H$4:$H$503,H418)&gt;1,COUNTIF($E$4:$E$503:$H$4:$H$503,H418),"")</f>
        <v/>
      </c>
      <c r="J418" s="189"/>
      <c r="K418" s="180" t="str">
        <f t="shared" si="38"/>
        <v/>
      </c>
      <c r="L418" s="164"/>
      <c r="M418" s="164"/>
      <c r="N418" s="164"/>
      <c r="O418" s="188"/>
      <c r="P418" s="193" t="str">
        <f t="shared" si="39"/>
        <v/>
      </c>
      <c r="Q418" s="190"/>
      <c r="CA418" s="1" t="e">
        <f>VLOOKUP(B418,'Domaines IP'!M:R,6,FALSE)</f>
        <v>#N/A</v>
      </c>
      <c r="CB418" s="1" t="e">
        <f t="shared" si="40"/>
        <v>#N/A</v>
      </c>
      <c r="CC418" s="1">
        <f t="shared" si="41"/>
        <v>0</v>
      </c>
    </row>
    <row r="419" spans="1:81" ht="15.75" x14ac:dyDescent="0.25">
      <c r="A419" s="172">
        <v>416</v>
      </c>
      <c r="B419" s="162" t="str">
        <f t="shared" si="36"/>
        <v/>
      </c>
      <c r="C419" s="161" t="str">
        <f>IF(B419="","",IF(ISNA(VLOOKUP(B419,'Domaines IP'!$J$3:$K$215,2,FALSE)),"SITE INCONNU",(VLOOKUP(B419,'Domaines IP'!$J$3:$K$215,2,FALSE))))</f>
        <v/>
      </c>
      <c r="D419" s="192"/>
      <c r="E419" s="163"/>
      <c r="F419" s="182" t="str">
        <f t="shared" si="37"/>
        <v/>
      </c>
      <c r="G419" s="188"/>
      <c r="H419" s="200"/>
      <c r="I419" s="201" t="str">
        <f>IF(COUNTIF($E$4:$E$503:$H$4:$H$503,H419)&gt;1,COUNTIF($E$4:$E$503:$H$4:$H$503,H419),"")</f>
        <v/>
      </c>
      <c r="J419" s="189"/>
      <c r="K419" s="180" t="str">
        <f t="shared" si="38"/>
        <v/>
      </c>
      <c r="L419" s="164"/>
      <c r="M419" s="164"/>
      <c r="N419" s="164"/>
      <c r="O419" s="188"/>
      <c r="P419" s="193" t="str">
        <f t="shared" si="39"/>
        <v/>
      </c>
      <c r="Q419" s="190"/>
      <c r="CA419" s="1" t="e">
        <f>VLOOKUP(B419,'Domaines IP'!M:R,6,FALSE)</f>
        <v>#N/A</v>
      </c>
      <c r="CB419" s="1" t="e">
        <f t="shared" si="40"/>
        <v>#N/A</v>
      </c>
      <c r="CC419" s="1">
        <f t="shared" si="41"/>
        <v>0</v>
      </c>
    </row>
    <row r="420" spans="1:81" ht="15.75" x14ac:dyDescent="0.25">
      <c r="A420" s="172">
        <v>417</v>
      </c>
      <c r="B420" s="162" t="str">
        <f t="shared" si="36"/>
        <v/>
      </c>
      <c r="C420" s="161" t="str">
        <f>IF(B420="","",IF(ISNA(VLOOKUP(B420,'Domaines IP'!$J$3:$K$215,2,FALSE)),"SITE INCONNU",(VLOOKUP(B420,'Domaines IP'!$J$3:$K$215,2,FALSE))))</f>
        <v/>
      </c>
      <c r="D420" s="192"/>
      <c r="E420" s="163"/>
      <c r="F420" s="182" t="str">
        <f t="shared" si="37"/>
        <v/>
      </c>
      <c r="G420" s="188"/>
      <c r="H420" s="200"/>
      <c r="I420" s="201" t="str">
        <f>IF(COUNTIF($E$4:$E$503:$H$4:$H$503,H420)&gt;1,COUNTIF($E$4:$E$503:$H$4:$H$503,H420),"")</f>
        <v/>
      </c>
      <c r="J420" s="189"/>
      <c r="K420" s="180" t="str">
        <f t="shared" si="38"/>
        <v/>
      </c>
      <c r="L420" s="164"/>
      <c r="M420" s="164"/>
      <c r="N420" s="164"/>
      <c r="O420" s="188"/>
      <c r="P420" s="193" t="str">
        <f t="shared" si="39"/>
        <v/>
      </c>
      <c r="Q420" s="190"/>
      <c r="CA420" s="1" t="e">
        <f>VLOOKUP(B420,'Domaines IP'!M:R,6,FALSE)</f>
        <v>#N/A</v>
      </c>
      <c r="CB420" s="1" t="e">
        <f t="shared" si="40"/>
        <v>#N/A</v>
      </c>
      <c r="CC420" s="1">
        <f t="shared" si="41"/>
        <v>0</v>
      </c>
    </row>
    <row r="421" spans="1:81" ht="15.75" x14ac:dyDescent="0.25">
      <c r="A421" s="172">
        <v>418</v>
      </c>
      <c r="B421" s="162" t="str">
        <f t="shared" si="36"/>
        <v/>
      </c>
      <c r="C421" s="161" t="str">
        <f>IF(B421="","",IF(ISNA(VLOOKUP(B421,'Domaines IP'!$J$3:$K$215,2,FALSE)),"SITE INCONNU",(VLOOKUP(B421,'Domaines IP'!$J$3:$K$215,2,FALSE))))</f>
        <v/>
      </c>
      <c r="D421" s="192"/>
      <c r="E421" s="163"/>
      <c r="F421" s="182" t="str">
        <f t="shared" si="37"/>
        <v/>
      </c>
      <c r="G421" s="188"/>
      <c r="H421" s="200"/>
      <c r="I421" s="201" t="str">
        <f>IF(COUNTIF($E$4:$E$503:$H$4:$H$503,H421)&gt;1,COUNTIF($E$4:$E$503:$H$4:$H$503,H421),"")</f>
        <v/>
      </c>
      <c r="J421" s="189"/>
      <c r="K421" s="180" t="str">
        <f t="shared" si="38"/>
        <v/>
      </c>
      <c r="L421" s="164"/>
      <c r="M421" s="164"/>
      <c r="N421" s="164"/>
      <c r="O421" s="188"/>
      <c r="P421" s="193" t="str">
        <f t="shared" si="39"/>
        <v/>
      </c>
      <c r="Q421" s="190"/>
      <c r="CA421" s="1" t="e">
        <f>VLOOKUP(B421,'Domaines IP'!M:R,6,FALSE)</f>
        <v>#N/A</v>
      </c>
      <c r="CB421" s="1" t="e">
        <f t="shared" si="40"/>
        <v>#N/A</v>
      </c>
      <c r="CC421" s="1">
        <f t="shared" si="41"/>
        <v>0</v>
      </c>
    </row>
    <row r="422" spans="1:81" ht="15.75" x14ac:dyDescent="0.25">
      <c r="A422" s="172">
        <v>419</v>
      </c>
      <c r="B422" s="162" t="str">
        <f t="shared" si="36"/>
        <v/>
      </c>
      <c r="C422" s="161" t="str">
        <f>IF(B422="","",IF(ISNA(VLOOKUP(B422,'Domaines IP'!$J$3:$K$215,2,FALSE)),"SITE INCONNU",(VLOOKUP(B422,'Domaines IP'!$J$3:$K$215,2,FALSE))))</f>
        <v/>
      </c>
      <c r="D422" s="192"/>
      <c r="E422" s="163"/>
      <c r="F422" s="182" t="str">
        <f t="shared" si="37"/>
        <v/>
      </c>
      <c r="G422" s="188"/>
      <c r="H422" s="200"/>
      <c r="I422" s="201" t="str">
        <f>IF(COUNTIF($E$4:$E$503:$H$4:$H$503,H422)&gt;1,COUNTIF($E$4:$E$503:$H$4:$H$503,H422),"")</f>
        <v/>
      </c>
      <c r="J422" s="189"/>
      <c r="K422" s="180" t="str">
        <f t="shared" si="38"/>
        <v/>
      </c>
      <c r="L422" s="164"/>
      <c r="M422" s="164"/>
      <c r="N422" s="164"/>
      <c r="O422" s="188"/>
      <c r="P422" s="193" t="str">
        <f t="shared" si="39"/>
        <v/>
      </c>
      <c r="Q422" s="190"/>
      <c r="CA422" s="1" t="e">
        <f>VLOOKUP(B422,'Domaines IP'!M:R,6,FALSE)</f>
        <v>#N/A</v>
      </c>
      <c r="CB422" s="1" t="e">
        <f t="shared" si="40"/>
        <v>#N/A</v>
      </c>
      <c r="CC422" s="1">
        <f t="shared" si="41"/>
        <v>0</v>
      </c>
    </row>
    <row r="423" spans="1:81" ht="15.75" x14ac:dyDescent="0.25">
      <c r="A423" s="172">
        <v>420</v>
      </c>
      <c r="B423" s="162" t="str">
        <f t="shared" si="36"/>
        <v/>
      </c>
      <c r="C423" s="161" t="str">
        <f>IF(B423="","",IF(ISNA(VLOOKUP(B423,'Domaines IP'!$J$3:$K$215,2,FALSE)),"SITE INCONNU",(VLOOKUP(B423,'Domaines IP'!$J$3:$K$215,2,FALSE))))</f>
        <v/>
      </c>
      <c r="D423" s="192"/>
      <c r="E423" s="163"/>
      <c r="F423" s="182" t="str">
        <f t="shared" si="37"/>
        <v/>
      </c>
      <c r="G423" s="188"/>
      <c r="H423" s="200"/>
      <c r="I423" s="201" t="str">
        <f>IF(COUNTIF($E$4:$E$503:$H$4:$H$503,H423)&gt;1,COUNTIF($E$4:$E$503:$H$4:$H$503,H423),"")</f>
        <v/>
      </c>
      <c r="J423" s="189"/>
      <c r="K423" s="180" t="str">
        <f t="shared" si="38"/>
        <v/>
      </c>
      <c r="L423" s="164"/>
      <c r="M423" s="164"/>
      <c r="N423" s="164"/>
      <c r="O423" s="188"/>
      <c r="P423" s="193" t="str">
        <f t="shared" si="39"/>
        <v/>
      </c>
      <c r="Q423" s="190"/>
      <c r="CA423" s="1" t="e">
        <f>VLOOKUP(B423,'Domaines IP'!M:R,6,FALSE)</f>
        <v>#N/A</v>
      </c>
      <c r="CB423" s="1" t="e">
        <f t="shared" si="40"/>
        <v>#N/A</v>
      </c>
      <c r="CC423" s="1">
        <f t="shared" si="41"/>
        <v>0</v>
      </c>
    </row>
    <row r="424" spans="1:81" ht="15.75" x14ac:dyDescent="0.25">
      <c r="A424" s="172">
        <v>421</v>
      </c>
      <c r="B424" s="162" t="str">
        <f t="shared" si="36"/>
        <v/>
      </c>
      <c r="C424" s="161" t="str">
        <f>IF(B424="","",IF(ISNA(VLOOKUP(B424,'Domaines IP'!$J$3:$K$215,2,FALSE)),"SITE INCONNU",(VLOOKUP(B424,'Domaines IP'!$J$3:$K$215,2,FALSE))))</f>
        <v/>
      </c>
      <c r="D424" s="192"/>
      <c r="E424" s="163"/>
      <c r="F424" s="182" t="str">
        <f t="shared" si="37"/>
        <v/>
      </c>
      <c r="G424" s="188"/>
      <c r="H424" s="200"/>
      <c r="I424" s="201" t="str">
        <f>IF(COUNTIF($E$4:$E$503:$H$4:$H$503,H424)&gt;1,COUNTIF($E$4:$E$503:$H$4:$H$503,H424),"")</f>
        <v/>
      </c>
      <c r="J424" s="189"/>
      <c r="K424" s="180" t="str">
        <f t="shared" si="38"/>
        <v/>
      </c>
      <c r="L424" s="164"/>
      <c r="M424" s="164"/>
      <c r="N424" s="164"/>
      <c r="O424" s="188"/>
      <c r="P424" s="193" t="str">
        <f t="shared" si="39"/>
        <v/>
      </c>
      <c r="Q424" s="190"/>
      <c r="CA424" s="1" t="e">
        <f>VLOOKUP(B424,'Domaines IP'!M:R,6,FALSE)</f>
        <v>#N/A</v>
      </c>
      <c r="CB424" s="1" t="e">
        <f t="shared" si="40"/>
        <v>#N/A</v>
      </c>
      <c r="CC424" s="1">
        <f t="shared" si="41"/>
        <v>0</v>
      </c>
    </row>
    <row r="425" spans="1:81" ht="15.75" x14ac:dyDescent="0.25">
      <c r="A425" s="172">
        <v>422</v>
      </c>
      <c r="B425" s="162" t="str">
        <f t="shared" si="36"/>
        <v/>
      </c>
      <c r="C425" s="161" t="str">
        <f>IF(B425="","",IF(ISNA(VLOOKUP(B425,'Domaines IP'!$J$3:$K$215,2,FALSE)),"SITE INCONNU",(VLOOKUP(B425,'Domaines IP'!$J$3:$K$215,2,FALSE))))</f>
        <v/>
      </c>
      <c r="D425" s="192"/>
      <c r="E425" s="163"/>
      <c r="F425" s="182" t="str">
        <f t="shared" si="37"/>
        <v/>
      </c>
      <c r="G425" s="188"/>
      <c r="H425" s="200"/>
      <c r="I425" s="201" t="str">
        <f>IF(COUNTIF($E$4:$E$503:$H$4:$H$503,H425)&gt;1,COUNTIF($E$4:$E$503:$H$4:$H$503,H425),"")</f>
        <v/>
      </c>
      <c r="J425" s="189"/>
      <c r="K425" s="180" t="str">
        <f t="shared" si="38"/>
        <v/>
      </c>
      <c r="L425" s="164"/>
      <c r="M425" s="164"/>
      <c r="N425" s="164"/>
      <c r="O425" s="188"/>
      <c r="P425" s="193" t="str">
        <f t="shared" si="39"/>
        <v/>
      </c>
      <c r="Q425" s="190"/>
      <c r="CA425" s="1" t="e">
        <f>VLOOKUP(B425,'Domaines IP'!M:R,6,FALSE)</f>
        <v>#N/A</v>
      </c>
      <c r="CB425" s="1" t="e">
        <f t="shared" si="40"/>
        <v>#N/A</v>
      </c>
      <c r="CC425" s="1">
        <f t="shared" si="41"/>
        <v>0</v>
      </c>
    </row>
    <row r="426" spans="1:81" ht="15.75" x14ac:dyDescent="0.25">
      <c r="A426" s="172">
        <v>423</v>
      </c>
      <c r="B426" s="162" t="str">
        <f t="shared" si="36"/>
        <v/>
      </c>
      <c r="C426" s="161" t="str">
        <f>IF(B426="","",IF(ISNA(VLOOKUP(B426,'Domaines IP'!$J$3:$K$215,2,FALSE)),"SITE INCONNU",(VLOOKUP(B426,'Domaines IP'!$J$3:$K$215,2,FALSE))))</f>
        <v/>
      </c>
      <c r="D426" s="192"/>
      <c r="E426" s="163"/>
      <c r="F426" s="182" t="str">
        <f t="shared" si="37"/>
        <v/>
      </c>
      <c r="G426" s="188"/>
      <c r="H426" s="200"/>
      <c r="I426" s="201" t="str">
        <f>IF(COUNTIF($E$4:$E$503:$H$4:$H$503,H426)&gt;1,COUNTIF($E$4:$E$503:$H$4:$H$503,H426),"")</f>
        <v/>
      </c>
      <c r="J426" s="189"/>
      <c r="K426" s="180" t="str">
        <f t="shared" si="38"/>
        <v/>
      </c>
      <c r="L426" s="164"/>
      <c r="M426" s="164"/>
      <c r="N426" s="164"/>
      <c r="O426" s="188"/>
      <c r="P426" s="193" t="str">
        <f t="shared" si="39"/>
        <v/>
      </c>
      <c r="Q426" s="190"/>
      <c r="CA426" s="1" t="e">
        <f>VLOOKUP(B426,'Domaines IP'!M:R,6,FALSE)</f>
        <v>#N/A</v>
      </c>
      <c r="CB426" s="1" t="e">
        <f t="shared" si="40"/>
        <v>#N/A</v>
      </c>
      <c r="CC426" s="1">
        <f t="shared" si="41"/>
        <v>0</v>
      </c>
    </row>
    <row r="427" spans="1:81" ht="15.75" x14ac:dyDescent="0.25">
      <c r="A427" s="172">
        <v>424</v>
      </c>
      <c r="B427" s="162" t="str">
        <f t="shared" si="36"/>
        <v/>
      </c>
      <c r="C427" s="161" t="str">
        <f>IF(B427="","",IF(ISNA(VLOOKUP(B427,'Domaines IP'!$J$3:$K$215,2,FALSE)),"SITE INCONNU",(VLOOKUP(B427,'Domaines IP'!$J$3:$K$215,2,FALSE))))</f>
        <v/>
      </c>
      <c r="D427" s="192"/>
      <c r="E427" s="163"/>
      <c r="F427" s="182" t="str">
        <f t="shared" si="37"/>
        <v/>
      </c>
      <c r="G427" s="188"/>
      <c r="H427" s="200"/>
      <c r="I427" s="201" t="str">
        <f>IF(COUNTIF($E$4:$E$503:$H$4:$H$503,H427)&gt;1,COUNTIF($E$4:$E$503:$H$4:$H$503,H427),"")</f>
        <v/>
      </c>
      <c r="J427" s="189"/>
      <c r="K427" s="180" t="str">
        <f t="shared" si="38"/>
        <v/>
      </c>
      <c r="L427" s="164"/>
      <c r="M427" s="164"/>
      <c r="N427" s="164"/>
      <c r="O427" s="188"/>
      <c r="P427" s="193" t="str">
        <f t="shared" si="39"/>
        <v/>
      </c>
      <c r="Q427" s="190"/>
      <c r="CA427" s="1" t="e">
        <f>VLOOKUP(B427,'Domaines IP'!M:R,6,FALSE)</f>
        <v>#N/A</v>
      </c>
      <c r="CB427" s="1" t="e">
        <f t="shared" si="40"/>
        <v>#N/A</v>
      </c>
      <c r="CC427" s="1">
        <f t="shared" si="41"/>
        <v>0</v>
      </c>
    </row>
    <row r="428" spans="1:81" ht="15.75" x14ac:dyDescent="0.25">
      <c r="A428" s="172">
        <v>425</v>
      </c>
      <c r="B428" s="162" t="str">
        <f t="shared" si="36"/>
        <v/>
      </c>
      <c r="C428" s="161" t="str">
        <f>IF(B428="","",IF(ISNA(VLOOKUP(B428,'Domaines IP'!$J$3:$K$215,2,FALSE)),"SITE INCONNU",(VLOOKUP(B428,'Domaines IP'!$J$3:$K$215,2,FALSE))))</f>
        <v/>
      </c>
      <c r="D428" s="192"/>
      <c r="E428" s="163"/>
      <c r="F428" s="182" t="str">
        <f t="shared" si="37"/>
        <v/>
      </c>
      <c r="G428" s="188"/>
      <c r="H428" s="200"/>
      <c r="I428" s="201" t="str">
        <f>IF(COUNTIF($E$4:$E$503:$H$4:$H$503,H428)&gt;1,COUNTIF($E$4:$E$503:$H$4:$H$503,H428),"")</f>
        <v/>
      </c>
      <c r="J428" s="189"/>
      <c r="K428" s="180" t="str">
        <f t="shared" si="38"/>
        <v/>
      </c>
      <c r="L428" s="164"/>
      <c r="M428" s="164"/>
      <c r="N428" s="164"/>
      <c r="O428" s="188"/>
      <c r="P428" s="193" t="str">
        <f t="shared" si="39"/>
        <v/>
      </c>
      <c r="Q428" s="190"/>
      <c r="CA428" s="1" t="e">
        <f>VLOOKUP(B428,'Domaines IP'!M:R,6,FALSE)</f>
        <v>#N/A</v>
      </c>
      <c r="CB428" s="1" t="e">
        <f t="shared" si="40"/>
        <v>#N/A</v>
      </c>
      <c r="CC428" s="1">
        <f t="shared" si="41"/>
        <v>0</v>
      </c>
    </row>
    <row r="429" spans="1:81" ht="15.75" x14ac:dyDescent="0.25">
      <c r="A429" s="172">
        <v>426</v>
      </c>
      <c r="B429" s="162" t="str">
        <f t="shared" si="36"/>
        <v/>
      </c>
      <c r="C429" s="161" t="str">
        <f>IF(B429="","",IF(ISNA(VLOOKUP(B429,'Domaines IP'!$J$3:$K$215,2,FALSE)),"SITE INCONNU",(VLOOKUP(B429,'Domaines IP'!$J$3:$K$215,2,FALSE))))</f>
        <v/>
      </c>
      <c r="D429" s="192"/>
      <c r="E429" s="163"/>
      <c r="F429" s="182" t="str">
        <f t="shared" si="37"/>
        <v/>
      </c>
      <c r="G429" s="188"/>
      <c r="H429" s="200"/>
      <c r="I429" s="201" t="str">
        <f>IF(COUNTIF($E$4:$E$503:$H$4:$H$503,H429)&gt;1,COUNTIF($E$4:$E$503:$H$4:$H$503,H429),"")</f>
        <v/>
      </c>
      <c r="J429" s="189"/>
      <c r="K429" s="180" t="str">
        <f t="shared" si="38"/>
        <v/>
      </c>
      <c r="L429" s="164"/>
      <c r="M429" s="164"/>
      <c r="N429" s="164"/>
      <c r="O429" s="188"/>
      <c r="P429" s="193" t="str">
        <f t="shared" si="39"/>
        <v/>
      </c>
      <c r="Q429" s="190"/>
      <c r="CA429" s="1" t="e">
        <f>VLOOKUP(B429,'Domaines IP'!M:R,6,FALSE)</f>
        <v>#N/A</v>
      </c>
      <c r="CB429" s="1" t="e">
        <f t="shared" si="40"/>
        <v>#N/A</v>
      </c>
      <c r="CC429" s="1">
        <f t="shared" si="41"/>
        <v>0</v>
      </c>
    </row>
    <row r="430" spans="1:81" ht="15.75" x14ac:dyDescent="0.25">
      <c r="A430" s="172">
        <v>427</v>
      </c>
      <c r="B430" s="162" t="str">
        <f t="shared" si="36"/>
        <v/>
      </c>
      <c r="C430" s="161" t="str">
        <f>IF(B430="","",IF(ISNA(VLOOKUP(B430,'Domaines IP'!$J$3:$K$215,2,FALSE)),"SITE INCONNU",(VLOOKUP(B430,'Domaines IP'!$J$3:$K$215,2,FALSE))))</f>
        <v/>
      </c>
      <c r="D430" s="192"/>
      <c r="E430" s="163"/>
      <c r="F430" s="182" t="str">
        <f t="shared" si="37"/>
        <v/>
      </c>
      <c r="G430" s="188"/>
      <c r="H430" s="200"/>
      <c r="I430" s="201" t="str">
        <f>IF(COUNTIF($E$4:$E$503:$H$4:$H$503,H430)&gt;1,COUNTIF($E$4:$E$503:$H$4:$H$503,H430),"")</f>
        <v/>
      </c>
      <c r="J430" s="189"/>
      <c r="K430" s="180" t="str">
        <f t="shared" si="38"/>
        <v/>
      </c>
      <c r="L430" s="164"/>
      <c r="M430" s="164"/>
      <c r="N430" s="164"/>
      <c r="O430" s="188"/>
      <c r="P430" s="193" t="str">
        <f t="shared" si="39"/>
        <v/>
      </c>
      <c r="Q430" s="190"/>
      <c r="CA430" s="1" t="e">
        <f>VLOOKUP(B430,'Domaines IP'!M:R,6,FALSE)</f>
        <v>#N/A</v>
      </c>
      <c r="CB430" s="1" t="e">
        <f t="shared" si="40"/>
        <v>#N/A</v>
      </c>
      <c r="CC430" s="1">
        <f t="shared" si="41"/>
        <v>0</v>
      </c>
    </row>
    <row r="431" spans="1:81" ht="15.75" x14ac:dyDescent="0.25">
      <c r="A431" s="172">
        <v>428</v>
      </c>
      <c r="B431" s="162" t="str">
        <f t="shared" si="36"/>
        <v/>
      </c>
      <c r="C431" s="161" t="str">
        <f>IF(B431="","",IF(ISNA(VLOOKUP(B431,'Domaines IP'!$J$3:$K$215,2,FALSE)),"SITE INCONNU",(VLOOKUP(B431,'Domaines IP'!$J$3:$K$215,2,FALSE))))</f>
        <v/>
      </c>
      <c r="D431" s="192"/>
      <c r="E431" s="163"/>
      <c r="F431" s="182" t="str">
        <f t="shared" si="37"/>
        <v/>
      </c>
      <c r="G431" s="188"/>
      <c r="H431" s="200"/>
      <c r="I431" s="201" t="str">
        <f>IF(COUNTIF($E$4:$E$503:$H$4:$H$503,H431)&gt;1,COUNTIF($E$4:$E$503:$H$4:$H$503,H431),"")</f>
        <v/>
      </c>
      <c r="J431" s="189"/>
      <c r="K431" s="180" t="str">
        <f t="shared" si="38"/>
        <v/>
      </c>
      <c r="L431" s="164"/>
      <c r="M431" s="164"/>
      <c r="N431" s="164"/>
      <c r="O431" s="188"/>
      <c r="P431" s="193" t="str">
        <f t="shared" si="39"/>
        <v/>
      </c>
      <c r="Q431" s="190"/>
      <c r="CA431" s="1" t="e">
        <f>VLOOKUP(B431,'Domaines IP'!M:R,6,FALSE)</f>
        <v>#N/A</v>
      </c>
      <c r="CB431" s="1" t="e">
        <f t="shared" si="40"/>
        <v>#N/A</v>
      </c>
      <c r="CC431" s="1">
        <f t="shared" si="41"/>
        <v>0</v>
      </c>
    </row>
    <row r="432" spans="1:81" ht="15.75" x14ac:dyDescent="0.25">
      <c r="A432" s="172">
        <v>429</v>
      </c>
      <c r="B432" s="162" t="str">
        <f t="shared" si="36"/>
        <v/>
      </c>
      <c r="C432" s="161" t="str">
        <f>IF(B432="","",IF(ISNA(VLOOKUP(B432,'Domaines IP'!$J$3:$K$215,2,FALSE)),"SITE INCONNU",(VLOOKUP(B432,'Domaines IP'!$J$3:$K$215,2,FALSE))))</f>
        <v/>
      </c>
      <c r="D432" s="192"/>
      <c r="E432" s="163"/>
      <c r="F432" s="182" t="str">
        <f t="shared" si="37"/>
        <v/>
      </c>
      <c r="G432" s="188"/>
      <c r="H432" s="200"/>
      <c r="I432" s="201" t="str">
        <f>IF(COUNTIF($E$4:$E$503:$H$4:$H$503,H432)&gt;1,COUNTIF($E$4:$E$503:$H$4:$H$503,H432),"")</f>
        <v/>
      </c>
      <c r="J432" s="189"/>
      <c r="K432" s="180" t="str">
        <f t="shared" si="38"/>
        <v/>
      </c>
      <c r="L432" s="164"/>
      <c r="M432" s="164"/>
      <c r="N432" s="164"/>
      <c r="O432" s="188"/>
      <c r="P432" s="193" t="str">
        <f t="shared" si="39"/>
        <v/>
      </c>
      <c r="Q432" s="190"/>
      <c r="CA432" s="1" t="e">
        <f>VLOOKUP(B432,'Domaines IP'!M:R,6,FALSE)</f>
        <v>#N/A</v>
      </c>
      <c r="CB432" s="1" t="e">
        <f t="shared" si="40"/>
        <v>#N/A</v>
      </c>
      <c r="CC432" s="1">
        <f t="shared" si="41"/>
        <v>0</v>
      </c>
    </row>
    <row r="433" spans="1:81" ht="15.75" x14ac:dyDescent="0.25">
      <c r="A433" s="172">
        <v>430</v>
      </c>
      <c r="B433" s="162" t="str">
        <f t="shared" si="36"/>
        <v/>
      </c>
      <c r="C433" s="161" t="str">
        <f>IF(B433="","",IF(ISNA(VLOOKUP(B433,'Domaines IP'!$J$3:$K$215,2,FALSE)),"SITE INCONNU",(VLOOKUP(B433,'Domaines IP'!$J$3:$K$215,2,FALSE))))</f>
        <v/>
      </c>
      <c r="D433" s="192"/>
      <c r="E433" s="163"/>
      <c r="F433" s="182" t="str">
        <f t="shared" si="37"/>
        <v/>
      </c>
      <c r="G433" s="188"/>
      <c r="H433" s="200"/>
      <c r="I433" s="201" t="str">
        <f>IF(COUNTIF($E$4:$E$503:$H$4:$H$503,H433)&gt;1,COUNTIF($E$4:$E$503:$H$4:$H$503,H433),"")</f>
        <v/>
      </c>
      <c r="J433" s="189"/>
      <c r="K433" s="180" t="str">
        <f t="shared" si="38"/>
        <v/>
      </c>
      <c r="L433" s="164"/>
      <c r="M433" s="164"/>
      <c r="N433" s="164"/>
      <c r="O433" s="188"/>
      <c r="P433" s="193" t="str">
        <f t="shared" si="39"/>
        <v/>
      </c>
      <c r="Q433" s="190"/>
      <c r="CA433" s="1" t="e">
        <f>VLOOKUP(B433,'Domaines IP'!M:R,6,FALSE)</f>
        <v>#N/A</v>
      </c>
      <c r="CB433" s="1" t="e">
        <f t="shared" si="40"/>
        <v>#N/A</v>
      </c>
      <c r="CC433" s="1">
        <f t="shared" si="41"/>
        <v>0</v>
      </c>
    </row>
    <row r="434" spans="1:81" ht="15.75" x14ac:dyDescent="0.25">
      <c r="A434" s="172">
        <v>431</v>
      </c>
      <c r="B434" s="162" t="str">
        <f t="shared" si="36"/>
        <v/>
      </c>
      <c r="C434" s="161" t="str">
        <f>IF(B434="","",IF(ISNA(VLOOKUP(B434,'Domaines IP'!$J$3:$K$215,2,FALSE)),"SITE INCONNU",(VLOOKUP(B434,'Domaines IP'!$J$3:$K$215,2,FALSE))))</f>
        <v/>
      </c>
      <c r="D434" s="192"/>
      <c r="E434" s="163"/>
      <c r="F434" s="182" t="str">
        <f t="shared" si="37"/>
        <v/>
      </c>
      <c r="G434" s="188"/>
      <c r="H434" s="200"/>
      <c r="I434" s="201" t="str">
        <f>IF(COUNTIF($E$4:$E$503:$H$4:$H$503,H434)&gt;1,COUNTIF($E$4:$E$503:$H$4:$H$503,H434),"")</f>
        <v/>
      </c>
      <c r="J434" s="189"/>
      <c r="K434" s="180" t="str">
        <f t="shared" si="38"/>
        <v/>
      </c>
      <c r="L434" s="164"/>
      <c r="M434" s="164"/>
      <c r="N434" s="164"/>
      <c r="O434" s="188"/>
      <c r="P434" s="193" t="str">
        <f t="shared" si="39"/>
        <v/>
      </c>
      <c r="Q434" s="190"/>
      <c r="CA434" s="1" t="e">
        <f>VLOOKUP(B434,'Domaines IP'!M:R,6,FALSE)</f>
        <v>#N/A</v>
      </c>
      <c r="CB434" s="1" t="e">
        <f t="shared" si="40"/>
        <v>#N/A</v>
      </c>
      <c r="CC434" s="1">
        <f t="shared" si="41"/>
        <v>0</v>
      </c>
    </row>
    <row r="435" spans="1:81" ht="15.75" x14ac:dyDescent="0.25">
      <c r="A435" s="172">
        <v>432</v>
      </c>
      <c r="B435" s="162" t="str">
        <f t="shared" si="36"/>
        <v/>
      </c>
      <c r="C435" s="161" t="str">
        <f>IF(B435="","",IF(ISNA(VLOOKUP(B435,'Domaines IP'!$J$3:$K$215,2,FALSE)),"SITE INCONNU",(VLOOKUP(B435,'Domaines IP'!$J$3:$K$215,2,FALSE))))</f>
        <v/>
      </c>
      <c r="D435" s="192"/>
      <c r="E435" s="163"/>
      <c r="F435" s="182" t="str">
        <f t="shared" si="37"/>
        <v/>
      </c>
      <c r="G435" s="188"/>
      <c r="H435" s="200"/>
      <c r="I435" s="201" t="str">
        <f>IF(COUNTIF($E$4:$E$503:$H$4:$H$503,H435)&gt;1,COUNTIF($E$4:$E$503:$H$4:$H$503,H435),"")</f>
        <v/>
      </c>
      <c r="J435" s="189"/>
      <c r="K435" s="180" t="str">
        <f t="shared" si="38"/>
        <v/>
      </c>
      <c r="L435" s="164"/>
      <c r="M435" s="164"/>
      <c r="N435" s="164"/>
      <c r="O435" s="188"/>
      <c r="P435" s="193" t="str">
        <f t="shared" si="39"/>
        <v/>
      </c>
      <c r="Q435" s="190"/>
      <c r="CA435" s="1" t="e">
        <f>VLOOKUP(B435,'Domaines IP'!M:R,6,FALSE)</f>
        <v>#N/A</v>
      </c>
      <c r="CB435" s="1" t="e">
        <f t="shared" si="40"/>
        <v>#N/A</v>
      </c>
      <c r="CC435" s="1">
        <f t="shared" si="41"/>
        <v>0</v>
      </c>
    </row>
    <row r="436" spans="1:81" ht="15.75" x14ac:dyDescent="0.25">
      <c r="A436" s="172">
        <v>433</v>
      </c>
      <c r="B436" s="162" t="str">
        <f t="shared" si="36"/>
        <v/>
      </c>
      <c r="C436" s="161" t="str">
        <f>IF(B436="","",IF(ISNA(VLOOKUP(B436,'Domaines IP'!$J$3:$K$215,2,FALSE)),"SITE INCONNU",(VLOOKUP(B436,'Domaines IP'!$J$3:$K$215,2,FALSE))))</f>
        <v/>
      </c>
      <c r="D436" s="192"/>
      <c r="E436" s="163"/>
      <c r="F436" s="182" t="str">
        <f t="shared" si="37"/>
        <v/>
      </c>
      <c r="G436" s="188"/>
      <c r="H436" s="200"/>
      <c r="I436" s="201" t="str">
        <f>IF(COUNTIF($E$4:$E$503:$H$4:$H$503,H436)&gt;1,COUNTIF($E$4:$E$503:$H$4:$H$503,H436),"")</f>
        <v/>
      </c>
      <c r="J436" s="189"/>
      <c r="K436" s="180" t="str">
        <f t="shared" si="38"/>
        <v/>
      </c>
      <c r="L436" s="164"/>
      <c r="M436" s="164"/>
      <c r="N436" s="164"/>
      <c r="O436" s="188"/>
      <c r="P436" s="193" t="str">
        <f t="shared" si="39"/>
        <v/>
      </c>
      <c r="Q436" s="190"/>
      <c r="CA436" s="1" t="e">
        <f>VLOOKUP(B436,'Domaines IP'!M:R,6,FALSE)</f>
        <v>#N/A</v>
      </c>
      <c r="CB436" s="1" t="e">
        <f t="shared" si="40"/>
        <v>#N/A</v>
      </c>
      <c r="CC436" s="1">
        <f t="shared" si="41"/>
        <v>0</v>
      </c>
    </row>
    <row r="437" spans="1:81" ht="15.75" x14ac:dyDescent="0.25">
      <c r="A437" s="172">
        <v>434</v>
      </c>
      <c r="B437" s="162" t="str">
        <f t="shared" si="36"/>
        <v/>
      </c>
      <c r="C437" s="161" t="str">
        <f>IF(B437="","",IF(ISNA(VLOOKUP(B437,'Domaines IP'!$J$3:$K$215,2,FALSE)),"SITE INCONNU",(VLOOKUP(B437,'Domaines IP'!$J$3:$K$215,2,FALSE))))</f>
        <v/>
      </c>
      <c r="D437" s="192"/>
      <c r="E437" s="163"/>
      <c r="F437" s="182" t="str">
        <f t="shared" si="37"/>
        <v/>
      </c>
      <c r="G437" s="188"/>
      <c r="H437" s="200"/>
      <c r="I437" s="201" t="str">
        <f>IF(COUNTIF($E$4:$E$503:$H$4:$H$503,H437)&gt;1,COUNTIF($E$4:$E$503:$H$4:$H$503,H437),"")</f>
        <v/>
      </c>
      <c r="J437" s="189"/>
      <c r="K437" s="180" t="str">
        <f t="shared" si="38"/>
        <v/>
      </c>
      <c r="L437" s="164"/>
      <c r="M437" s="164"/>
      <c r="N437" s="164"/>
      <c r="O437" s="188"/>
      <c r="P437" s="193" t="str">
        <f t="shared" si="39"/>
        <v/>
      </c>
      <c r="Q437" s="190"/>
      <c r="CA437" s="1" t="e">
        <f>VLOOKUP(B437,'Domaines IP'!M:R,6,FALSE)</f>
        <v>#N/A</v>
      </c>
      <c r="CB437" s="1" t="e">
        <f t="shared" si="40"/>
        <v>#N/A</v>
      </c>
      <c r="CC437" s="1">
        <f t="shared" si="41"/>
        <v>0</v>
      </c>
    </row>
    <row r="438" spans="1:81" ht="15.75" x14ac:dyDescent="0.25">
      <c r="A438" s="172">
        <v>435</v>
      </c>
      <c r="B438" s="162" t="str">
        <f t="shared" si="36"/>
        <v/>
      </c>
      <c r="C438" s="161" t="str">
        <f>IF(B438="","",IF(ISNA(VLOOKUP(B438,'Domaines IP'!$J$3:$K$215,2,FALSE)),"SITE INCONNU",(VLOOKUP(B438,'Domaines IP'!$J$3:$K$215,2,FALSE))))</f>
        <v/>
      </c>
      <c r="D438" s="192"/>
      <c r="E438" s="163"/>
      <c r="F438" s="182" t="str">
        <f t="shared" si="37"/>
        <v/>
      </c>
      <c r="G438" s="188"/>
      <c r="H438" s="200"/>
      <c r="I438" s="201" t="str">
        <f>IF(COUNTIF($E$4:$E$503:$H$4:$H$503,H438)&gt;1,COUNTIF($E$4:$E$503:$H$4:$H$503,H438),"")</f>
        <v/>
      </c>
      <c r="J438" s="189"/>
      <c r="K438" s="180" t="str">
        <f t="shared" si="38"/>
        <v/>
      </c>
      <c r="L438" s="164"/>
      <c r="M438" s="164"/>
      <c r="N438" s="164"/>
      <c r="O438" s="188"/>
      <c r="P438" s="193" t="str">
        <f t="shared" si="39"/>
        <v/>
      </c>
      <c r="Q438" s="190"/>
      <c r="CA438" s="1" t="e">
        <f>VLOOKUP(B438,'Domaines IP'!M:R,6,FALSE)</f>
        <v>#N/A</v>
      </c>
      <c r="CB438" s="1" t="e">
        <f t="shared" si="40"/>
        <v>#N/A</v>
      </c>
      <c r="CC438" s="1">
        <f t="shared" si="41"/>
        <v>0</v>
      </c>
    </row>
    <row r="439" spans="1:81" ht="15.75" x14ac:dyDescent="0.25">
      <c r="A439" s="172">
        <v>436</v>
      </c>
      <c r="B439" s="162" t="str">
        <f t="shared" si="36"/>
        <v/>
      </c>
      <c r="C439" s="161" t="str">
        <f>IF(B439="","",IF(ISNA(VLOOKUP(B439,'Domaines IP'!$J$3:$K$215,2,FALSE)),"SITE INCONNU",(VLOOKUP(B439,'Domaines IP'!$J$3:$K$215,2,FALSE))))</f>
        <v/>
      </c>
      <c r="D439" s="192"/>
      <c r="E439" s="163"/>
      <c r="F439" s="182" t="str">
        <f t="shared" si="37"/>
        <v/>
      </c>
      <c r="G439" s="188"/>
      <c r="H439" s="200"/>
      <c r="I439" s="201" t="str">
        <f>IF(COUNTIF($E$4:$E$503:$H$4:$H$503,H439)&gt;1,COUNTIF($E$4:$E$503:$H$4:$H$503,H439),"")</f>
        <v/>
      </c>
      <c r="J439" s="189"/>
      <c r="K439" s="180" t="str">
        <f t="shared" si="38"/>
        <v/>
      </c>
      <c r="L439" s="164"/>
      <c r="M439" s="164"/>
      <c r="N439" s="164"/>
      <c r="O439" s="188"/>
      <c r="P439" s="193" t="str">
        <f t="shared" si="39"/>
        <v/>
      </c>
      <c r="Q439" s="190"/>
      <c r="CA439" s="1" t="e">
        <f>VLOOKUP(B439,'Domaines IP'!M:R,6,FALSE)</f>
        <v>#N/A</v>
      </c>
      <c r="CB439" s="1" t="e">
        <f t="shared" si="40"/>
        <v>#N/A</v>
      </c>
      <c r="CC439" s="1">
        <f t="shared" si="41"/>
        <v>0</v>
      </c>
    </row>
    <row r="440" spans="1:81" ht="15.75" x14ac:dyDescent="0.25">
      <c r="A440" s="172">
        <v>437</v>
      </c>
      <c r="B440" s="162" t="str">
        <f t="shared" si="36"/>
        <v/>
      </c>
      <c r="C440" s="161" t="str">
        <f>IF(B440="","",IF(ISNA(VLOOKUP(B440,'Domaines IP'!$J$3:$K$215,2,FALSE)),"SITE INCONNU",(VLOOKUP(B440,'Domaines IP'!$J$3:$K$215,2,FALSE))))</f>
        <v/>
      </c>
      <c r="D440" s="192"/>
      <c r="E440" s="163"/>
      <c r="F440" s="182" t="str">
        <f t="shared" si="37"/>
        <v/>
      </c>
      <c r="G440" s="188"/>
      <c r="H440" s="200"/>
      <c r="I440" s="201" t="str">
        <f>IF(COUNTIF($E$4:$E$503:$H$4:$H$503,H440)&gt;1,COUNTIF($E$4:$E$503:$H$4:$H$503,H440),"")</f>
        <v/>
      </c>
      <c r="J440" s="189"/>
      <c r="K440" s="180" t="str">
        <f t="shared" si="38"/>
        <v/>
      </c>
      <c r="L440" s="164"/>
      <c r="M440" s="164"/>
      <c r="N440" s="164"/>
      <c r="O440" s="188"/>
      <c r="P440" s="193" t="str">
        <f t="shared" si="39"/>
        <v/>
      </c>
      <c r="Q440" s="190"/>
      <c r="CA440" s="1" t="e">
        <f>VLOOKUP(B440,'Domaines IP'!M:R,6,FALSE)</f>
        <v>#N/A</v>
      </c>
      <c r="CB440" s="1" t="e">
        <f t="shared" si="40"/>
        <v>#N/A</v>
      </c>
      <c r="CC440" s="1">
        <f t="shared" si="41"/>
        <v>0</v>
      </c>
    </row>
    <row r="441" spans="1:81" ht="15.75" x14ac:dyDescent="0.25">
      <c r="A441" s="172">
        <v>438</v>
      </c>
      <c r="B441" s="162" t="str">
        <f t="shared" si="36"/>
        <v/>
      </c>
      <c r="C441" s="161" t="str">
        <f>IF(B441="","",IF(ISNA(VLOOKUP(B441,'Domaines IP'!$J$3:$K$215,2,FALSE)),"SITE INCONNU",(VLOOKUP(B441,'Domaines IP'!$J$3:$K$215,2,FALSE))))</f>
        <v/>
      </c>
      <c r="D441" s="192"/>
      <c r="E441" s="163"/>
      <c r="F441" s="182" t="str">
        <f t="shared" si="37"/>
        <v/>
      </c>
      <c r="G441" s="188"/>
      <c r="H441" s="200"/>
      <c r="I441" s="201" t="str">
        <f>IF(COUNTIF($E$4:$E$503:$H$4:$H$503,H441)&gt;1,COUNTIF($E$4:$E$503:$H$4:$H$503,H441),"")</f>
        <v/>
      </c>
      <c r="J441" s="189"/>
      <c r="K441" s="180" t="str">
        <f t="shared" si="38"/>
        <v/>
      </c>
      <c r="L441" s="164"/>
      <c r="M441" s="164"/>
      <c r="N441" s="164"/>
      <c r="O441" s="188"/>
      <c r="P441" s="193" t="str">
        <f t="shared" si="39"/>
        <v/>
      </c>
      <c r="Q441" s="190"/>
      <c r="CA441" s="1" t="e">
        <f>VLOOKUP(B441,'Domaines IP'!M:R,6,FALSE)</f>
        <v>#N/A</v>
      </c>
      <c r="CB441" s="1" t="e">
        <f t="shared" si="40"/>
        <v>#N/A</v>
      </c>
      <c r="CC441" s="1">
        <f t="shared" si="41"/>
        <v>0</v>
      </c>
    </row>
    <row r="442" spans="1:81" ht="15.75" x14ac:dyDescent="0.25">
      <c r="A442" s="172">
        <v>439</v>
      </c>
      <c r="B442" s="162" t="str">
        <f t="shared" si="36"/>
        <v/>
      </c>
      <c r="C442" s="161" t="str">
        <f>IF(B442="","",IF(ISNA(VLOOKUP(B442,'Domaines IP'!$J$3:$K$215,2,FALSE)),"SITE INCONNU",(VLOOKUP(B442,'Domaines IP'!$J$3:$K$215,2,FALSE))))</f>
        <v/>
      </c>
      <c r="D442" s="192"/>
      <c r="E442" s="163"/>
      <c r="F442" s="182" t="str">
        <f t="shared" si="37"/>
        <v/>
      </c>
      <c r="G442" s="188"/>
      <c r="H442" s="200"/>
      <c r="I442" s="201" t="str">
        <f>IF(COUNTIF($E$4:$E$503:$H$4:$H$503,H442)&gt;1,COUNTIF($E$4:$E$503:$H$4:$H$503,H442),"")</f>
        <v/>
      </c>
      <c r="J442" s="189"/>
      <c r="K442" s="180" t="str">
        <f t="shared" si="38"/>
        <v/>
      </c>
      <c r="L442" s="164"/>
      <c r="M442" s="164"/>
      <c r="N442" s="164"/>
      <c r="O442" s="188"/>
      <c r="P442" s="193" t="str">
        <f t="shared" si="39"/>
        <v/>
      </c>
      <c r="Q442" s="190"/>
      <c r="CA442" s="1" t="e">
        <f>VLOOKUP(B442,'Domaines IP'!M:R,6,FALSE)</f>
        <v>#N/A</v>
      </c>
      <c r="CB442" s="1" t="e">
        <f t="shared" si="40"/>
        <v>#N/A</v>
      </c>
      <c r="CC442" s="1">
        <f t="shared" si="41"/>
        <v>0</v>
      </c>
    </row>
    <row r="443" spans="1:81" ht="15.75" x14ac:dyDescent="0.25">
      <c r="A443" s="172">
        <v>440</v>
      </c>
      <c r="B443" s="162" t="str">
        <f t="shared" si="36"/>
        <v/>
      </c>
      <c r="C443" s="161" t="str">
        <f>IF(B443="","",IF(ISNA(VLOOKUP(B443,'Domaines IP'!$J$3:$K$215,2,FALSE)),"SITE INCONNU",(VLOOKUP(B443,'Domaines IP'!$J$3:$K$215,2,FALSE))))</f>
        <v/>
      </c>
      <c r="D443" s="192"/>
      <c r="E443" s="163"/>
      <c r="F443" s="182" t="str">
        <f t="shared" si="37"/>
        <v/>
      </c>
      <c r="G443" s="188"/>
      <c r="H443" s="200"/>
      <c r="I443" s="201" t="str">
        <f>IF(COUNTIF($E$4:$E$503:$H$4:$H$503,H443)&gt;1,COUNTIF($E$4:$E$503:$H$4:$H$503,H443),"")</f>
        <v/>
      </c>
      <c r="J443" s="189"/>
      <c r="K443" s="180" t="str">
        <f t="shared" si="38"/>
        <v/>
      </c>
      <c r="L443" s="164"/>
      <c r="M443" s="164"/>
      <c r="N443" s="164"/>
      <c r="O443" s="188"/>
      <c r="P443" s="193" t="str">
        <f t="shared" si="39"/>
        <v/>
      </c>
      <c r="Q443" s="190"/>
      <c r="CA443" s="1" t="e">
        <f>VLOOKUP(B443,'Domaines IP'!M:R,6,FALSE)</f>
        <v>#N/A</v>
      </c>
      <c r="CB443" s="1" t="e">
        <f t="shared" si="40"/>
        <v>#N/A</v>
      </c>
      <c r="CC443" s="1">
        <f t="shared" si="41"/>
        <v>0</v>
      </c>
    </row>
    <row r="444" spans="1:81" ht="15.75" x14ac:dyDescent="0.25">
      <c r="A444" s="172">
        <v>441</v>
      </c>
      <c r="B444" s="162" t="str">
        <f t="shared" si="36"/>
        <v/>
      </c>
      <c r="C444" s="161" t="str">
        <f>IF(B444="","",IF(ISNA(VLOOKUP(B444,'Domaines IP'!$J$3:$K$215,2,FALSE)),"SITE INCONNU",(VLOOKUP(B444,'Domaines IP'!$J$3:$K$215,2,FALSE))))</f>
        <v/>
      </c>
      <c r="D444" s="192"/>
      <c r="E444" s="163"/>
      <c r="F444" s="182" t="str">
        <f t="shared" si="37"/>
        <v/>
      </c>
      <c r="G444" s="188"/>
      <c r="H444" s="200"/>
      <c r="I444" s="201" t="str">
        <f>IF(COUNTIF($E$4:$E$503:$H$4:$H$503,H444)&gt;1,COUNTIF($E$4:$E$503:$H$4:$H$503,H444),"")</f>
        <v/>
      </c>
      <c r="J444" s="189"/>
      <c r="K444" s="180" t="str">
        <f t="shared" si="38"/>
        <v/>
      </c>
      <c r="L444" s="164"/>
      <c r="M444" s="164"/>
      <c r="N444" s="164"/>
      <c r="O444" s="188"/>
      <c r="P444" s="193" t="str">
        <f t="shared" si="39"/>
        <v/>
      </c>
      <c r="Q444" s="190"/>
      <c r="CA444" s="1" t="e">
        <f>VLOOKUP(B444,'Domaines IP'!M:R,6,FALSE)</f>
        <v>#N/A</v>
      </c>
      <c r="CB444" s="1" t="e">
        <f t="shared" si="40"/>
        <v>#N/A</v>
      </c>
      <c r="CC444" s="1">
        <f t="shared" si="41"/>
        <v>0</v>
      </c>
    </row>
    <row r="445" spans="1:81" ht="15.75" x14ac:dyDescent="0.25">
      <c r="A445" s="172">
        <v>442</v>
      </c>
      <c r="B445" s="162" t="str">
        <f t="shared" si="36"/>
        <v/>
      </c>
      <c r="C445" s="161" t="str">
        <f>IF(B445="","",IF(ISNA(VLOOKUP(B445,'Domaines IP'!$J$3:$K$215,2,FALSE)),"SITE INCONNU",(VLOOKUP(B445,'Domaines IP'!$J$3:$K$215,2,FALSE))))</f>
        <v/>
      </c>
      <c r="D445" s="192"/>
      <c r="E445" s="163"/>
      <c r="F445" s="182" t="str">
        <f t="shared" si="37"/>
        <v/>
      </c>
      <c r="G445" s="188"/>
      <c r="H445" s="200"/>
      <c r="I445" s="201" t="str">
        <f>IF(COUNTIF($E$4:$E$503:$H$4:$H$503,H445)&gt;1,COUNTIF($E$4:$E$503:$H$4:$H$503,H445),"")</f>
        <v/>
      </c>
      <c r="J445" s="189"/>
      <c r="K445" s="180" t="str">
        <f t="shared" si="38"/>
        <v/>
      </c>
      <c r="L445" s="164"/>
      <c r="M445" s="164"/>
      <c r="N445" s="164"/>
      <c r="O445" s="188"/>
      <c r="P445" s="193" t="str">
        <f t="shared" si="39"/>
        <v/>
      </c>
      <c r="Q445" s="190"/>
      <c r="CA445" s="1" t="e">
        <f>VLOOKUP(B445,'Domaines IP'!M:R,6,FALSE)</f>
        <v>#N/A</v>
      </c>
      <c r="CB445" s="1" t="e">
        <f t="shared" si="40"/>
        <v>#N/A</v>
      </c>
      <c r="CC445" s="1">
        <f t="shared" si="41"/>
        <v>0</v>
      </c>
    </row>
    <row r="446" spans="1:81" ht="15.75" x14ac:dyDescent="0.25">
      <c r="A446" s="172">
        <v>443</v>
      </c>
      <c r="B446" s="162" t="str">
        <f t="shared" si="36"/>
        <v/>
      </c>
      <c r="C446" s="161" t="str">
        <f>IF(B446="","",IF(ISNA(VLOOKUP(B446,'Domaines IP'!$J$3:$K$215,2,FALSE)),"SITE INCONNU",(VLOOKUP(B446,'Domaines IP'!$J$3:$K$215,2,FALSE))))</f>
        <v/>
      </c>
      <c r="D446" s="192"/>
      <c r="E446" s="163"/>
      <c r="F446" s="182" t="str">
        <f t="shared" si="37"/>
        <v/>
      </c>
      <c r="G446" s="188"/>
      <c r="H446" s="200"/>
      <c r="I446" s="201" t="str">
        <f>IF(COUNTIF($E$4:$E$503:$H$4:$H$503,H446)&gt;1,COUNTIF($E$4:$E$503:$H$4:$H$503,H446),"")</f>
        <v/>
      </c>
      <c r="J446" s="189"/>
      <c r="K446" s="180" t="str">
        <f t="shared" si="38"/>
        <v/>
      </c>
      <c r="L446" s="164"/>
      <c r="M446" s="164"/>
      <c r="N446" s="164"/>
      <c r="O446" s="188"/>
      <c r="P446" s="193" t="str">
        <f t="shared" si="39"/>
        <v/>
      </c>
      <c r="Q446" s="190"/>
      <c r="CA446" s="1" t="e">
        <f>VLOOKUP(B446,'Domaines IP'!M:R,6,FALSE)</f>
        <v>#N/A</v>
      </c>
      <c r="CB446" s="1" t="e">
        <f t="shared" si="40"/>
        <v>#N/A</v>
      </c>
      <c r="CC446" s="1">
        <f t="shared" si="41"/>
        <v>0</v>
      </c>
    </row>
    <row r="447" spans="1:81" ht="15.75" x14ac:dyDescent="0.25">
      <c r="A447" s="172">
        <v>444</v>
      </c>
      <c r="B447" s="162" t="str">
        <f t="shared" si="36"/>
        <v/>
      </c>
      <c r="C447" s="161" t="str">
        <f>IF(B447="","",IF(ISNA(VLOOKUP(B447,'Domaines IP'!$J$3:$K$215,2,FALSE)),"SITE INCONNU",(VLOOKUP(B447,'Domaines IP'!$J$3:$K$215,2,FALSE))))</f>
        <v/>
      </c>
      <c r="D447" s="192"/>
      <c r="E447" s="163"/>
      <c r="F447" s="182" t="str">
        <f t="shared" si="37"/>
        <v/>
      </c>
      <c r="G447" s="188"/>
      <c r="H447" s="200"/>
      <c r="I447" s="201" t="str">
        <f>IF(COUNTIF($E$4:$E$503:$H$4:$H$503,H447)&gt;1,COUNTIF($E$4:$E$503:$H$4:$H$503,H447),"")</f>
        <v/>
      </c>
      <c r="J447" s="189"/>
      <c r="K447" s="180" t="str">
        <f t="shared" si="38"/>
        <v/>
      </c>
      <c r="L447" s="164"/>
      <c r="M447" s="164"/>
      <c r="N447" s="164"/>
      <c r="O447" s="188"/>
      <c r="P447" s="193" t="str">
        <f t="shared" si="39"/>
        <v/>
      </c>
      <c r="Q447" s="190"/>
      <c r="CA447" s="1" t="e">
        <f>VLOOKUP(B447,'Domaines IP'!M:R,6,FALSE)</f>
        <v>#N/A</v>
      </c>
      <c r="CB447" s="1" t="e">
        <f t="shared" si="40"/>
        <v>#N/A</v>
      </c>
      <c r="CC447" s="1">
        <f t="shared" si="41"/>
        <v>0</v>
      </c>
    </row>
    <row r="448" spans="1:81" ht="15.75" x14ac:dyDescent="0.25">
      <c r="A448" s="172">
        <v>445</v>
      </c>
      <c r="B448" s="162" t="str">
        <f t="shared" si="36"/>
        <v/>
      </c>
      <c r="C448" s="161" t="str">
        <f>IF(B448="","",IF(ISNA(VLOOKUP(B448,'Domaines IP'!$J$3:$K$215,2,FALSE)),"SITE INCONNU",(VLOOKUP(B448,'Domaines IP'!$J$3:$K$215,2,FALSE))))</f>
        <v/>
      </c>
      <c r="D448" s="192"/>
      <c r="E448" s="163"/>
      <c r="F448" s="182" t="str">
        <f t="shared" si="37"/>
        <v/>
      </c>
      <c r="G448" s="188"/>
      <c r="H448" s="200"/>
      <c r="I448" s="201" t="str">
        <f>IF(COUNTIF($E$4:$E$503:$H$4:$H$503,H448)&gt;1,COUNTIF($E$4:$E$503:$H$4:$H$503,H448),"")</f>
        <v/>
      </c>
      <c r="J448" s="189"/>
      <c r="K448" s="180" t="str">
        <f t="shared" si="38"/>
        <v/>
      </c>
      <c r="L448" s="164"/>
      <c r="M448" s="164"/>
      <c r="N448" s="164"/>
      <c r="O448" s="188"/>
      <c r="P448" s="193" t="str">
        <f t="shared" si="39"/>
        <v/>
      </c>
      <c r="Q448" s="190"/>
      <c r="CA448" s="1" t="e">
        <f>VLOOKUP(B448,'Domaines IP'!M:R,6,FALSE)</f>
        <v>#N/A</v>
      </c>
      <c r="CB448" s="1" t="e">
        <f t="shared" si="40"/>
        <v>#N/A</v>
      </c>
      <c r="CC448" s="1">
        <f t="shared" si="41"/>
        <v>0</v>
      </c>
    </row>
    <row r="449" spans="1:81" ht="15.75" x14ac:dyDescent="0.25">
      <c r="A449" s="172">
        <v>446</v>
      </c>
      <c r="B449" s="162" t="str">
        <f t="shared" si="36"/>
        <v/>
      </c>
      <c r="C449" s="161" t="str">
        <f>IF(B449="","",IF(ISNA(VLOOKUP(B449,'Domaines IP'!$J$3:$K$215,2,FALSE)),"SITE INCONNU",(VLOOKUP(B449,'Domaines IP'!$J$3:$K$215,2,FALSE))))</f>
        <v/>
      </c>
      <c r="D449" s="192"/>
      <c r="E449" s="163"/>
      <c r="F449" s="182" t="str">
        <f t="shared" si="37"/>
        <v/>
      </c>
      <c r="G449" s="188"/>
      <c r="H449" s="200"/>
      <c r="I449" s="201" t="str">
        <f>IF(COUNTIF($E$4:$E$503:$H$4:$H$503,H449)&gt;1,COUNTIF($E$4:$E$503:$H$4:$H$503,H449),"")</f>
        <v/>
      </c>
      <c r="J449" s="189"/>
      <c r="K449" s="180" t="str">
        <f t="shared" si="38"/>
        <v/>
      </c>
      <c r="L449" s="164"/>
      <c r="M449" s="164"/>
      <c r="N449" s="164"/>
      <c r="O449" s="188"/>
      <c r="P449" s="193" t="str">
        <f t="shared" si="39"/>
        <v/>
      </c>
      <c r="Q449" s="190"/>
      <c r="CA449" s="1" t="e">
        <f>VLOOKUP(B449,'Domaines IP'!M:R,6,FALSE)</f>
        <v>#N/A</v>
      </c>
      <c r="CB449" s="1" t="e">
        <f t="shared" si="40"/>
        <v>#N/A</v>
      </c>
      <c r="CC449" s="1">
        <f t="shared" si="41"/>
        <v>0</v>
      </c>
    </row>
    <row r="450" spans="1:81" ht="15.75" x14ac:dyDescent="0.25">
      <c r="A450" s="172">
        <v>447</v>
      </c>
      <c r="B450" s="162" t="str">
        <f t="shared" si="36"/>
        <v/>
      </c>
      <c r="C450" s="161" t="str">
        <f>IF(B450="","",IF(ISNA(VLOOKUP(B450,'Domaines IP'!$J$3:$K$215,2,FALSE)),"SITE INCONNU",(VLOOKUP(B450,'Domaines IP'!$J$3:$K$215,2,FALSE))))</f>
        <v/>
      </c>
      <c r="D450" s="192"/>
      <c r="E450" s="163"/>
      <c r="F450" s="182" t="str">
        <f t="shared" si="37"/>
        <v/>
      </c>
      <c r="G450" s="188"/>
      <c r="H450" s="200"/>
      <c r="I450" s="201" t="str">
        <f>IF(COUNTIF($E$4:$E$503:$H$4:$H$503,H450)&gt;1,COUNTIF($E$4:$E$503:$H$4:$H$503,H450),"")</f>
        <v/>
      </c>
      <c r="J450" s="189"/>
      <c r="K450" s="180" t="str">
        <f t="shared" si="38"/>
        <v/>
      </c>
      <c r="L450" s="164"/>
      <c r="M450" s="164"/>
      <c r="N450" s="164"/>
      <c r="O450" s="188"/>
      <c r="P450" s="193" t="str">
        <f t="shared" si="39"/>
        <v/>
      </c>
      <c r="Q450" s="190"/>
      <c r="CA450" s="1" t="e">
        <f>VLOOKUP(B450,'Domaines IP'!M:R,6,FALSE)</f>
        <v>#N/A</v>
      </c>
      <c r="CB450" s="1" t="e">
        <f t="shared" si="40"/>
        <v>#N/A</v>
      </c>
      <c r="CC450" s="1">
        <f t="shared" si="41"/>
        <v>0</v>
      </c>
    </row>
    <row r="451" spans="1:81" ht="15.75" x14ac:dyDescent="0.25">
      <c r="A451" s="172">
        <v>448</v>
      </c>
      <c r="B451" s="162" t="str">
        <f t="shared" si="36"/>
        <v/>
      </c>
      <c r="C451" s="161" t="str">
        <f>IF(B451="","",IF(ISNA(VLOOKUP(B451,'Domaines IP'!$J$3:$K$215,2,FALSE)),"SITE INCONNU",(VLOOKUP(B451,'Domaines IP'!$J$3:$K$215,2,FALSE))))</f>
        <v/>
      </c>
      <c r="D451" s="192"/>
      <c r="E451" s="163"/>
      <c r="F451" s="182" t="str">
        <f t="shared" si="37"/>
        <v/>
      </c>
      <c r="G451" s="188"/>
      <c r="H451" s="200"/>
      <c r="I451" s="201" t="str">
        <f>IF(COUNTIF($E$4:$E$503:$H$4:$H$503,H451)&gt;1,COUNTIF($E$4:$E$503:$H$4:$H$503,H451),"")</f>
        <v/>
      </c>
      <c r="J451" s="189"/>
      <c r="K451" s="180" t="str">
        <f t="shared" si="38"/>
        <v/>
      </c>
      <c r="L451" s="164"/>
      <c r="M451" s="164"/>
      <c r="N451" s="164"/>
      <c r="O451" s="188"/>
      <c r="P451" s="193" t="str">
        <f t="shared" si="39"/>
        <v/>
      </c>
      <c r="Q451" s="190"/>
      <c r="CA451" s="1" t="e">
        <f>VLOOKUP(B451,'Domaines IP'!M:R,6,FALSE)</f>
        <v>#N/A</v>
      </c>
      <c r="CB451" s="1" t="e">
        <f t="shared" si="40"/>
        <v>#N/A</v>
      </c>
      <c r="CC451" s="1">
        <f t="shared" si="41"/>
        <v>0</v>
      </c>
    </row>
    <row r="452" spans="1:81" ht="15.75" x14ac:dyDescent="0.25">
      <c r="A452" s="172">
        <v>449</v>
      </c>
      <c r="B452" s="162" t="str">
        <f t="shared" si="36"/>
        <v/>
      </c>
      <c r="C452" s="161" t="str">
        <f>IF(B452="","",IF(ISNA(VLOOKUP(B452,'Domaines IP'!$J$3:$K$215,2,FALSE)),"SITE INCONNU",(VLOOKUP(B452,'Domaines IP'!$J$3:$K$215,2,FALSE))))</f>
        <v/>
      </c>
      <c r="D452" s="192"/>
      <c r="E452" s="163"/>
      <c r="F452" s="182" t="str">
        <f t="shared" si="37"/>
        <v/>
      </c>
      <c r="G452" s="188"/>
      <c r="H452" s="200"/>
      <c r="I452" s="201" t="str">
        <f>IF(COUNTIF($E$4:$E$503:$H$4:$H$503,H452)&gt;1,COUNTIF($E$4:$E$503:$H$4:$H$503,H452),"")</f>
        <v/>
      </c>
      <c r="J452" s="189"/>
      <c r="K452" s="180" t="str">
        <f t="shared" si="38"/>
        <v/>
      </c>
      <c r="L452" s="164"/>
      <c r="M452" s="164"/>
      <c r="N452" s="164"/>
      <c r="O452" s="188"/>
      <c r="P452" s="193" t="str">
        <f t="shared" si="39"/>
        <v/>
      </c>
      <c r="Q452" s="190"/>
      <c r="CA452" s="1" t="e">
        <f>VLOOKUP(B452,'Domaines IP'!M:R,6,FALSE)</f>
        <v>#N/A</v>
      </c>
      <c r="CB452" s="1" t="e">
        <f t="shared" si="40"/>
        <v>#N/A</v>
      </c>
      <c r="CC452" s="1">
        <f t="shared" si="41"/>
        <v>0</v>
      </c>
    </row>
    <row r="453" spans="1:81" ht="15.75" x14ac:dyDescent="0.25">
      <c r="A453" s="172">
        <v>450</v>
      </c>
      <c r="B453" s="162" t="str">
        <f t="shared" ref="B453:B503" si="42">IFERROR(IF(H453="",VALUE(LEFT(E453,3)),VALUE(LEFT(H453,3))),"")</f>
        <v/>
      </c>
      <c r="C453" s="161" t="str">
        <f>IF(B453="","",IF(ISNA(VLOOKUP(B453,'Domaines IP'!$J$3:$K$215,2,FALSE)),"SITE INCONNU",(VLOOKUP(B453,'Domaines IP'!$J$3:$K$215,2,FALSE))))</f>
        <v/>
      </c>
      <c r="D453" s="192"/>
      <c r="E453" s="163"/>
      <c r="F453" s="182" t="str">
        <f t="shared" ref="F453:F503" si="43">IF(COUNTIF($E$4:$E$503,E453)&gt;1,COUNTIF($E$4:$E$503,E453),"")</f>
        <v/>
      </c>
      <c r="G453" s="188"/>
      <c r="H453" s="200"/>
      <c r="I453" s="201" t="str">
        <f>IF(COUNTIF($E$4:$E$503:$H$4:$H$503,H453)&gt;1,COUNTIF($E$4:$E$503:$H$4:$H$503,H453),"")</f>
        <v/>
      </c>
      <c r="J453" s="189"/>
      <c r="K453" s="180" t="str">
        <f t="shared" ref="K453:K503" si="44">IF(COUNTIF($J$4:$J$503,J453)&gt;1,COUNTIF($J$4:$J$503,J453),"")</f>
        <v/>
      </c>
      <c r="L453" s="164"/>
      <c r="M453" s="164"/>
      <c r="N453" s="164"/>
      <c r="O453" s="188"/>
      <c r="P453" s="193" t="str">
        <f t="shared" ref="P453:P503" si="45">IF(O453="","",IF(O453="uAgent","",IF(O453="uSupervisor",CB453,IF(O453="uAgent et uSupervisor",CB453))))</f>
        <v/>
      </c>
      <c r="Q453" s="190"/>
      <c r="CA453" s="1" t="e">
        <f>VLOOKUP(B453,'Domaines IP'!M:R,6,FALSE)</f>
        <v>#N/A</v>
      </c>
      <c r="CB453" s="1" t="e">
        <f t="shared" ref="CB453:CB503" si="46">CONCATENATE(CA453,"_",D453,"_","RE")</f>
        <v>#N/A</v>
      </c>
      <c r="CC453" s="1">
        <f t="shared" ref="CC453:CC503" si="47">COUNTIF(R453:BP453,"X")</f>
        <v>0</v>
      </c>
    </row>
    <row r="454" spans="1:81" ht="15.75" x14ac:dyDescent="0.25">
      <c r="A454" s="172">
        <v>451</v>
      </c>
      <c r="B454" s="162" t="str">
        <f t="shared" si="42"/>
        <v/>
      </c>
      <c r="C454" s="161" t="str">
        <f>IF(B454="","",IF(ISNA(VLOOKUP(B454,'Domaines IP'!$J$3:$K$215,2,FALSE)),"SITE INCONNU",(VLOOKUP(B454,'Domaines IP'!$J$3:$K$215,2,FALSE))))</f>
        <v/>
      </c>
      <c r="D454" s="192"/>
      <c r="E454" s="163"/>
      <c r="F454" s="182" t="str">
        <f t="shared" si="43"/>
        <v/>
      </c>
      <c r="G454" s="188"/>
      <c r="H454" s="200"/>
      <c r="I454" s="201" t="str">
        <f>IF(COUNTIF($E$4:$E$503:$H$4:$H$503,H454)&gt;1,COUNTIF($E$4:$E$503:$H$4:$H$503,H454),"")</f>
        <v/>
      </c>
      <c r="J454" s="189"/>
      <c r="K454" s="180" t="str">
        <f t="shared" si="44"/>
        <v/>
      </c>
      <c r="L454" s="164"/>
      <c r="M454" s="164"/>
      <c r="N454" s="164"/>
      <c r="O454" s="188"/>
      <c r="P454" s="193" t="str">
        <f t="shared" si="45"/>
        <v/>
      </c>
      <c r="Q454" s="190"/>
      <c r="CA454" s="1" t="e">
        <f>VLOOKUP(B454,'Domaines IP'!M:R,6,FALSE)</f>
        <v>#N/A</v>
      </c>
      <c r="CB454" s="1" t="e">
        <f t="shared" si="46"/>
        <v>#N/A</v>
      </c>
      <c r="CC454" s="1">
        <f t="shared" si="47"/>
        <v>0</v>
      </c>
    </row>
    <row r="455" spans="1:81" ht="15.75" x14ac:dyDescent="0.25">
      <c r="A455" s="172">
        <v>452</v>
      </c>
      <c r="B455" s="162" t="str">
        <f t="shared" si="42"/>
        <v/>
      </c>
      <c r="C455" s="161" t="str">
        <f>IF(B455="","",IF(ISNA(VLOOKUP(B455,'Domaines IP'!$J$3:$K$215,2,FALSE)),"SITE INCONNU",(VLOOKUP(B455,'Domaines IP'!$J$3:$K$215,2,FALSE))))</f>
        <v/>
      </c>
      <c r="D455" s="192"/>
      <c r="E455" s="163"/>
      <c r="F455" s="182" t="str">
        <f t="shared" si="43"/>
        <v/>
      </c>
      <c r="G455" s="188"/>
      <c r="H455" s="200"/>
      <c r="I455" s="201" t="str">
        <f>IF(COUNTIF($E$4:$E$503:$H$4:$H$503,H455)&gt;1,COUNTIF($E$4:$E$503:$H$4:$H$503,H455),"")</f>
        <v/>
      </c>
      <c r="J455" s="189"/>
      <c r="K455" s="180" t="str">
        <f t="shared" si="44"/>
        <v/>
      </c>
      <c r="L455" s="164"/>
      <c r="M455" s="164"/>
      <c r="N455" s="164"/>
      <c r="O455" s="188"/>
      <c r="P455" s="193" t="str">
        <f t="shared" si="45"/>
        <v/>
      </c>
      <c r="Q455" s="190"/>
      <c r="CA455" s="1" t="e">
        <f>VLOOKUP(B455,'Domaines IP'!M:R,6,FALSE)</f>
        <v>#N/A</v>
      </c>
      <c r="CB455" s="1" t="e">
        <f t="shared" si="46"/>
        <v>#N/A</v>
      </c>
      <c r="CC455" s="1">
        <f t="shared" si="47"/>
        <v>0</v>
      </c>
    </row>
    <row r="456" spans="1:81" ht="15.75" x14ac:dyDescent="0.25">
      <c r="A456" s="172">
        <v>453</v>
      </c>
      <c r="B456" s="162" t="str">
        <f t="shared" si="42"/>
        <v/>
      </c>
      <c r="C456" s="161" t="str">
        <f>IF(B456="","",IF(ISNA(VLOOKUP(B456,'Domaines IP'!$J$3:$K$215,2,FALSE)),"SITE INCONNU",(VLOOKUP(B456,'Domaines IP'!$J$3:$K$215,2,FALSE))))</f>
        <v/>
      </c>
      <c r="D456" s="192"/>
      <c r="E456" s="163"/>
      <c r="F456" s="182" t="str">
        <f t="shared" si="43"/>
        <v/>
      </c>
      <c r="G456" s="188"/>
      <c r="H456" s="200"/>
      <c r="I456" s="201" t="str">
        <f>IF(COUNTIF($E$4:$E$503:$H$4:$H$503,H456)&gt;1,COUNTIF($E$4:$E$503:$H$4:$H$503,H456),"")</f>
        <v/>
      </c>
      <c r="J456" s="189"/>
      <c r="K456" s="180" t="str">
        <f t="shared" si="44"/>
        <v/>
      </c>
      <c r="L456" s="164"/>
      <c r="M456" s="164"/>
      <c r="N456" s="164"/>
      <c r="O456" s="188"/>
      <c r="P456" s="193" t="str">
        <f t="shared" si="45"/>
        <v/>
      </c>
      <c r="Q456" s="190"/>
      <c r="CA456" s="1" t="e">
        <f>VLOOKUP(B456,'Domaines IP'!M:R,6,FALSE)</f>
        <v>#N/A</v>
      </c>
      <c r="CB456" s="1" t="e">
        <f t="shared" si="46"/>
        <v>#N/A</v>
      </c>
      <c r="CC456" s="1">
        <f t="shared" si="47"/>
        <v>0</v>
      </c>
    </row>
    <row r="457" spans="1:81" ht="15.75" x14ac:dyDescent="0.25">
      <c r="A457" s="172">
        <v>454</v>
      </c>
      <c r="B457" s="162" t="str">
        <f t="shared" si="42"/>
        <v/>
      </c>
      <c r="C457" s="161" t="str">
        <f>IF(B457="","",IF(ISNA(VLOOKUP(B457,'Domaines IP'!$J$3:$K$215,2,FALSE)),"SITE INCONNU",(VLOOKUP(B457,'Domaines IP'!$J$3:$K$215,2,FALSE))))</f>
        <v/>
      </c>
      <c r="D457" s="192"/>
      <c r="E457" s="163"/>
      <c r="F457" s="182" t="str">
        <f t="shared" si="43"/>
        <v/>
      </c>
      <c r="G457" s="188"/>
      <c r="H457" s="200"/>
      <c r="I457" s="201" t="str">
        <f>IF(COUNTIF($E$4:$E$503:$H$4:$H$503,H457)&gt;1,COUNTIF($E$4:$E$503:$H$4:$H$503,H457),"")</f>
        <v/>
      </c>
      <c r="J457" s="189"/>
      <c r="K457" s="180" t="str">
        <f t="shared" si="44"/>
        <v/>
      </c>
      <c r="L457" s="164"/>
      <c r="M457" s="164"/>
      <c r="N457" s="164"/>
      <c r="O457" s="188"/>
      <c r="P457" s="193" t="str">
        <f t="shared" si="45"/>
        <v/>
      </c>
      <c r="Q457" s="190"/>
      <c r="CA457" s="1" t="e">
        <f>VLOOKUP(B457,'Domaines IP'!M:R,6,FALSE)</f>
        <v>#N/A</v>
      </c>
      <c r="CB457" s="1" t="e">
        <f t="shared" si="46"/>
        <v>#N/A</v>
      </c>
      <c r="CC457" s="1">
        <f t="shared" si="47"/>
        <v>0</v>
      </c>
    </row>
    <row r="458" spans="1:81" ht="15.75" x14ac:dyDescent="0.25">
      <c r="A458" s="172">
        <v>455</v>
      </c>
      <c r="B458" s="162" t="str">
        <f t="shared" si="42"/>
        <v/>
      </c>
      <c r="C458" s="161" t="str">
        <f>IF(B458="","",IF(ISNA(VLOOKUP(B458,'Domaines IP'!$J$3:$K$215,2,FALSE)),"SITE INCONNU",(VLOOKUP(B458,'Domaines IP'!$J$3:$K$215,2,FALSE))))</f>
        <v/>
      </c>
      <c r="D458" s="192"/>
      <c r="E458" s="163"/>
      <c r="F458" s="182" t="str">
        <f t="shared" si="43"/>
        <v/>
      </c>
      <c r="G458" s="188"/>
      <c r="H458" s="200"/>
      <c r="I458" s="201" t="str">
        <f>IF(COUNTIF($E$4:$E$503:$H$4:$H$503,H458)&gt;1,COUNTIF($E$4:$E$503:$H$4:$H$503,H458),"")</f>
        <v/>
      </c>
      <c r="J458" s="189"/>
      <c r="K458" s="180" t="str">
        <f t="shared" si="44"/>
        <v/>
      </c>
      <c r="L458" s="164"/>
      <c r="M458" s="164"/>
      <c r="N458" s="164"/>
      <c r="O458" s="188"/>
      <c r="P458" s="193" t="str">
        <f t="shared" si="45"/>
        <v/>
      </c>
      <c r="Q458" s="190"/>
      <c r="CA458" s="1" t="e">
        <f>VLOOKUP(B458,'Domaines IP'!M:R,6,FALSE)</f>
        <v>#N/A</v>
      </c>
      <c r="CB458" s="1" t="e">
        <f t="shared" si="46"/>
        <v>#N/A</v>
      </c>
      <c r="CC458" s="1">
        <f t="shared" si="47"/>
        <v>0</v>
      </c>
    </row>
    <row r="459" spans="1:81" ht="15.75" x14ac:dyDescent="0.25">
      <c r="A459" s="172">
        <v>456</v>
      </c>
      <c r="B459" s="162" t="str">
        <f t="shared" si="42"/>
        <v/>
      </c>
      <c r="C459" s="161" t="str">
        <f>IF(B459="","",IF(ISNA(VLOOKUP(B459,'Domaines IP'!$J$3:$K$215,2,FALSE)),"SITE INCONNU",(VLOOKUP(B459,'Domaines IP'!$J$3:$K$215,2,FALSE))))</f>
        <v/>
      </c>
      <c r="D459" s="192"/>
      <c r="E459" s="163"/>
      <c r="F459" s="182" t="str">
        <f t="shared" si="43"/>
        <v/>
      </c>
      <c r="G459" s="188"/>
      <c r="H459" s="200"/>
      <c r="I459" s="201" t="str">
        <f>IF(COUNTIF($E$4:$E$503:$H$4:$H$503,H459)&gt;1,COUNTIF($E$4:$E$503:$H$4:$H$503,H459),"")</f>
        <v/>
      </c>
      <c r="J459" s="189"/>
      <c r="K459" s="180" t="str">
        <f t="shared" si="44"/>
        <v/>
      </c>
      <c r="L459" s="164"/>
      <c r="M459" s="164"/>
      <c r="N459" s="164"/>
      <c r="O459" s="188"/>
      <c r="P459" s="193" t="str">
        <f t="shared" si="45"/>
        <v/>
      </c>
      <c r="Q459" s="190"/>
      <c r="CA459" s="1" t="e">
        <f>VLOOKUP(B459,'Domaines IP'!M:R,6,FALSE)</f>
        <v>#N/A</v>
      </c>
      <c r="CB459" s="1" t="e">
        <f t="shared" si="46"/>
        <v>#N/A</v>
      </c>
      <c r="CC459" s="1">
        <f t="shared" si="47"/>
        <v>0</v>
      </c>
    </row>
    <row r="460" spans="1:81" ht="15.75" x14ac:dyDescent="0.25">
      <c r="A460" s="172">
        <v>457</v>
      </c>
      <c r="B460" s="162" t="str">
        <f t="shared" si="42"/>
        <v/>
      </c>
      <c r="C460" s="161" t="str">
        <f>IF(B460="","",IF(ISNA(VLOOKUP(B460,'Domaines IP'!$J$3:$K$215,2,FALSE)),"SITE INCONNU",(VLOOKUP(B460,'Domaines IP'!$J$3:$K$215,2,FALSE))))</f>
        <v/>
      </c>
      <c r="D460" s="192"/>
      <c r="E460" s="163"/>
      <c r="F460" s="182" t="str">
        <f t="shared" si="43"/>
        <v/>
      </c>
      <c r="G460" s="188"/>
      <c r="H460" s="200"/>
      <c r="I460" s="201" t="str">
        <f>IF(COUNTIF($E$4:$E$503:$H$4:$H$503,H460)&gt;1,COUNTIF($E$4:$E$503:$H$4:$H$503,H460),"")</f>
        <v/>
      </c>
      <c r="J460" s="189"/>
      <c r="K460" s="180" t="str">
        <f t="shared" si="44"/>
        <v/>
      </c>
      <c r="L460" s="164"/>
      <c r="M460" s="164"/>
      <c r="N460" s="164"/>
      <c r="O460" s="188"/>
      <c r="P460" s="193" t="str">
        <f t="shared" si="45"/>
        <v/>
      </c>
      <c r="Q460" s="190"/>
      <c r="CA460" s="1" t="e">
        <f>VLOOKUP(B460,'Domaines IP'!M:R,6,FALSE)</f>
        <v>#N/A</v>
      </c>
      <c r="CB460" s="1" t="e">
        <f t="shared" si="46"/>
        <v>#N/A</v>
      </c>
      <c r="CC460" s="1">
        <f t="shared" si="47"/>
        <v>0</v>
      </c>
    </row>
    <row r="461" spans="1:81" ht="15.75" x14ac:dyDescent="0.25">
      <c r="A461" s="172">
        <v>458</v>
      </c>
      <c r="B461" s="162" t="str">
        <f t="shared" si="42"/>
        <v/>
      </c>
      <c r="C461" s="161" t="str">
        <f>IF(B461="","",IF(ISNA(VLOOKUP(B461,'Domaines IP'!$J$3:$K$215,2,FALSE)),"SITE INCONNU",(VLOOKUP(B461,'Domaines IP'!$J$3:$K$215,2,FALSE))))</f>
        <v/>
      </c>
      <c r="D461" s="192"/>
      <c r="E461" s="163"/>
      <c r="F461" s="182" t="str">
        <f t="shared" si="43"/>
        <v/>
      </c>
      <c r="G461" s="188"/>
      <c r="H461" s="200"/>
      <c r="I461" s="201" t="str">
        <f>IF(COUNTIF($E$4:$E$503:$H$4:$H$503,H461)&gt;1,COUNTIF($E$4:$E$503:$H$4:$H$503,H461),"")</f>
        <v/>
      </c>
      <c r="J461" s="189"/>
      <c r="K461" s="180" t="str">
        <f t="shared" si="44"/>
        <v/>
      </c>
      <c r="L461" s="164"/>
      <c r="M461" s="164"/>
      <c r="N461" s="164"/>
      <c r="O461" s="188"/>
      <c r="P461" s="193" t="str">
        <f t="shared" si="45"/>
        <v/>
      </c>
      <c r="Q461" s="190"/>
      <c r="CA461" s="1" t="e">
        <f>VLOOKUP(B461,'Domaines IP'!M:R,6,FALSE)</f>
        <v>#N/A</v>
      </c>
      <c r="CB461" s="1" t="e">
        <f t="shared" si="46"/>
        <v>#N/A</v>
      </c>
      <c r="CC461" s="1">
        <f t="shared" si="47"/>
        <v>0</v>
      </c>
    </row>
    <row r="462" spans="1:81" ht="15.75" x14ac:dyDescent="0.25">
      <c r="A462" s="172">
        <v>459</v>
      </c>
      <c r="B462" s="162" t="str">
        <f t="shared" si="42"/>
        <v/>
      </c>
      <c r="C462" s="161" t="str">
        <f>IF(B462="","",IF(ISNA(VLOOKUP(B462,'Domaines IP'!$J$3:$K$215,2,FALSE)),"SITE INCONNU",(VLOOKUP(B462,'Domaines IP'!$J$3:$K$215,2,FALSE))))</f>
        <v/>
      </c>
      <c r="D462" s="192"/>
      <c r="E462" s="163"/>
      <c r="F462" s="182" t="str">
        <f t="shared" si="43"/>
        <v/>
      </c>
      <c r="G462" s="188"/>
      <c r="H462" s="200"/>
      <c r="I462" s="201" t="str">
        <f>IF(COUNTIF($E$4:$E$503:$H$4:$H$503,H462)&gt;1,COUNTIF($E$4:$E$503:$H$4:$H$503,H462),"")</f>
        <v/>
      </c>
      <c r="J462" s="189"/>
      <c r="K462" s="180" t="str">
        <f t="shared" si="44"/>
        <v/>
      </c>
      <c r="L462" s="164"/>
      <c r="M462" s="164"/>
      <c r="N462" s="164"/>
      <c r="O462" s="188"/>
      <c r="P462" s="193" t="str">
        <f t="shared" si="45"/>
        <v/>
      </c>
      <c r="Q462" s="190"/>
      <c r="CA462" s="1" t="e">
        <f>VLOOKUP(B462,'Domaines IP'!M:R,6,FALSE)</f>
        <v>#N/A</v>
      </c>
      <c r="CB462" s="1" t="e">
        <f t="shared" si="46"/>
        <v>#N/A</v>
      </c>
      <c r="CC462" s="1">
        <f t="shared" si="47"/>
        <v>0</v>
      </c>
    </row>
    <row r="463" spans="1:81" ht="15.75" x14ac:dyDescent="0.25">
      <c r="A463" s="172">
        <v>460</v>
      </c>
      <c r="B463" s="162" t="str">
        <f t="shared" si="42"/>
        <v/>
      </c>
      <c r="C463" s="161" t="str">
        <f>IF(B463="","",IF(ISNA(VLOOKUP(B463,'Domaines IP'!$J$3:$K$215,2,FALSE)),"SITE INCONNU",(VLOOKUP(B463,'Domaines IP'!$J$3:$K$215,2,FALSE))))</f>
        <v/>
      </c>
      <c r="D463" s="192"/>
      <c r="E463" s="163"/>
      <c r="F463" s="182" t="str">
        <f t="shared" si="43"/>
        <v/>
      </c>
      <c r="G463" s="188"/>
      <c r="H463" s="200"/>
      <c r="I463" s="201" t="str">
        <f>IF(COUNTIF($E$4:$E$503:$H$4:$H$503,H463)&gt;1,COUNTIF($E$4:$E$503:$H$4:$H$503,H463),"")</f>
        <v/>
      </c>
      <c r="J463" s="189"/>
      <c r="K463" s="180" t="str">
        <f t="shared" si="44"/>
        <v/>
      </c>
      <c r="L463" s="164"/>
      <c r="M463" s="164"/>
      <c r="N463" s="164"/>
      <c r="O463" s="188"/>
      <c r="P463" s="193" t="str">
        <f t="shared" si="45"/>
        <v/>
      </c>
      <c r="Q463" s="190"/>
      <c r="CA463" s="1" t="e">
        <f>VLOOKUP(B463,'Domaines IP'!M:R,6,FALSE)</f>
        <v>#N/A</v>
      </c>
      <c r="CB463" s="1" t="e">
        <f t="shared" si="46"/>
        <v>#N/A</v>
      </c>
      <c r="CC463" s="1">
        <f t="shared" si="47"/>
        <v>0</v>
      </c>
    </row>
    <row r="464" spans="1:81" ht="15.75" x14ac:dyDescent="0.25">
      <c r="A464" s="172">
        <v>461</v>
      </c>
      <c r="B464" s="162" t="str">
        <f t="shared" si="42"/>
        <v/>
      </c>
      <c r="C464" s="161" t="str">
        <f>IF(B464="","",IF(ISNA(VLOOKUP(B464,'Domaines IP'!$J$3:$K$215,2,FALSE)),"SITE INCONNU",(VLOOKUP(B464,'Domaines IP'!$J$3:$K$215,2,FALSE))))</f>
        <v/>
      </c>
      <c r="D464" s="192"/>
      <c r="E464" s="163"/>
      <c r="F464" s="182" t="str">
        <f t="shared" si="43"/>
        <v/>
      </c>
      <c r="G464" s="188"/>
      <c r="H464" s="200"/>
      <c r="I464" s="201" t="str">
        <f>IF(COUNTIF($E$4:$E$503:$H$4:$H$503,H464)&gt;1,COUNTIF($E$4:$E$503:$H$4:$H$503,H464),"")</f>
        <v/>
      </c>
      <c r="J464" s="189"/>
      <c r="K464" s="180" t="str">
        <f t="shared" si="44"/>
        <v/>
      </c>
      <c r="L464" s="164"/>
      <c r="M464" s="164"/>
      <c r="N464" s="164"/>
      <c r="O464" s="188"/>
      <c r="P464" s="193" t="str">
        <f t="shared" si="45"/>
        <v/>
      </c>
      <c r="Q464" s="190"/>
      <c r="CA464" s="1" t="e">
        <f>VLOOKUP(B464,'Domaines IP'!M:R,6,FALSE)</f>
        <v>#N/A</v>
      </c>
      <c r="CB464" s="1" t="e">
        <f t="shared" si="46"/>
        <v>#N/A</v>
      </c>
      <c r="CC464" s="1">
        <f t="shared" si="47"/>
        <v>0</v>
      </c>
    </row>
    <row r="465" spans="1:81" ht="15.75" x14ac:dyDescent="0.25">
      <c r="A465" s="172">
        <v>462</v>
      </c>
      <c r="B465" s="162" t="str">
        <f t="shared" si="42"/>
        <v/>
      </c>
      <c r="C465" s="161" t="str">
        <f>IF(B465="","",IF(ISNA(VLOOKUP(B465,'Domaines IP'!$J$3:$K$215,2,FALSE)),"SITE INCONNU",(VLOOKUP(B465,'Domaines IP'!$J$3:$K$215,2,FALSE))))</f>
        <v/>
      </c>
      <c r="D465" s="192"/>
      <c r="E465" s="163"/>
      <c r="F465" s="182" t="str">
        <f t="shared" si="43"/>
        <v/>
      </c>
      <c r="G465" s="188"/>
      <c r="H465" s="200"/>
      <c r="I465" s="201" t="str">
        <f>IF(COUNTIF($E$4:$E$503:$H$4:$H$503,H465)&gt;1,COUNTIF($E$4:$E$503:$H$4:$H$503,H465),"")</f>
        <v/>
      </c>
      <c r="J465" s="189"/>
      <c r="K465" s="180" t="str">
        <f t="shared" si="44"/>
        <v/>
      </c>
      <c r="L465" s="164"/>
      <c r="M465" s="164"/>
      <c r="N465" s="164"/>
      <c r="O465" s="188"/>
      <c r="P465" s="193" t="str">
        <f t="shared" si="45"/>
        <v/>
      </c>
      <c r="Q465" s="190"/>
      <c r="CA465" s="1" t="e">
        <f>VLOOKUP(B465,'Domaines IP'!M:R,6,FALSE)</f>
        <v>#N/A</v>
      </c>
      <c r="CB465" s="1" t="e">
        <f t="shared" si="46"/>
        <v>#N/A</v>
      </c>
      <c r="CC465" s="1">
        <f t="shared" si="47"/>
        <v>0</v>
      </c>
    </row>
    <row r="466" spans="1:81" ht="15.75" x14ac:dyDescent="0.25">
      <c r="A466" s="172">
        <v>463</v>
      </c>
      <c r="B466" s="162" t="str">
        <f t="shared" si="42"/>
        <v/>
      </c>
      <c r="C466" s="161" t="str">
        <f>IF(B466="","",IF(ISNA(VLOOKUP(B466,'Domaines IP'!$J$3:$K$215,2,FALSE)),"SITE INCONNU",(VLOOKUP(B466,'Domaines IP'!$J$3:$K$215,2,FALSE))))</f>
        <v/>
      </c>
      <c r="D466" s="192"/>
      <c r="E466" s="163"/>
      <c r="F466" s="182" t="str">
        <f t="shared" si="43"/>
        <v/>
      </c>
      <c r="G466" s="188"/>
      <c r="H466" s="200"/>
      <c r="I466" s="201" t="str">
        <f>IF(COUNTIF($E$4:$E$503:$H$4:$H$503,H466)&gt;1,COUNTIF($E$4:$E$503:$H$4:$H$503,H466),"")</f>
        <v/>
      </c>
      <c r="J466" s="189"/>
      <c r="K466" s="180" t="str">
        <f t="shared" si="44"/>
        <v/>
      </c>
      <c r="L466" s="164"/>
      <c r="M466" s="164"/>
      <c r="N466" s="164"/>
      <c r="O466" s="188"/>
      <c r="P466" s="193" t="str">
        <f t="shared" si="45"/>
        <v/>
      </c>
      <c r="Q466" s="190"/>
      <c r="CA466" s="1" t="e">
        <f>VLOOKUP(B466,'Domaines IP'!M:R,6,FALSE)</f>
        <v>#N/A</v>
      </c>
      <c r="CB466" s="1" t="e">
        <f t="shared" si="46"/>
        <v>#N/A</v>
      </c>
      <c r="CC466" s="1">
        <f t="shared" si="47"/>
        <v>0</v>
      </c>
    </row>
    <row r="467" spans="1:81" ht="15.75" x14ac:dyDescent="0.25">
      <c r="A467" s="172">
        <v>464</v>
      </c>
      <c r="B467" s="162" t="str">
        <f t="shared" si="42"/>
        <v/>
      </c>
      <c r="C467" s="161" t="str">
        <f>IF(B467="","",IF(ISNA(VLOOKUP(B467,'Domaines IP'!$J$3:$K$215,2,FALSE)),"SITE INCONNU",(VLOOKUP(B467,'Domaines IP'!$J$3:$K$215,2,FALSE))))</f>
        <v/>
      </c>
      <c r="D467" s="192"/>
      <c r="E467" s="163"/>
      <c r="F467" s="182" t="str">
        <f t="shared" si="43"/>
        <v/>
      </c>
      <c r="G467" s="188"/>
      <c r="H467" s="200"/>
      <c r="I467" s="201" t="str">
        <f>IF(COUNTIF($E$4:$E$503:$H$4:$H$503,H467)&gt;1,COUNTIF($E$4:$E$503:$H$4:$H$503,H467),"")</f>
        <v/>
      </c>
      <c r="J467" s="189"/>
      <c r="K467" s="180" t="str">
        <f t="shared" si="44"/>
        <v/>
      </c>
      <c r="L467" s="164"/>
      <c r="M467" s="164"/>
      <c r="N467" s="164"/>
      <c r="O467" s="188"/>
      <c r="P467" s="193" t="str">
        <f t="shared" si="45"/>
        <v/>
      </c>
      <c r="Q467" s="190"/>
      <c r="CA467" s="1" t="e">
        <f>VLOOKUP(B467,'Domaines IP'!M:R,6,FALSE)</f>
        <v>#N/A</v>
      </c>
      <c r="CB467" s="1" t="e">
        <f t="shared" si="46"/>
        <v>#N/A</v>
      </c>
      <c r="CC467" s="1">
        <f t="shared" si="47"/>
        <v>0</v>
      </c>
    </row>
    <row r="468" spans="1:81" ht="15.75" x14ac:dyDescent="0.25">
      <c r="A468" s="172">
        <v>465</v>
      </c>
      <c r="B468" s="162" t="str">
        <f t="shared" si="42"/>
        <v/>
      </c>
      <c r="C468" s="161" t="str">
        <f>IF(B468="","",IF(ISNA(VLOOKUP(B468,'Domaines IP'!$J$3:$K$215,2,FALSE)),"SITE INCONNU",(VLOOKUP(B468,'Domaines IP'!$J$3:$K$215,2,FALSE))))</f>
        <v/>
      </c>
      <c r="D468" s="192"/>
      <c r="E468" s="163"/>
      <c r="F468" s="182" t="str">
        <f t="shared" si="43"/>
        <v/>
      </c>
      <c r="G468" s="188"/>
      <c r="H468" s="200"/>
      <c r="I468" s="201" t="str">
        <f>IF(COUNTIF($E$4:$E$503:$H$4:$H$503,H468)&gt;1,COUNTIF($E$4:$E$503:$H$4:$H$503,H468),"")</f>
        <v/>
      </c>
      <c r="J468" s="189"/>
      <c r="K468" s="180" t="str">
        <f t="shared" si="44"/>
        <v/>
      </c>
      <c r="L468" s="164"/>
      <c r="M468" s="164"/>
      <c r="N468" s="164"/>
      <c r="O468" s="188"/>
      <c r="P468" s="193" t="str">
        <f t="shared" si="45"/>
        <v/>
      </c>
      <c r="Q468" s="190"/>
      <c r="CA468" s="1" t="e">
        <f>VLOOKUP(B468,'Domaines IP'!M:R,6,FALSE)</f>
        <v>#N/A</v>
      </c>
      <c r="CB468" s="1" t="e">
        <f t="shared" si="46"/>
        <v>#N/A</v>
      </c>
      <c r="CC468" s="1">
        <f t="shared" si="47"/>
        <v>0</v>
      </c>
    </row>
    <row r="469" spans="1:81" ht="15.75" x14ac:dyDescent="0.25">
      <c r="A469" s="172">
        <v>466</v>
      </c>
      <c r="B469" s="162" t="str">
        <f t="shared" si="42"/>
        <v/>
      </c>
      <c r="C469" s="161" t="str">
        <f>IF(B469="","",IF(ISNA(VLOOKUP(B469,'Domaines IP'!$J$3:$K$215,2,FALSE)),"SITE INCONNU",(VLOOKUP(B469,'Domaines IP'!$J$3:$K$215,2,FALSE))))</f>
        <v/>
      </c>
      <c r="D469" s="192"/>
      <c r="E469" s="163"/>
      <c r="F469" s="182" t="str">
        <f t="shared" si="43"/>
        <v/>
      </c>
      <c r="G469" s="188"/>
      <c r="H469" s="200"/>
      <c r="I469" s="201" t="str">
        <f>IF(COUNTIF($E$4:$E$503:$H$4:$H$503,H469)&gt;1,COUNTIF($E$4:$E$503:$H$4:$H$503,H469),"")</f>
        <v/>
      </c>
      <c r="J469" s="189"/>
      <c r="K469" s="180" t="str">
        <f t="shared" si="44"/>
        <v/>
      </c>
      <c r="L469" s="164"/>
      <c r="M469" s="164"/>
      <c r="N469" s="164"/>
      <c r="O469" s="188"/>
      <c r="P469" s="193" t="str">
        <f t="shared" si="45"/>
        <v/>
      </c>
      <c r="Q469" s="190"/>
      <c r="CA469" s="1" t="e">
        <f>VLOOKUP(B469,'Domaines IP'!M:R,6,FALSE)</f>
        <v>#N/A</v>
      </c>
      <c r="CB469" s="1" t="e">
        <f t="shared" si="46"/>
        <v>#N/A</v>
      </c>
      <c r="CC469" s="1">
        <f t="shared" si="47"/>
        <v>0</v>
      </c>
    </row>
    <row r="470" spans="1:81" ht="15.75" x14ac:dyDescent="0.25">
      <c r="A470" s="172">
        <v>467</v>
      </c>
      <c r="B470" s="162" t="str">
        <f t="shared" si="42"/>
        <v/>
      </c>
      <c r="C470" s="161" t="str">
        <f>IF(B470="","",IF(ISNA(VLOOKUP(B470,'Domaines IP'!$J$3:$K$215,2,FALSE)),"SITE INCONNU",(VLOOKUP(B470,'Domaines IP'!$J$3:$K$215,2,FALSE))))</f>
        <v/>
      </c>
      <c r="D470" s="192"/>
      <c r="E470" s="163"/>
      <c r="F470" s="182" t="str">
        <f t="shared" si="43"/>
        <v/>
      </c>
      <c r="G470" s="188"/>
      <c r="H470" s="200"/>
      <c r="I470" s="201" t="str">
        <f>IF(COUNTIF($E$4:$E$503:$H$4:$H$503,H470)&gt;1,COUNTIF($E$4:$E$503:$H$4:$H$503,H470),"")</f>
        <v/>
      </c>
      <c r="J470" s="189"/>
      <c r="K470" s="180" t="str">
        <f t="shared" si="44"/>
        <v/>
      </c>
      <c r="L470" s="164"/>
      <c r="M470" s="164"/>
      <c r="N470" s="164"/>
      <c r="O470" s="188"/>
      <c r="P470" s="193" t="str">
        <f t="shared" si="45"/>
        <v/>
      </c>
      <c r="Q470" s="190"/>
      <c r="CA470" s="1" t="e">
        <f>VLOOKUP(B470,'Domaines IP'!M:R,6,FALSE)</f>
        <v>#N/A</v>
      </c>
      <c r="CB470" s="1" t="e">
        <f t="shared" si="46"/>
        <v>#N/A</v>
      </c>
      <c r="CC470" s="1">
        <f t="shared" si="47"/>
        <v>0</v>
      </c>
    </row>
    <row r="471" spans="1:81" ht="15.75" x14ac:dyDescent="0.25">
      <c r="A471" s="172">
        <v>468</v>
      </c>
      <c r="B471" s="162" t="str">
        <f t="shared" si="42"/>
        <v/>
      </c>
      <c r="C471" s="161" t="str">
        <f>IF(B471="","",IF(ISNA(VLOOKUP(B471,'Domaines IP'!$J$3:$K$215,2,FALSE)),"SITE INCONNU",(VLOOKUP(B471,'Domaines IP'!$J$3:$K$215,2,FALSE))))</f>
        <v/>
      </c>
      <c r="D471" s="192"/>
      <c r="E471" s="163"/>
      <c r="F471" s="182" t="str">
        <f t="shared" si="43"/>
        <v/>
      </c>
      <c r="G471" s="188"/>
      <c r="H471" s="200"/>
      <c r="I471" s="201" t="str">
        <f>IF(COUNTIF($E$4:$E$503:$H$4:$H$503,H471)&gt;1,COUNTIF($E$4:$E$503:$H$4:$H$503,H471),"")</f>
        <v/>
      </c>
      <c r="J471" s="189"/>
      <c r="K471" s="180" t="str">
        <f t="shared" si="44"/>
        <v/>
      </c>
      <c r="L471" s="164"/>
      <c r="M471" s="164"/>
      <c r="N471" s="164"/>
      <c r="O471" s="188"/>
      <c r="P471" s="193" t="str">
        <f t="shared" si="45"/>
        <v/>
      </c>
      <c r="Q471" s="190"/>
      <c r="CA471" s="1" t="e">
        <f>VLOOKUP(B471,'Domaines IP'!M:R,6,FALSE)</f>
        <v>#N/A</v>
      </c>
      <c r="CB471" s="1" t="e">
        <f t="shared" si="46"/>
        <v>#N/A</v>
      </c>
      <c r="CC471" s="1">
        <f t="shared" si="47"/>
        <v>0</v>
      </c>
    </row>
    <row r="472" spans="1:81" ht="15.75" x14ac:dyDescent="0.25">
      <c r="A472" s="172">
        <v>469</v>
      </c>
      <c r="B472" s="162" t="str">
        <f t="shared" si="42"/>
        <v/>
      </c>
      <c r="C472" s="161" t="str">
        <f>IF(B472="","",IF(ISNA(VLOOKUP(B472,'Domaines IP'!$J$3:$K$215,2,FALSE)),"SITE INCONNU",(VLOOKUP(B472,'Domaines IP'!$J$3:$K$215,2,FALSE))))</f>
        <v/>
      </c>
      <c r="D472" s="192"/>
      <c r="E472" s="163"/>
      <c r="F472" s="182" t="str">
        <f t="shared" si="43"/>
        <v/>
      </c>
      <c r="G472" s="188"/>
      <c r="H472" s="200"/>
      <c r="I472" s="201" t="str">
        <f>IF(COUNTIF($E$4:$E$503:$H$4:$H$503,H472)&gt;1,COUNTIF($E$4:$E$503:$H$4:$H$503,H472),"")</f>
        <v/>
      </c>
      <c r="J472" s="189"/>
      <c r="K472" s="180" t="str">
        <f t="shared" si="44"/>
        <v/>
      </c>
      <c r="L472" s="164"/>
      <c r="M472" s="164"/>
      <c r="N472" s="164"/>
      <c r="O472" s="188"/>
      <c r="P472" s="193" t="str">
        <f t="shared" si="45"/>
        <v/>
      </c>
      <c r="Q472" s="190"/>
      <c r="CA472" s="1" t="e">
        <f>VLOOKUP(B472,'Domaines IP'!M:R,6,FALSE)</f>
        <v>#N/A</v>
      </c>
      <c r="CB472" s="1" t="e">
        <f t="shared" si="46"/>
        <v>#N/A</v>
      </c>
      <c r="CC472" s="1">
        <f t="shared" si="47"/>
        <v>0</v>
      </c>
    </row>
    <row r="473" spans="1:81" ht="15.75" x14ac:dyDescent="0.25">
      <c r="A473" s="172">
        <v>470</v>
      </c>
      <c r="B473" s="162" t="str">
        <f t="shared" si="42"/>
        <v/>
      </c>
      <c r="C473" s="161" t="str">
        <f>IF(B473="","",IF(ISNA(VLOOKUP(B473,'Domaines IP'!$J$3:$K$215,2,FALSE)),"SITE INCONNU",(VLOOKUP(B473,'Domaines IP'!$J$3:$K$215,2,FALSE))))</f>
        <v/>
      </c>
      <c r="D473" s="192"/>
      <c r="E473" s="163"/>
      <c r="F473" s="182" t="str">
        <f t="shared" si="43"/>
        <v/>
      </c>
      <c r="G473" s="188"/>
      <c r="H473" s="200"/>
      <c r="I473" s="201" t="str">
        <f>IF(COUNTIF($E$4:$E$503:$H$4:$H$503,H473)&gt;1,COUNTIF($E$4:$E$503:$H$4:$H$503,H473),"")</f>
        <v/>
      </c>
      <c r="J473" s="189"/>
      <c r="K473" s="180" t="str">
        <f t="shared" si="44"/>
        <v/>
      </c>
      <c r="L473" s="164"/>
      <c r="M473" s="164"/>
      <c r="N473" s="164"/>
      <c r="O473" s="188"/>
      <c r="P473" s="193" t="str">
        <f t="shared" si="45"/>
        <v/>
      </c>
      <c r="Q473" s="190"/>
      <c r="CA473" s="1" t="e">
        <f>VLOOKUP(B473,'Domaines IP'!M:R,6,FALSE)</f>
        <v>#N/A</v>
      </c>
      <c r="CB473" s="1" t="e">
        <f t="shared" si="46"/>
        <v>#N/A</v>
      </c>
      <c r="CC473" s="1">
        <f t="shared" si="47"/>
        <v>0</v>
      </c>
    </row>
    <row r="474" spans="1:81" ht="15.75" x14ac:dyDescent="0.25">
      <c r="A474" s="172">
        <v>471</v>
      </c>
      <c r="B474" s="162" t="str">
        <f t="shared" si="42"/>
        <v/>
      </c>
      <c r="C474" s="161" t="str">
        <f>IF(B474="","",IF(ISNA(VLOOKUP(B474,'Domaines IP'!$J$3:$K$215,2,FALSE)),"SITE INCONNU",(VLOOKUP(B474,'Domaines IP'!$J$3:$K$215,2,FALSE))))</f>
        <v/>
      </c>
      <c r="D474" s="192"/>
      <c r="E474" s="163"/>
      <c r="F474" s="182" t="str">
        <f t="shared" si="43"/>
        <v/>
      </c>
      <c r="G474" s="188"/>
      <c r="H474" s="200"/>
      <c r="I474" s="201" t="str">
        <f>IF(COUNTIF($E$4:$E$503:$H$4:$H$503,H474)&gt;1,COUNTIF($E$4:$E$503:$H$4:$H$503,H474),"")</f>
        <v/>
      </c>
      <c r="J474" s="189"/>
      <c r="K474" s="180" t="str">
        <f t="shared" si="44"/>
        <v/>
      </c>
      <c r="L474" s="164"/>
      <c r="M474" s="164"/>
      <c r="N474" s="164"/>
      <c r="O474" s="188"/>
      <c r="P474" s="193" t="str">
        <f t="shared" si="45"/>
        <v/>
      </c>
      <c r="Q474" s="190"/>
      <c r="CA474" s="1" t="e">
        <f>VLOOKUP(B474,'Domaines IP'!M:R,6,FALSE)</f>
        <v>#N/A</v>
      </c>
      <c r="CB474" s="1" t="e">
        <f t="shared" si="46"/>
        <v>#N/A</v>
      </c>
      <c r="CC474" s="1">
        <f t="shared" si="47"/>
        <v>0</v>
      </c>
    </row>
    <row r="475" spans="1:81" ht="15.75" x14ac:dyDescent="0.25">
      <c r="A475" s="172">
        <v>472</v>
      </c>
      <c r="B475" s="162" t="str">
        <f t="shared" si="42"/>
        <v/>
      </c>
      <c r="C475" s="161" t="str">
        <f>IF(B475="","",IF(ISNA(VLOOKUP(B475,'Domaines IP'!$J$3:$K$215,2,FALSE)),"SITE INCONNU",(VLOOKUP(B475,'Domaines IP'!$J$3:$K$215,2,FALSE))))</f>
        <v/>
      </c>
      <c r="D475" s="192"/>
      <c r="E475" s="163"/>
      <c r="F475" s="182" t="str">
        <f t="shared" si="43"/>
        <v/>
      </c>
      <c r="G475" s="188"/>
      <c r="H475" s="200"/>
      <c r="I475" s="201" t="str">
        <f>IF(COUNTIF($E$4:$E$503:$H$4:$H$503,H475)&gt;1,COUNTIF($E$4:$E$503:$H$4:$H$503,H475),"")</f>
        <v/>
      </c>
      <c r="J475" s="189"/>
      <c r="K475" s="180" t="str">
        <f t="shared" si="44"/>
        <v/>
      </c>
      <c r="L475" s="164"/>
      <c r="M475" s="164"/>
      <c r="N475" s="164"/>
      <c r="O475" s="188"/>
      <c r="P475" s="193" t="str">
        <f t="shared" si="45"/>
        <v/>
      </c>
      <c r="Q475" s="190"/>
      <c r="CA475" s="1" t="e">
        <f>VLOOKUP(B475,'Domaines IP'!M:R,6,FALSE)</f>
        <v>#N/A</v>
      </c>
      <c r="CB475" s="1" t="e">
        <f t="shared" si="46"/>
        <v>#N/A</v>
      </c>
      <c r="CC475" s="1">
        <f t="shared" si="47"/>
        <v>0</v>
      </c>
    </row>
    <row r="476" spans="1:81" ht="15.75" x14ac:dyDescent="0.25">
      <c r="A476" s="172">
        <v>473</v>
      </c>
      <c r="B476" s="162" t="str">
        <f t="shared" si="42"/>
        <v/>
      </c>
      <c r="C476" s="161" t="str">
        <f>IF(B476="","",IF(ISNA(VLOOKUP(B476,'Domaines IP'!$J$3:$K$215,2,FALSE)),"SITE INCONNU",(VLOOKUP(B476,'Domaines IP'!$J$3:$K$215,2,FALSE))))</f>
        <v/>
      </c>
      <c r="D476" s="192"/>
      <c r="E476" s="163"/>
      <c r="F476" s="182" t="str">
        <f t="shared" si="43"/>
        <v/>
      </c>
      <c r="G476" s="188"/>
      <c r="H476" s="200"/>
      <c r="I476" s="201" t="str">
        <f>IF(COUNTIF($E$4:$E$503:$H$4:$H$503,H476)&gt;1,COUNTIF($E$4:$E$503:$H$4:$H$503,H476),"")</f>
        <v/>
      </c>
      <c r="J476" s="189"/>
      <c r="K476" s="180" t="str">
        <f t="shared" si="44"/>
        <v/>
      </c>
      <c r="L476" s="164"/>
      <c r="M476" s="164"/>
      <c r="N476" s="164"/>
      <c r="O476" s="188"/>
      <c r="P476" s="193" t="str">
        <f t="shared" si="45"/>
        <v/>
      </c>
      <c r="Q476" s="190"/>
      <c r="CA476" s="1" t="e">
        <f>VLOOKUP(B476,'Domaines IP'!M:R,6,FALSE)</f>
        <v>#N/A</v>
      </c>
      <c r="CB476" s="1" t="e">
        <f t="shared" si="46"/>
        <v>#N/A</v>
      </c>
      <c r="CC476" s="1">
        <f t="shared" si="47"/>
        <v>0</v>
      </c>
    </row>
    <row r="477" spans="1:81" ht="15.75" x14ac:dyDescent="0.25">
      <c r="A477" s="172">
        <v>474</v>
      </c>
      <c r="B477" s="162" t="str">
        <f t="shared" si="42"/>
        <v/>
      </c>
      <c r="C477" s="161" t="str">
        <f>IF(B477="","",IF(ISNA(VLOOKUP(B477,'Domaines IP'!$J$3:$K$215,2,FALSE)),"SITE INCONNU",(VLOOKUP(B477,'Domaines IP'!$J$3:$K$215,2,FALSE))))</f>
        <v/>
      </c>
      <c r="D477" s="192"/>
      <c r="E477" s="163"/>
      <c r="F477" s="182" t="str">
        <f t="shared" si="43"/>
        <v/>
      </c>
      <c r="G477" s="188"/>
      <c r="H477" s="200"/>
      <c r="I477" s="201" t="str">
        <f>IF(COUNTIF($E$4:$E$503:$H$4:$H$503,H477)&gt;1,COUNTIF($E$4:$E$503:$H$4:$H$503,H477),"")</f>
        <v/>
      </c>
      <c r="J477" s="189"/>
      <c r="K477" s="180" t="str">
        <f t="shared" si="44"/>
        <v/>
      </c>
      <c r="L477" s="164"/>
      <c r="M477" s="164"/>
      <c r="N477" s="164"/>
      <c r="O477" s="188"/>
      <c r="P477" s="193" t="str">
        <f t="shared" si="45"/>
        <v/>
      </c>
      <c r="Q477" s="190"/>
      <c r="CA477" s="1" t="e">
        <f>VLOOKUP(B477,'Domaines IP'!M:R,6,FALSE)</f>
        <v>#N/A</v>
      </c>
      <c r="CB477" s="1" t="e">
        <f t="shared" si="46"/>
        <v>#N/A</v>
      </c>
      <c r="CC477" s="1">
        <f t="shared" si="47"/>
        <v>0</v>
      </c>
    </row>
    <row r="478" spans="1:81" ht="15.75" x14ac:dyDescent="0.25">
      <c r="A478" s="172">
        <v>475</v>
      </c>
      <c r="B478" s="162" t="str">
        <f t="shared" si="42"/>
        <v/>
      </c>
      <c r="C478" s="161" t="str">
        <f>IF(B478="","",IF(ISNA(VLOOKUP(B478,'Domaines IP'!$J$3:$K$215,2,FALSE)),"SITE INCONNU",(VLOOKUP(B478,'Domaines IP'!$J$3:$K$215,2,FALSE))))</f>
        <v/>
      </c>
      <c r="D478" s="192"/>
      <c r="E478" s="163"/>
      <c r="F478" s="182" t="str">
        <f t="shared" si="43"/>
        <v/>
      </c>
      <c r="G478" s="188"/>
      <c r="H478" s="200"/>
      <c r="I478" s="201" t="str">
        <f>IF(COUNTIF($E$4:$E$503:$H$4:$H$503,H478)&gt;1,COUNTIF($E$4:$E$503:$H$4:$H$503,H478),"")</f>
        <v/>
      </c>
      <c r="J478" s="189"/>
      <c r="K478" s="180" t="str">
        <f t="shared" si="44"/>
        <v/>
      </c>
      <c r="L478" s="164"/>
      <c r="M478" s="164"/>
      <c r="N478" s="164"/>
      <c r="O478" s="188"/>
      <c r="P478" s="193" t="str">
        <f t="shared" si="45"/>
        <v/>
      </c>
      <c r="Q478" s="190"/>
      <c r="CA478" s="1" t="e">
        <f>VLOOKUP(B478,'Domaines IP'!M:R,6,FALSE)</f>
        <v>#N/A</v>
      </c>
      <c r="CB478" s="1" t="e">
        <f t="shared" si="46"/>
        <v>#N/A</v>
      </c>
      <c r="CC478" s="1">
        <f t="shared" si="47"/>
        <v>0</v>
      </c>
    </row>
    <row r="479" spans="1:81" ht="15.75" x14ac:dyDescent="0.25">
      <c r="A479" s="172">
        <v>476</v>
      </c>
      <c r="B479" s="162" t="str">
        <f t="shared" si="42"/>
        <v/>
      </c>
      <c r="C479" s="161" t="str">
        <f>IF(B479="","",IF(ISNA(VLOOKUP(B479,'Domaines IP'!$J$3:$K$215,2,FALSE)),"SITE INCONNU",(VLOOKUP(B479,'Domaines IP'!$J$3:$K$215,2,FALSE))))</f>
        <v/>
      </c>
      <c r="D479" s="192"/>
      <c r="E479" s="163"/>
      <c r="F479" s="182" t="str">
        <f t="shared" si="43"/>
        <v/>
      </c>
      <c r="G479" s="188"/>
      <c r="H479" s="200"/>
      <c r="I479" s="201" t="str">
        <f>IF(COUNTIF($E$4:$E$503:$H$4:$H$503,H479)&gt;1,COUNTIF($E$4:$E$503:$H$4:$H$503,H479),"")</f>
        <v/>
      </c>
      <c r="J479" s="189"/>
      <c r="K479" s="180" t="str">
        <f t="shared" si="44"/>
        <v/>
      </c>
      <c r="L479" s="164"/>
      <c r="M479" s="164"/>
      <c r="N479" s="164"/>
      <c r="O479" s="188"/>
      <c r="P479" s="193" t="str">
        <f t="shared" si="45"/>
        <v/>
      </c>
      <c r="Q479" s="190"/>
      <c r="CA479" s="1" t="e">
        <f>VLOOKUP(B479,'Domaines IP'!M:R,6,FALSE)</f>
        <v>#N/A</v>
      </c>
      <c r="CB479" s="1" t="e">
        <f t="shared" si="46"/>
        <v>#N/A</v>
      </c>
      <c r="CC479" s="1">
        <f t="shared" si="47"/>
        <v>0</v>
      </c>
    </row>
    <row r="480" spans="1:81" ht="15.75" x14ac:dyDescent="0.25">
      <c r="A480" s="172">
        <v>477</v>
      </c>
      <c r="B480" s="162" t="str">
        <f t="shared" si="42"/>
        <v/>
      </c>
      <c r="C480" s="161" t="str">
        <f>IF(B480="","",IF(ISNA(VLOOKUP(B480,'Domaines IP'!$J$3:$K$215,2,FALSE)),"SITE INCONNU",(VLOOKUP(B480,'Domaines IP'!$J$3:$K$215,2,FALSE))))</f>
        <v/>
      </c>
      <c r="D480" s="192"/>
      <c r="E480" s="163"/>
      <c r="F480" s="182" t="str">
        <f t="shared" si="43"/>
        <v/>
      </c>
      <c r="G480" s="188"/>
      <c r="H480" s="200"/>
      <c r="I480" s="201" t="str">
        <f>IF(COUNTIF($E$4:$E$503:$H$4:$H$503,H480)&gt;1,COUNTIF($E$4:$E$503:$H$4:$H$503,H480),"")</f>
        <v/>
      </c>
      <c r="J480" s="189"/>
      <c r="K480" s="180" t="str">
        <f t="shared" si="44"/>
        <v/>
      </c>
      <c r="L480" s="164"/>
      <c r="M480" s="164"/>
      <c r="N480" s="164"/>
      <c r="O480" s="188"/>
      <c r="P480" s="193" t="str">
        <f t="shared" si="45"/>
        <v/>
      </c>
      <c r="Q480" s="190"/>
      <c r="CA480" s="1" t="e">
        <f>VLOOKUP(B480,'Domaines IP'!M:R,6,FALSE)</f>
        <v>#N/A</v>
      </c>
      <c r="CB480" s="1" t="e">
        <f t="shared" si="46"/>
        <v>#N/A</v>
      </c>
      <c r="CC480" s="1">
        <f t="shared" si="47"/>
        <v>0</v>
      </c>
    </row>
    <row r="481" spans="1:81" ht="15.75" x14ac:dyDescent="0.25">
      <c r="A481" s="172">
        <v>478</v>
      </c>
      <c r="B481" s="162" t="str">
        <f t="shared" si="42"/>
        <v/>
      </c>
      <c r="C481" s="161" t="str">
        <f>IF(B481="","",IF(ISNA(VLOOKUP(B481,'Domaines IP'!$J$3:$K$215,2,FALSE)),"SITE INCONNU",(VLOOKUP(B481,'Domaines IP'!$J$3:$K$215,2,FALSE))))</f>
        <v/>
      </c>
      <c r="D481" s="192"/>
      <c r="E481" s="163"/>
      <c r="F481" s="182" t="str">
        <f t="shared" si="43"/>
        <v/>
      </c>
      <c r="G481" s="188"/>
      <c r="H481" s="200"/>
      <c r="I481" s="201" t="str">
        <f>IF(COUNTIF($E$4:$E$503:$H$4:$H$503,H481)&gt;1,COUNTIF($E$4:$E$503:$H$4:$H$503,H481),"")</f>
        <v/>
      </c>
      <c r="J481" s="189"/>
      <c r="K481" s="180" t="str">
        <f t="shared" si="44"/>
        <v/>
      </c>
      <c r="L481" s="164"/>
      <c r="M481" s="164"/>
      <c r="N481" s="164"/>
      <c r="O481" s="188"/>
      <c r="P481" s="193" t="str">
        <f t="shared" si="45"/>
        <v/>
      </c>
      <c r="Q481" s="190"/>
      <c r="CA481" s="1" t="e">
        <f>VLOOKUP(B481,'Domaines IP'!M:R,6,FALSE)</f>
        <v>#N/A</v>
      </c>
      <c r="CB481" s="1" t="e">
        <f t="shared" si="46"/>
        <v>#N/A</v>
      </c>
      <c r="CC481" s="1">
        <f t="shared" si="47"/>
        <v>0</v>
      </c>
    </row>
    <row r="482" spans="1:81" ht="15.75" x14ac:dyDescent="0.25">
      <c r="A482" s="172">
        <v>479</v>
      </c>
      <c r="B482" s="162" t="str">
        <f t="shared" si="42"/>
        <v/>
      </c>
      <c r="C482" s="161" t="str">
        <f>IF(B482="","",IF(ISNA(VLOOKUP(B482,'Domaines IP'!$J$3:$K$215,2,FALSE)),"SITE INCONNU",(VLOOKUP(B482,'Domaines IP'!$J$3:$K$215,2,FALSE))))</f>
        <v/>
      </c>
      <c r="D482" s="192"/>
      <c r="E482" s="163"/>
      <c r="F482" s="182" t="str">
        <f t="shared" si="43"/>
        <v/>
      </c>
      <c r="G482" s="188"/>
      <c r="H482" s="200"/>
      <c r="I482" s="201" t="str">
        <f>IF(COUNTIF($E$4:$E$503:$H$4:$H$503,H482)&gt;1,COUNTIF($E$4:$E$503:$H$4:$H$503,H482),"")</f>
        <v/>
      </c>
      <c r="J482" s="189"/>
      <c r="K482" s="180" t="str">
        <f t="shared" si="44"/>
        <v/>
      </c>
      <c r="L482" s="164"/>
      <c r="M482" s="164"/>
      <c r="N482" s="164"/>
      <c r="O482" s="188"/>
      <c r="P482" s="193" t="str">
        <f t="shared" si="45"/>
        <v/>
      </c>
      <c r="Q482" s="190"/>
      <c r="CA482" s="1" t="e">
        <f>VLOOKUP(B482,'Domaines IP'!M:R,6,FALSE)</f>
        <v>#N/A</v>
      </c>
      <c r="CB482" s="1" t="e">
        <f t="shared" si="46"/>
        <v>#N/A</v>
      </c>
      <c r="CC482" s="1">
        <f t="shared" si="47"/>
        <v>0</v>
      </c>
    </row>
    <row r="483" spans="1:81" ht="15.75" x14ac:dyDescent="0.25">
      <c r="A483" s="172">
        <v>480</v>
      </c>
      <c r="B483" s="162" t="str">
        <f t="shared" si="42"/>
        <v/>
      </c>
      <c r="C483" s="161" t="str">
        <f>IF(B483="","",IF(ISNA(VLOOKUP(B483,'Domaines IP'!$J$3:$K$215,2,FALSE)),"SITE INCONNU",(VLOOKUP(B483,'Domaines IP'!$J$3:$K$215,2,FALSE))))</f>
        <v/>
      </c>
      <c r="D483" s="192"/>
      <c r="E483" s="163"/>
      <c r="F483" s="182" t="str">
        <f t="shared" si="43"/>
        <v/>
      </c>
      <c r="G483" s="188"/>
      <c r="H483" s="200"/>
      <c r="I483" s="201" t="str">
        <f>IF(COUNTIF($E$4:$E$503:$H$4:$H$503,H483)&gt;1,COUNTIF($E$4:$E$503:$H$4:$H$503,H483),"")</f>
        <v/>
      </c>
      <c r="J483" s="189"/>
      <c r="K483" s="180" t="str">
        <f t="shared" si="44"/>
        <v/>
      </c>
      <c r="L483" s="164"/>
      <c r="M483" s="164"/>
      <c r="N483" s="164"/>
      <c r="O483" s="188"/>
      <c r="P483" s="193" t="str">
        <f t="shared" si="45"/>
        <v/>
      </c>
      <c r="Q483" s="190"/>
      <c r="CA483" s="1" t="e">
        <f>VLOOKUP(B483,'Domaines IP'!M:R,6,FALSE)</f>
        <v>#N/A</v>
      </c>
      <c r="CB483" s="1" t="e">
        <f t="shared" si="46"/>
        <v>#N/A</v>
      </c>
      <c r="CC483" s="1">
        <f t="shared" si="47"/>
        <v>0</v>
      </c>
    </row>
    <row r="484" spans="1:81" ht="15.75" x14ac:dyDescent="0.25">
      <c r="A484" s="172">
        <v>481</v>
      </c>
      <c r="B484" s="162" t="str">
        <f t="shared" si="42"/>
        <v/>
      </c>
      <c r="C484" s="161" t="str">
        <f>IF(B484="","",IF(ISNA(VLOOKUP(B484,'Domaines IP'!$J$3:$K$215,2,FALSE)),"SITE INCONNU",(VLOOKUP(B484,'Domaines IP'!$J$3:$K$215,2,FALSE))))</f>
        <v/>
      </c>
      <c r="D484" s="192"/>
      <c r="E484" s="163"/>
      <c r="F484" s="182" t="str">
        <f t="shared" si="43"/>
        <v/>
      </c>
      <c r="G484" s="188"/>
      <c r="H484" s="200"/>
      <c r="I484" s="201" t="str">
        <f>IF(COUNTIF($E$4:$E$503:$H$4:$H$503,H484)&gt;1,COUNTIF($E$4:$E$503:$H$4:$H$503,H484),"")</f>
        <v/>
      </c>
      <c r="J484" s="189"/>
      <c r="K484" s="180" t="str">
        <f t="shared" si="44"/>
        <v/>
      </c>
      <c r="L484" s="164"/>
      <c r="M484" s="164"/>
      <c r="N484" s="164"/>
      <c r="O484" s="188"/>
      <c r="P484" s="193" t="str">
        <f t="shared" si="45"/>
        <v/>
      </c>
      <c r="Q484" s="190"/>
      <c r="CA484" s="1" t="e">
        <f>VLOOKUP(B484,'Domaines IP'!M:R,6,FALSE)</f>
        <v>#N/A</v>
      </c>
      <c r="CB484" s="1" t="e">
        <f t="shared" si="46"/>
        <v>#N/A</v>
      </c>
      <c r="CC484" s="1">
        <f t="shared" si="47"/>
        <v>0</v>
      </c>
    </row>
    <row r="485" spans="1:81" ht="15.75" x14ac:dyDescent="0.25">
      <c r="A485" s="172">
        <v>482</v>
      </c>
      <c r="B485" s="162" t="str">
        <f t="shared" si="42"/>
        <v/>
      </c>
      <c r="C485" s="161" t="str">
        <f>IF(B485="","",IF(ISNA(VLOOKUP(B485,'Domaines IP'!$J$3:$K$215,2,FALSE)),"SITE INCONNU",(VLOOKUP(B485,'Domaines IP'!$J$3:$K$215,2,FALSE))))</f>
        <v/>
      </c>
      <c r="D485" s="192"/>
      <c r="E485" s="163"/>
      <c r="F485" s="182" t="str">
        <f t="shared" si="43"/>
        <v/>
      </c>
      <c r="G485" s="188"/>
      <c r="H485" s="200"/>
      <c r="I485" s="201" t="str">
        <f>IF(COUNTIF($E$4:$E$503:$H$4:$H$503,H485)&gt;1,COUNTIF($E$4:$E$503:$H$4:$H$503,H485),"")</f>
        <v/>
      </c>
      <c r="J485" s="189"/>
      <c r="K485" s="180" t="str">
        <f t="shared" si="44"/>
        <v/>
      </c>
      <c r="L485" s="164"/>
      <c r="M485" s="164"/>
      <c r="N485" s="164"/>
      <c r="O485" s="188"/>
      <c r="P485" s="193" t="str">
        <f t="shared" si="45"/>
        <v/>
      </c>
      <c r="Q485" s="190"/>
      <c r="CA485" s="1" t="e">
        <f>VLOOKUP(B485,'Domaines IP'!M:R,6,FALSE)</f>
        <v>#N/A</v>
      </c>
      <c r="CB485" s="1" t="e">
        <f t="shared" si="46"/>
        <v>#N/A</v>
      </c>
      <c r="CC485" s="1">
        <f t="shared" si="47"/>
        <v>0</v>
      </c>
    </row>
    <row r="486" spans="1:81" ht="15.75" x14ac:dyDescent="0.25">
      <c r="A486" s="172">
        <v>483</v>
      </c>
      <c r="B486" s="162" t="str">
        <f t="shared" si="42"/>
        <v/>
      </c>
      <c r="C486" s="161" t="str">
        <f>IF(B486="","",IF(ISNA(VLOOKUP(B486,'Domaines IP'!$J$3:$K$215,2,FALSE)),"SITE INCONNU",(VLOOKUP(B486,'Domaines IP'!$J$3:$K$215,2,FALSE))))</f>
        <v/>
      </c>
      <c r="D486" s="192"/>
      <c r="E486" s="163"/>
      <c r="F486" s="182" t="str">
        <f t="shared" si="43"/>
        <v/>
      </c>
      <c r="G486" s="188"/>
      <c r="H486" s="200"/>
      <c r="I486" s="201" t="str">
        <f>IF(COUNTIF($E$4:$E$503:$H$4:$H$503,H486)&gt;1,COUNTIF($E$4:$E$503:$H$4:$H$503,H486),"")</f>
        <v/>
      </c>
      <c r="J486" s="189"/>
      <c r="K486" s="180" t="str">
        <f t="shared" si="44"/>
        <v/>
      </c>
      <c r="L486" s="164"/>
      <c r="M486" s="164"/>
      <c r="N486" s="164"/>
      <c r="O486" s="188"/>
      <c r="P486" s="193" t="str">
        <f t="shared" si="45"/>
        <v/>
      </c>
      <c r="Q486" s="190"/>
      <c r="CA486" s="1" t="e">
        <f>VLOOKUP(B486,'Domaines IP'!M:R,6,FALSE)</f>
        <v>#N/A</v>
      </c>
      <c r="CB486" s="1" t="e">
        <f t="shared" si="46"/>
        <v>#N/A</v>
      </c>
      <c r="CC486" s="1">
        <f t="shared" si="47"/>
        <v>0</v>
      </c>
    </row>
    <row r="487" spans="1:81" ht="15.75" x14ac:dyDescent="0.25">
      <c r="A487" s="172">
        <v>484</v>
      </c>
      <c r="B487" s="162" t="str">
        <f t="shared" si="42"/>
        <v/>
      </c>
      <c r="C487" s="161" t="str">
        <f>IF(B487="","",IF(ISNA(VLOOKUP(B487,'Domaines IP'!$J$3:$K$215,2,FALSE)),"SITE INCONNU",(VLOOKUP(B487,'Domaines IP'!$J$3:$K$215,2,FALSE))))</f>
        <v/>
      </c>
      <c r="D487" s="192"/>
      <c r="E487" s="163"/>
      <c r="F487" s="182" t="str">
        <f t="shared" si="43"/>
        <v/>
      </c>
      <c r="G487" s="188"/>
      <c r="H487" s="200"/>
      <c r="I487" s="201" t="str">
        <f>IF(COUNTIF($E$4:$E$503:$H$4:$H$503,H487)&gt;1,COUNTIF($E$4:$E$503:$H$4:$H$503,H487),"")</f>
        <v/>
      </c>
      <c r="J487" s="189"/>
      <c r="K487" s="180" t="str">
        <f t="shared" si="44"/>
        <v/>
      </c>
      <c r="L487" s="164"/>
      <c r="M487" s="164"/>
      <c r="N487" s="164"/>
      <c r="O487" s="188"/>
      <c r="P487" s="193" t="str">
        <f t="shared" si="45"/>
        <v/>
      </c>
      <c r="Q487" s="190"/>
      <c r="CA487" s="1" t="e">
        <f>VLOOKUP(B487,'Domaines IP'!M:R,6,FALSE)</f>
        <v>#N/A</v>
      </c>
      <c r="CB487" s="1" t="e">
        <f t="shared" si="46"/>
        <v>#N/A</v>
      </c>
      <c r="CC487" s="1">
        <f t="shared" si="47"/>
        <v>0</v>
      </c>
    </row>
    <row r="488" spans="1:81" ht="15.75" x14ac:dyDescent="0.25">
      <c r="A488" s="172">
        <v>485</v>
      </c>
      <c r="B488" s="162" t="str">
        <f t="shared" si="42"/>
        <v/>
      </c>
      <c r="C488" s="161" t="str">
        <f>IF(B488="","",IF(ISNA(VLOOKUP(B488,'Domaines IP'!$J$3:$K$215,2,FALSE)),"SITE INCONNU",(VLOOKUP(B488,'Domaines IP'!$J$3:$K$215,2,FALSE))))</f>
        <v/>
      </c>
      <c r="D488" s="192"/>
      <c r="E488" s="163"/>
      <c r="F488" s="182" t="str">
        <f t="shared" si="43"/>
        <v/>
      </c>
      <c r="G488" s="188"/>
      <c r="H488" s="200"/>
      <c r="I488" s="201" t="str">
        <f>IF(COUNTIF($E$4:$E$503:$H$4:$H$503,H488)&gt;1,COUNTIF($E$4:$E$503:$H$4:$H$503,H488),"")</f>
        <v/>
      </c>
      <c r="J488" s="189"/>
      <c r="K488" s="180" t="str">
        <f t="shared" si="44"/>
        <v/>
      </c>
      <c r="L488" s="164"/>
      <c r="M488" s="164"/>
      <c r="N488" s="164"/>
      <c r="O488" s="188"/>
      <c r="P488" s="193" t="str">
        <f t="shared" si="45"/>
        <v/>
      </c>
      <c r="Q488" s="190"/>
      <c r="CA488" s="1" t="e">
        <f>VLOOKUP(B488,'Domaines IP'!M:R,6,FALSE)</f>
        <v>#N/A</v>
      </c>
      <c r="CB488" s="1" t="e">
        <f t="shared" si="46"/>
        <v>#N/A</v>
      </c>
      <c r="CC488" s="1">
        <f t="shared" si="47"/>
        <v>0</v>
      </c>
    </row>
    <row r="489" spans="1:81" ht="15.75" x14ac:dyDescent="0.25">
      <c r="A489" s="172">
        <v>486</v>
      </c>
      <c r="B489" s="162" t="str">
        <f t="shared" si="42"/>
        <v/>
      </c>
      <c r="C489" s="161" t="str">
        <f>IF(B489="","",IF(ISNA(VLOOKUP(B489,'Domaines IP'!$J$3:$K$215,2,FALSE)),"SITE INCONNU",(VLOOKUP(B489,'Domaines IP'!$J$3:$K$215,2,FALSE))))</f>
        <v/>
      </c>
      <c r="D489" s="192"/>
      <c r="E489" s="163"/>
      <c r="F489" s="182" t="str">
        <f t="shared" si="43"/>
        <v/>
      </c>
      <c r="G489" s="188"/>
      <c r="H489" s="200"/>
      <c r="I489" s="201" t="str">
        <f>IF(COUNTIF($E$4:$E$503:$H$4:$H$503,H489)&gt;1,COUNTIF($E$4:$E$503:$H$4:$H$503,H489),"")</f>
        <v/>
      </c>
      <c r="J489" s="189"/>
      <c r="K489" s="180" t="str">
        <f t="shared" si="44"/>
        <v/>
      </c>
      <c r="L489" s="164"/>
      <c r="M489" s="164"/>
      <c r="N489" s="164"/>
      <c r="O489" s="188"/>
      <c r="P489" s="193" t="str">
        <f t="shared" si="45"/>
        <v/>
      </c>
      <c r="Q489" s="190"/>
      <c r="CA489" s="1" t="e">
        <f>VLOOKUP(B489,'Domaines IP'!M:R,6,FALSE)</f>
        <v>#N/A</v>
      </c>
      <c r="CB489" s="1" t="e">
        <f t="shared" si="46"/>
        <v>#N/A</v>
      </c>
      <c r="CC489" s="1">
        <f t="shared" si="47"/>
        <v>0</v>
      </c>
    </row>
    <row r="490" spans="1:81" ht="15.75" x14ac:dyDescent="0.25">
      <c r="A490" s="172">
        <v>487</v>
      </c>
      <c r="B490" s="162" t="str">
        <f t="shared" si="42"/>
        <v/>
      </c>
      <c r="C490" s="161" t="str">
        <f>IF(B490="","",IF(ISNA(VLOOKUP(B490,'Domaines IP'!$J$3:$K$215,2,FALSE)),"SITE INCONNU",(VLOOKUP(B490,'Domaines IP'!$J$3:$K$215,2,FALSE))))</f>
        <v/>
      </c>
      <c r="D490" s="192"/>
      <c r="E490" s="163"/>
      <c r="F490" s="182" t="str">
        <f t="shared" si="43"/>
        <v/>
      </c>
      <c r="G490" s="188"/>
      <c r="H490" s="200"/>
      <c r="I490" s="201" t="str">
        <f>IF(COUNTIF($E$4:$E$503:$H$4:$H$503,H490)&gt;1,COUNTIF($E$4:$E$503:$H$4:$H$503,H490),"")</f>
        <v/>
      </c>
      <c r="J490" s="189"/>
      <c r="K490" s="180" t="str">
        <f t="shared" si="44"/>
        <v/>
      </c>
      <c r="L490" s="164"/>
      <c r="M490" s="164"/>
      <c r="N490" s="164"/>
      <c r="O490" s="188"/>
      <c r="P490" s="193" t="str">
        <f t="shared" si="45"/>
        <v/>
      </c>
      <c r="Q490" s="190"/>
      <c r="CA490" s="1" t="e">
        <f>VLOOKUP(B490,'Domaines IP'!M:R,6,FALSE)</f>
        <v>#N/A</v>
      </c>
      <c r="CB490" s="1" t="e">
        <f t="shared" si="46"/>
        <v>#N/A</v>
      </c>
      <c r="CC490" s="1">
        <f t="shared" si="47"/>
        <v>0</v>
      </c>
    </row>
    <row r="491" spans="1:81" ht="15.75" x14ac:dyDescent="0.25">
      <c r="A491" s="172">
        <v>488</v>
      </c>
      <c r="B491" s="162" t="str">
        <f t="shared" si="42"/>
        <v/>
      </c>
      <c r="C491" s="161" t="str">
        <f>IF(B491="","",IF(ISNA(VLOOKUP(B491,'Domaines IP'!$J$3:$K$215,2,FALSE)),"SITE INCONNU",(VLOOKUP(B491,'Domaines IP'!$J$3:$K$215,2,FALSE))))</f>
        <v/>
      </c>
      <c r="D491" s="192"/>
      <c r="E491" s="163"/>
      <c r="F491" s="182" t="str">
        <f t="shared" si="43"/>
        <v/>
      </c>
      <c r="G491" s="188"/>
      <c r="H491" s="200"/>
      <c r="I491" s="201" t="str">
        <f>IF(COUNTIF($E$4:$E$503:$H$4:$H$503,H491)&gt;1,COUNTIF($E$4:$E$503:$H$4:$H$503,H491),"")</f>
        <v/>
      </c>
      <c r="J491" s="189"/>
      <c r="K491" s="180" t="str">
        <f t="shared" si="44"/>
        <v/>
      </c>
      <c r="L491" s="164"/>
      <c r="M491" s="164"/>
      <c r="N491" s="164"/>
      <c r="O491" s="188"/>
      <c r="P491" s="193" t="str">
        <f t="shared" si="45"/>
        <v/>
      </c>
      <c r="Q491" s="190"/>
      <c r="CA491" s="1" t="e">
        <f>VLOOKUP(B491,'Domaines IP'!M:R,6,FALSE)</f>
        <v>#N/A</v>
      </c>
      <c r="CB491" s="1" t="e">
        <f t="shared" si="46"/>
        <v>#N/A</v>
      </c>
      <c r="CC491" s="1">
        <f t="shared" si="47"/>
        <v>0</v>
      </c>
    </row>
    <row r="492" spans="1:81" ht="15.75" x14ac:dyDescent="0.25">
      <c r="A492" s="172">
        <v>489</v>
      </c>
      <c r="B492" s="162" t="str">
        <f t="shared" si="42"/>
        <v/>
      </c>
      <c r="C492" s="161" t="str">
        <f>IF(B492="","",IF(ISNA(VLOOKUP(B492,'Domaines IP'!$J$3:$K$215,2,FALSE)),"SITE INCONNU",(VLOOKUP(B492,'Domaines IP'!$J$3:$K$215,2,FALSE))))</f>
        <v/>
      </c>
      <c r="D492" s="192"/>
      <c r="E492" s="163"/>
      <c r="F492" s="182" t="str">
        <f t="shared" si="43"/>
        <v/>
      </c>
      <c r="G492" s="188"/>
      <c r="H492" s="200"/>
      <c r="I492" s="201" t="str">
        <f>IF(COUNTIF($E$4:$E$503:$H$4:$H$503,H492)&gt;1,COUNTIF($E$4:$E$503:$H$4:$H$503,H492),"")</f>
        <v/>
      </c>
      <c r="J492" s="189"/>
      <c r="K492" s="180" t="str">
        <f t="shared" si="44"/>
        <v/>
      </c>
      <c r="L492" s="164"/>
      <c r="M492" s="164"/>
      <c r="N492" s="164"/>
      <c r="O492" s="188"/>
      <c r="P492" s="193" t="str">
        <f t="shared" si="45"/>
        <v/>
      </c>
      <c r="Q492" s="190"/>
      <c r="CA492" s="1" t="e">
        <f>VLOOKUP(B492,'Domaines IP'!M:R,6,FALSE)</f>
        <v>#N/A</v>
      </c>
      <c r="CB492" s="1" t="e">
        <f t="shared" si="46"/>
        <v>#N/A</v>
      </c>
      <c r="CC492" s="1">
        <f t="shared" si="47"/>
        <v>0</v>
      </c>
    </row>
    <row r="493" spans="1:81" ht="15.75" x14ac:dyDescent="0.25">
      <c r="A493" s="172">
        <v>490</v>
      </c>
      <c r="B493" s="162" t="str">
        <f t="shared" si="42"/>
        <v/>
      </c>
      <c r="C493" s="161" t="str">
        <f>IF(B493="","",IF(ISNA(VLOOKUP(B493,'Domaines IP'!$J$3:$K$215,2,FALSE)),"SITE INCONNU",(VLOOKUP(B493,'Domaines IP'!$J$3:$K$215,2,FALSE))))</f>
        <v/>
      </c>
      <c r="D493" s="192"/>
      <c r="E493" s="163"/>
      <c r="F493" s="182" t="str">
        <f t="shared" si="43"/>
        <v/>
      </c>
      <c r="G493" s="188"/>
      <c r="H493" s="200"/>
      <c r="I493" s="201" t="str">
        <f>IF(COUNTIF($E$4:$E$503:$H$4:$H$503,H493)&gt;1,COUNTIF($E$4:$E$503:$H$4:$H$503,H493),"")</f>
        <v/>
      </c>
      <c r="J493" s="189"/>
      <c r="K493" s="180" t="str">
        <f t="shared" si="44"/>
        <v/>
      </c>
      <c r="L493" s="164"/>
      <c r="M493" s="164"/>
      <c r="N493" s="164"/>
      <c r="O493" s="188"/>
      <c r="P493" s="193" t="str">
        <f t="shared" si="45"/>
        <v/>
      </c>
      <c r="Q493" s="190"/>
      <c r="CA493" s="1" t="e">
        <f>VLOOKUP(B493,'Domaines IP'!M:R,6,FALSE)</f>
        <v>#N/A</v>
      </c>
      <c r="CB493" s="1" t="e">
        <f t="shared" si="46"/>
        <v>#N/A</v>
      </c>
      <c r="CC493" s="1">
        <f t="shared" si="47"/>
        <v>0</v>
      </c>
    </row>
    <row r="494" spans="1:81" ht="15.75" x14ac:dyDescent="0.25">
      <c r="A494" s="172">
        <v>491</v>
      </c>
      <c r="B494" s="162" t="str">
        <f t="shared" si="42"/>
        <v/>
      </c>
      <c r="C494" s="161" t="str">
        <f>IF(B494="","",IF(ISNA(VLOOKUP(B494,'Domaines IP'!$J$3:$K$215,2,FALSE)),"SITE INCONNU",(VLOOKUP(B494,'Domaines IP'!$J$3:$K$215,2,FALSE))))</f>
        <v/>
      </c>
      <c r="D494" s="192"/>
      <c r="E494" s="163"/>
      <c r="F494" s="182" t="str">
        <f t="shared" si="43"/>
        <v/>
      </c>
      <c r="G494" s="188"/>
      <c r="H494" s="200"/>
      <c r="I494" s="201" t="str">
        <f>IF(COUNTIF($E$4:$E$503:$H$4:$H$503,H494)&gt;1,COUNTIF($E$4:$E$503:$H$4:$H$503,H494),"")</f>
        <v/>
      </c>
      <c r="J494" s="189"/>
      <c r="K494" s="180" t="str">
        <f t="shared" si="44"/>
        <v/>
      </c>
      <c r="L494" s="164"/>
      <c r="M494" s="164"/>
      <c r="N494" s="164"/>
      <c r="O494" s="188"/>
      <c r="P494" s="193" t="str">
        <f t="shared" si="45"/>
        <v/>
      </c>
      <c r="Q494" s="190"/>
      <c r="CA494" s="1" t="e">
        <f>VLOOKUP(B494,'Domaines IP'!M:R,6,FALSE)</f>
        <v>#N/A</v>
      </c>
      <c r="CB494" s="1" t="e">
        <f t="shared" si="46"/>
        <v>#N/A</v>
      </c>
      <c r="CC494" s="1">
        <f t="shared" si="47"/>
        <v>0</v>
      </c>
    </row>
    <row r="495" spans="1:81" ht="15.75" x14ac:dyDescent="0.25">
      <c r="A495" s="172">
        <v>492</v>
      </c>
      <c r="B495" s="162" t="str">
        <f t="shared" si="42"/>
        <v/>
      </c>
      <c r="C495" s="161" t="str">
        <f>IF(B495="","",IF(ISNA(VLOOKUP(B495,'Domaines IP'!$J$3:$K$215,2,FALSE)),"SITE INCONNU",(VLOOKUP(B495,'Domaines IP'!$J$3:$K$215,2,FALSE))))</f>
        <v/>
      </c>
      <c r="D495" s="192"/>
      <c r="E495" s="163"/>
      <c r="F495" s="182" t="str">
        <f t="shared" si="43"/>
        <v/>
      </c>
      <c r="G495" s="188"/>
      <c r="H495" s="200"/>
      <c r="I495" s="201" t="str">
        <f>IF(COUNTIF($E$4:$E$503:$H$4:$H$503,H495)&gt;1,COUNTIF($E$4:$E$503:$H$4:$H$503,H495),"")</f>
        <v/>
      </c>
      <c r="J495" s="189"/>
      <c r="K495" s="180" t="str">
        <f t="shared" si="44"/>
        <v/>
      </c>
      <c r="L495" s="164"/>
      <c r="M495" s="164"/>
      <c r="N495" s="164"/>
      <c r="O495" s="188"/>
      <c r="P495" s="193" t="str">
        <f t="shared" si="45"/>
        <v/>
      </c>
      <c r="Q495" s="190"/>
      <c r="CA495" s="1" t="e">
        <f>VLOOKUP(B495,'Domaines IP'!M:R,6,FALSE)</f>
        <v>#N/A</v>
      </c>
      <c r="CB495" s="1" t="e">
        <f t="shared" si="46"/>
        <v>#N/A</v>
      </c>
      <c r="CC495" s="1">
        <f t="shared" si="47"/>
        <v>0</v>
      </c>
    </row>
    <row r="496" spans="1:81" ht="15.75" x14ac:dyDescent="0.25">
      <c r="A496" s="172">
        <v>493</v>
      </c>
      <c r="B496" s="162" t="str">
        <f t="shared" si="42"/>
        <v/>
      </c>
      <c r="C496" s="161" t="str">
        <f>IF(B496="","",IF(ISNA(VLOOKUP(B496,'Domaines IP'!$J$3:$K$215,2,FALSE)),"SITE INCONNU",(VLOOKUP(B496,'Domaines IP'!$J$3:$K$215,2,FALSE))))</f>
        <v/>
      </c>
      <c r="D496" s="192"/>
      <c r="E496" s="163"/>
      <c r="F496" s="182" t="str">
        <f t="shared" si="43"/>
        <v/>
      </c>
      <c r="G496" s="188"/>
      <c r="H496" s="200"/>
      <c r="I496" s="201" t="str">
        <f>IF(COUNTIF($E$4:$E$503:$H$4:$H$503,H496)&gt;1,COUNTIF($E$4:$E$503:$H$4:$H$503,H496),"")</f>
        <v/>
      </c>
      <c r="J496" s="189"/>
      <c r="K496" s="180" t="str">
        <f t="shared" si="44"/>
        <v/>
      </c>
      <c r="L496" s="164"/>
      <c r="M496" s="164"/>
      <c r="N496" s="164"/>
      <c r="O496" s="188"/>
      <c r="P496" s="193" t="str">
        <f t="shared" si="45"/>
        <v/>
      </c>
      <c r="Q496" s="190"/>
      <c r="CA496" s="1" t="e">
        <f>VLOOKUP(B496,'Domaines IP'!M:R,6,FALSE)</f>
        <v>#N/A</v>
      </c>
      <c r="CB496" s="1" t="e">
        <f t="shared" si="46"/>
        <v>#N/A</v>
      </c>
      <c r="CC496" s="1">
        <f t="shared" si="47"/>
        <v>0</v>
      </c>
    </row>
    <row r="497" spans="1:81" ht="15.75" x14ac:dyDescent="0.25">
      <c r="A497" s="172">
        <v>494</v>
      </c>
      <c r="B497" s="162" t="str">
        <f t="shared" si="42"/>
        <v/>
      </c>
      <c r="C497" s="161" t="str">
        <f>IF(B497="","",IF(ISNA(VLOOKUP(B497,'Domaines IP'!$J$3:$K$215,2,FALSE)),"SITE INCONNU",(VLOOKUP(B497,'Domaines IP'!$J$3:$K$215,2,FALSE))))</f>
        <v/>
      </c>
      <c r="D497" s="192"/>
      <c r="E497" s="163"/>
      <c r="F497" s="182" t="str">
        <f t="shared" si="43"/>
        <v/>
      </c>
      <c r="G497" s="188"/>
      <c r="H497" s="200"/>
      <c r="I497" s="201" t="str">
        <f>IF(COUNTIF($E$4:$E$503:$H$4:$H$503,H497)&gt;1,COUNTIF($E$4:$E$503:$H$4:$H$503,H497),"")</f>
        <v/>
      </c>
      <c r="J497" s="189"/>
      <c r="K497" s="180" t="str">
        <f t="shared" si="44"/>
        <v/>
      </c>
      <c r="L497" s="164"/>
      <c r="M497" s="164"/>
      <c r="N497" s="164"/>
      <c r="O497" s="188"/>
      <c r="P497" s="193" t="str">
        <f t="shared" si="45"/>
        <v/>
      </c>
      <c r="Q497" s="190"/>
      <c r="CA497" s="1" t="e">
        <f>VLOOKUP(B497,'Domaines IP'!M:R,6,FALSE)</f>
        <v>#N/A</v>
      </c>
      <c r="CB497" s="1" t="e">
        <f t="shared" si="46"/>
        <v>#N/A</v>
      </c>
      <c r="CC497" s="1">
        <f t="shared" si="47"/>
        <v>0</v>
      </c>
    </row>
    <row r="498" spans="1:81" ht="15.75" x14ac:dyDescent="0.25">
      <c r="A498" s="172">
        <v>495</v>
      </c>
      <c r="B498" s="162" t="str">
        <f t="shared" si="42"/>
        <v/>
      </c>
      <c r="C498" s="161" t="str">
        <f>IF(B498="","",IF(ISNA(VLOOKUP(B498,'Domaines IP'!$J$3:$K$215,2,FALSE)),"SITE INCONNU",(VLOOKUP(B498,'Domaines IP'!$J$3:$K$215,2,FALSE))))</f>
        <v/>
      </c>
      <c r="D498" s="192"/>
      <c r="E498" s="163"/>
      <c r="F498" s="182" t="str">
        <f t="shared" si="43"/>
        <v/>
      </c>
      <c r="G498" s="188"/>
      <c r="H498" s="200"/>
      <c r="I498" s="201" t="str">
        <f>IF(COUNTIF($E$4:$E$503:$H$4:$H$503,H498)&gt;1,COUNTIF($E$4:$E$503:$H$4:$H$503,H498),"")</f>
        <v/>
      </c>
      <c r="J498" s="189"/>
      <c r="K498" s="180" t="str">
        <f t="shared" si="44"/>
        <v/>
      </c>
      <c r="L498" s="164"/>
      <c r="M498" s="164"/>
      <c r="N498" s="164"/>
      <c r="O498" s="188"/>
      <c r="P498" s="193" t="str">
        <f t="shared" si="45"/>
        <v/>
      </c>
      <c r="Q498" s="190"/>
      <c r="CA498" s="1" t="e">
        <f>VLOOKUP(B498,'Domaines IP'!M:R,6,FALSE)</f>
        <v>#N/A</v>
      </c>
      <c r="CB498" s="1" t="e">
        <f t="shared" si="46"/>
        <v>#N/A</v>
      </c>
      <c r="CC498" s="1">
        <f t="shared" si="47"/>
        <v>0</v>
      </c>
    </row>
    <row r="499" spans="1:81" ht="15.75" x14ac:dyDescent="0.25">
      <c r="A499" s="172">
        <v>496</v>
      </c>
      <c r="B499" s="162" t="str">
        <f t="shared" si="42"/>
        <v/>
      </c>
      <c r="C499" s="161" t="str">
        <f>IF(B499="","",IF(ISNA(VLOOKUP(B499,'Domaines IP'!$J$3:$K$215,2,FALSE)),"SITE INCONNU",(VLOOKUP(B499,'Domaines IP'!$J$3:$K$215,2,FALSE))))</f>
        <v/>
      </c>
      <c r="D499" s="192"/>
      <c r="E499" s="163"/>
      <c r="F499" s="182" t="str">
        <f t="shared" si="43"/>
        <v/>
      </c>
      <c r="G499" s="188"/>
      <c r="H499" s="200"/>
      <c r="I499" s="201" t="str">
        <f>IF(COUNTIF($E$4:$E$503:$H$4:$H$503,H499)&gt;1,COUNTIF($E$4:$E$503:$H$4:$H$503,H499),"")</f>
        <v/>
      </c>
      <c r="J499" s="189"/>
      <c r="K499" s="180" t="str">
        <f t="shared" si="44"/>
        <v/>
      </c>
      <c r="L499" s="164"/>
      <c r="M499" s="164"/>
      <c r="N499" s="164"/>
      <c r="O499" s="188"/>
      <c r="P499" s="193" t="str">
        <f t="shared" si="45"/>
        <v/>
      </c>
      <c r="Q499" s="190"/>
      <c r="CA499" s="1" t="e">
        <f>VLOOKUP(B499,'Domaines IP'!M:R,6,FALSE)</f>
        <v>#N/A</v>
      </c>
      <c r="CB499" s="1" t="e">
        <f t="shared" si="46"/>
        <v>#N/A</v>
      </c>
      <c r="CC499" s="1">
        <f t="shared" si="47"/>
        <v>0</v>
      </c>
    </row>
    <row r="500" spans="1:81" ht="15.75" x14ac:dyDescent="0.25">
      <c r="A500" s="172">
        <v>497</v>
      </c>
      <c r="B500" s="162" t="str">
        <f t="shared" si="42"/>
        <v/>
      </c>
      <c r="C500" s="161" t="str">
        <f>IF(B500="","",IF(ISNA(VLOOKUP(B500,'Domaines IP'!$J$3:$K$215,2,FALSE)),"SITE INCONNU",(VLOOKUP(B500,'Domaines IP'!$J$3:$K$215,2,FALSE))))</f>
        <v/>
      </c>
      <c r="D500" s="192"/>
      <c r="E500" s="163"/>
      <c r="F500" s="182" t="str">
        <f t="shared" si="43"/>
        <v/>
      </c>
      <c r="G500" s="188"/>
      <c r="H500" s="200"/>
      <c r="I500" s="201" t="str">
        <f>IF(COUNTIF($E$4:$E$503:$H$4:$H$503,H500)&gt;1,COUNTIF($E$4:$E$503:$H$4:$H$503,H500),"")</f>
        <v/>
      </c>
      <c r="J500" s="189"/>
      <c r="K500" s="180" t="str">
        <f t="shared" si="44"/>
        <v/>
      </c>
      <c r="L500" s="164"/>
      <c r="M500" s="164"/>
      <c r="N500" s="164"/>
      <c r="O500" s="188"/>
      <c r="P500" s="193" t="str">
        <f t="shared" si="45"/>
        <v/>
      </c>
      <c r="Q500" s="190"/>
      <c r="CA500" s="1" t="e">
        <f>VLOOKUP(B500,'Domaines IP'!M:R,6,FALSE)</f>
        <v>#N/A</v>
      </c>
      <c r="CB500" s="1" t="e">
        <f t="shared" si="46"/>
        <v>#N/A</v>
      </c>
      <c r="CC500" s="1">
        <f t="shared" si="47"/>
        <v>0</v>
      </c>
    </row>
    <row r="501" spans="1:81" ht="15.75" x14ac:dyDescent="0.25">
      <c r="A501" s="172">
        <v>498</v>
      </c>
      <c r="B501" s="162" t="str">
        <f t="shared" si="42"/>
        <v/>
      </c>
      <c r="C501" s="161" t="str">
        <f>IF(B501="","",IF(ISNA(VLOOKUP(B501,'Domaines IP'!$J$3:$K$215,2,FALSE)),"SITE INCONNU",(VLOOKUP(B501,'Domaines IP'!$J$3:$K$215,2,FALSE))))</f>
        <v/>
      </c>
      <c r="D501" s="192"/>
      <c r="E501" s="163"/>
      <c r="F501" s="182" t="str">
        <f t="shared" si="43"/>
        <v/>
      </c>
      <c r="G501" s="188"/>
      <c r="H501" s="200"/>
      <c r="I501" s="201" t="str">
        <f>IF(COUNTIF($E$4:$E$503:$H$4:$H$503,H501)&gt;1,COUNTIF($E$4:$E$503:$H$4:$H$503,H501),"")</f>
        <v/>
      </c>
      <c r="J501" s="189"/>
      <c r="K501" s="180" t="str">
        <f t="shared" si="44"/>
        <v/>
      </c>
      <c r="L501" s="164"/>
      <c r="M501" s="164"/>
      <c r="N501" s="164"/>
      <c r="O501" s="188"/>
      <c r="P501" s="193" t="str">
        <f t="shared" si="45"/>
        <v/>
      </c>
      <c r="Q501" s="190"/>
      <c r="CA501" s="1" t="e">
        <f>VLOOKUP(B501,'Domaines IP'!M:R,6,FALSE)</f>
        <v>#N/A</v>
      </c>
      <c r="CB501" s="1" t="e">
        <f t="shared" si="46"/>
        <v>#N/A</v>
      </c>
      <c r="CC501" s="1">
        <f t="shared" si="47"/>
        <v>0</v>
      </c>
    </row>
    <row r="502" spans="1:81" ht="15.75" x14ac:dyDescent="0.25">
      <c r="A502" s="172">
        <v>499</v>
      </c>
      <c r="B502" s="162" t="str">
        <f t="shared" si="42"/>
        <v/>
      </c>
      <c r="C502" s="161" t="str">
        <f>IF(B502="","",IF(ISNA(VLOOKUP(B502,'Domaines IP'!$J$3:$K$215,2,FALSE)),"SITE INCONNU",(VLOOKUP(B502,'Domaines IP'!$J$3:$K$215,2,FALSE))))</f>
        <v/>
      </c>
      <c r="D502" s="192"/>
      <c r="E502" s="163"/>
      <c r="F502" s="182" t="str">
        <f t="shared" si="43"/>
        <v/>
      </c>
      <c r="G502" s="188"/>
      <c r="H502" s="200"/>
      <c r="I502" s="201" t="str">
        <f>IF(COUNTIF($E$4:$E$503:$H$4:$H$503,H502)&gt;1,COUNTIF($E$4:$E$503:$H$4:$H$503,H502),"")</f>
        <v/>
      </c>
      <c r="J502" s="189"/>
      <c r="K502" s="180" t="str">
        <f t="shared" si="44"/>
        <v/>
      </c>
      <c r="L502" s="164"/>
      <c r="M502" s="164"/>
      <c r="N502" s="164"/>
      <c r="O502" s="188"/>
      <c r="P502" s="193" t="str">
        <f t="shared" si="45"/>
        <v/>
      </c>
      <c r="Q502" s="190"/>
      <c r="CA502" s="1" t="e">
        <f>VLOOKUP(B502,'Domaines IP'!M:R,6,FALSE)</f>
        <v>#N/A</v>
      </c>
      <c r="CB502" s="1" t="e">
        <f t="shared" si="46"/>
        <v>#N/A</v>
      </c>
      <c r="CC502" s="1">
        <f t="shared" si="47"/>
        <v>0</v>
      </c>
    </row>
    <row r="503" spans="1:81" ht="15.75" x14ac:dyDescent="0.25">
      <c r="A503" s="172">
        <v>500</v>
      </c>
      <c r="B503" s="162" t="str">
        <f t="shared" si="42"/>
        <v/>
      </c>
      <c r="C503" s="161" t="str">
        <f>IF(B503="","",IF(ISNA(VLOOKUP(B503,'Domaines IP'!$J$3:$K$215,2,FALSE)),"SITE INCONNU",(VLOOKUP(B503,'Domaines IP'!$J$3:$K$215,2,FALSE))))</f>
        <v/>
      </c>
      <c r="D503" s="192"/>
      <c r="E503" s="163"/>
      <c r="F503" s="182" t="str">
        <f t="shared" si="43"/>
        <v/>
      </c>
      <c r="G503" s="188"/>
      <c r="H503" s="200"/>
      <c r="I503" s="201" t="str">
        <f>IF(COUNTIF($E$4:$E$503:$H$4:$H$503,H503)&gt;1,COUNTIF($E$4:$E$503:$H$4:$H$503,H503),"")</f>
        <v/>
      </c>
      <c r="J503" s="189"/>
      <c r="K503" s="180" t="str">
        <f t="shared" si="44"/>
        <v/>
      </c>
      <c r="L503" s="164"/>
      <c r="M503" s="164"/>
      <c r="N503" s="164"/>
      <c r="O503" s="188"/>
      <c r="P503" s="193" t="str">
        <f t="shared" si="45"/>
        <v/>
      </c>
      <c r="Q503" s="190"/>
      <c r="CA503" s="1" t="e">
        <f>VLOOKUP(B503,'Domaines IP'!M:R,6,FALSE)</f>
        <v>#N/A</v>
      </c>
      <c r="CB503" s="1" t="e">
        <f t="shared" si="46"/>
        <v>#N/A</v>
      </c>
      <c r="CC503" s="1">
        <f t="shared" si="47"/>
        <v>0</v>
      </c>
    </row>
    <row r="504" spans="1:81" ht="15.75" x14ac:dyDescent="0.25">
      <c r="CC504" s="1">
        <f>SUM(CC4:CC503)</f>
        <v>0</v>
      </c>
    </row>
  </sheetData>
  <dataConsolidate/>
  <conditionalFormatting sqref="G4:G503">
    <cfRule type="containsText" dxfId="37" priority="58" operator="containsText" text="Hors périmètre">
      <formula>NOT(ISERROR(SEARCH("Hors périmètre",G4)))</formula>
    </cfRule>
    <cfRule type="beginsWith" dxfId="36" priority="66" operator="beginsWith" text="Affecter">
      <formula>LEFT(G4,LEN("Affecter"))="Affecter"</formula>
    </cfRule>
    <cfRule type="containsText" dxfId="35" priority="67" operator="containsText" text="A supprimer">
      <formula>NOT(ISERROR(SEARCH("A supprimer",G4)))</formula>
    </cfRule>
    <cfRule type="containsText" dxfId="34" priority="68" operator="containsText" text="Modifier &amp; affecter">
      <formula>NOT(ISERROR(SEARCH("Modifier &amp; affecter",G4)))</formula>
    </cfRule>
  </conditionalFormatting>
  <conditionalFormatting sqref="H4:H503">
    <cfRule type="duplicateValues" dxfId="33" priority="31"/>
    <cfRule type="expression" priority="69" stopIfTrue="1">
      <formula>IF(EXACT(B4,""),"VRAI","FAUX")</formula>
    </cfRule>
    <cfRule type="expression" dxfId="32" priority="70" stopIfTrue="1">
      <formula>IF(COUNTIF(G4,"Modifier &amp; affecté")&gt;0,"VRAI","FAUX")</formula>
    </cfRule>
    <cfRule type="expression" dxfId="31" priority="71" stopIfTrue="1">
      <formula>IF(COUNTIF(G4,"Hors périmètre")&gt;0,"VRAI","FAUX")</formula>
    </cfRule>
    <cfRule type="expression" dxfId="30" priority="72" stopIfTrue="1">
      <formula>IF(COUNTIF(G4,"Affecter")&gt;0,"VRAI","FAUX")</formula>
    </cfRule>
    <cfRule type="expression" dxfId="29" priority="73" stopIfTrue="1">
      <formula>IF(COUNTIF(G4,"A supprimer")&gt;0,"VRAI","FAUX")</formula>
    </cfRule>
    <cfRule type="expression" dxfId="28" priority="74" stopIfTrue="1">
      <formula>IF(COUNTIF(G4,"")&gt;0,"VRAI","FAUX")</formula>
    </cfRule>
  </conditionalFormatting>
  <conditionalFormatting sqref="E4:E503">
    <cfRule type="duplicateValues" dxfId="27" priority="33"/>
  </conditionalFormatting>
  <conditionalFormatting sqref="J4:J503">
    <cfRule type="duplicateValues" dxfId="26" priority="32"/>
  </conditionalFormatting>
  <conditionalFormatting sqref="C4:C503">
    <cfRule type="containsText" dxfId="25" priority="30" operator="containsText" text="SITE INCONNU">
      <formula>NOT(ISERROR(SEARCH("SITE INCONNU",C4)))</formula>
    </cfRule>
  </conditionalFormatting>
  <conditionalFormatting sqref="R3:BQ3">
    <cfRule type="beginsWith" dxfId="24" priority="24" operator="beginsWith" text="2">
      <formula>LEFT(R3,LEN("2"))="2"</formula>
    </cfRule>
  </conditionalFormatting>
  <conditionalFormatting sqref="R4:BP503">
    <cfRule type="expression" dxfId="23" priority="4" stopIfTrue="1">
      <formula>IF(VALUE(LEFT(R$3,1)),TRUE,FALSE)</formula>
    </cfRule>
  </conditionalFormatting>
  <dataValidations count="6">
    <dataValidation type="list" allowBlank="1" showInputMessage="1" showErrorMessage="1" errorTitle="Menu déroulant" error="Sélectionnez votre choix dans la liste déroulante" sqref="G4:G503">
      <formula1>"A supprimer, Modifier &amp; affecter, Affecter, Hors périmètre"</formula1>
    </dataValidation>
    <dataValidation type="list" allowBlank="1" showInputMessage="1" showErrorMessage="1" sqref="Q4:Q503">
      <formula1>OUI</formula1>
    </dataValidation>
    <dataValidation type="textLength" allowBlank="1" showInputMessage="1" showErrorMessage="1" errorTitle="MAX : 50 Caratères" error="Exemple : 123_DUPONT Eric" promptTitle="Ex Format : 123_DUPONT Eric" prompt="_x000a_Code site_NOM Prenom_x000a_==&gt; Sans caractères spéciaux_x000a_==&gt; 50 Caratères MAXI" sqref="H4:H503">
      <formula1>5</formula1>
      <formula2>49</formula2>
    </dataValidation>
    <dataValidation allowBlank="1" showInputMessage="1" showErrorMessage="1" promptTitle="Saisir le NNI en MAJUSCULE" prompt="-------------------------------" sqref="J4"/>
    <dataValidation type="list" allowBlank="1" showInputMessage="1" showErrorMessage="1" sqref="O4:O503">
      <formula1>"uAgent,uAgent et uSupervisor,uSupervisor"</formula1>
    </dataValidation>
    <dataValidation type="list" allowBlank="1" showInputMessage="1" showErrorMessage="1" errorTitle="Menu déroulant" error="Sélectionnez le Métier dans la liste déroulante" sqref="D4:D503">
      <formula1>ACTIVITE_METIER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04"/>
  <sheetViews>
    <sheetView zoomScaleNormal="100" workbookViewId="0">
      <pane xSplit="3" ySplit="1" topLeftCell="I2" activePane="bottomRight" state="frozen"/>
      <selection activeCell="C22" sqref="C22"/>
      <selection pane="topRight" activeCell="C22" sqref="C22"/>
      <selection pane="bottomLeft" activeCell="C22" sqref="C22"/>
      <selection pane="bottomRight" activeCell="N17" sqref="N17"/>
    </sheetView>
  </sheetViews>
  <sheetFormatPr baseColWidth="10" defaultColWidth="11.42578125" defaultRowHeight="15" x14ac:dyDescent="0.25"/>
  <cols>
    <col min="1" max="1" width="4.7109375" style="25" bestFit="1" customWidth="1"/>
    <col min="2" max="2" width="9.85546875" style="112" bestFit="1" customWidth="1"/>
    <col min="3" max="3" width="19.28515625" style="108" bestFit="1" customWidth="1"/>
    <col min="4" max="4" width="35.85546875" style="113" bestFit="1" customWidth="1"/>
    <col min="5" max="5" width="25.7109375" style="114" customWidth="1"/>
    <col min="6" max="6" width="31.5703125" style="108" bestFit="1" customWidth="1"/>
    <col min="7" max="7" width="10.140625" style="108" customWidth="1"/>
    <col min="8" max="8" width="11.140625" style="115" bestFit="1" customWidth="1"/>
    <col min="9" max="9" width="18.28515625" style="154" customWidth="1"/>
    <col min="10" max="10" width="18.28515625" style="115" customWidth="1"/>
    <col min="11" max="11" width="35.85546875" style="113" bestFit="1" customWidth="1"/>
    <col min="12" max="12" width="15.85546875" style="197" bestFit="1" customWidth="1"/>
    <col min="13" max="13" width="11.42578125" style="198"/>
    <col min="14" max="14" width="31.42578125" style="198" customWidth="1"/>
    <col min="15" max="16" width="11.42578125" style="198"/>
    <col min="18" max="18" width="12.5703125" bestFit="1" customWidth="1"/>
    <col min="19" max="16384" width="11.42578125" style="25"/>
  </cols>
  <sheetData>
    <row r="1" spans="1:45" s="8" customFormat="1" ht="15.75" thickBot="1" x14ac:dyDescent="0.3">
      <c r="A1" s="8" t="s">
        <v>712</v>
      </c>
      <c r="B1" s="2" t="s">
        <v>9</v>
      </c>
      <c r="C1" s="3" t="s">
        <v>10</v>
      </c>
      <c r="D1" s="4" t="s">
        <v>11</v>
      </c>
      <c r="E1" s="3" t="s">
        <v>12</v>
      </c>
      <c r="F1" s="5" t="s">
        <v>13</v>
      </c>
      <c r="G1" s="5" t="s">
        <v>14</v>
      </c>
      <c r="H1" s="6" t="s">
        <v>15</v>
      </c>
      <c r="I1" s="148" t="s">
        <v>16</v>
      </c>
      <c r="J1" s="129" t="s">
        <v>16</v>
      </c>
      <c r="K1" s="4" t="s">
        <v>11</v>
      </c>
      <c r="L1" s="7"/>
      <c r="M1" s="198" t="s">
        <v>16</v>
      </c>
      <c r="N1" s="198" t="s">
        <v>11</v>
      </c>
      <c r="O1" s="198" t="s">
        <v>10</v>
      </c>
      <c r="P1" s="198" t="s">
        <v>9</v>
      </c>
      <c r="Q1" s="198" t="s">
        <v>953</v>
      </c>
      <c r="R1" s="198" t="s">
        <v>954</v>
      </c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s="8" customFormat="1" ht="65.25" thickTop="1" thickBot="1" x14ac:dyDescent="0.3">
      <c r="A2" s="8">
        <v>0</v>
      </c>
      <c r="B2" s="9" t="s">
        <v>17</v>
      </c>
      <c r="C2" s="10" t="s">
        <v>713</v>
      </c>
      <c r="D2" s="11" t="s">
        <v>714</v>
      </c>
      <c r="E2" s="10" t="s">
        <v>715</v>
      </c>
      <c r="F2" s="11" t="s">
        <v>716</v>
      </c>
      <c r="G2" s="12">
        <v>0</v>
      </c>
      <c r="H2" s="13" t="s">
        <v>717</v>
      </c>
      <c r="I2" s="149">
        <v>1</v>
      </c>
      <c r="J2" s="194" t="s">
        <v>951</v>
      </c>
      <c r="K2" s="195" t="s">
        <v>952</v>
      </c>
      <c r="L2" s="195" t="s">
        <v>10</v>
      </c>
      <c r="M2" s="199">
        <v>101</v>
      </c>
      <c r="N2" s="198" t="s">
        <v>191</v>
      </c>
      <c r="O2" s="198" t="s">
        <v>192</v>
      </c>
      <c r="P2" s="198" t="s">
        <v>182</v>
      </c>
      <c r="Q2" s="198" t="s">
        <v>949</v>
      </c>
      <c r="R2" t="str">
        <f>CONCATENATE(P2,"_",O2)</f>
        <v>IDF_PARIS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s="7" customFormat="1" ht="12.75" customHeight="1" thickTop="1" x14ac:dyDescent="0.25">
      <c r="A3" s="7">
        <v>1</v>
      </c>
      <c r="B3" s="14" t="s">
        <v>18</v>
      </c>
      <c r="C3" s="15"/>
      <c r="D3" s="16" t="s">
        <v>19</v>
      </c>
      <c r="E3" s="16"/>
      <c r="F3" s="16"/>
      <c r="G3" s="17">
        <v>8</v>
      </c>
      <c r="H3" s="18">
        <v>99</v>
      </c>
      <c r="I3" s="150" t="s">
        <v>718</v>
      </c>
      <c r="J3" s="155">
        <v>101</v>
      </c>
      <c r="K3" s="135" t="s">
        <v>191</v>
      </c>
      <c r="L3" s="196" t="s">
        <v>192</v>
      </c>
      <c r="M3" s="199">
        <v>102</v>
      </c>
      <c r="N3" s="198" t="s">
        <v>193</v>
      </c>
      <c r="O3" s="198" t="s">
        <v>192</v>
      </c>
      <c r="P3" s="198" t="s">
        <v>182</v>
      </c>
      <c r="Q3" s="198" t="s">
        <v>949</v>
      </c>
      <c r="R3" t="str">
        <f t="shared" ref="R3:R66" si="0">CONCATENATE(P3,"_",O3)</f>
        <v>IDF_PARIS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</row>
    <row r="4" spans="1:45" ht="12.75" customHeight="1" x14ac:dyDescent="0.25">
      <c r="A4" s="7">
        <v>2</v>
      </c>
      <c r="B4" s="20" t="s">
        <v>18</v>
      </c>
      <c r="C4" s="21" t="s">
        <v>20</v>
      </c>
      <c r="D4" s="22" t="s">
        <v>21</v>
      </c>
      <c r="E4" s="22"/>
      <c r="F4" s="22"/>
      <c r="G4" s="23">
        <v>8</v>
      </c>
      <c r="H4" s="24">
        <v>98</v>
      </c>
      <c r="I4" s="151" t="s">
        <v>718</v>
      </c>
      <c r="J4" s="156">
        <v>102</v>
      </c>
      <c r="K4" s="58" t="s">
        <v>193</v>
      </c>
      <c r="L4" s="196" t="s">
        <v>192</v>
      </c>
      <c r="M4" s="199">
        <v>103</v>
      </c>
      <c r="N4" s="198" t="s">
        <v>194</v>
      </c>
      <c r="O4" s="198" t="s">
        <v>192</v>
      </c>
      <c r="P4" s="198" t="s">
        <v>182</v>
      </c>
      <c r="Q4" s="198" t="s">
        <v>949</v>
      </c>
      <c r="R4" t="str">
        <f t="shared" si="0"/>
        <v>IDF_PARIS</v>
      </c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</row>
    <row r="5" spans="1:45" ht="12.75" customHeight="1" x14ac:dyDescent="0.25">
      <c r="A5" s="7">
        <v>3</v>
      </c>
      <c r="B5" s="20" t="s">
        <v>18</v>
      </c>
      <c r="C5" s="21" t="s">
        <v>22</v>
      </c>
      <c r="D5" s="22" t="s">
        <v>23</v>
      </c>
      <c r="E5" s="22"/>
      <c r="F5" s="22"/>
      <c r="G5" s="23">
        <v>8</v>
      </c>
      <c r="H5" s="24">
        <v>97</v>
      </c>
      <c r="I5" s="151" t="s">
        <v>718</v>
      </c>
      <c r="J5" s="156">
        <v>103</v>
      </c>
      <c r="K5" s="58" t="s">
        <v>194</v>
      </c>
      <c r="L5" s="196" t="s">
        <v>192</v>
      </c>
      <c r="M5" s="199">
        <v>110</v>
      </c>
      <c r="N5" s="198" t="s">
        <v>8</v>
      </c>
      <c r="O5" s="198" t="s">
        <v>694</v>
      </c>
      <c r="P5" s="198" t="s">
        <v>182</v>
      </c>
      <c r="Q5" s="198" t="s">
        <v>949</v>
      </c>
      <c r="R5" t="str">
        <f t="shared" si="0"/>
        <v>IDF_IDFE</v>
      </c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</row>
    <row r="6" spans="1:45" ht="12.75" customHeight="1" x14ac:dyDescent="0.25">
      <c r="A6" s="7">
        <v>4</v>
      </c>
      <c r="B6" s="20" t="s">
        <v>18</v>
      </c>
      <c r="C6" s="21" t="s">
        <v>24</v>
      </c>
      <c r="D6" s="22" t="s">
        <v>25</v>
      </c>
      <c r="E6" s="21"/>
      <c r="F6" s="22"/>
      <c r="G6" s="23">
        <v>8</v>
      </c>
      <c r="H6" s="24">
        <v>96</v>
      </c>
      <c r="I6" s="151" t="s">
        <v>718</v>
      </c>
      <c r="J6" s="156">
        <v>110</v>
      </c>
      <c r="K6" s="58" t="s">
        <v>8</v>
      </c>
      <c r="L6" s="196"/>
      <c r="M6" s="199">
        <v>111</v>
      </c>
      <c r="N6" s="198" t="s">
        <v>197</v>
      </c>
      <c r="O6" s="198" t="s">
        <v>694</v>
      </c>
      <c r="P6" s="198" t="s">
        <v>182</v>
      </c>
      <c r="Q6" s="198" t="s">
        <v>949</v>
      </c>
      <c r="R6" t="str">
        <f t="shared" si="0"/>
        <v>IDF_IDFE</v>
      </c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</row>
    <row r="7" spans="1:45" ht="12.75" customHeight="1" x14ac:dyDescent="0.25">
      <c r="A7" s="7">
        <v>5</v>
      </c>
      <c r="B7" s="20" t="s">
        <v>18</v>
      </c>
      <c r="C7" s="21"/>
      <c r="D7" s="22"/>
      <c r="E7" s="22"/>
      <c r="F7" s="22"/>
      <c r="G7" s="23">
        <v>8</v>
      </c>
      <c r="H7" s="24">
        <v>73</v>
      </c>
      <c r="I7" s="151" t="s">
        <v>719</v>
      </c>
      <c r="J7" s="156">
        <v>111</v>
      </c>
      <c r="K7" s="58" t="s">
        <v>197</v>
      </c>
      <c r="L7" s="196"/>
      <c r="M7" s="199">
        <v>112</v>
      </c>
      <c r="N7" s="198" t="s">
        <v>199</v>
      </c>
      <c r="O7" s="198" t="s">
        <v>694</v>
      </c>
      <c r="P7" s="198" t="s">
        <v>182</v>
      </c>
      <c r="Q7" s="198" t="s">
        <v>949</v>
      </c>
      <c r="R7" t="str">
        <f t="shared" si="0"/>
        <v>IDF_IDFE</v>
      </c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</row>
    <row r="8" spans="1:45" x14ac:dyDescent="0.25">
      <c r="A8" s="7">
        <v>6</v>
      </c>
      <c r="B8" s="20" t="s">
        <v>18</v>
      </c>
      <c r="C8" s="21"/>
      <c r="D8" s="21"/>
      <c r="E8" s="21"/>
      <c r="F8" s="22"/>
      <c r="G8" s="23">
        <v>8</v>
      </c>
      <c r="H8" s="24">
        <v>72</v>
      </c>
      <c r="I8" s="151" t="s">
        <v>719</v>
      </c>
      <c r="J8" s="156">
        <v>112</v>
      </c>
      <c r="K8" s="58" t="s">
        <v>199</v>
      </c>
      <c r="L8" s="196"/>
      <c r="M8" s="199">
        <v>113</v>
      </c>
      <c r="N8" s="198" t="s">
        <v>201</v>
      </c>
      <c r="O8" s="198" t="s">
        <v>694</v>
      </c>
      <c r="P8" s="198" t="s">
        <v>182</v>
      </c>
      <c r="Q8" s="198" t="s">
        <v>949</v>
      </c>
      <c r="R8" t="str">
        <f t="shared" si="0"/>
        <v>IDF_IDFE</v>
      </c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</row>
    <row r="9" spans="1:45" ht="12.75" customHeight="1" x14ac:dyDescent="0.25">
      <c r="A9" s="7">
        <v>7</v>
      </c>
      <c r="B9" s="20" t="s">
        <v>18</v>
      </c>
      <c r="C9" s="21" t="s">
        <v>20</v>
      </c>
      <c r="D9" s="21" t="s">
        <v>26</v>
      </c>
      <c r="E9" s="21" t="s">
        <v>27</v>
      </c>
      <c r="F9" s="22" t="s">
        <v>28</v>
      </c>
      <c r="G9" s="23">
        <v>8</v>
      </c>
      <c r="H9" s="26" t="s">
        <v>29</v>
      </c>
      <c r="I9" s="151" t="s">
        <v>720</v>
      </c>
      <c r="J9" s="156">
        <v>113</v>
      </c>
      <c r="K9" s="58" t="s">
        <v>201</v>
      </c>
      <c r="L9" s="196"/>
      <c r="M9" s="199">
        <v>114</v>
      </c>
      <c r="N9" s="198" t="s">
        <v>203</v>
      </c>
      <c r="O9" s="198" t="s">
        <v>694</v>
      </c>
      <c r="P9" s="198" t="s">
        <v>182</v>
      </c>
      <c r="Q9" s="198" t="s">
        <v>949</v>
      </c>
      <c r="R9" t="str">
        <f t="shared" si="0"/>
        <v>IDF_IDFE</v>
      </c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</row>
    <row r="10" spans="1:45" s="27" customFormat="1" ht="12.75" customHeight="1" x14ac:dyDescent="0.25">
      <c r="A10" s="7">
        <v>8</v>
      </c>
      <c r="B10" s="20" t="s">
        <v>18</v>
      </c>
      <c r="C10" s="21" t="s">
        <v>20</v>
      </c>
      <c r="D10" s="22" t="s">
        <v>30</v>
      </c>
      <c r="E10" s="22" t="s">
        <v>31</v>
      </c>
      <c r="F10" s="22" t="s">
        <v>32</v>
      </c>
      <c r="G10" s="23">
        <v>8</v>
      </c>
      <c r="H10" s="26" t="s">
        <v>33</v>
      </c>
      <c r="I10" s="151" t="s">
        <v>721</v>
      </c>
      <c r="J10" s="156">
        <v>114</v>
      </c>
      <c r="K10" s="58" t="s">
        <v>203</v>
      </c>
      <c r="L10" s="196"/>
      <c r="M10" s="199">
        <v>115</v>
      </c>
      <c r="N10" s="198" t="s">
        <v>205</v>
      </c>
      <c r="O10" s="198" t="s">
        <v>694</v>
      </c>
      <c r="P10" s="198" t="s">
        <v>182</v>
      </c>
      <c r="Q10" s="198" t="s">
        <v>949</v>
      </c>
      <c r="R10" t="str">
        <f t="shared" si="0"/>
        <v>IDF_IDFE</v>
      </c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5" ht="12.75" customHeight="1" x14ac:dyDescent="0.25">
      <c r="A11" s="7">
        <v>9</v>
      </c>
      <c r="B11" s="20" t="s">
        <v>18</v>
      </c>
      <c r="C11" s="21" t="s">
        <v>20</v>
      </c>
      <c r="D11" s="21" t="s">
        <v>34</v>
      </c>
      <c r="E11" s="21" t="s">
        <v>35</v>
      </c>
      <c r="F11" s="22" t="s">
        <v>32</v>
      </c>
      <c r="G11" s="23">
        <v>8</v>
      </c>
      <c r="H11" s="26" t="s">
        <v>36</v>
      </c>
      <c r="I11" s="151" t="s">
        <v>722</v>
      </c>
      <c r="J11" s="156">
        <v>115</v>
      </c>
      <c r="K11" s="58" t="s">
        <v>205</v>
      </c>
      <c r="L11" s="196"/>
      <c r="M11" s="199">
        <v>120</v>
      </c>
      <c r="N11" s="198" t="s">
        <v>208</v>
      </c>
      <c r="O11" s="198" t="s">
        <v>693</v>
      </c>
      <c r="P11" s="198" t="s">
        <v>182</v>
      </c>
      <c r="Q11" s="198" t="s">
        <v>949</v>
      </c>
      <c r="R11" t="str">
        <f t="shared" si="0"/>
        <v>IDF_IDFO</v>
      </c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</row>
    <row r="12" spans="1:45" s="27" customFormat="1" ht="12.75" customHeight="1" x14ac:dyDescent="0.25">
      <c r="A12" s="7">
        <v>10</v>
      </c>
      <c r="B12" s="20" t="s">
        <v>18</v>
      </c>
      <c r="C12" s="21" t="s">
        <v>20</v>
      </c>
      <c r="D12" s="22" t="s">
        <v>37</v>
      </c>
      <c r="E12" s="21" t="s">
        <v>38</v>
      </c>
      <c r="F12" s="22" t="s">
        <v>39</v>
      </c>
      <c r="G12" s="23">
        <v>8</v>
      </c>
      <c r="H12" s="26" t="s">
        <v>40</v>
      </c>
      <c r="I12" s="151" t="s">
        <v>723</v>
      </c>
      <c r="J12" s="156">
        <v>120</v>
      </c>
      <c r="K12" s="58" t="s">
        <v>208</v>
      </c>
      <c r="L12" s="196"/>
      <c r="M12" s="199">
        <v>121</v>
      </c>
      <c r="N12" s="198" t="s">
        <v>210</v>
      </c>
      <c r="O12" s="198" t="s">
        <v>693</v>
      </c>
      <c r="P12" s="198" t="s">
        <v>182</v>
      </c>
      <c r="Q12" s="198" t="s">
        <v>949</v>
      </c>
      <c r="R12" t="str">
        <f t="shared" si="0"/>
        <v>IDF_IDFO</v>
      </c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</row>
    <row r="13" spans="1:45" ht="25.5" x14ac:dyDescent="0.25">
      <c r="A13" s="7">
        <v>11</v>
      </c>
      <c r="B13" s="20" t="s">
        <v>18</v>
      </c>
      <c r="C13" s="21" t="s">
        <v>20</v>
      </c>
      <c r="D13" s="28" t="s">
        <v>41</v>
      </c>
      <c r="E13" s="29" t="s">
        <v>42</v>
      </c>
      <c r="F13" s="22" t="s">
        <v>39</v>
      </c>
      <c r="G13" s="23">
        <v>8</v>
      </c>
      <c r="H13" s="26" t="s">
        <v>43</v>
      </c>
      <c r="I13" s="151" t="s">
        <v>724</v>
      </c>
      <c r="J13" s="156">
        <v>121</v>
      </c>
      <c r="K13" s="58" t="s">
        <v>210</v>
      </c>
      <c r="L13" s="196"/>
      <c r="M13" s="199">
        <v>122</v>
      </c>
      <c r="N13" s="198" t="s">
        <v>0</v>
      </c>
      <c r="O13" s="198" t="s">
        <v>693</v>
      </c>
      <c r="P13" s="198" t="s">
        <v>182</v>
      </c>
      <c r="Q13" s="198" t="s">
        <v>949</v>
      </c>
      <c r="R13" t="str">
        <f t="shared" si="0"/>
        <v>IDF_IDFO</v>
      </c>
    </row>
    <row r="14" spans="1:45" ht="12.75" customHeight="1" x14ac:dyDescent="0.25">
      <c r="A14" s="7">
        <v>12</v>
      </c>
      <c r="B14" s="20" t="s">
        <v>18</v>
      </c>
      <c r="C14" s="21" t="s">
        <v>20</v>
      </c>
      <c r="D14" s="21" t="s">
        <v>44</v>
      </c>
      <c r="E14" s="21" t="s">
        <v>45</v>
      </c>
      <c r="F14" s="22" t="s">
        <v>46</v>
      </c>
      <c r="G14" s="23">
        <v>8</v>
      </c>
      <c r="H14" s="26" t="s">
        <v>47</v>
      </c>
      <c r="I14" s="151" t="s">
        <v>725</v>
      </c>
      <c r="J14" s="156">
        <v>122</v>
      </c>
      <c r="K14" s="58" t="s">
        <v>0</v>
      </c>
      <c r="L14" s="196"/>
      <c r="M14" s="199">
        <v>123</v>
      </c>
      <c r="N14" s="198" t="s">
        <v>1</v>
      </c>
      <c r="O14" s="198" t="s">
        <v>693</v>
      </c>
      <c r="P14" s="198" t="s">
        <v>182</v>
      </c>
      <c r="Q14" s="198" t="s">
        <v>949</v>
      </c>
      <c r="R14" t="str">
        <f t="shared" si="0"/>
        <v>IDF_IDFO</v>
      </c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</row>
    <row r="15" spans="1:45" s="27" customFormat="1" ht="12.75" customHeight="1" x14ac:dyDescent="0.25">
      <c r="A15" s="7">
        <v>13</v>
      </c>
      <c r="B15" s="20" t="s">
        <v>18</v>
      </c>
      <c r="C15" s="21" t="s">
        <v>20</v>
      </c>
      <c r="D15" s="22" t="s">
        <v>48</v>
      </c>
      <c r="E15" s="22" t="s">
        <v>49</v>
      </c>
      <c r="F15" s="22" t="s">
        <v>46</v>
      </c>
      <c r="G15" s="23">
        <v>8</v>
      </c>
      <c r="H15" s="26" t="s">
        <v>50</v>
      </c>
      <c r="I15" s="151" t="s">
        <v>726</v>
      </c>
      <c r="J15" s="156">
        <v>123</v>
      </c>
      <c r="K15" s="58" t="s">
        <v>1</v>
      </c>
      <c r="L15" s="196"/>
      <c r="M15" s="199">
        <v>124</v>
      </c>
      <c r="N15" s="198" t="s">
        <v>214</v>
      </c>
      <c r="O15" s="198" t="s">
        <v>693</v>
      </c>
      <c r="P15" s="198" t="s">
        <v>182</v>
      </c>
      <c r="Q15" s="198" t="s">
        <v>949</v>
      </c>
      <c r="R15" t="str">
        <f t="shared" si="0"/>
        <v>IDF_IDFO</v>
      </c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</row>
    <row r="16" spans="1:45" ht="12.75" customHeight="1" x14ac:dyDescent="0.25">
      <c r="A16" s="7">
        <v>14</v>
      </c>
      <c r="B16" s="20" t="s">
        <v>18</v>
      </c>
      <c r="C16" s="21" t="s">
        <v>20</v>
      </c>
      <c r="D16" s="21" t="s">
        <v>51</v>
      </c>
      <c r="E16" s="21" t="s">
        <v>52</v>
      </c>
      <c r="F16" s="22" t="s">
        <v>51</v>
      </c>
      <c r="G16" s="23">
        <v>8</v>
      </c>
      <c r="H16" s="26" t="s">
        <v>53</v>
      </c>
      <c r="I16" s="151" t="s">
        <v>727</v>
      </c>
      <c r="J16" s="156">
        <v>124</v>
      </c>
      <c r="K16" s="60" t="s">
        <v>214</v>
      </c>
      <c r="L16" s="196"/>
      <c r="M16" s="199">
        <v>125</v>
      </c>
      <c r="N16" s="198" t="s">
        <v>217</v>
      </c>
      <c r="O16" s="198" t="s">
        <v>693</v>
      </c>
      <c r="P16" s="198" t="s">
        <v>182</v>
      </c>
      <c r="Q16" s="198" t="s">
        <v>949</v>
      </c>
      <c r="R16" t="str">
        <f t="shared" si="0"/>
        <v>IDF_IDFO</v>
      </c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</row>
    <row r="17" spans="1:45" ht="12.75" customHeight="1" x14ac:dyDescent="0.25">
      <c r="A17" s="7">
        <v>15</v>
      </c>
      <c r="B17" s="20" t="s">
        <v>18</v>
      </c>
      <c r="C17" s="21" t="s">
        <v>20</v>
      </c>
      <c r="D17" s="21" t="s">
        <v>54</v>
      </c>
      <c r="E17" s="21" t="s">
        <v>55</v>
      </c>
      <c r="F17" s="22" t="s">
        <v>51</v>
      </c>
      <c r="G17" s="23">
        <v>8</v>
      </c>
      <c r="H17" s="26" t="s">
        <v>56</v>
      </c>
      <c r="I17" s="151" t="s">
        <v>728</v>
      </c>
      <c r="J17" s="156">
        <v>125</v>
      </c>
      <c r="K17" s="58" t="s">
        <v>217</v>
      </c>
      <c r="L17" s="196"/>
      <c r="M17" s="199">
        <v>127</v>
      </c>
      <c r="N17" s="198" t="s">
        <v>219</v>
      </c>
      <c r="O17" s="198" t="s">
        <v>693</v>
      </c>
      <c r="P17" s="198" t="s">
        <v>182</v>
      </c>
      <c r="Q17" s="198" t="s">
        <v>949</v>
      </c>
      <c r="R17" t="str">
        <f t="shared" si="0"/>
        <v>IDF_IDFO</v>
      </c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</row>
    <row r="18" spans="1:45" s="27" customFormat="1" ht="12.75" customHeight="1" x14ac:dyDescent="0.25">
      <c r="A18" s="7">
        <v>16</v>
      </c>
      <c r="B18" s="20" t="s">
        <v>18</v>
      </c>
      <c r="C18" s="21" t="s">
        <v>20</v>
      </c>
      <c r="D18" s="28" t="s">
        <v>57</v>
      </c>
      <c r="E18" s="29" t="s">
        <v>58</v>
      </c>
      <c r="F18" s="22" t="s">
        <v>57</v>
      </c>
      <c r="G18" s="23">
        <v>8</v>
      </c>
      <c r="H18" s="30">
        <v>10</v>
      </c>
      <c r="I18" s="151" t="s">
        <v>729</v>
      </c>
      <c r="J18" s="156">
        <v>127</v>
      </c>
      <c r="K18" s="58" t="s">
        <v>219</v>
      </c>
      <c r="L18" s="196"/>
      <c r="M18" s="199">
        <v>201</v>
      </c>
      <c r="N18" s="198" t="s">
        <v>330</v>
      </c>
      <c r="O18" s="198" t="s">
        <v>324</v>
      </c>
      <c r="P18" s="198" t="s">
        <v>322</v>
      </c>
      <c r="Q18" s="198" t="s">
        <v>949</v>
      </c>
      <c r="R18" t="str">
        <f t="shared" si="0"/>
        <v>MMN_NPDC</v>
      </c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</row>
    <row r="19" spans="1:45" ht="12.75" customHeight="1" x14ac:dyDescent="0.25">
      <c r="A19" s="7">
        <v>17</v>
      </c>
      <c r="B19" s="20" t="s">
        <v>18</v>
      </c>
      <c r="C19" s="21" t="s">
        <v>20</v>
      </c>
      <c r="D19" s="28" t="s">
        <v>59</v>
      </c>
      <c r="E19" s="29" t="s">
        <v>60</v>
      </c>
      <c r="F19" s="22" t="s">
        <v>59</v>
      </c>
      <c r="G19" s="23">
        <v>8</v>
      </c>
      <c r="H19" s="30">
        <v>11</v>
      </c>
      <c r="I19" s="151" t="s">
        <v>730</v>
      </c>
      <c r="J19" s="156">
        <v>167</v>
      </c>
      <c r="K19" s="58" t="s">
        <v>221</v>
      </c>
      <c r="L19" s="196"/>
      <c r="M19" s="199">
        <v>202</v>
      </c>
      <c r="N19" s="198" t="s">
        <v>332</v>
      </c>
      <c r="O19" s="198" t="s">
        <v>324</v>
      </c>
      <c r="P19" s="198" t="s">
        <v>322</v>
      </c>
      <c r="Q19" s="198" t="s">
        <v>949</v>
      </c>
      <c r="R19" t="str">
        <f t="shared" si="0"/>
        <v>MMN_NPDC</v>
      </c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</row>
    <row r="20" spans="1:45" s="27" customFormat="1" ht="12.75" customHeight="1" x14ac:dyDescent="0.25">
      <c r="A20" s="7">
        <v>18</v>
      </c>
      <c r="B20" s="20" t="s">
        <v>18</v>
      </c>
      <c r="C20" s="21" t="s">
        <v>20</v>
      </c>
      <c r="D20" s="22" t="s">
        <v>61</v>
      </c>
      <c r="E20" s="22" t="s">
        <v>62</v>
      </c>
      <c r="F20" s="22" t="s">
        <v>61</v>
      </c>
      <c r="G20" s="23">
        <v>8</v>
      </c>
      <c r="H20" s="30">
        <v>12</v>
      </c>
      <c r="I20" s="151" t="s">
        <v>731</v>
      </c>
      <c r="J20" s="156">
        <v>168</v>
      </c>
      <c r="K20" s="58" t="s">
        <v>223</v>
      </c>
      <c r="L20" s="196"/>
      <c r="M20" s="199">
        <v>203</v>
      </c>
      <c r="N20" s="198" t="s">
        <v>334</v>
      </c>
      <c r="O20" s="198" t="s">
        <v>324</v>
      </c>
      <c r="P20" s="198" t="s">
        <v>322</v>
      </c>
      <c r="Q20" s="198" t="s">
        <v>949</v>
      </c>
      <c r="R20" t="str">
        <f t="shared" si="0"/>
        <v>MMN_NPDC</v>
      </c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</row>
    <row r="21" spans="1:45" s="19" customFormat="1" ht="12.75" customHeight="1" x14ac:dyDescent="0.25">
      <c r="A21" s="7">
        <v>19</v>
      </c>
      <c r="B21" s="20" t="s">
        <v>18</v>
      </c>
      <c r="C21" s="21" t="s">
        <v>20</v>
      </c>
      <c r="D21" s="22" t="s">
        <v>63</v>
      </c>
      <c r="E21" s="22" t="s">
        <v>64</v>
      </c>
      <c r="F21" s="22" t="s">
        <v>63</v>
      </c>
      <c r="G21" s="23">
        <v>8</v>
      </c>
      <c r="H21" s="30">
        <v>13</v>
      </c>
      <c r="I21" s="151" t="s">
        <v>732</v>
      </c>
      <c r="J21" s="156">
        <v>169</v>
      </c>
      <c r="K21" s="58" t="s">
        <v>225</v>
      </c>
      <c r="L21" s="196"/>
      <c r="M21" s="199">
        <v>204</v>
      </c>
      <c r="N21" s="198" t="s">
        <v>336</v>
      </c>
      <c r="O21" s="198" t="s">
        <v>324</v>
      </c>
      <c r="P21" s="198" t="s">
        <v>322</v>
      </c>
      <c r="Q21" s="198" t="s">
        <v>949</v>
      </c>
      <c r="R21" t="str">
        <f t="shared" si="0"/>
        <v>MMN_NPDC</v>
      </c>
    </row>
    <row r="22" spans="1:45" ht="12.75" customHeight="1" x14ac:dyDescent="0.25">
      <c r="A22" s="7">
        <v>20</v>
      </c>
      <c r="B22" s="20" t="s">
        <v>18</v>
      </c>
      <c r="C22" s="21" t="s">
        <v>20</v>
      </c>
      <c r="D22" s="22" t="s">
        <v>65</v>
      </c>
      <c r="E22" s="22" t="s">
        <v>66</v>
      </c>
      <c r="F22" s="22" t="s">
        <v>65</v>
      </c>
      <c r="G22" s="23">
        <v>8</v>
      </c>
      <c r="H22" s="30">
        <v>14</v>
      </c>
      <c r="I22" s="151" t="s">
        <v>733</v>
      </c>
      <c r="J22" s="156">
        <v>170</v>
      </c>
      <c r="K22" s="58" t="s">
        <v>227</v>
      </c>
      <c r="L22" s="196"/>
      <c r="M22" s="199">
        <v>205</v>
      </c>
      <c r="N22" s="198" t="s">
        <v>339</v>
      </c>
      <c r="O22" s="198" t="s">
        <v>324</v>
      </c>
      <c r="P22" s="198" t="s">
        <v>322</v>
      </c>
      <c r="Q22" s="198" t="s">
        <v>949</v>
      </c>
      <c r="R22" t="str">
        <f t="shared" si="0"/>
        <v>MMN_NPDC</v>
      </c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</row>
    <row r="23" spans="1:45" ht="12.75" customHeight="1" x14ac:dyDescent="0.25">
      <c r="A23" s="7">
        <v>21</v>
      </c>
      <c r="B23" s="20" t="s">
        <v>18</v>
      </c>
      <c r="C23" s="21" t="s">
        <v>20</v>
      </c>
      <c r="D23" s="22" t="s">
        <v>67</v>
      </c>
      <c r="E23" s="22" t="s">
        <v>68</v>
      </c>
      <c r="F23" s="22" t="s">
        <v>69</v>
      </c>
      <c r="G23" s="23">
        <v>8</v>
      </c>
      <c r="H23" s="30">
        <v>15</v>
      </c>
      <c r="I23" s="151" t="s">
        <v>734</v>
      </c>
      <c r="J23" s="156">
        <v>201</v>
      </c>
      <c r="K23" s="70" t="s">
        <v>330</v>
      </c>
      <c r="L23" s="196"/>
      <c r="M23" s="198">
        <v>206</v>
      </c>
      <c r="N23" s="198" t="s">
        <v>342</v>
      </c>
      <c r="O23" s="198" t="s">
        <v>324</v>
      </c>
      <c r="P23" s="198" t="s">
        <v>322</v>
      </c>
      <c r="Q23" s="198" t="s">
        <v>949</v>
      </c>
      <c r="R23" t="str">
        <f t="shared" si="0"/>
        <v>MMN_NPDC</v>
      </c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</row>
    <row r="24" spans="1:45" ht="12.75" customHeight="1" x14ac:dyDescent="0.25">
      <c r="A24" s="7">
        <v>22</v>
      </c>
      <c r="B24" s="20" t="s">
        <v>18</v>
      </c>
      <c r="C24" s="21" t="s">
        <v>20</v>
      </c>
      <c r="D24" s="22" t="s">
        <v>70</v>
      </c>
      <c r="E24" s="22" t="s">
        <v>71</v>
      </c>
      <c r="F24" s="22" t="s">
        <v>70</v>
      </c>
      <c r="G24" s="23">
        <v>8</v>
      </c>
      <c r="H24" s="24">
        <v>16</v>
      </c>
      <c r="I24" s="151" t="s">
        <v>735</v>
      </c>
      <c r="J24" s="156">
        <v>202</v>
      </c>
      <c r="K24" s="70" t="s">
        <v>332</v>
      </c>
      <c r="L24" s="196"/>
      <c r="M24" s="199">
        <v>210</v>
      </c>
      <c r="N24" s="198" t="s">
        <v>345</v>
      </c>
      <c r="O24" s="198" t="s">
        <v>326</v>
      </c>
      <c r="P24" s="198" t="s">
        <v>322</v>
      </c>
      <c r="Q24" s="198" t="s">
        <v>949</v>
      </c>
      <c r="R24" t="str">
        <f t="shared" si="0"/>
        <v>MMN_PICA</v>
      </c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</row>
    <row r="25" spans="1:45" ht="12.75" customHeight="1" x14ac:dyDescent="0.25">
      <c r="A25" s="7">
        <v>23</v>
      </c>
      <c r="B25" s="20" t="s">
        <v>18</v>
      </c>
      <c r="C25" s="21" t="s">
        <v>20</v>
      </c>
      <c r="D25" s="22" t="s">
        <v>72</v>
      </c>
      <c r="E25" s="22" t="s">
        <v>73</v>
      </c>
      <c r="F25" s="22" t="s">
        <v>72</v>
      </c>
      <c r="G25" s="23">
        <v>8</v>
      </c>
      <c r="H25" s="24">
        <v>17</v>
      </c>
      <c r="I25" s="151" t="s">
        <v>736</v>
      </c>
      <c r="J25" s="156">
        <v>203</v>
      </c>
      <c r="K25" s="70" t="s">
        <v>334</v>
      </c>
      <c r="L25" s="196"/>
      <c r="M25" s="199">
        <v>211</v>
      </c>
      <c r="N25" s="198" t="s">
        <v>347</v>
      </c>
      <c r="O25" s="198" t="s">
        <v>326</v>
      </c>
      <c r="P25" s="198" t="s">
        <v>322</v>
      </c>
      <c r="Q25" s="198" t="s">
        <v>949</v>
      </c>
      <c r="R25" t="str">
        <f t="shared" si="0"/>
        <v>MMN_PICA</v>
      </c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</row>
    <row r="26" spans="1:45" ht="12.75" customHeight="1" x14ac:dyDescent="0.25">
      <c r="A26" s="7">
        <v>24</v>
      </c>
      <c r="B26" s="20" t="s">
        <v>18</v>
      </c>
      <c r="C26" s="21" t="s">
        <v>20</v>
      </c>
      <c r="D26" s="22" t="s">
        <v>74</v>
      </c>
      <c r="E26" s="22" t="s">
        <v>75</v>
      </c>
      <c r="F26" s="22" t="s">
        <v>32</v>
      </c>
      <c r="G26" s="23">
        <v>8</v>
      </c>
      <c r="H26" s="24">
        <v>18</v>
      </c>
      <c r="I26" s="151" t="s">
        <v>737</v>
      </c>
      <c r="J26" s="156">
        <v>204</v>
      </c>
      <c r="K26" s="21" t="s">
        <v>336</v>
      </c>
      <c r="L26" s="196"/>
      <c r="M26" s="199">
        <v>212</v>
      </c>
      <c r="N26" s="198" t="s">
        <v>349</v>
      </c>
      <c r="O26" s="198" t="s">
        <v>326</v>
      </c>
      <c r="P26" s="198" t="s">
        <v>322</v>
      </c>
      <c r="Q26" s="198" t="s">
        <v>949</v>
      </c>
      <c r="R26" t="str">
        <f t="shared" si="0"/>
        <v>MMN_PICA</v>
      </c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</row>
    <row r="27" spans="1:45" ht="12.75" customHeight="1" x14ac:dyDescent="0.25">
      <c r="A27" s="7">
        <v>25</v>
      </c>
      <c r="B27" s="20" t="s">
        <v>18</v>
      </c>
      <c r="C27" s="21" t="s">
        <v>20</v>
      </c>
      <c r="D27" s="22" t="s">
        <v>76</v>
      </c>
      <c r="E27" s="22" t="s">
        <v>77</v>
      </c>
      <c r="F27" s="22" t="s">
        <v>28</v>
      </c>
      <c r="G27" s="23">
        <v>8</v>
      </c>
      <c r="H27" s="24">
        <v>19</v>
      </c>
      <c r="I27" s="151" t="s">
        <v>738</v>
      </c>
      <c r="J27" s="156">
        <v>205</v>
      </c>
      <c r="K27" s="70" t="s">
        <v>339</v>
      </c>
      <c r="L27" s="196"/>
      <c r="M27" s="199">
        <v>213</v>
      </c>
      <c r="N27" s="198" t="s">
        <v>351</v>
      </c>
      <c r="O27" s="198" t="s">
        <v>326</v>
      </c>
      <c r="P27" s="198" t="s">
        <v>322</v>
      </c>
      <c r="Q27" s="198" t="s">
        <v>949</v>
      </c>
      <c r="R27" t="str">
        <f t="shared" si="0"/>
        <v>MMN_PICA</v>
      </c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</row>
    <row r="28" spans="1:45" ht="12.75" customHeight="1" x14ac:dyDescent="0.25">
      <c r="A28" s="7">
        <v>26</v>
      </c>
      <c r="B28" s="20" t="s">
        <v>18</v>
      </c>
      <c r="C28" s="21" t="s">
        <v>20</v>
      </c>
      <c r="D28" s="22"/>
      <c r="E28" s="22"/>
      <c r="F28" s="22"/>
      <c r="G28" s="23">
        <v>8</v>
      </c>
      <c r="H28" s="24">
        <v>20</v>
      </c>
      <c r="I28" s="151" t="s">
        <v>719</v>
      </c>
      <c r="J28" s="130">
        <v>206</v>
      </c>
      <c r="K28" s="70" t="s">
        <v>342</v>
      </c>
      <c r="L28" s="196"/>
      <c r="M28" s="199">
        <v>220</v>
      </c>
      <c r="N28" s="198" t="s">
        <v>354</v>
      </c>
      <c r="O28" s="198" t="s">
        <v>328</v>
      </c>
      <c r="P28" s="198" t="s">
        <v>322</v>
      </c>
      <c r="Q28" s="198" t="s">
        <v>949</v>
      </c>
      <c r="R28" t="str">
        <f t="shared" si="0"/>
        <v>MMN_NORM</v>
      </c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</row>
    <row r="29" spans="1:45" ht="12.75" customHeight="1" x14ac:dyDescent="0.25">
      <c r="A29" s="7">
        <v>27</v>
      </c>
      <c r="B29" s="20" t="s">
        <v>18</v>
      </c>
      <c r="C29" s="21" t="s">
        <v>22</v>
      </c>
      <c r="D29" s="22" t="s">
        <v>78</v>
      </c>
      <c r="E29" s="22" t="s">
        <v>79</v>
      </c>
      <c r="F29" s="22" t="s">
        <v>80</v>
      </c>
      <c r="G29" s="23">
        <v>8</v>
      </c>
      <c r="H29" s="24">
        <v>21</v>
      </c>
      <c r="I29" s="151" t="s">
        <v>739</v>
      </c>
      <c r="J29" s="156">
        <v>210</v>
      </c>
      <c r="K29" s="70" t="s">
        <v>345</v>
      </c>
      <c r="L29" s="196"/>
      <c r="M29" s="199">
        <v>221</v>
      </c>
      <c r="N29" s="198" t="s">
        <v>356</v>
      </c>
      <c r="O29" s="198" t="s">
        <v>328</v>
      </c>
      <c r="P29" s="198" t="s">
        <v>322</v>
      </c>
      <c r="Q29" s="198" t="s">
        <v>949</v>
      </c>
      <c r="R29" t="str">
        <f t="shared" si="0"/>
        <v>MMN_NORM</v>
      </c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</row>
    <row r="30" spans="1:45" ht="12.75" customHeight="1" x14ac:dyDescent="0.25">
      <c r="A30" s="7">
        <v>28</v>
      </c>
      <c r="B30" s="20" t="s">
        <v>18</v>
      </c>
      <c r="C30" s="21" t="s">
        <v>22</v>
      </c>
      <c r="D30" s="22" t="s">
        <v>81</v>
      </c>
      <c r="E30" s="22" t="s">
        <v>82</v>
      </c>
      <c r="F30" s="22" t="s">
        <v>83</v>
      </c>
      <c r="G30" s="23">
        <v>8</v>
      </c>
      <c r="H30" s="24">
        <v>22</v>
      </c>
      <c r="I30" s="151" t="s">
        <v>740</v>
      </c>
      <c r="J30" s="156">
        <v>211</v>
      </c>
      <c r="K30" s="70" t="s">
        <v>347</v>
      </c>
      <c r="L30" s="196"/>
      <c r="M30" s="199">
        <v>222</v>
      </c>
      <c r="N30" s="198" t="s">
        <v>358</v>
      </c>
      <c r="O30" s="198" t="s">
        <v>328</v>
      </c>
      <c r="P30" s="198" t="s">
        <v>322</v>
      </c>
      <c r="Q30" s="198" t="s">
        <v>949</v>
      </c>
      <c r="R30" t="str">
        <f t="shared" si="0"/>
        <v>MMN_NORM</v>
      </c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</row>
    <row r="31" spans="1:45" ht="12.75" customHeight="1" x14ac:dyDescent="0.25">
      <c r="A31" s="7">
        <v>29</v>
      </c>
      <c r="B31" s="20" t="s">
        <v>18</v>
      </c>
      <c r="C31" s="21" t="s">
        <v>22</v>
      </c>
      <c r="D31" s="22" t="s">
        <v>84</v>
      </c>
      <c r="E31" s="22" t="s">
        <v>85</v>
      </c>
      <c r="F31" s="22" t="s">
        <v>84</v>
      </c>
      <c r="G31" s="23">
        <v>8</v>
      </c>
      <c r="H31" s="24">
        <v>23</v>
      </c>
      <c r="I31" s="151" t="s">
        <v>741</v>
      </c>
      <c r="J31" s="156">
        <v>212</v>
      </c>
      <c r="K31" s="70" t="s">
        <v>349</v>
      </c>
      <c r="L31" s="196"/>
      <c r="M31" s="199">
        <v>223</v>
      </c>
      <c r="N31" s="198" t="s">
        <v>360</v>
      </c>
      <c r="O31" s="198" t="s">
        <v>328</v>
      </c>
      <c r="P31" s="198" t="s">
        <v>322</v>
      </c>
      <c r="Q31" s="198" t="s">
        <v>949</v>
      </c>
      <c r="R31" t="str">
        <f t="shared" si="0"/>
        <v>MMN_NORM</v>
      </c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</row>
    <row r="32" spans="1:45" ht="12.75" customHeight="1" x14ac:dyDescent="0.25">
      <c r="A32" s="7">
        <v>30</v>
      </c>
      <c r="B32" s="20" t="s">
        <v>18</v>
      </c>
      <c r="C32" s="21" t="s">
        <v>22</v>
      </c>
      <c r="D32" s="28" t="s">
        <v>86</v>
      </c>
      <c r="E32" s="21" t="s">
        <v>87</v>
      </c>
      <c r="F32" s="28" t="s">
        <v>86</v>
      </c>
      <c r="G32" s="23">
        <v>8</v>
      </c>
      <c r="H32" s="24">
        <v>24</v>
      </c>
      <c r="I32" s="151" t="s">
        <v>742</v>
      </c>
      <c r="J32" s="156">
        <v>213</v>
      </c>
      <c r="K32" s="70" t="s">
        <v>351</v>
      </c>
      <c r="L32" s="196"/>
      <c r="M32" s="199">
        <v>224</v>
      </c>
      <c r="N32" s="198" t="s">
        <v>362</v>
      </c>
      <c r="O32" s="198" t="s">
        <v>328</v>
      </c>
      <c r="P32" s="198" t="s">
        <v>322</v>
      </c>
      <c r="Q32" s="198" t="s">
        <v>949</v>
      </c>
      <c r="R32" t="str">
        <f t="shared" si="0"/>
        <v>MMN_NORM</v>
      </c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</row>
    <row r="33" spans="1:45" ht="12.75" customHeight="1" x14ac:dyDescent="0.25">
      <c r="A33" s="7">
        <v>31</v>
      </c>
      <c r="B33" s="20" t="s">
        <v>18</v>
      </c>
      <c r="C33" s="21" t="s">
        <v>22</v>
      </c>
      <c r="D33" s="22" t="s">
        <v>88</v>
      </c>
      <c r="E33" s="29" t="s">
        <v>89</v>
      </c>
      <c r="F33" s="22" t="s">
        <v>88</v>
      </c>
      <c r="G33" s="23">
        <v>8</v>
      </c>
      <c r="H33" s="24">
        <v>25</v>
      </c>
      <c r="I33" s="151" t="s">
        <v>743</v>
      </c>
      <c r="J33" s="156">
        <v>220</v>
      </c>
      <c r="K33" s="70" t="s">
        <v>354</v>
      </c>
      <c r="L33" s="196"/>
      <c r="M33" s="199">
        <v>225</v>
      </c>
      <c r="N33" s="198" t="s">
        <v>365</v>
      </c>
      <c r="O33" s="198" t="s">
        <v>328</v>
      </c>
      <c r="P33" s="198" t="s">
        <v>322</v>
      </c>
      <c r="Q33" s="198" t="s">
        <v>949</v>
      </c>
      <c r="R33" t="str">
        <f t="shared" si="0"/>
        <v>MMN_NORM</v>
      </c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</row>
    <row r="34" spans="1:45" ht="12.75" customHeight="1" x14ac:dyDescent="0.25">
      <c r="A34" s="7">
        <v>32</v>
      </c>
      <c r="B34" s="20" t="s">
        <v>18</v>
      </c>
      <c r="C34" s="21" t="s">
        <v>22</v>
      </c>
      <c r="D34" s="22" t="s">
        <v>90</v>
      </c>
      <c r="E34" s="22" t="s">
        <v>91</v>
      </c>
      <c r="F34" s="22" t="s">
        <v>90</v>
      </c>
      <c r="G34" s="23">
        <v>8</v>
      </c>
      <c r="H34" s="24">
        <v>26</v>
      </c>
      <c r="I34" s="151" t="s">
        <v>744</v>
      </c>
      <c r="J34" s="156">
        <v>221</v>
      </c>
      <c r="K34" s="70" t="s">
        <v>356</v>
      </c>
      <c r="L34" s="196"/>
      <c r="M34" s="199">
        <v>301</v>
      </c>
      <c r="N34" s="198" t="s">
        <v>130</v>
      </c>
      <c r="O34" s="198" t="s">
        <v>128</v>
      </c>
      <c r="P34" s="198" t="s">
        <v>122</v>
      </c>
      <c r="Q34" s="198" t="s">
        <v>949</v>
      </c>
      <c r="R34" t="str">
        <f t="shared" si="0"/>
        <v>Est_AFC</v>
      </c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</row>
    <row r="35" spans="1:45" s="27" customFormat="1" ht="12.75" customHeight="1" x14ac:dyDescent="0.25">
      <c r="A35" s="7">
        <v>33</v>
      </c>
      <c r="B35" s="20" t="s">
        <v>18</v>
      </c>
      <c r="C35" s="21" t="s">
        <v>22</v>
      </c>
      <c r="D35" s="28" t="s">
        <v>92</v>
      </c>
      <c r="E35" s="22" t="s">
        <v>93</v>
      </c>
      <c r="F35" s="28" t="s">
        <v>92</v>
      </c>
      <c r="G35" s="23">
        <v>8</v>
      </c>
      <c r="H35" s="24">
        <v>27</v>
      </c>
      <c r="I35" s="151" t="s">
        <v>745</v>
      </c>
      <c r="J35" s="156">
        <v>222</v>
      </c>
      <c r="K35" s="70" t="s">
        <v>358</v>
      </c>
      <c r="L35" s="196"/>
      <c r="M35" s="199">
        <v>302</v>
      </c>
      <c r="N35" s="198" t="s">
        <v>133</v>
      </c>
      <c r="O35" s="198" t="s">
        <v>128</v>
      </c>
      <c r="P35" s="198" t="s">
        <v>122</v>
      </c>
      <c r="Q35" s="198" t="s">
        <v>949</v>
      </c>
      <c r="R35" t="str">
        <f t="shared" si="0"/>
        <v>Est_AFC</v>
      </c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</row>
    <row r="36" spans="1:45" x14ac:dyDescent="0.25">
      <c r="A36" s="7">
        <v>34</v>
      </c>
      <c r="B36" s="20" t="s">
        <v>18</v>
      </c>
      <c r="C36" s="21" t="s">
        <v>22</v>
      </c>
      <c r="D36" s="28" t="s">
        <v>94</v>
      </c>
      <c r="E36" s="31" t="s">
        <v>95</v>
      </c>
      <c r="F36" s="28" t="s">
        <v>96</v>
      </c>
      <c r="G36" s="23">
        <v>8</v>
      </c>
      <c r="H36" s="24">
        <v>28</v>
      </c>
      <c r="I36" s="151" t="s">
        <v>746</v>
      </c>
      <c r="J36" s="156">
        <v>223</v>
      </c>
      <c r="K36" s="21" t="s">
        <v>360</v>
      </c>
      <c r="L36" s="196"/>
      <c r="M36" s="199">
        <v>303</v>
      </c>
      <c r="N36" s="198" t="s">
        <v>136</v>
      </c>
      <c r="O36" s="198" t="s">
        <v>128</v>
      </c>
      <c r="P36" s="198" t="s">
        <v>122</v>
      </c>
      <c r="Q36" s="198" t="s">
        <v>949</v>
      </c>
      <c r="R36" t="str">
        <f t="shared" si="0"/>
        <v>Est_AFC</v>
      </c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</row>
    <row r="37" spans="1:45" ht="12.75" customHeight="1" x14ac:dyDescent="0.25">
      <c r="A37" s="7">
        <v>35</v>
      </c>
      <c r="B37" s="20" t="s">
        <v>18</v>
      </c>
      <c r="C37" s="21" t="s">
        <v>22</v>
      </c>
      <c r="D37" s="22" t="s">
        <v>97</v>
      </c>
      <c r="E37" s="29" t="s">
        <v>98</v>
      </c>
      <c r="F37" s="22" t="s">
        <v>97</v>
      </c>
      <c r="G37" s="23">
        <v>8</v>
      </c>
      <c r="H37" s="24">
        <v>29</v>
      </c>
      <c r="I37" s="151" t="s">
        <v>747</v>
      </c>
      <c r="J37" s="156">
        <v>224</v>
      </c>
      <c r="K37" s="70" t="s">
        <v>362</v>
      </c>
      <c r="L37" s="196"/>
      <c r="M37" s="199">
        <v>304</v>
      </c>
      <c r="N37" s="198" t="s">
        <v>138</v>
      </c>
      <c r="O37" s="198" t="s">
        <v>128</v>
      </c>
      <c r="P37" s="198" t="s">
        <v>122</v>
      </c>
      <c r="Q37" s="198" t="s">
        <v>949</v>
      </c>
      <c r="R37" t="str">
        <f t="shared" si="0"/>
        <v>Est_AFC</v>
      </c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</row>
    <row r="38" spans="1:45" s="27" customFormat="1" ht="12.75" customHeight="1" x14ac:dyDescent="0.25">
      <c r="A38" s="7">
        <v>36</v>
      </c>
      <c r="B38" s="20" t="s">
        <v>18</v>
      </c>
      <c r="C38" s="21" t="s">
        <v>22</v>
      </c>
      <c r="D38" s="22" t="s">
        <v>99</v>
      </c>
      <c r="E38" s="21" t="s">
        <v>100</v>
      </c>
      <c r="F38" s="22" t="s">
        <v>83</v>
      </c>
      <c r="G38" s="23">
        <v>8</v>
      </c>
      <c r="H38" s="24">
        <v>30</v>
      </c>
      <c r="I38" s="151" t="s">
        <v>748</v>
      </c>
      <c r="J38" s="156">
        <v>225</v>
      </c>
      <c r="K38" s="70" t="s">
        <v>365</v>
      </c>
      <c r="L38" s="196"/>
      <c r="M38" s="199">
        <v>305</v>
      </c>
      <c r="N38" s="198" t="s">
        <v>141</v>
      </c>
      <c r="O38" s="198" t="s">
        <v>128</v>
      </c>
      <c r="P38" s="198" t="s">
        <v>122</v>
      </c>
      <c r="Q38" s="198" t="s">
        <v>949</v>
      </c>
      <c r="R38" t="str">
        <f t="shared" si="0"/>
        <v>Est_AFC</v>
      </c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</row>
    <row r="39" spans="1:45" s="27" customFormat="1" ht="12.75" customHeight="1" x14ac:dyDescent="0.25">
      <c r="A39" s="7">
        <v>37</v>
      </c>
      <c r="B39" s="20" t="s">
        <v>18</v>
      </c>
      <c r="C39" s="21" t="s">
        <v>22</v>
      </c>
      <c r="D39" s="22" t="s">
        <v>101</v>
      </c>
      <c r="E39" s="22" t="s">
        <v>102</v>
      </c>
      <c r="F39" s="22" t="s">
        <v>101</v>
      </c>
      <c r="G39" s="23">
        <v>8</v>
      </c>
      <c r="H39" s="24">
        <v>31</v>
      </c>
      <c r="I39" s="151" t="s">
        <v>749</v>
      </c>
      <c r="J39" s="130">
        <v>265</v>
      </c>
      <c r="K39" s="70"/>
      <c r="L39" s="196"/>
      <c r="M39" s="199">
        <v>306</v>
      </c>
      <c r="N39" s="198" t="s">
        <v>143</v>
      </c>
      <c r="O39" s="198" t="s">
        <v>128</v>
      </c>
      <c r="P39" s="198" t="s">
        <v>122</v>
      </c>
      <c r="Q39" s="198" t="s">
        <v>949</v>
      </c>
      <c r="R39" t="str">
        <f t="shared" si="0"/>
        <v>Est_AFC</v>
      </c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</row>
    <row r="40" spans="1:45" ht="12.75" customHeight="1" x14ac:dyDescent="0.25">
      <c r="A40" s="7">
        <v>38</v>
      </c>
      <c r="B40" s="20" t="s">
        <v>18</v>
      </c>
      <c r="C40" s="21" t="s">
        <v>22</v>
      </c>
      <c r="D40" s="28" t="s">
        <v>103</v>
      </c>
      <c r="E40" s="29" t="s">
        <v>104</v>
      </c>
      <c r="F40" s="28" t="s">
        <v>103</v>
      </c>
      <c r="G40" s="23">
        <v>8</v>
      </c>
      <c r="H40" s="24">
        <v>32</v>
      </c>
      <c r="I40" s="151" t="s">
        <v>750</v>
      </c>
      <c r="J40" s="156">
        <v>266</v>
      </c>
      <c r="K40" s="70" t="s">
        <v>372</v>
      </c>
      <c r="L40" s="196"/>
      <c r="M40" s="199">
        <v>321</v>
      </c>
      <c r="N40" s="198" t="s">
        <v>146</v>
      </c>
      <c r="O40" s="198" t="s">
        <v>126</v>
      </c>
      <c r="P40" s="198" t="s">
        <v>122</v>
      </c>
      <c r="Q40" s="198" t="s">
        <v>949</v>
      </c>
      <c r="R40" t="str">
        <f t="shared" si="0"/>
        <v>Est_LOR</v>
      </c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</row>
    <row r="41" spans="1:45" ht="12.75" customHeight="1" x14ac:dyDescent="0.25">
      <c r="A41" s="7">
        <v>39</v>
      </c>
      <c r="B41" s="20" t="s">
        <v>18</v>
      </c>
      <c r="C41" s="21" t="s">
        <v>22</v>
      </c>
      <c r="D41" s="33" t="s">
        <v>105</v>
      </c>
      <c r="E41" s="29" t="s">
        <v>106</v>
      </c>
      <c r="F41" s="28" t="s">
        <v>105</v>
      </c>
      <c r="G41" s="23">
        <v>8</v>
      </c>
      <c r="H41" s="24">
        <v>33</v>
      </c>
      <c r="I41" s="151" t="s">
        <v>751</v>
      </c>
      <c r="J41" s="130">
        <v>267</v>
      </c>
      <c r="K41" s="70" t="s">
        <v>375</v>
      </c>
      <c r="L41" s="196"/>
      <c r="M41" s="199">
        <v>322</v>
      </c>
      <c r="N41" s="198" t="s">
        <v>149</v>
      </c>
      <c r="O41" s="198" t="s">
        <v>126</v>
      </c>
      <c r="P41" s="198" t="s">
        <v>122</v>
      </c>
      <c r="Q41" s="198" t="s">
        <v>949</v>
      </c>
      <c r="R41" t="str">
        <f t="shared" si="0"/>
        <v>Est_LOR</v>
      </c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1:45" s="27" customFormat="1" ht="12.75" customHeight="1" x14ac:dyDescent="0.25">
      <c r="A42" s="7">
        <v>40</v>
      </c>
      <c r="B42" s="20" t="s">
        <v>18</v>
      </c>
      <c r="C42" s="21" t="s">
        <v>22</v>
      </c>
      <c r="D42" s="21" t="s">
        <v>107</v>
      </c>
      <c r="E42" s="21" t="s">
        <v>108</v>
      </c>
      <c r="F42" s="21" t="s">
        <v>96</v>
      </c>
      <c r="G42" s="23">
        <v>8</v>
      </c>
      <c r="H42" s="24">
        <v>34</v>
      </c>
      <c r="I42" s="151" t="s">
        <v>752</v>
      </c>
      <c r="J42" s="156">
        <v>268</v>
      </c>
      <c r="K42" s="70" t="s">
        <v>378</v>
      </c>
      <c r="L42" s="196"/>
      <c r="M42" s="199">
        <v>323</v>
      </c>
      <c r="N42" s="198" t="s">
        <v>152</v>
      </c>
      <c r="O42" s="198" t="s">
        <v>126</v>
      </c>
      <c r="P42" s="198" t="s">
        <v>122</v>
      </c>
      <c r="Q42" s="198" t="s">
        <v>949</v>
      </c>
      <c r="R42" t="str">
        <f t="shared" si="0"/>
        <v>Est_LOR</v>
      </c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1:45" s="27" customFormat="1" ht="12.75" customHeight="1" x14ac:dyDescent="0.25">
      <c r="A43" s="7">
        <v>41</v>
      </c>
      <c r="B43" s="20" t="s">
        <v>18</v>
      </c>
      <c r="C43" s="21" t="s">
        <v>22</v>
      </c>
      <c r="D43" s="28"/>
      <c r="E43" s="29"/>
      <c r="F43" s="28"/>
      <c r="G43" s="23">
        <v>8</v>
      </c>
      <c r="H43" s="24">
        <v>35</v>
      </c>
      <c r="I43" s="151" t="s">
        <v>719</v>
      </c>
      <c r="J43" s="156">
        <v>269</v>
      </c>
      <c r="K43" s="70" t="s">
        <v>381</v>
      </c>
      <c r="L43" s="196"/>
      <c r="M43" s="199">
        <v>324</v>
      </c>
      <c r="N43" s="198" t="s">
        <v>155</v>
      </c>
      <c r="O43" s="198" t="s">
        <v>126</v>
      </c>
      <c r="P43" s="198" t="s">
        <v>122</v>
      </c>
      <c r="Q43" s="198" t="s">
        <v>949</v>
      </c>
      <c r="R43" t="str">
        <f t="shared" si="0"/>
        <v>Est_LOR</v>
      </c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</row>
    <row r="44" spans="1:45" ht="12.75" customHeight="1" x14ac:dyDescent="0.25">
      <c r="A44" s="7">
        <v>42</v>
      </c>
      <c r="B44" s="20" t="s">
        <v>18</v>
      </c>
      <c r="C44" s="21" t="s">
        <v>22</v>
      </c>
      <c r="D44" s="22"/>
      <c r="E44" s="22"/>
      <c r="F44" s="22"/>
      <c r="G44" s="23">
        <v>8</v>
      </c>
      <c r="H44" s="24">
        <v>36</v>
      </c>
      <c r="I44" s="151" t="s">
        <v>719</v>
      </c>
      <c r="J44" s="156">
        <v>270</v>
      </c>
      <c r="K44" s="70" t="s">
        <v>384</v>
      </c>
      <c r="L44" s="196"/>
      <c r="M44" s="199">
        <v>325</v>
      </c>
      <c r="N44" s="198" t="s">
        <v>158</v>
      </c>
      <c r="O44" s="198" t="s">
        <v>126</v>
      </c>
      <c r="P44" s="198" t="s">
        <v>122</v>
      </c>
      <c r="Q44" s="198" t="s">
        <v>949</v>
      </c>
      <c r="R44" t="str">
        <f t="shared" si="0"/>
        <v>Est_LOR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</row>
    <row r="45" spans="1:45" s="27" customFormat="1" ht="12.75" customHeight="1" x14ac:dyDescent="0.25">
      <c r="A45" s="7">
        <v>43</v>
      </c>
      <c r="B45" s="20" t="s">
        <v>18</v>
      </c>
      <c r="C45" s="21" t="s">
        <v>22</v>
      </c>
      <c r="D45" s="28"/>
      <c r="E45" s="29"/>
      <c r="F45" s="28"/>
      <c r="G45" s="23">
        <v>8</v>
      </c>
      <c r="H45" s="24">
        <v>37</v>
      </c>
      <c r="I45" s="151" t="s">
        <v>719</v>
      </c>
      <c r="J45" s="156">
        <v>301</v>
      </c>
      <c r="K45" s="43" t="s">
        <v>130</v>
      </c>
      <c r="L45" s="196"/>
      <c r="M45" s="199">
        <v>341</v>
      </c>
      <c r="N45" s="198" t="s">
        <v>161</v>
      </c>
      <c r="O45" s="198" t="s">
        <v>124</v>
      </c>
      <c r="P45" s="198" t="s">
        <v>122</v>
      </c>
      <c r="Q45" s="198" t="s">
        <v>949</v>
      </c>
      <c r="R45" t="str">
        <f t="shared" si="0"/>
        <v>Est_CAR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</row>
    <row r="46" spans="1:45" ht="12.75" customHeight="1" x14ac:dyDescent="0.25">
      <c r="A46" s="7">
        <v>44</v>
      </c>
      <c r="B46" s="20" t="s">
        <v>18</v>
      </c>
      <c r="C46" s="21" t="s">
        <v>22</v>
      </c>
      <c r="D46" s="28"/>
      <c r="E46" s="29"/>
      <c r="F46" s="28"/>
      <c r="G46" s="23">
        <v>8</v>
      </c>
      <c r="H46" s="24">
        <v>38</v>
      </c>
      <c r="I46" s="151" t="s">
        <v>719</v>
      </c>
      <c r="J46" s="156">
        <v>302</v>
      </c>
      <c r="K46" s="43" t="s">
        <v>133</v>
      </c>
      <c r="L46" s="196"/>
      <c r="M46" s="199">
        <v>342</v>
      </c>
      <c r="N46" s="198" t="s">
        <v>164</v>
      </c>
      <c r="O46" s="198" t="s">
        <v>124</v>
      </c>
      <c r="P46" s="198" t="s">
        <v>122</v>
      </c>
      <c r="Q46" s="198" t="s">
        <v>949</v>
      </c>
      <c r="R46" t="str">
        <f t="shared" si="0"/>
        <v>Est_CAR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</row>
    <row r="47" spans="1:45" s="27" customFormat="1" ht="12.75" customHeight="1" x14ac:dyDescent="0.25">
      <c r="A47" s="7">
        <v>45</v>
      </c>
      <c r="B47" s="20" t="s">
        <v>18</v>
      </c>
      <c r="C47" s="21" t="s">
        <v>22</v>
      </c>
      <c r="D47" s="22"/>
      <c r="E47" s="22"/>
      <c r="F47" s="22"/>
      <c r="G47" s="23">
        <v>8</v>
      </c>
      <c r="H47" s="24">
        <v>39</v>
      </c>
      <c r="I47" s="151" t="s">
        <v>719</v>
      </c>
      <c r="J47" s="156">
        <v>303</v>
      </c>
      <c r="K47" s="43" t="s">
        <v>136</v>
      </c>
      <c r="L47" s="196"/>
      <c r="M47" s="199">
        <v>343</v>
      </c>
      <c r="N47" s="198" t="s">
        <v>167</v>
      </c>
      <c r="O47" s="198" t="s">
        <v>124</v>
      </c>
      <c r="P47" s="198" t="s">
        <v>122</v>
      </c>
      <c r="Q47" s="198" t="s">
        <v>949</v>
      </c>
      <c r="R47" t="str">
        <f t="shared" si="0"/>
        <v>Est_CAR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</row>
    <row r="48" spans="1:45" s="27" customFormat="1" ht="12.75" customHeight="1" x14ac:dyDescent="0.25">
      <c r="A48" s="7">
        <v>46</v>
      </c>
      <c r="B48" s="20" t="s">
        <v>18</v>
      </c>
      <c r="C48" s="21" t="s">
        <v>22</v>
      </c>
      <c r="D48" s="22"/>
      <c r="E48" s="22"/>
      <c r="F48" s="22"/>
      <c r="G48" s="23">
        <v>8</v>
      </c>
      <c r="H48" s="24">
        <v>40</v>
      </c>
      <c r="I48" s="151" t="s">
        <v>719</v>
      </c>
      <c r="J48" s="156">
        <v>304</v>
      </c>
      <c r="K48" s="43" t="s">
        <v>138</v>
      </c>
      <c r="L48" s="196"/>
      <c r="M48" s="199">
        <v>344</v>
      </c>
      <c r="N48" s="198" t="s">
        <v>169</v>
      </c>
      <c r="O48" s="198" t="s">
        <v>124</v>
      </c>
      <c r="P48" s="198" t="s">
        <v>122</v>
      </c>
      <c r="Q48" s="198" t="s">
        <v>949</v>
      </c>
      <c r="R48" t="str">
        <f t="shared" si="0"/>
        <v>Est_CAR</v>
      </c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</row>
    <row r="49" spans="1:45" ht="12.75" customHeight="1" x14ac:dyDescent="0.25">
      <c r="A49" s="7">
        <v>47</v>
      </c>
      <c r="B49" s="20" t="s">
        <v>18</v>
      </c>
      <c r="C49" s="21" t="s">
        <v>24</v>
      </c>
      <c r="D49" s="22" t="s">
        <v>109</v>
      </c>
      <c r="E49" s="22" t="s">
        <v>110</v>
      </c>
      <c r="F49" s="22" t="s">
        <v>111</v>
      </c>
      <c r="G49" s="23">
        <v>8</v>
      </c>
      <c r="H49" s="24">
        <v>41</v>
      </c>
      <c r="I49" s="151" t="s">
        <v>753</v>
      </c>
      <c r="J49" s="156">
        <v>305</v>
      </c>
      <c r="K49" s="43" t="s">
        <v>141</v>
      </c>
      <c r="L49" s="196"/>
      <c r="M49" s="199">
        <v>345</v>
      </c>
      <c r="N49" s="198" t="s">
        <v>171</v>
      </c>
      <c r="O49" s="198" t="s">
        <v>124</v>
      </c>
      <c r="P49" s="198" t="s">
        <v>122</v>
      </c>
      <c r="Q49" s="198" t="s">
        <v>949</v>
      </c>
      <c r="R49" t="str">
        <f t="shared" si="0"/>
        <v>Est_CAR</v>
      </c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</row>
    <row r="50" spans="1:45" ht="12.75" customHeight="1" x14ac:dyDescent="0.25">
      <c r="A50" s="7">
        <v>48</v>
      </c>
      <c r="B50" s="20" t="s">
        <v>18</v>
      </c>
      <c r="C50" s="21" t="s">
        <v>24</v>
      </c>
      <c r="D50" s="22" t="s">
        <v>112</v>
      </c>
      <c r="E50" s="22" t="s">
        <v>113</v>
      </c>
      <c r="F50" s="22" t="s">
        <v>114</v>
      </c>
      <c r="G50" s="23">
        <v>8</v>
      </c>
      <c r="H50" s="24">
        <v>42</v>
      </c>
      <c r="I50" s="151" t="s">
        <v>754</v>
      </c>
      <c r="J50" s="156">
        <v>306</v>
      </c>
      <c r="K50" s="45" t="s">
        <v>143</v>
      </c>
      <c r="L50" s="196"/>
      <c r="M50" s="199">
        <v>346</v>
      </c>
      <c r="N50" s="198" t="s">
        <v>174</v>
      </c>
      <c r="O50" s="198" t="s">
        <v>124</v>
      </c>
      <c r="P50" s="198" t="s">
        <v>122</v>
      </c>
      <c r="Q50" s="198" t="s">
        <v>949</v>
      </c>
      <c r="R50" t="str">
        <f t="shared" si="0"/>
        <v>Est_CAR</v>
      </c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</row>
    <row r="51" spans="1:45" ht="12.75" customHeight="1" x14ac:dyDescent="0.25">
      <c r="A51" s="7">
        <v>49</v>
      </c>
      <c r="B51" s="20" t="s">
        <v>18</v>
      </c>
      <c r="C51" s="21" t="s">
        <v>24</v>
      </c>
      <c r="D51" s="22" t="s">
        <v>115</v>
      </c>
      <c r="E51" s="22" t="s">
        <v>116</v>
      </c>
      <c r="F51" s="22" t="s">
        <v>115</v>
      </c>
      <c r="G51" s="23">
        <v>8</v>
      </c>
      <c r="H51" s="24">
        <v>43</v>
      </c>
      <c r="I51" s="151" t="s">
        <v>755</v>
      </c>
      <c r="J51" s="156">
        <v>321</v>
      </c>
      <c r="K51" s="43" t="s">
        <v>146</v>
      </c>
      <c r="L51" s="196"/>
      <c r="M51" s="199">
        <v>401</v>
      </c>
      <c r="N51" s="198" t="s">
        <v>479</v>
      </c>
      <c r="O51" s="198" t="s">
        <v>473</v>
      </c>
      <c r="P51" s="198" t="s">
        <v>471</v>
      </c>
      <c r="Q51" s="198" t="s">
        <v>949</v>
      </c>
      <c r="R51" t="str">
        <f t="shared" si="0"/>
        <v>RAB_ALPES</v>
      </c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</row>
    <row r="52" spans="1:45" ht="12.75" customHeight="1" x14ac:dyDescent="0.25">
      <c r="A52" s="7">
        <v>50</v>
      </c>
      <c r="B52" s="20" t="s">
        <v>18</v>
      </c>
      <c r="C52" s="21" t="s">
        <v>24</v>
      </c>
      <c r="D52" s="21"/>
      <c r="E52" s="29"/>
      <c r="F52" s="21"/>
      <c r="G52" s="23">
        <v>8</v>
      </c>
      <c r="H52" s="24">
        <v>44</v>
      </c>
      <c r="I52" s="151" t="s">
        <v>719</v>
      </c>
      <c r="J52" s="156">
        <v>322</v>
      </c>
      <c r="K52" s="43" t="s">
        <v>149</v>
      </c>
      <c r="L52" s="196"/>
      <c r="M52" s="199">
        <v>402</v>
      </c>
      <c r="N52" s="198" t="s">
        <v>482</v>
      </c>
      <c r="O52" s="198" t="s">
        <v>473</v>
      </c>
      <c r="P52" s="198" t="s">
        <v>471</v>
      </c>
      <c r="Q52" s="198" t="s">
        <v>949</v>
      </c>
      <c r="R52" t="str">
        <f t="shared" si="0"/>
        <v>RAB_ALPES</v>
      </c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</row>
    <row r="53" spans="1:45" ht="12.75" customHeight="1" x14ac:dyDescent="0.25">
      <c r="A53" s="7">
        <v>51</v>
      </c>
      <c r="B53" s="20" t="s">
        <v>18</v>
      </c>
      <c r="C53" s="21" t="s">
        <v>24</v>
      </c>
      <c r="D53" s="28"/>
      <c r="E53" s="29"/>
      <c r="F53" s="28"/>
      <c r="G53" s="23">
        <v>8</v>
      </c>
      <c r="H53" s="24">
        <v>45</v>
      </c>
      <c r="I53" s="151" t="s">
        <v>719</v>
      </c>
      <c r="J53" s="156">
        <v>323</v>
      </c>
      <c r="K53" s="43" t="s">
        <v>152</v>
      </c>
      <c r="L53" s="196"/>
      <c r="M53" s="199">
        <v>403</v>
      </c>
      <c r="N53" s="198" t="s">
        <v>485</v>
      </c>
      <c r="O53" s="198" t="s">
        <v>473</v>
      </c>
      <c r="P53" s="198" t="s">
        <v>471</v>
      </c>
      <c r="Q53" s="198" t="s">
        <v>949</v>
      </c>
      <c r="R53" t="str">
        <f t="shared" si="0"/>
        <v>RAB_ALPES</v>
      </c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</row>
    <row r="54" spans="1:45" s="27" customFormat="1" ht="12.75" customHeight="1" x14ac:dyDescent="0.25">
      <c r="A54" s="7">
        <v>52</v>
      </c>
      <c r="B54" s="20" t="s">
        <v>18</v>
      </c>
      <c r="C54" s="21" t="s">
        <v>24</v>
      </c>
      <c r="D54" s="22"/>
      <c r="E54" s="22"/>
      <c r="F54" s="22"/>
      <c r="G54" s="23">
        <v>8</v>
      </c>
      <c r="H54" s="24">
        <v>46</v>
      </c>
      <c r="I54" s="151" t="s">
        <v>719</v>
      </c>
      <c r="J54" s="156">
        <v>324</v>
      </c>
      <c r="K54" s="45" t="s">
        <v>155</v>
      </c>
      <c r="L54" s="196"/>
      <c r="M54" s="199">
        <v>404</v>
      </c>
      <c r="N54" s="198" t="s">
        <v>488</v>
      </c>
      <c r="O54" s="198" t="s">
        <v>473</v>
      </c>
      <c r="P54" s="198" t="s">
        <v>471</v>
      </c>
      <c r="Q54" s="198" t="s">
        <v>949</v>
      </c>
      <c r="R54" t="str">
        <f t="shared" si="0"/>
        <v>RAB_ALPES</v>
      </c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</row>
    <row r="55" spans="1:45" s="27" customFormat="1" ht="12.75" customHeight="1" x14ac:dyDescent="0.25">
      <c r="A55" s="7">
        <v>53</v>
      </c>
      <c r="B55" s="20" t="s">
        <v>18</v>
      </c>
      <c r="C55" s="21" t="s">
        <v>24</v>
      </c>
      <c r="D55" s="28"/>
      <c r="E55" s="29"/>
      <c r="F55" s="28"/>
      <c r="G55" s="23">
        <v>8</v>
      </c>
      <c r="H55" s="24">
        <v>47</v>
      </c>
      <c r="I55" s="151" t="s">
        <v>719</v>
      </c>
      <c r="J55" s="156">
        <v>325</v>
      </c>
      <c r="K55" s="43" t="s">
        <v>158</v>
      </c>
      <c r="L55" s="196"/>
      <c r="M55" s="199">
        <v>421</v>
      </c>
      <c r="N55" s="198" t="s">
        <v>490</v>
      </c>
      <c r="O55" s="198" t="s">
        <v>475</v>
      </c>
      <c r="P55" s="198" t="s">
        <v>471</v>
      </c>
      <c r="Q55" s="198" t="s">
        <v>949</v>
      </c>
      <c r="R55" t="str">
        <f t="shared" si="0"/>
        <v>RAB_SIRHO</v>
      </c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</row>
    <row r="56" spans="1:45" ht="12.75" customHeight="1" x14ac:dyDescent="0.25">
      <c r="A56" s="7">
        <v>54</v>
      </c>
      <c r="B56" s="20" t="s">
        <v>18</v>
      </c>
      <c r="C56" s="21" t="s">
        <v>24</v>
      </c>
      <c r="D56" s="28"/>
      <c r="E56" s="29"/>
      <c r="F56" s="28"/>
      <c r="G56" s="23">
        <v>8</v>
      </c>
      <c r="H56" s="24">
        <v>48</v>
      </c>
      <c r="I56" s="151" t="s">
        <v>719</v>
      </c>
      <c r="J56" s="156">
        <v>341</v>
      </c>
      <c r="K56" s="43" t="s">
        <v>161</v>
      </c>
      <c r="L56" s="196"/>
      <c r="M56" s="199">
        <v>422</v>
      </c>
      <c r="N56" s="198" t="s">
        <v>493</v>
      </c>
      <c r="O56" s="198" t="s">
        <v>475</v>
      </c>
      <c r="P56" s="198" t="s">
        <v>471</v>
      </c>
      <c r="Q56" s="198" t="s">
        <v>949</v>
      </c>
      <c r="R56" t="str">
        <f t="shared" si="0"/>
        <v>RAB_SIRHO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</row>
    <row r="57" spans="1:45" s="27" customFormat="1" ht="12.75" customHeight="1" x14ac:dyDescent="0.25">
      <c r="A57" s="7">
        <v>55</v>
      </c>
      <c r="B57" s="20" t="s">
        <v>18</v>
      </c>
      <c r="C57" s="21" t="s">
        <v>24</v>
      </c>
      <c r="D57" s="28"/>
      <c r="E57" s="29"/>
      <c r="F57" s="28"/>
      <c r="G57" s="23">
        <v>8</v>
      </c>
      <c r="H57" s="24">
        <v>49</v>
      </c>
      <c r="I57" s="151" t="s">
        <v>719</v>
      </c>
      <c r="J57" s="156">
        <v>342</v>
      </c>
      <c r="K57" s="43" t="s">
        <v>164</v>
      </c>
      <c r="L57" s="196"/>
      <c r="M57" s="199">
        <v>423</v>
      </c>
      <c r="N57" s="198" t="s">
        <v>496</v>
      </c>
      <c r="O57" s="198" t="s">
        <v>475</v>
      </c>
      <c r="P57" s="198" t="s">
        <v>471</v>
      </c>
      <c r="Q57" s="198" t="s">
        <v>949</v>
      </c>
      <c r="R57" t="str">
        <f t="shared" si="0"/>
        <v>RAB_SIRHO</v>
      </c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</row>
    <row r="58" spans="1:45" s="27" customFormat="1" ht="12.75" customHeight="1" x14ac:dyDescent="0.25">
      <c r="A58" s="7">
        <v>56</v>
      </c>
      <c r="B58" s="20" t="s">
        <v>18</v>
      </c>
      <c r="C58" s="21" t="s">
        <v>24</v>
      </c>
      <c r="D58" s="28"/>
      <c r="E58" s="29"/>
      <c r="F58" s="28"/>
      <c r="G58" s="23">
        <v>8</v>
      </c>
      <c r="H58" s="24">
        <v>50</v>
      </c>
      <c r="I58" s="151" t="s">
        <v>719</v>
      </c>
      <c r="J58" s="156">
        <v>343</v>
      </c>
      <c r="K58" s="43" t="s">
        <v>167</v>
      </c>
      <c r="L58" s="196"/>
      <c r="M58" s="199">
        <v>424</v>
      </c>
      <c r="N58" s="198" t="s">
        <v>499</v>
      </c>
      <c r="O58" s="198" t="s">
        <v>475</v>
      </c>
      <c r="P58" s="198" t="s">
        <v>471</v>
      </c>
      <c r="Q58" s="198" t="s">
        <v>949</v>
      </c>
      <c r="R58" t="str">
        <f t="shared" si="0"/>
        <v>RAB_SIRHO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</row>
    <row r="59" spans="1:45" s="27" customFormat="1" x14ac:dyDescent="0.25">
      <c r="A59" s="7">
        <v>57</v>
      </c>
      <c r="B59" s="20" t="s">
        <v>18</v>
      </c>
      <c r="C59" s="21" t="s">
        <v>24</v>
      </c>
      <c r="D59" s="28"/>
      <c r="E59" s="29"/>
      <c r="F59" s="28"/>
      <c r="G59" s="23">
        <v>8</v>
      </c>
      <c r="H59" s="24">
        <v>51</v>
      </c>
      <c r="I59" s="151" t="s">
        <v>719</v>
      </c>
      <c r="J59" s="156">
        <v>344</v>
      </c>
      <c r="K59" s="43" t="s">
        <v>169</v>
      </c>
      <c r="L59" s="196"/>
      <c r="M59" s="199">
        <v>425</v>
      </c>
      <c r="N59" s="198" t="s">
        <v>502</v>
      </c>
      <c r="O59" s="198" t="s">
        <v>475</v>
      </c>
      <c r="P59" s="198" t="s">
        <v>471</v>
      </c>
      <c r="Q59" s="198" t="s">
        <v>949</v>
      </c>
      <c r="R59" t="str">
        <f t="shared" si="0"/>
        <v>RAB_SIRHO</v>
      </c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</row>
    <row r="60" spans="1:45" s="27" customFormat="1" ht="12.75" customHeight="1" x14ac:dyDescent="0.25">
      <c r="A60" s="7">
        <v>58</v>
      </c>
      <c r="B60" s="20" t="s">
        <v>18</v>
      </c>
      <c r="C60" s="21" t="s">
        <v>24</v>
      </c>
      <c r="D60" s="22"/>
      <c r="E60" s="22"/>
      <c r="F60" s="22"/>
      <c r="G60" s="23">
        <v>8</v>
      </c>
      <c r="H60" s="24">
        <v>52</v>
      </c>
      <c r="I60" s="151" t="s">
        <v>719</v>
      </c>
      <c r="J60" s="156">
        <v>345</v>
      </c>
      <c r="K60" s="43" t="s">
        <v>171</v>
      </c>
      <c r="L60" s="196"/>
      <c r="M60" s="199">
        <v>426</v>
      </c>
      <c r="N60" s="198" t="s">
        <v>505</v>
      </c>
      <c r="O60" s="198" t="s">
        <v>475</v>
      </c>
      <c r="P60" s="198" t="s">
        <v>471</v>
      </c>
      <c r="Q60" s="198" t="s">
        <v>949</v>
      </c>
      <c r="R60" t="str">
        <f t="shared" si="0"/>
        <v>RAB_SIRHO</v>
      </c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</row>
    <row r="61" spans="1:45" s="27" customFormat="1" x14ac:dyDescent="0.25">
      <c r="A61" s="7">
        <v>59</v>
      </c>
      <c r="B61" s="20" t="s">
        <v>18</v>
      </c>
      <c r="C61" s="21" t="s">
        <v>24</v>
      </c>
      <c r="D61" s="28"/>
      <c r="E61" s="29"/>
      <c r="F61" s="28"/>
      <c r="G61" s="23">
        <v>8</v>
      </c>
      <c r="H61" s="24">
        <v>53</v>
      </c>
      <c r="I61" s="151" t="s">
        <v>719</v>
      </c>
      <c r="J61" s="156">
        <v>346</v>
      </c>
      <c r="K61" s="43" t="s">
        <v>174</v>
      </c>
      <c r="L61" s="196"/>
      <c r="M61" s="199">
        <v>427</v>
      </c>
      <c r="N61" s="198" t="s">
        <v>508</v>
      </c>
      <c r="O61" s="198" t="s">
        <v>475</v>
      </c>
      <c r="P61" s="198" t="s">
        <v>471</v>
      </c>
      <c r="Q61" s="198" t="s">
        <v>949</v>
      </c>
      <c r="R61" t="str">
        <f t="shared" si="0"/>
        <v>RAB_SIRHO</v>
      </c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</row>
    <row r="62" spans="1:45" ht="12.75" customHeight="1" x14ac:dyDescent="0.25">
      <c r="A62" s="7">
        <v>60</v>
      </c>
      <c r="B62" s="20" t="s">
        <v>18</v>
      </c>
      <c r="C62" s="21" t="s">
        <v>24</v>
      </c>
      <c r="D62" s="28"/>
      <c r="E62" s="29"/>
      <c r="F62" s="28"/>
      <c r="G62" s="23">
        <v>8</v>
      </c>
      <c r="H62" s="24">
        <v>54</v>
      </c>
      <c r="I62" s="151" t="s">
        <v>719</v>
      </c>
      <c r="J62" s="156">
        <v>368</v>
      </c>
      <c r="K62" s="43" t="s">
        <v>177</v>
      </c>
      <c r="L62" s="196"/>
      <c r="M62" s="199">
        <v>441</v>
      </c>
      <c r="N62" s="198" t="s">
        <v>510</v>
      </c>
      <c r="O62" s="198" t="s">
        <v>477</v>
      </c>
      <c r="P62" s="198" t="s">
        <v>471</v>
      </c>
      <c r="Q62" s="198" t="s">
        <v>949</v>
      </c>
      <c r="R62" t="str">
        <f t="shared" si="0"/>
        <v>RAB_BGNE</v>
      </c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</row>
    <row r="63" spans="1:45" s="27" customFormat="1" ht="12.75" customHeight="1" x14ac:dyDescent="0.25">
      <c r="A63" s="7">
        <v>61</v>
      </c>
      <c r="B63" s="20" t="s">
        <v>18</v>
      </c>
      <c r="C63" s="21" t="s">
        <v>24</v>
      </c>
      <c r="D63" s="28"/>
      <c r="E63" s="29"/>
      <c r="F63" s="28"/>
      <c r="G63" s="23">
        <v>8</v>
      </c>
      <c r="H63" s="24">
        <v>55</v>
      </c>
      <c r="I63" s="151" t="s">
        <v>719</v>
      </c>
      <c r="J63" s="130">
        <v>369</v>
      </c>
      <c r="K63" s="43" t="s">
        <v>179</v>
      </c>
      <c r="L63" s="196"/>
      <c r="M63" s="199">
        <v>442</v>
      </c>
      <c r="N63" s="198" t="s">
        <v>513</v>
      </c>
      <c r="O63" s="198" t="s">
        <v>477</v>
      </c>
      <c r="P63" s="198" t="s">
        <v>471</v>
      </c>
      <c r="Q63" s="198" t="s">
        <v>949</v>
      </c>
      <c r="R63" t="str">
        <f t="shared" si="0"/>
        <v>RAB_BGNE</v>
      </c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</row>
    <row r="64" spans="1:45" s="27" customFormat="1" ht="12.75" customHeight="1" x14ac:dyDescent="0.25">
      <c r="A64" s="7">
        <v>62</v>
      </c>
      <c r="B64" s="20" t="s">
        <v>18</v>
      </c>
      <c r="C64" s="21" t="s">
        <v>24</v>
      </c>
      <c r="D64" s="21"/>
      <c r="E64" s="21"/>
      <c r="F64" s="21"/>
      <c r="G64" s="23">
        <v>8</v>
      </c>
      <c r="H64" s="24">
        <v>56</v>
      </c>
      <c r="I64" s="151" t="s">
        <v>719</v>
      </c>
      <c r="J64" s="156">
        <v>401</v>
      </c>
      <c r="K64" s="91" t="s">
        <v>479</v>
      </c>
      <c r="L64" s="196"/>
      <c r="M64" s="199">
        <v>443</v>
      </c>
      <c r="N64" s="198" t="s">
        <v>516</v>
      </c>
      <c r="O64" s="198" t="s">
        <v>477</v>
      </c>
      <c r="P64" s="198" t="s">
        <v>471</v>
      </c>
      <c r="Q64" s="198" t="s">
        <v>949</v>
      </c>
      <c r="R64" t="str">
        <f t="shared" si="0"/>
        <v>RAB_BGNE</v>
      </c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</row>
    <row r="65" spans="1:45" s="27" customFormat="1" ht="12.75" customHeight="1" x14ac:dyDescent="0.25">
      <c r="A65" s="7">
        <v>63</v>
      </c>
      <c r="B65" s="20" t="s">
        <v>18</v>
      </c>
      <c r="C65" s="21" t="s">
        <v>24</v>
      </c>
      <c r="D65" s="22"/>
      <c r="E65" s="22"/>
      <c r="F65" s="22"/>
      <c r="G65" s="23">
        <v>8</v>
      </c>
      <c r="H65" s="24">
        <v>57</v>
      </c>
      <c r="I65" s="151" t="s">
        <v>719</v>
      </c>
      <c r="J65" s="156">
        <v>402</v>
      </c>
      <c r="K65" s="91" t="s">
        <v>482</v>
      </c>
      <c r="L65" s="196"/>
      <c r="M65" s="199">
        <v>444</v>
      </c>
      <c r="N65" s="198" t="s">
        <v>519</v>
      </c>
      <c r="O65" s="198" t="s">
        <v>477</v>
      </c>
      <c r="P65" s="198" t="s">
        <v>471</v>
      </c>
      <c r="Q65" s="198" t="s">
        <v>949</v>
      </c>
      <c r="R65" t="str">
        <f t="shared" si="0"/>
        <v>RAB_BGNE</v>
      </c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</row>
    <row r="66" spans="1:45" ht="12.75" customHeight="1" x14ac:dyDescent="0.25">
      <c r="A66" s="7">
        <v>64</v>
      </c>
      <c r="B66" s="20" t="s">
        <v>18</v>
      </c>
      <c r="C66" s="21" t="s">
        <v>24</v>
      </c>
      <c r="D66" s="28"/>
      <c r="E66" s="29"/>
      <c r="F66" s="28"/>
      <c r="G66" s="23">
        <v>8</v>
      </c>
      <c r="H66" s="24">
        <v>58</v>
      </c>
      <c r="I66" s="151" t="s">
        <v>719</v>
      </c>
      <c r="J66" s="156">
        <v>403</v>
      </c>
      <c r="K66" s="91" t="s">
        <v>485</v>
      </c>
      <c r="L66" s="196"/>
      <c r="M66" s="199">
        <v>445</v>
      </c>
      <c r="N66" s="198" t="s">
        <v>522</v>
      </c>
      <c r="O66" s="198" t="s">
        <v>477</v>
      </c>
      <c r="P66" s="198" t="s">
        <v>471</v>
      </c>
      <c r="Q66" s="198" t="s">
        <v>949</v>
      </c>
      <c r="R66" t="str">
        <f t="shared" si="0"/>
        <v>RAB_BGNE</v>
      </c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</row>
    <row r="67" spans="1:45" ht="12.75" customHeight="1" x14ac:dyDescent="0.25">
      <c r="A67" s="7">
        <v>65</v>
      </c>
      <c r="B67" s="20" t="s">
        <v>18</v>
      </c>
      <c r="C67" s="21"/>
      <c r="D67" s="28"/>
      <c r="E67" s="29"/>
      <c r="F67" s="28"/>
      <c r="G67" s="23">
        <v>8</v>
      </c>
      <c r="H67" s="24">
        <v>59</v>
      </c>
      <c r="I67" s="151" t="s">
        <v>719</v>
      </c>
      <c r="J67" s="156">
        <v>404</v>
      </c>
      <c r="K67" s="91" t="s">
        <v>488</v>
      </c>
      <c r="L67" s="196"/>
      <c r="M67" s="198">
        <v>464</v>
      </c>
      <c r="N67" s="198" t="s">
        <v>524</v>
      </c>
      <c r="O67" s="198" t="s">
        <v>477</v>
      </c>
      <c r="P67" s="198" t="s">
        <v>471</v>
      </c>
      <c r="Q67" s="198" t="s">
        <v>949</v>
      </c>
      <c r="R67" t="str">
        <f t="shared" ref="R67:R130" si="1">CONCATENATE(P67,"_",O67)</f>
        <v>RAB_BGNE</v>
      </c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</row>
    <row r="68" spans="1:45" s="27" customFormat="1" ht="12.75" customHeight="1" x14ac:dyDescent="0.25">
      <c r="A68" s="7">
        <v>66</v>
      </c>
      <c r="B68" s="20" t="s">
        <v>18</v>
      </c>
      <c r="C68" s="21"/>
      <c r="D68" s="22"/>
      <c r="E68" s="22"/>
      <c r="F68" s="22"/>
      <c r="G68" s="23">
        <v>8</v>
      </c>
      <c r="H68" s="24">
        <v>60</v>
      </c>
      <c r="I68" s="151" t="s">
        <v>719</v>
      </c>
      <c r="J68" s="156">
        <v>421</v>
      </c>
      <c r="K68" s="147" t="s">
        <v>490</v>
      </c>
      <c r="L68" s="196"/>
      <c r="M68" s="198">
        <v>465</v>
      </c>
      <c r="N68" s="198" t="s">
        <v>527</v>
      </c>
      <c r="O68" s="198" t="s">
        <v>473</v>
      </c>
      <c r="P68" s="198" t="s">
        <v>471</v>
      </c>
      <c r="Q68" s="198" t="s">
        <v>949</v>
      </c>
      <c r="R68" t="str">
        <f t="shared" si="1"/>
        <v>RAB_ALPES</v>
      </c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</row>
    <row r="69" spans="1:45" s="19" customFormat="1" ht="12.75" customHeight="1" x14ac:dyDescent="0.25">
      <c r="A69" s="7">
        <v>67</v>
      </c>
      <c r="B69" s="20" t="s">
        <v>18</v>
      </c>
      <c r="C69" s="21"/>
      <c r="D69" s="22"/>
      <c r="E69" s="22"/>
      <c r="F69" s="22"/>
      <c r="G69" s="23">
        <v>8</v>
      </c>
      <c r="H69" s="24">
        <v>61</v>
      </c>
      <c r="I69" s="151" t="s">
        <v>719</v>
      </c>
      <c r="J69" s="156">
        <v>422</v>
      </c>
      <c r="K69" s="92" t="s">
        <v>493</v>
      </c>
      <c r="L69" s="196"/>
      <c r="M69" s="198">
        <v>466</v>
      </c>
      <c r="N69" s="198" t="s">
        <v>530</v>
      </c>
      <c r="O69" s="198" t="s">
        <v>477</v>
      </c>
      <c r="P69" s="198" t="s">
        <v>471</v>
      </c>
      <c r="Q69" s="198" t="s">
        <v>949</v>
      </c>
      <c r="R69" t="str">
        <f t="shared" si="1"/>
        <v>RAB_BGNE</v>
      </c>
    </row>
    <row r="70" spans="1:45" ht="12.75" customHeight="1" x14ac:dyDescent="0.25">
      <c r="A70" s="7">
        <v>68</v>
      </c>
      <c r="B70" s="20" t="s">
        <v>18</v>
      </c>
      <c r="C70" s="21"/>
      <c r="D70" s="28"/>
      <c r="E70" s="29"/>
      <c r="F70" s="28"/>
      <c r="G70" s="23">
        <v>8</v>
      </c>
      <c r="H70" s="24">
        <v>62</v>
      </c>
      <c r="I70" s="151" t="s">
        <v>719</v>
      </c>
      <c r="J70" s="156">
        <v>423</v>
      </c>
      <c r="K70" s="92" t="s">
        <v>496</v>
      </c>
      <c r="L70" s="196"/>
      <c r="M70" s="198">
        <v>467</v>
      </c>
      <c r="N70" s="198" t="s">
        <v>532</v>
      </c>
      <c r="O70" s="198" t="s">
        <v>475</v>
      </c>
      <c r="P70" s="198" t="s">
        <v>471</v>
      </c>
      <c r="Q70" s="198" t="s">
        <v>949</v>
      </c>
      <c r="R70" t="str">
        <f t="shared" si="1"/>
        <v>RAB_SIRHO</v>
      </c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</row>
    <row r="71" spans="1:45" x14ac:dyDescent="0.25">
      <c r="A71" s="7">
        <v>69</v>
      </c>
      <c r="B71" s="20" t="s">
        <v>18</v>
      </c>
      <c r="C71" s="21"/>
      <c r="D71" s="28"/>
      <c r="E71" s="29"/>
      <c r="F71" s="28"/>
      <c r="G71" s="23">
        <v>8</v>
      </c>
      <c r="H71" s="24">
        <v>63</v>
      </c>
      <c r="I71" s="151" t="s">
        <v>719</v>
      </c>
      <c r="J71" s="156">
        <v>424</v>
      </c>
      <c r="K71" s="92" t="s">
        <v>499</v>
      </c>
      <c r="L71" s="196"/>
      <c r="M71" s="198">
        <v>468</v>
      </c>
      <c r="N71" s="198" t="s">
        <v>535</v>
      </c>
      <c r="O71" s="198" t="s">
        <v>473</v>
      </c>
      <c r="P71" s="198" t="s">
        <v>471</v>
      </c>
      <c r="Q71" s="198" t="s">
        <v>949</v>
      </c>
      <c r="R71" t="str">
        <f t="shared" si="1"/>
        <v>RAB_ALPES</v>
      </c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</row>
    <row r="72" spans="1:45" s="27" customFormat="1" ht="12.75" customHeight="1" x14ac:dyDescent="0.25">
      <c r="A72" s="7">
        <v>70</v>
      </c>
      <c r="B72" s="20" t="s">
        <v>18</v>
      </c>
      <c r="C72" s="21"/>
      <c r="D72" s="28"/>
      <c r="E72" s="29"/>
      <c r="F72" s="28"/>
      <c r="G72" s="23">
        <v>8</v>
      </c>
      <c r="H72" s="24">
        <v>64</v>
      </c>
      <c r="I72" s="151" t="s">
        <v>719</v>
      </c>
      <c r="J72" s="156">
        <v>425</v>
      </c>
      <c r="K72" s="92" t="s">
        <v>502</v>
      </c>
      <c r="L72" s="196"/>
      <c r="M72" s="198">
        <v>469</v>
      </c>
      <c r="N72" s="198" t="s">
        <v>538</v>
      </c>
      <c r="O72" s="198" t="s">
        <v>475</v>
      </c>
      <c r="P72" s="198" t="s">
        <v>471</v>
      </c>
      <c r="Q72" s="198" t="s">
        <v>949</v>
      </c>
      <c r="R72" t="str">
        <f t="shared" si="1"/>
        <v>RAB_SIRHO</v>
      </c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</row>
    <row r="73" spans="1:45" s="19" customFormat="1" ht="12.75" customHeight="1" x14ac:dyDescent="0.25">
      <c r="A73" s="7">
        <v>71</v>
      </c>
      <c r="B73" s="20" t="s">
        <v>18</v>
      </c>
      <c r="C73" s="21"/>
      <c r="D73" s="22"/>
      <c r="E73" s="21"/>
      <c r="F73" s="22"/>
      <c r="G73" s="23">
        <v>8</v>
      </c>
      <c r="H73" s="24">
        <v>65</v>
      </c>
      <c r="I73" s="151" t="s">
        <v>719</v>
      </c>
      <c r="J73" s="156">
        <v>426</v>
      </c>
      <c r="K73" s="92" t="s">
        <v>505</v>
      </c>
      <c r="L73" s="196"/>
      <c r="M73" s="199">
        <v>470</v>
      </c>
      <c r="N73" s="198" t="s">
        <v>541</v>
      </c>
      <c r="O73" s="198" t="s">
        <v>473</v>
      </c>
      <c r="P73" s="198" t="s">
        <v>471</v>
      </c>
      <c r="Q73" s="198" t="s">
        <v>949</v>
      </c>
      <c r="R73" t="str">
        <f t="shared" si="1"/>
        <v>RAB_ALPES</v>
      </c>
    </row>
    <row r="74" spans="1:45" s="27" customFormat="1" ht="12.75" customHeight="1" x14ac:dyDescent="0.25">
      <c r="A74" s="7">
        <v>72</v>
      </c>
      <c r="B74" s="20" t="s">
        <v>18</v>
      </c>
      <c r="C74" s="21"/>
      <c r="D74" s="28"/>
      <c r="E74" s="29"/>
      <c r="F74" s="28"/>
      <c r="G74" s="23">
        <v>8</v>
      </c>
      <c r="H74" s="24">
        <v>66</v>
      </c>
      <c r="I74" s="151" t="s">
        <v>719</v>
      </c>
      <c r="J74" s="156">
        <v>427</v>
      </c>
      <c r="K74" s="92" t="s">
        <v>508</v>
      </c>
      <c r="L74" s="196"/>
      <c r="M74" s="199">
        <v>501</v>
      </c>
      <c r="N74" s="198" t="s">
        <v>238</v>
      </c>
      <c r="O74" s="198" t="s">
        <v>232</v>
      </c>
      <c r="P74" s="198" t="s">
        <v>230</v>
      </c>
      <c r="Q74" s="198" t="s">
        <v>949</v>
      </c>
      <c r="R74" t="str">
        <f t="shared" si="1"/>
        <v>MED_CA</v>
      </c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</row>
    <row r="75" spans="1:45" ht="12.75" customHeight="1" x14ac:dyDescent="0.25">
      <c r="A75" s="7">
        <v>73</v>
      </c>
      <c r="B75" s="20" t="s">
        <v>18</v>
      </c>
      <c r="C75" s="21"/>
      <c r="D75" s="28"/>
      <c r="E75" s="29"/>
      <c r="F75" s="28"/>
      <c r="G75" s="23">
        <v>8</v>
      </c>
      <c r="H75" s="24">
        <v>67</v>
      </c>
      <c r="I75" s="151" t="s">
        <v>719</v>
      </c>
      <c r="J75" s="156">
        <v>441</v>
      </c>
      <c r="K75" s="99" t="s">
        <v>510</v>
      </c>
      <c r="L75" s="196"/>
      <c r="M75" s="199">
        <v>502</v>
      </c>
      <c r="N75" s="198" t="s">
        <v>241</v>
      </c>
      <c r="O75" s="198" t="s">
        <v>232</v>
      </c>
      <c r="P75" s="198" t="s">
        <v>230</v>
      </c>
      <c r="Q75" s="198" t="s">
        <v>949</v>
      </c>
      <c r="R75" t="str">
        <f t="shared" si="1"/>
        <v>MED_CA</v>
      </c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</row>
    <row r="76" spans="1:45" s="27" customFormat="1" ht="12.75" customHeight="1" x14ac:dyDescent="0.25">
      <c r="A76" s="7">
        <v>74</v>
      </c>
      <c r="B76" s="20" t="s">
        <v>18</v>
      </c>
      <c r="C76" s="21"/>
      <c r="D76" s="28" t="s">
        <v>117</v>
      </c>
      <c r="E76" s="29"/>
      <c r="F76" s="28"/>
      <c r="G76" s="23">
        <v>8</v>
      </c>
      <c r="H76" s="24">
        <v>68</v>
      </c>
      <c r="I76" s="151">
        <v>868</v>
      </c>
      <c r="J76" s="156">
        <v>442</v>
      </c>
      <c r="K76" s="99" t="s">
        <v>513</v>
      </c>
      <c r="L76" s="196"/>
      <c r="M76" s="199">
        <v>503</v>
      </c>
      <c r="N76" s="198" t="s">
        <v>244</v>
      </c>
      <c r="O76" s="198" t="s">
        <v>232</v>
      </c>
      <c r="P76" s="198" t="s">
        <v>230</v>
      </c>
      <c r="Q76" s="198" t="s">
        <v>949</v>
      </c>
      <c r="R76" t="str">
        <f t="shared" si="1"/>
        <v>MED_CA</v>
      </c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</row>
    <row r="77" spans="1:45" s="27" customFormat="1" ht="12.75" customHeight="1" x14ac:dyDescent="0.25">
      <c r="A77" s="7">
        <v>75</v>
      </c>
      <c r="B77" s="20" t="s">
        <v>18</v>
      </c>
      <c r="C77" s="34"/>
      <c r="D77" s="35" t="s">
        <v>118</v>
      </c>
      <c r="E77" s="36"/>
      <c r="F77" s="35"/>
      <c r="G77" s="23">
        <v>8</v>
      </c>
      <c r="H77" s="37">
        <v>69</v>
      </c>
      <c r="I77" s="152">
        <v>869</v>
      </c>
      <c r="J77" s="157">
        <v>443</v>
      </c>
      <c r="K77" s="141" t="s">
        <v>516</v>
      </c>
      <c r="L77" s="196"/>
      <c r="M77" s="199">
        <v>504</v>
      </c>
      <c r="N77" s="198" t="s">
        <v>247</v>
      </c>
      <c r="O77" s="198" t="s">
        <v>232</v>
      </c>
      <c r="P77" s="198" t="s">
        <v>230</v>
      </c>
      <c r="Q77" s="198" t="s">
        <v>949</v>
      </c>
      <c r="R77" t="str">
        <f t="shared" si="1"/>
        <v>MED_CA</v>
      </c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</row>
    <row r="78" spans="1:45" s="27" customFormat="1" ht="12.75" customHeight="1" x14ac:dyDescent="0.25">
      <c r="A78" s="7">
        <v>76</v>
      </c>
      <c r="B78" s="20" t="s">
        <v>18</v>
      </c>
      <c r="C78" s="34"/>
      <c r="D78" s="35" t="s">
        <v>119</v>
      </c>
      <c r="E78" s="36" t="s">
        <v>79</v>
      </c>
      <c r="F78" s="35" t="s">
        <v>120</v>
      </c>
      <c r="G78" s="23">
        <v>8</v>
      </c>
      <c r="H78" s="37">
        <v>70</v>
      </c>
      <c r="I78" s="152">
        <v>870</v>
      </c>
      <c r="J78" s="157">
        <v>444</v>
      </c>
      <c r="K78" s="141" t="s">
        <v>519</v>
      </c>
      <c r="L78" s="196"/>
      <c r="M78" s="199">
        <v>505</v>
      </c>
      <c r="N78" s="198" t="s">
        <v>250</v>
      </c>
      <c r="O78" s="198" t="s">
        <v>232</v>
      </c>
      <c r="P78" s="198" t="s">
        <v>230</v>
      </c>
      <c r="Q78" s="198" t="s">
        <v>949</v>
      </c>
      <c r="R78" t="str">
        <f t="shared" si="1"/>
        <v>MED_CA</v>
      </c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</row>
    <row r="79" spans="1:45" s="27" customFormat="1" ht="12.75" customHeight="1" thickBot="1" x14ac:dyDescent="0.3">
      <c r="A79" s="7">
        <v>77</v>
      </c>
      <c r="B79" s="38" t="s">
        <v>18</v>
      </c>
      <c r="C79" s="34"/>
      <c r="D79" s="35" t="s">
        <v>121</v>
      </c>
      <c r="E79" s="36"/>
      <c r="F79" s="35"/>
      <c r="G79" s="23">
        <v>8</v>
      </c>
      <c r="H79" s="37">
        <v>71</v>
      </c>
      <c r="I79" s="152">
        <v>871</v>
      </c>
      <c r="J79" s="157">
        <v>445</v>
      </c>
      <c r="K79" s="141" t="s">
        <v>522</v>
      </c>
      <c r="L79" s="196"/>
      <c r="M79" s="199">
        <v>506</v>
      </c>
      <c r="N79" s="198" t="s">
        <v>252</v>
      </c>
      <c r="O79" s="198" t="s">
        <v>232</v>
      </c>
      <c r="P79" s="198" t="s">
        <v>230</v>
      </c>
      <c r="Q79" s="198" t="s">
        <v>949</v>
      </c>
      <c r="R79" t="str">
        <f t="shared" si="1"/>
        <v>MED_CA</v>
      </c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</row>
    <row r="80" spans="1:45" s="27" customFormat="1" ht="12.75" customHeight="1" x14ac:dyDescent="0.25">
      <c r="A80" s="7">
        <v>78</v>
      </c>
      <c r="B80" s="39" t="s">
        <v>122</v>
      </c>
      <c r="C80" s="40"/>
      <c r="D80" s="41" t="s">
        <v>123</v>
      </c>
      <c r="E80" s="40"/>
      <c r="F80" s="40"/>
      <c r="G80" s="42">
        <v>3</v>
      </c>
      <c r="H80" s="42">
        <v>99</v>
      </c>
      <c r="I80" s="153" t="s">
        <v>718</v>
      </c>
      <c r="J80" s="132">
        <v>464</v>
      </c>
      <c r="K80" s="101" t="s">
        <v>524</v>
      </c>
      <c r="L80" s="196"/>
      <c r="M80" s="199">
        <v>507</v>
      </c>
      <c r="N80" s="198" t="s">
        <v>255</v>
      </c>
      <c r="O80" s="198" t="s">
        <v>232</v>
      </c>
      <c r="P80" s="198" t="s">
        <v>230</v>
      </c>
      <c r="Q80" s="198" t="s">
        <v>949</v>
      </c>
      <c r="R80" t="str">
        <f t="shared" si="1"/>
        <v>MED_CA</v>
      </c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</row>
    <row r="81" spans="1:45" s="27" customFormat="1" ht="12.75" customHeight="1" x14ac:dyDescent="0.25">
      <c r="A81" s="7">
        <v>79</v>
      </c>
      <c r="B81" s="20" t="s">
        <v>122</v>
      </c>
      <c r="C81" s="43" t="s">
        <v>124</v>
      </c>
      <c r="D81" s="43" t="s">
        <v>125</v>
      </c>
      <c r="E81" s="43"/>
      <c r="F81" s="43"/>
      <c r="G81" s="24">
        <v>3</v>
      </c>
      <c r="H81" s="24">
        <v>98</v>
      </c>
      <c r="I81" s="151" t="s">
        <v>718</v>
      </c>
      <c r="J81" s="130">
        <v>465</v>
      </c>
      <c r="K81" s="92" t="s">
        <v>527</v>
      </c>
      <c r="L81" s="196"/>
      <c r="M81" s="199">
        <v>508</v>
      </c>
      <c r="N81" s="198" t="s">
        <v>258</v>
      </c>
      <c r="O81" s="198" t="s">
        <v>232</v>
      </c>
      <c r="P81" s="198" t="s">
        <v>230</v>
      </c>
      <c r="Q81" s="198" t="s">
        <v>949</v>
      </c>
      <c r="R81" t="str">
        <f t="shared" si="1"/>
        <v>MED_CA</v>
      </c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</row>
    <row r="82" spans="1:45" s="27" customFormat="1" ht="12.75" customHeight="1" x14ac:dyDescent="0.25">
      <c r="A82" s="7">
        <v>80</v>
      </c>
      <c r="B82" s="20" t="s">
        <v>122</v>
      </c>
      <c r="C82" s="43" t="s">
        <v>126</v>
      </c>
      <c r="D82" s="43" t="s">
        <v>127</v>
      </c>
      <c r="E82" s="43"/>
      <c r="F82" s="43"/>
      <c r="G82" s="24">
        <v>3</v>
      </c>
      <c r="H82" s="24">
        <v>97</v>
      </c>
      <c r="I82" s="151" t="s">
        <v>718</v>
      </c>
      <c r="J82" s="130">
        <v>466</v>
      </c>
      <c r="K82" s="92" t="s">
        <v>530</v>
      </c>
      <c r="L82" s="196"/>
      <c r="M82" s="199">
        <v>509</v>
      </c>
      <c r="N82" s="198" t="s">
        <v>261</v>
      </c>
      <c r="O82" s="198" t="s">
        <v>232</v>
      </c>
      <c r="P82" s="198" t="s">
        <v>230</v>
      </c>
      <c r="Q82" s="198" t="s">
        <v>949</v>
      </c>
      <c r="R82" t="str">
        <f t="shared" si="1"/>
        <v>MED_CA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</row>
    <row r="83" spans="1:45" s="27" customFormat="1" ht="12.75" customHeight="1" x14ac:dyDescent="0.25">
      <c r="A83" s="7">
        <v>81</v>
      </c>
      <c r="B83" s="20" t="s">
        <v>122</v>
      </c>
      <c r="C83" s="43" t="s">
        <v>128</v>
      </c>
      <c r="D83" s="43" t="s">
        <v>129</v>
      </c>
      <c r="E83" s="43"/>
      <c r="F83" s="43"/>
      <c r="G83" s="24">
        <v>3</v>
      </c>
      <c r="H83" s="24">
        <v>96</v>
      </c>
      <c r="I83" s="151" t="s">
        <v>718</v>
      </c>
      <c r="J83" s="130">
        <v>467</v>
      </c>
      <c r="K83" s="92" t="s">
        <v>532</v>
      </c>
      <c r="L83" s="196"/>
      <c r="M83" s="199">
        <v>510</v>
      </c>
      <c r="N83" s="198" t="s">
        <v>264</v>
      </c>
      <c r="O83" s="198" t="s">
        <v>232</v>
      </c>
      <c r="P83" s="198" t="s">
        <v>230</v>
      </c>
      <c r="Q83" s="198" t="s">
        <v>949</v>
      </c>
      <c r="R83" t="str">
        <f t="shared" si="1"/>
        <v>MED_CA</v>
      </c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</row>
    <row r="84" spans="1:45" s="27" customFormat="1" ht="12.75" customHeight="1" x14ac:dyDescent="0.25">
      <c r="A84" s="7">
        <v>82</v>
      </c>
      <c r="B84" s="20" t="s">
        <v>122</v>
      </c>
      <c r="C84" s="43"/>
      <c r="D84" s="43"/>
      <c r="E84" s="43"/>
      <c r="F84" s="43"/>
      <c r="G84" s="24">
        <v>3</v>
      </c>
      <c r="H84" s="24">
        <v>73</v>
      </c>
      <c r="I84" s="151" t="s">
        <v>719</v>
      </c>
      <c r="J84" s="130">
        <v>468</v>
      </c>
      <c r="K84" s="92" t="s">
        <v>535</v>
      </c>
      <c r="L84" s="196"/>
      <c r="M84" s="199">
        <v>521</v>
      </c>
      <c r="N84" s="198" t="s">
        <v>267</v>
      </c>
      <c r="O84" s="198" t="s">
        <v>236</v>
      </c>
      <c r="P84" s="198" t="s">
        <v>230</v>
      </c>
      <c r="Q84" s="198" t="s">
        <v>949</v>
      </c>
      <c r="R84" t="str">
        <f t="shared" si="1"/>
        <v>MED_LR</v>
      </c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</row>
    <row r="85" spans="1:45" s="27" customFormat="1" ht="12.75" customHeight="1" x14ac:dyDescent="0.25">
      <c r="A85" s="7">
        <v>83</v>
      </c>
      <c r="B85" s="20" t="s">
        <v>122</v>
      </c>
      <c r="C85" s="43"/>
      <c r="D85" s="43"/>
      <c r="E85" s="43"/>
      <c r="F85" s="43"/>
      <c r="G85" s="24">
        <v>3</v>
      </c>
      <c r="H85" s="24">
        <v>72</v>
      </c>
      <c r="I85" s="151" t="s">
        <v>719</v>
      </c>
      <c r="J85" s="130">
        <v>469</v>
      </c>
      <c r="K85" s="92" t="s">
        <v>538</v>
      </c>
      <c r="L85" s="196"/>
      <c r="M85" s="199">
        <v>522</v>
      </c>
      <c r="N85" s="198" t="s">
        <v>270</v>
      </c>
      <c r="O85" s="198" t="s">
        <v>236</v>
      </c>
      <c r="P85" s="198" t="s">
        <v>230</v>
      </c>
      <c r="Q85" s="198" t="s">
        <v>949</v>
      </c>
      <c r="R85" t="str">
        <f t="shared" si="1"/>
        <v>MED_LR</v>
      </c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</row>
    <row r="86" spans="1:45" s="27" customFormat="1" ht="12.75" customHeight="1" x14ac:dyDescent="0.25">
      <c r="A86" s="7">
        <v>84</v>
      </c>
      <c r="B86" s="20" t="s">
        <v>122</v>
      </c>
      <c r="C86" s="43" t="s">
        <v>128</v>
      </c>
      <c r="D86" s="43" t="s">
        <v>130</v>
      </c>
      <c r="E86" s="43" t="s">
        <v>131</v>
      </c>
      <c r="F86" s="43" t="s">
        <v>132</v>
      </c>
      <c r="G86" s="24">
        <v>3</v>
      </c>
      <c r="H86" s="26" t="s">
        <v>29</v>
      </c>
      <c r="I86" s="151" t="s">
        <v>756</v>
      </c>
      <c r="J86" s="156">
        <v>470</v>
      </c>
      <c r="K86" s="92" t="s">
        <v>541</v>
      </c>
      <c r="L86" s="196"/>
      <c r="M86" s="199">
        <v>523</v>
      </c>
      <c r="N86" s="198" t="s">
        <v>273</v>
      </c>
      <c r="O86" s="198" t="s">
        <v>236</v>
      </c>
      <c r="P86" s="198" t="s">
        <v>230</v>
      </c>
      <c r="Q86" s="198" t="s">
        <v>949</v>
      </c>
      <c r="R86" t="str">
        <f t="shared" si="1"/>
        <v>MED_LR</v>
      </c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</row>
    <row r="87" spans="1:45" s="27" customFormat="1" ht="12.75" customHeight="1" x14ac:dyDescent="0.25">
      <c r="A87" s="7">
        <v>85</v>
      </c>
      <c r="B87" s="20" t="s">
        <v>122</v>
      </c>
      <c r="C87" s="43" t="s">
        <v>128</v>
      </c>
      <c r="D87" s="43" t="s">
        <v>133</v>
      </c>
      <c r="E87" s="43" t="s">
        <v>134</v>
      </c>
      <c r="F87" s="43" t="s">
        <v>135</v>
      </c>
      <c r="G87" s="24">
        <v>3</v>
      </c>
      <c r="H87" s="26" t="s">
        <v>33</v>
      </c>
      <c r="I87" s="151" t="s">
        <v>757</v>
      </c>
      <c r="J87" s="156">
        <v>501</v>
      </c>
      <c r="K87" s="58" t="s">
        <v>238</v>
      </c>
      <c r="L87" s="196"/>
      <c r="M87" s="199">
        <v>524</v>
      </c>
      <c r="N87" s="198" t="s">
        <v>276</v>
      </c>
      <c r="O87" s="198" t="s">
        <v>236</v>
      </c>
      <c r="P87" s="198" t="s">
        <v>230</v>
      </c>
      <c r="Q87" s="198" t="s">
        <v>949</v>
      </c>
      <c r="R87" t="str">
        <f t="shared" si="1"/>
        <v>MED_LR</v>
      </c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</row>
    <row r="88" spans="1:45" s="27" customFormat="1" ht="12.75" customHeight="1" x14ac:dyDescent="0.25">
      <c r="A88" s="7">
        <v>86</v>
      </c>
      <c r="B88" s="20" t="s">
        <v>122</v>
      </c>
      <c r="C88" s="43" t="s">
        <v>128</v>
      </c>
      <c r="D88" s="43" t="s">
        <v>136</v>
      </c>
      <c r="E88" s="43" t="s">
        <v>137</v>
      </c>
      <c r="F88" s="43" t="s">
        <v>132</v>
      </c>
      <c r="G88" s="24">
        <v>3</v>
      </c>
      <c r="H88" s="26" t="s">
        <v>36</v>
      </c>
      <c r="I88" s="151" t="s">
        <v>758</v>
      </c>
      <c r="J88" s="156">
        <v>502</v>
      </c>
      <c r="K88" s="58" t="s">
        <v>241</v>
      </c>
      <c r="L88" s="196"/>
      <c r="M88" s="199">
        <v>525</v>
      </c>
      <c r="N88" s="198" t="s">
        <v>279</v>
      </c>
      <c r="O88" s="198" t="s">
        <v>236</v>
      </c>
      <c r="P88" s="198" t="s">
        <v>230</v>
      </c>
      <c r="Q88" s="198" t="s">
        <v>949</v>
      </c>
      <c r="R88" t="str">
        <f t="shared" si="1"/>
        <v>MED_LR</v>
      </c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</row>
    <row r="89" spans="1:45" s="27" customFormat="1" ht="12.75" customHeight="1" x14ac:dyDescent="0.25">
      <c r="A89" s="7">
        <v>87</v>
      </c>
      <c r="B89" s="20" t="s">
        <v>122</v>
      </c>
      <c r="C89" s="43" t="s">
        <v>128</v>
      </c>
      <c r="D89" s="43" t="s">
        <v>138</v>
      </c>
      <c r="E89" s="43" t="s">
        <v>139</v>
      </c>
      <c r="F89" s="43" t="s">
        <v>140</v>
      </c>
      <c r="G89" s="24">
        <v>3</v>
      </c>
      <c r="H89" s="26" t="s">
        <v>40</v>
      </c>
      <c r="I89" s="151" t="s">
        <v>759</v>
      </c>
      <c r="J89" s="156">
        <v>503</v>
      </c>
      <c r="K89" s="58" t="s">
        <v>244</v>
      </c>
      <c r="L89" s="196"/>
      <c r="M89" s="199">
        <v>526</v>
      </c>
      <c r="N89" s="198" t="s">
        <v>282</v>
      </c>
      <c r="O89" s="198" t="s">
        <v>236</v>
      </c>
      <c r="P89" s="198" t="s">
        <v>230</v>
      </c>
      <c r="Q89" s="198" t="s">
        <v>949</v>
      </c>
      <c r="R89" t="str">
        <f t="shared" si="1"/>
        <v>MED_LR</v>
      </c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</row>
    <row r="90" spans="1:45" s="27" customFormat="1" ht="12.75" customHeight="1" x14ac:dyDescent="0.25">
      <c r="A90" s="7">
        <v>88</v>
      </c>
      <c r="B90" s="20" t="s">
        <v>122</v>
      </c>
      <c r="C90" s="43" t="s">
        <v>128</v>
      </c>
      <c r="D90" s="43" t="s">
        <v>141</v>
      </c>
      <c r="E90" s="43" t="s">
        <v>142</v>
      </c>
      <c r="F90" s="43" t="s">
        <v>135</v>
      </c>
      <c r="G90" s="24">
        <v>3</v>
      </c>
      <c r="H90" s="26" t="s">
        <v>43</v>
      </c>
      <c r="I90" s="151" t="s">
        <v>760</v>
      </c>
      <c r="J90" s="156">
        <v>504</v>
      </c>
      <c r="K90" s="58" t="s">
        <v>247</v>
      </c>
      <c r="L90" s="196"/>
      <c r="M90" s="199">
        <v>527</v>
      </c>
      <c r="N90" s="198" t="s">
        <v>285</v>
      </c>
      <c r="O90" s="198" t="s">
        <v>236</v>
      </c>
      <c r="P90" s="198" t="s">
        <v>230</v>
      </c>
      <c r="Q90" s="198" t="s">
        <v>949</v>
      </c>
      <c r="R90" t="str">
        <f t="shared" si="1"/>
        <v>MED_LR</v>
      </c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</row>
    <row r="91" spans="1:45" s="27" customFormat="1" ht="12.75" customHeight="1" x14ac:dyDescent="0.25">
      <c r="A91" s="7">
        <v>89</v>
      </c>
      <c r="B91" s="20" t="s">
        <v>122</v>
      </c>
      <c r="C91" s="43" t="s">
        <v>128</v>
      </c>
      <c r="D91" s="45" t="s">
        <v>143</v>
      </c>
      <c r="E91" s="43" t="s">
        <v>144</v>
      </c>
      <c r="F91" s="43" t="s">
        <v>145</v>
      </c>
      <c r="G91" s="24">
        <v>3</v>
      </c>
      <c r="H91" s="26" t="s">
        <v>47</v>
      </c>
      <c r="I91" s="151" t="s">
        <v>761</v>
      </c>
      <c r="J91" s="156">
        <v>505</v>
      </c>
      <c r="K91" s="58" t="s">
        <v>250</v>
      </c>
      <c r="L91" s="196"/>
      <c r="M91" s="199">
        <v>541</v>
      </c>
      <c r="N91" s="198" t="s">
        <v>288</v>
      </c>
      <c r="O91" s="198" t="s">
        <v>234</v>
      </c>
      <c r="P91" s="198" t="s">
        <v>230</v>
      </c>
      <c r="Q91" s="198" t="s">
        <v>949</v>
      </c>
      <c r="R91" t="str">
        <f t="shared" si="1"/>
        <v>MED_PADS</v>
      </c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</row>
    <row r="92" spans="1:45" s="27" customFormat="1" ht="12.75" customHeight="1" x14ac:dyDescent="0.25">
      <c r="A92" s="7">
        <v>90</v>
      </c>
      <c r="B92" s="20" t="s">
        <v>122</v>
      </c>
      <c r="C92" s="43" t="s">
        <v>128</v>
      </c>
      <c r="D92" s="43"/>
      <c r="E92" s="43"/>
      <c r="F92" s="43"/>
      <c r="G92" s="24">
        <v>3</v>
      </c>
      <c r="H92" s="26" t="s">
        <v>50</v>
      </c>
      <c r="I92" s="151" t="s">
        <v>719</v>
      </c>
      <c r="J92" s="156">
        <v>506</v>
      </c>
      <c r="K92" s="58" t="s">
        <v>252</v>
      </c>
      <c r="L92" s="196"/>
      <c r="M92" s="199">
        <v>542</v>
      </c>
      <c r="N92" s="198" t="s">
        <v>291</v>
      </c>
      <c r="O92" s="198" t="s">
        <v>234</v>
      </c>
      <c r="P92" s="198" t="s">
        <v>230</v>
      </c>
      <c r="Q92" s="198" t="s">
        <v>949</v>
      </c>
      <c r="R92" t="str">
        <f t="shared" si="1"/>
        <v>MED_PADS</v>
      </c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</row>
    <row r="93" spans="1:45" s="27" customFormat="1" ht="12.75" customHeight="1" x14ac:dyDescent="0.25">
      <c r="A93" s="7">
        <v>91</v>
      </c>
      <c r="B93" s="20" t="s">
        <v>122</v>
      </c>
      <c r="C93" s="43" t="s">
        <v>128</v>
      </c>
      <c r="D93" s="43"/>
      <c r="E93" s="43"/>
      <c r="F93" s="43"/>
      <c r="G93" s="24">
        <v>3</v>
      </c>
      <c r="H93" s="26" t="s">
        <v>53</v>
      </c>
      <c r="I93" s="151" t="s">
        <v>719</v>
      </c>
      <c r="J93" s="156">
        <v>507</v>
      </c>
      <c r="K93" s="58" t="s">
        <v>255</v>
      </c>
      <c r="L93" s="196"/>
      <c r="M93" s="199">
        <v>543</v>
      </c>
      <c r="N93" s="198" t="s">
        <v>294</v>
      </c>
      <c r="O93" s="198" t="s">
        <v>234</v>
      </c>
      <c r="P93" s="198" t="s">
        <v>230</v>
      </c>
      <c r="Q93" s="198" t="s">
        <v>949</v>
      </c>
      <c r="R93" t="str">
        <f t="shared" si="1"/>
        <v>MED_PADS</v>
      </c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</row>
    <row r="94" spans="1:45" s="27" customFormat="1" ht="12.75" customHeight="1" x14ac:dyDescent="0.25">
      <c r="A94" s="7">
        <v>92</v>
      </c>
      <c r="B94" s="20" t="s">
        <v>122</v>
      </c>
      <c r="C94" s="43" t="s">
        <v>128</v>
      </c>
      <c r="D94" s="43"/>
      <c r="E94" s="43"/>
      <c r="F94" s="43"/>
      <c r="G94" s="24">
        <v>3</v>
      </c>
      <c r="H94" s="26" t="s">
        <v>56</v>
      </c>
      <c r="I94" s="151" t="s">
        <v>719</v>
      </c>
      <c r="J94" s="156">
        <v>508</v>
      </c>
      <c r="K94" s="58" t="s">
        <v>258</v>
      </c>
      <c r="L94" s="196"/>
      <c r="M94" s="199">
        <v>544</v>
      </c>
      <c r="N94" s="198" t="s">
        <v>297</v>
      </c>
      <c r="O94" s="198" t="s">
        <v>234</v>
      </c>
      <c r="P94" s="198" t="s">
        <v>230</v>
      </c>
      <c r="Q94" s="198" t="s">
        <v>949</v>
      </c>
      <c r="R94" t="str">
        <f t="shared" si="1"/>
        <v>MED_PADS</v>
      </c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</row>
    <row r="95" spans="1:45" s="27" customFormat="1" ht="12.75" customHeight="1" x14ac:dyDescent="0.25">
      <c r="A95" s="7">
        <v>93</v>
      </c>
      <c r="B95" s="20" t="s">
        <v>122</v>
      </c>
      <c r="C95" s="43" t="s">
        <v>128</v>
      </c>
      <c r="D95" s="43"/>
      <c r="E95" s="43"/>
      <c r="F95" s="43"/>
      <c r="G95" s="24">
        <v>3</v>
      </c>
      <c r="H95" s="30">
        <v>10</v>
      </c>
      <c r="I95" s="151" t="s">
        <v>719</v>
      </c>
      <c r="J95" s="156">
        <v>509</v>
      </c>
      <c r="K95" s="58" t="s">
        <v>261</v>
      </c>
      <c r="L95" s="196"/>
      <c r="M95" s="199">
        <v>545</v>
      </c>
      <c r="N95" s="198" t="s">
        <v>300</v>
      </c>
      <c r="O95" s="198" t="s">
        <v>234</v>
      </c>
      <c r="P95" s="198" t="s">
        <v>230</v>
      </c>
      <c r="Q95" s="198" t="s">
        <v>949</v>
      </c>
      <c r="R95" t="str">
        <f t="shared" si="1"/>
        <v>MED_PADS</v>
      </c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</row>
    <row r="96" spans="1:45" s="27" customFormat="1" ht="12.75" customHeight="1" x14ac:dyDescent="0.25">
      <c r="A96" s="7">
        <v>94</v>
      </c>
      <c r="B96" s="20" t="s">
        <v>122</v>
      </c>
      <c r="C96" s="43" t="s">
        <v>128</v>
      </c>
      <c r="D96" s="43"/>
      <c r="E96" s="43"/>
      <c r="F96" s="43"/>
      <c r="G96" s="24">
        <v>3</v>
      </c>
      <c r="H96" s="30">
        <v>11</v>
      </c>
      <c r="I96" s="151" t="s">
        <v>719</v>
      </c>
      <c r="J96" s="156">
        <v>510</v>
      </c>
      <c r="K96" s="58" t="s">
        <v>264</v>
      </c>
      <c r="L96" s="196"/>
      <c r="M96" s="199">
        <v>546</v>
      </c>
      <c r="N96" s="198" t="s">
        <v>303</v>
      </c>
      <c r="O96" s="198" t="s">
        <v>234</v>
      </c>
      <c r="P96" s="198" t="s">
        <v>230</v>
      </c>
      <c r="Q96" s="198" t="s">
        <v>949</v>
      </c>
      <c r="R96" t="str">
        <f t="shared" si="1"/>
        <v>MED_PADS</v>
      </c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</row>
    <row r="97" spans="1:45" s="27" customFormat="1" ht="12.75" customHeight="1" x14ac:dyDescent="0.25">
      <c r="A97" s="7">
        <v>95</v>
      </c>
      <c r="B97" s="20" t="s">
        <v>122</v>
      </c>
      <c r="C97" s="43" t="s">
        <v>128</v>
      </c>
      <c r="D97" s="43"/>
      <c r="E97" s="43"/>
      <c r="F97" s="43"/>
      <c r="G97" s="24">
        <v>3</v>
      </c>
      <c r="H97" s="30">
        <v>12</v>
      </c>
      <c r="I97" s="151" t="s">
        <v>719</v>
      </c>
      <c r="J97" s="156">
        <v>521</v>
      </c>
      <c r="K97" s="58" t="s">
        <v>267</v>
      </c>
      <c r="L97" s="196"/>
      <c r="M97" s="199">
        <v>547</v>
      </c>
      <c r="N97" s="198" t="s">
        <v>305</v>
      </c>
      <c r="O97" s="198" t="s">
        <v>234</v>
      </c>
      <c r="P97" s="198" t="s">
        <v>230</v>
      </c>
      <c r="Q97" s="198" t="s">
        <v>949</v>
      </c>
      <c r="R97" t="str">
        <f t="shared" si="1"/>
        <v>MED_PADS</v>
      </c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</row>
    <row r="98" spans="1:45" s="27" customFormat="1" ht="12.75" customHeight="1" x14ac:dyDescent="0.25">
      <c r="A98" s="7">
        <v>96</v>
      </c>
      <c r="B98" s="20" t="s">
        <v>122</v>
      </c>
      <c r="C98" s="43" t="s">
        <v>128</v>
      </c>
      <c r="D98" s="45"/>
      <c r="E98" s="43"/>
      <c r="F98" s="43"/>
      <c r="G98" s="24">
        <v>3</v>
      </c>
      <c r="H98" s="30">
        <v>13</v>
      </c>
      <c r="I98" s="151" t="s">
        <v>719</v>
      </c>
      <c r="J98" s="156">
        <v>522</v>
      </c>
      <c r="K98" s="58" t="s">
        <v>270</v>
      </c>
      <c r="L98" s="196"/>
      <c r="M98" s="199">
        <v>548</v>
      </c>
      <c r="N98" s="198" t="s">
        <v>308</v>
      </c>
      <c r="O98" s="198" t="s">
        <v>234</v>
      </c>
      <c r="P98" s="198" t="s">
        <v>230</v>
      </c>
      <c r="Q98" s="198" t="s">
        <v>949</v>
      </c>
      <c r="R98" t="str">
        <f t="shared" si="1"/>
        <v>MED_PADS</v>
      </c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</row>
    <row r="99" spans="1:45" s="27" customFormat="1" ht="12.75" customHeight="1" x14ac:dyDescent="0.25">
      <c r="A99" s="7">
        <v>97</v>
      </c>
      <c r="B99" s="20" t="s">
        <v>122</v>
      </c>
      <c r="C99" s="43" t="s">
        <v>128</v>
      </c>
      <c r="D99" s="43"/>
      <c r="E99" s="43"/>
      <c r="F99" s="43"/>
      <c r="G99" s="24">
        <v>3</v>
      </c>
      <c r="H99" s="30">
        <v>14</v>
      </c>
      <c r="I99" s="151" t="s">
        <v>719</v>
      </c>
      <c r="J99" s="156">
        <v>523</v>
      </c>
      <c r="K99" s="58" t="s">
        <v>273</v>
      </c>
      <c r="L99" s="196"/>
      <c r="M99" s="199">
        <v>601</v>
      </c>
      <c r="N99" s="198" t="s">
        <v>559</v>
      </c>
      <c r="O99" s="198" t="s">
        <v>547</v>
      </c>
      <c r="P99" s="198" t="s">
        <v>697</v>
      </c>
      <c r="Q99" s="198" t="s">
        <v>949</v>
      </c>
      <c r="R99" t="str">
        <f t="shared" si="1"/>
        <v>SO_AQN</v>
      </c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</row>
    <row r="100" spans="1:45" s="27" customFormat="1" ht="12.75" customHeight="1" x14ac:dyDescent="0.25">
      <c r="A100" s="7">
        <v>98</v>
      </c>
      <c r="B100" s="20" t="s">
        <v>122</v>
      </c>
      <c r="C100" s="43" t="s">
        <v>128</v>
      </c>
      <c r="D100" s="45"/>
      <c r="E100" s="45"/>
      <c r="F100" s="45"/>
      <c r="G100" s="24">
        <v>3</v>
      </c>
      <c r="H100" s="30">
        <v>15</v>
      </c>
      <c r="I100" s="151" t="s">
        <v>719</v>
      </c>
      <c r="J100" s="156">
        <v>524</v>
      </c>
      <c r="K100" s="58" t="s">
        <v>276</v>
      </c>
      <c r="L100" s="196"/>
      <c r="M100" s="199">
        <v>602</v>
      </c>
      <c r="N100" s="198" t="s">
        <v>562</v>
      </c>
      <c r="O100" s="198" t="s">
        <v>547</v>
      </c>
      <c r="P100" s="198" t="s">
        <v>697</v>
      </c>
      <c r="Q100" s="198" t="s">
        <v>949</v>
      </c>
      <c r="R100" t="str">
        <f t="shared" si="1"/>
        <v>SO_AQN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</row>
    <row r="101" spans="1:45" s="27" customFormat="1" ht="12.75" customHeight="1" x14ac:dyDescent="0.25">
      <c r="A101" s="7">
        <v>99</v>
      </c>
      <c r="B101" s="20" t="s">
        <v>122</v>
      </c>
      <c r="C101" s="43" t="s">
        <v>128</v>
      </c>
      <c r="D101" s="43"/>
      <c r="E101" s="43"/>
      <c r="F101" s="43"/>
      <c r="G101" s="24">
        <v>3</v>
      </c>
      <c r="H101" s="24">
        <v>16</v>
      </c>
      <c r="I101" s="151" t="s">
        <v>719</v>
      </c>
      <c r="J101" s="156">
        <v>525</v>
      </c>
      <c r="K101" s="58" t="s">
        <v>279</v>
      </c>
      <c r="L101" s="196"/>
      <c r="M101" s="199">
        <v>603</v>
      </c>
      <c r="N101" s="198" t="s">
        <v>565</v>
      </c>
      <c r="O101" s="198" t="s">
        <v>547</v>
      </c>
      <c r="P101" s="198" t="s">
        <v>697</v>
      </c>
      <c r="Q101" s="198" t="s">
        <v>949</v>
      </c>
      <c r="R101" t="str">
        <f t="shared" si="1"/>
        <v>SO_AQN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</row>
    <row r="102" spans="1:45" s="27" customFormat="1" ht="12.75" customHeight="1" x14ac:dyDescent="0.25">
      <c r="A102" s="7">
        <v>100</v>
      </c>
      <c r="B102" s="20" t="s">
        <v>122</v>
      </c>
      <c r="C102" s="43" t="s">
        <v>128</v>
      </c>
      <c r="D102" s="43"/>
      <c r="E102" s="43"/>
      <c r="F102" s="43"/>
      <c r="G102" s="24">
        <v>3</v>
      </c>
      <c r="H102" s="24">
        <v>17</v>
      </c>
      <c r="I102" s="151" t="s">
        <v>719</v>
      </c>
      <c r="J102" s="156">
        <v>526</v>
      </c>
      <c r="K102" s="58" t="s">
        <v>282</v>
      </c>
      <c r="L102" s="196"/>
      <c r="M102" s="199">
        <v>604</v>
      </c>
      <c r="N102" s="198" t="s">
        <v>568</v>
      </c>
      <c r="O102" s="198" t="s">
        <v>547</v>
      </c>
      <c r="P102" s="198" t="s">
        <v>697</v>
      </c>
      <c r="Q102" s="198" t="s">
        <v>949</v>
      </c>
      <c r="R102" t="str">
        <f t="shared" si="1"/>
        <v>SO_AQN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</row>
    <row r="103" spans="1:45" s="27" customFormat="1" ht="12.75" customHeight="1" x14ac:dyDescent="0.25">
      <c r="A103" s="7">
        <v>101</v>
      </c>
      <c r="B103" s="20" t="s">
        <v>122</v>
      </c>
      <c r="C103" s="43" t="s">
        <v>128</v>
      </c>
      <c r="D103" s="45"/>
      <c r="E103" s="45"/>
      <c r="F103" s="45"/>
      <c r="G103" s="24">
        <v>3</v>
      </c>
      <c r="H103" s="24">
        <v>18</v>
      </c>
      <c r="I103" s="151" t="s">
        <v>719</v>
      </c>
      <c r="J103" s="156">
        <v>527</v>
      </c>
      <c r="K103" s="58" t="s">
        <v>285</v>
      </c>
      <c r="L103" s="196"/>
      <c r="M103" s="199">
        <v>605</v>
      </c>
      <c r="N103" s="198" t="s">
        <v>571</v>
      </c>
      <c r="O103" s="198" t="s">
        <v>547</v>
      </c>
      <c r="P103" s="198" t="s">
        <v>697</v>
      </c>
      <c r="Q103" s="198" t="s">
        <v>949</v>
      </c>
      <c r="R103" t="str">
        <f t="shared" si="1"/>
        <v>SO_AQN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</row>
    <row r="104" spans="1:45" s="27" customFormat="1" ht="12.75" customHeight="1" x14ac:dyDescent="0.25">
      <c r="A104" s="7">
        <v>102</v>
      </c>
      <c r="B104" s="20" t="s">
        <v>122</v>
      </c>
      <c r="C104" s="43" t="s">
        <v>128</v>
      </c>
      <c r="D104" s="43"/>
      <c r="E104" s="43"/>
      <c r="F104" s="43"/>
      <c r="G104" s="24">
        <v>3</v>
      </c>
      <c r="H104" s="24">
        <v>19</v>
      </c>
      <c r="I104" s="151" t="s">
        <v>719</v>
      </c>
      <c r="J104" s="156">
        <v>541</v>
      </c>
      <c r="K104" s="58" t="s">
        <v>288</v>
      </c>
      <c r="L104" s="196"/>
      <c r="M104" s="199">
        <v>606</v>
      </c>
      <c r="N104" s="198" t="s">
        <v>574</v>
      </c>
      <c r="O104" s="198" t="s">
        <v>547</v>
      </c>
      <c r="P104" s="198" t="s">
        <v>697</v>
      </c>
      <c r="Q104" s="198" t="s">
        <v>949</v>
      </c>
      <c r="R104" t="str">
        <f t="shared" si="1"/>
        <v>SO_AQN</v>
      </c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</row>
    <row r="105" spans="1:45" s="27" customFormat="1" ht="12.75" customHeight="1" x14ac:dyDescent="0.25">
      <c r="A105" s="7">
        <v>103</v>
      </c>
      <c r="B105" s="20" t="s">
        <v>122</v>
      </c>
      <c r="C105" s="43" t="s">
        <v>128</v>
      </c>
      <c r="D105" s="43"/>
      <c r="E105" s="43"/>
      <c r="F105" s="43"/>
      <c r="G105" s="24">
        <v>3</v>
      </c>
      <c r="H105" s="24">
        <v>20</v>
      </c>
      <c r="I105" s="151" t="s">
        <v>719</v>
      </c>
      <c r="J105" s="156">
        <v>542</v>
      </c>
      <c r="K105" s="58" t="s">
        <v>291</v>
      </c>
      <c r="L105" s="196"/>
      <c r="M105" s="199">
        <v>607</v>
      </c>
      <c r="N105" s="198" t="s">
        <v>576</v>
      </c>
      <c r="O105" s="198" t="s">
        <v>547</v>
      </c>
      <c r="P105" s="198" t="s">
        <v>697</v>
      </c>
      <c r="Q105" s="198" t="s">
        <v>949</v>
      </c>
      <c r="R105" t="str">
        <f t="shared" si="1"/>
        <v>SO_AQN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</row>
    <row r="106" spans="1:45" s="27" customFormat="1" ht="12.75" customHeight="1" x14ac:dyDescent="0.25">
      <c r="A106" s="7">
        <v>104</v>
      </c>
      <c r="B106" s="20" t="s">
        <v>122</v>
      </c>
      <c r="C106" s="43" t="s">
        <v>126</v>
      </c>
      <c r="D106" s="43" t="s">
        <v>146</v>
      </c>
      <c r="E106" s="43" t="s">
        <v>147</v>
      </c>
      <c r="F106" s="43" t="s">
        <v>148</v>
      </c>
      <c r="G106" s="24">
        <v>3</v>
      </c>
      <c r="H106" s="24">
        <v>21</v>
      </c>
      <c r="I106" s="151" t="s">
        <v>762</v>
      </c>
      <c r="J106" s="156">
        <v>543</v>
      </c>
      <c r="K106" s="58" t="s">
        <v>294</v>
      </c>
      <c r="L106" s="196"/>
      <c r="M106" s="199">
        <v>608</v>
      </c>
      <c r="N106" s="198" t="s">
        <v>578</v>
      </c>
      <c r="O106" s="198" t="s">
        <v>547</v>
      </c>
      <c r="P106" s="198" t="s">
        <v>697</v>
      </c>
      <c r="Q106" s="198" t="s">
        <v>949</v>
      </c>
      <c r="R106" t="str">
        <f t="shared" si="1"/>
        <v>SO_AQN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</row>
    <row r="107" spans="1:45" s="27" customFormat="1" ht="12.75" customHeight="1" x14ac:dyDescent="0.25">
      <c r="A107" s="7">
        <v>105</v>
      </c>
      <c r="B107" s="20" t="s">
        <v>122</v>
      </c>
      <c r="C107" s="43" t="s">
        <v>126</v>
      </c>
      <c r="D107" s="43" t="s">
        <v>149</v>
      </c>
      <c r="E107" s="43" t="s">
        <v>150</v>
      </c>
      <c r="F107" s="43" t="s">
        <v>151</v>
      </c>
      <c r="G107" s="24">
        <v>3</v>
      </c>
      <c r="H107" s="24">
        <v>22</v>
      </c>
      <c r="I107" s="151" t="s">
        <v>763</v>
      </c>
      <c r="J107" s="156">
        <v>544</v>
      </c>
      <c r="K107" s="58" t="s">
        <v>297</v>
      </c>
      <c r="L107" s="196"/>
      <c r="M107" s="199">
        <v>609</v>
      </c>
      <c r="N107" s="198" t="s">
        <v>581</v>
      </c>
      <c r="O107" s="198" t="s">
        <v>547</v>
      </c>
      <c r="P107" s="198" t="s">
        <v>697</v>
      </c>
      <c r="Q107" s="198" t="s">
        <v>949</v>
      </c>
      <c r="R107" t="str">
        <f t="shared" si="1"/>
        <v>SO_AQN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</row>
    <row r="108" spans="1:45" s="27" customFormat="1" ht="12.75" customHeight="1" x14ac:dyDescent="0.25">
      <c r="A108" s="7">
        <v>106</v>
      </c>
      <c r="B108" s="20" t="s">
        <v>122</v>
      </c>
      <c r="C108" s="43" t="s">
        <v>126</v>
      </c>
      <c r="D108" s="43" t="s">
        <v>152</v>
      </c>
      <c r="E108" s="43" t="s">
        <v>153</v>
      </c>
      <c r="F108" s="43" t="s">
        <v>154</v>
      </c>
      <c r="G108" s="24">
        <v>3</v>
      </c>
      <c r="H108" s="24">
        <v>23</v>
      </c>
      <c r="I108" s="151" t="s">
        <v>764</v>
      </c>
      <c r="J108" s="156">
        <v>545</v>
      </c>
      <c r="K108" s="58" t="s">
        <v>300</v>
      </c>
      <c r="L108" s="196"/>
      <c r="M108" s="199">
        <v>620</v>
      </c>
      <c r="N108" s="198" t="s">
        <v>584</v>
      </c>
      <c r="O108" s="198" t="s">
        <v>678</v>
      </c>
      <c r="P108" s="198" t="s">
        <v>697</v>
      </c>
      <c r="Q108" s="198" t="s">
        <v>949</v>
      </c>
      <c r="R108" t="str">
        <f t="shared" si="1"/>
        <v>SO_PYL</v>
      </c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</row>
    <row r="109" spans="1:45" s="27" customFormat="1" ht="12.75" customHeight="1" x14ac:dyDescent="0.25">
      <c r="A109" s="7">
        <v>107</v>
      </c>
      <c r="B109" s="20" t="s">
        <v>122</v>
      </c>
      <c r="C109" s="43" t="s">
        <v>126</v>
      </c>
      <c r="D109" s="45" t="s">
        <v>155</v>
      </c>
      <c r="E109" s="43" t="s">
        <v>156</v>
      </c>
      <c r="F109" s="43" t="s">
        <v>157</v>
      </c>
      <c r="G109" s="24">
        <v>3</v>
      </c>
      <c r="H109" s="24">
        <v>24</v>
      </c>
      <c r="I109" s="151" t="s">
        <v>765</v>
      </c>
      <c r="J109" s="156">
        <v>546</v>
      </c>
      <c r="K109" s="58" t="s">
        <v>303</v>
      </c>
      <c r="L109" s="196"/>
      <c r="M109" s="199">
        <v>621</v>
      </c>
      <c r="N109" s="198" t="s">
        <v>587</v>
      </c>
      <c r="O109" s="198" t="s">
        <v>678</v>
      </c>
      <c r="P109" s="198" t="s">
        <v>697</v>
      </c>
      <c r="Q109" s="198" t="s">
        <v>949</v>
      </c>
      <c r="R109" t="str">
        <f t="shared" si="1"/>
        <v>SO_PYL</v>
      </c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</row>
    <row r="110" spans="1:45" s="27" customFormat="1" ht="12.75" customHeight="1" x14ac:dyDescent="0.25">
      <c r="A110" s="7">
        <v>108</v>
      </c>
      <c r="B110" s="20" t="s">
        <v>122</v>
      </c>
      <c r="C110" s="43" t="s">
        <v>126</v>
      </c>
      <c r="D110" s="43" t="s">
        <v>158</v>
      </c>
      <c r="E110" s="43" t="s">
        <v>159</v>
      </c>
      <c r="F110" s="43" t="s">
        <v>160</v>
      </c>
      <c r="G110" s="24">
        <v>3</v>
      </c>
      <c r="H110" s="24">
        <v>25</v>
      </c>
      <c r="I110" s="151" t="s">
        <v>766</v>
      </c>
      <c r="J110" s="156">
        <v>547</v>
      </c>
      <c r="K110" s="58" t="s">
        <v>305</v>
      </c>
      <c r="L110" s="196"/>
      <c r="M110" s="199">
        <v>622</v>
      </c>
      <c r="N110" s="198" t="s">
        <v>590</v>
      </c>
      <c r="O110" s="198" t="s">
        <v>678</v>
      </c>
      <c r="P110" s="198" t="s">
        <v>697</v>
      </c>
      <c r="Q110" s="198" t="s">
        <v>949</v>
      </c>
      <c r="R110" t="str">
        <f t="shared" si="1"/>
        <v>SO_PYL</v>
      </c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</row>
    <row r="111" spans="1:45" s="27" customFormat="1" ht="12.75" customHeight="1" x14ac:dyDescent="0.25">
      <c r="A111" s="7">
        <v>109</v>
      </c>
      <c r="B111" s="20" t="s">
        <v>122</v>
      </c>
      <c r="C111" s="43" t="s">
        <v>126</v>
      </c>
      <c r="D111" s="43"/>
      <c r="E111" s="43"/>
      <c r="F111" s="43"/>
      <c r="G111" s="24">
        <v>3</v>
      </c>
      <c r="H111" s="24">
        <v>26</v>
      </c>
      <c r="I111" s="151" t="s">
        <v>719</v>
      </c>
      <c r="J111" s="156">
        <v>548</v>
      </c>
      <c r="K111" s="58" t="s">
        <v>308</v>
      </c>
      <c r="L111" s="196"/>
      <c r="M111" s="199">
        <v>623</v>
      </c>
      <c r="N111" s="198" t="s">
        <v>593</v>
      </c>
      <c r="O111" s="198" t="s">
        <v>678</v>
      </c>
      <c r="P111" s="198" t="s">
        <v>697</v>
      </c>
      <c r="Q111" s="198" t="s">
        <v>949</v>
      </c>
      <c r="R111" t="str">
        <f t="shared" si="1"/>
        <v>SO_PYL</v>
      </c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</row>
    <row r="112" spans="1:45" s="27" customFormat="1" ht="12.75" customHeight="1" x14ac:dyDescent="0.25">
      <c r="A112" s="7">
        <v>110</v>
      </c>
      <c r="B112" s="20" t="s">
        <v>122</v>
      </c>
      <c r="C112" s="43" t="s">
        <v>126</v>
      </c>
      <c r="D112" s="43"/>
      <c r="E112" s="43"/>
      <c r="F112" s="43"/>
      <c r="G112" s="24">
        <v>3</v>
      </c>
      <c r="H112" s="24">
        <v>27</v>
      </c>
      <c r="I112" s="151" t="s">
        <v>719</v>
      </c>
      <c r="J112" s="156">
        <v>564</v>
      </c>
      <c r="K112" s="58" t="s">
        <v>310</v>
      </c>
      <c r="L112" s="196"/>
      <c r="M112" s="199">
        <v>624</v>
      </c>
      <c r="N112" s="198" t="s">
        <v>595</v>
      </c>
      <c r="O112" s="198" t="s">
        <v>678</v>
      </c>
      <c r="P112" s="198" t="s">
        <v>697</v>
      </c>
      <c r="Q112" s="198" t="s">
        <v>949</v>
      </c>
      <c r="R112" t="str">
        <f t="shared" si="1"/>
        <v>SO_PYL</v>
      </c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</row>
    <row r="113" spans="1:45" s="27" customFormat="1" ht="12.75" customHeight="1" x14ac:dyDescent="0.25">
      <c r="A113" s="7">
        <v>111</v>
      </c>
      <c r="B113" s="20" t="s">
        <v>122</v>
      </c>
      <c r="C113" s="43" t="s">
        <v>126</v>
      </c>
      <c r="D113" s="43"/>
      <c r="E113" s="43"/>
      <c r="F113" s="43"/>
      <c r="G113" s="24">
        <v>3</v>
      </c>
      <c r="H113" s="24">
        <v>28</v>
      </c>
      <c r="I113" s="151" t="s">
        <v>719</v>
      </c>
      <c r="J113" s="156">
        <v>565</v>
      </c>
      <c r="K113" s="58" t="s">
        <v>311</v>
      </c>
      <c r="L113" s="196"/>
      <c r="M113" s="199">
        <v>634</v>
      </c>
      <c r="N113" s="198" t="s">
        <v>596</v>
      </c>
      <c r="O113" s="198" t="s">
        <v>551</v>
      </c>
      <c r="P113" s="198" t="s">
        <v>697</v>
      </c>
      <c r="Q113" s="198" t="s">
        <v>949</v>
      </c>
      <c r="R113" t="str">
        <f t="shared" si="1"/>
        <v>SO_NMP</v>
      </c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</row>
    <row r="114" spans="1:45" s="27" customFormat="1" ht="12.75" customHeight="1" x14ac:dyDescent="0.25">
      <c r="A114" s="7">
        <v>112</v>
      </c>
      <c r="B114" s="20" t="s">
        <v>122</v>
      </c>
      <c r="C114" s="43" t="s">
        <v>126</v>
      </c>
      <c r="D114" s="43"/>
      <c r="E114" s="43"/>
      <c r="F114" s="43"/>
      <c r="G114" s="24">
        <v>3</v>
      </c>
      <c r="H114" s="24">
        <v>29</v>
      </c>
      <c r="I114" s="151" t="s">
        <v>719</v>
      </c>
      <c r="J114" s="156">
        <v>566</v>
      </c>
      <c r="K114" s="58" t="s">
        <v>313</v>
      </c>
      <c r="L114" s="196"/>
      <c r="M114" s="199">
        <v>635</v>
      </c>
      <c r="N114" s="198" t="s">
        <v>599</v>
      </c>
      <c r="O114" s="198" t="s">
        <v>551</v>
      </c>
      <c r="P114" s="198" t="s">
        <v>697</v>
      </c>
      <c r="Q114" s="198" t="s">
        <v>949</v>
      </c>
      <c r="R114" t="str">
        <f t="shared" si="1"/>
        <v>SO_NMP</v>
      </c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</row>
    <row r="115" spans="1:45" s="27" customFormat="1" ht="12.75" customHeight="1" x14ac:dyDescent="0.25">
      <c r="A115" s="7">
        <v>113</v>
      </c>
      <c r="B115" s="20" t="s">
        <v>122</v>
      </c>
      <c r="C115" s="43" t="s">
        <v>126</v>
      </c>
      <c r="D115" s="43"/>
      <c r="E115" s="43"/>
      <c r="F115" s="43"/>
      <c r="G115" s="24">
        <v>3</v>
      </c>
      <c r="H115" s="24">
        <v>30</v>
      </c>
      <c r="I115" s="151" t="s">
        <v>719</v>
      </c>
      <c r="J115" s="156">
        <v>568</v>
      </c>
      <c r="K115" s="58" t="s">
        <v>314</v>
      </c>
      <c r="L115" s="196"/>
      <c r="M115" s="199">
        <v>636</v>
      </c>
      <c r="N115" s="198" t="s">
        <v>602</v>
      </c>
      <c r="O115" s="198" t="s">
        <v>551</v>
      </c>
      <c r="P115" s="198" t="s">
        <v>697</v>
      </c>
      <c r="Q115" s="198" t="s">
        <v>949</v>
      </c>
      <c r="R115" t="str">
        <f t="shared" si="1"/>
        <v>SO_NMP</v>
      </c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</row>
    <row r="116" spans="1:45" s="27" customFormat="1" ht="12.75" customHeight="1" x14ac:dyDescent="0.25">
      <c r="A116" s="7">
        <v>114</v>
      </c>
      <c r="B116" s="20" t="s">
        <v>122</v>
      </c>
      <c r="C116" s="43" t="s">
        <v>126</v>
      </c>
      <c r="D116" s="45"/>
      <c r="E116" s="43"/>
      <c r="F116" s="43"/>
      <c r="G116" s="24">
        <v>3</v>
      </c>
      <c r="H116" s="24">
        <v>31</v>
      </c>
      <c r="I116" s="151" t="s">
        <v>719</v>
      </c>
      <c r="J116" s="156">
        <v>569</v>
      </c>
      <c r="K116" s="58" t="s">
        <v>316</v>
      </c>
      <c r="L116" s="196"/>
      <c r="M116" s="199">
        <v>638</v>
      </c>
      <c r="N116" s="198" t="s">
        <v>605</v>
      </c>
      <c r="O116" s="198" t="s">
        <v>551</v>
      </c>
      <c r="P116" s="198" t="s">
        <v>697</v>
      </c>
      <c r="Q116" s="198" t="s">
        <v>949</v>
      </c>
      <c r="R116" t="str">
        <f t="shared" si="1"/>
        <v>SO_NMP</v>
      </c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</row>
    <row r="117" spans="1:45" s="27" customFormat="1" ht="12.75" customHeight="1" x14ac:dyDescent="0.25">
      <c r="A117" s="7">
        <v>115</v>
      </c>
      <c r="B117" s="20" t="s">
        <v>122</v>
      </c>
      <c r="C117" s="43" t="s">
        <v>126</v>
      </c>
      <c r="D117" s="43"/>
      <c r="E117" s="43"/>
      <c r="F117" s="43"/>
      <c r="G117" s="24">
        <v>3</v>
      </c>
      <c r="H117" s="24">
        <v>32</v>
      </c>
      <c r="I117" s="151" t="s">
        <v>719</v>
      </c>
      <c r="J117" s="156">
        <v>570</v>
      </c>
      <c r="K117" s="58" t="s">
        <v>318</v>
      </c>
      <c r="L117" s="196"/>
      <c r="M117" s="199">
        <v>639</v>
      </c>
      <c r="N117" s="198" t="s">
        <v>606</v>
      </c>
      <c r="O117" s="198" t="s">
        <v>551</v>
      </c>
      <c r="P117" s="198" t="s">
        <v>697</v>
      </c>
      <c r="Q117" s="198" t="s">
        <v>949</v>
      </c>
      <c r="R117" t="str">
        <f t="shared" si="1"/>
        <v>SO_NMP</v>
      </c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</row>
    <row r="118" spans="1:45" s="27" customFormat="1" ht="12.75" customHeight="1" x14ac:dyDescent="0.25">
      <c r="A118" s="7">
        <v>116</v>
      </c>
      <c r="B118" s="20" t="s">
        <v>122</v>
      </c>
      <c r="C118" s="43" t="s">
        <v>126</v>
      </c>
      <c r="D118" s="43"/>
      <c r="E118" s="43"/>
      <c r="F118" s="43"/>
      <c r="G118" s="24">
        <v>3</v>
      </c>
      <c r="H118" s="24">
        <v>33</v>
      </c>
      <c r="I118" s="151" t="s">
        <v>719</v>
      </c>
      <c r="J118" s="156">
        <v>601</v>
      </c>
      <c r="K118" s="92" t="s">
        <v>559</v>
      </c>
      <c r="L118" s="196"/>
      <c r="M118" s="199">
        <v>640</v>
      </c>
      <c r="N118" s="198" t="s">
        <v>607</v>
      </c>
      <c r="O118" s="198" t="s">
        <v>551</v>
      </c>
      <c r="P118" s="198" t="s">
        <v>697</v>
      </c>
      <c r="Q118" s="198" t="s">
        <v>949</v>
      </c>
      <c r="R118" t="str">
        <f t="shared" si="1"/>
        <v>SO_NMP</v>
      </c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</row>
    <row r="119" spans="1:45" s="27" customFormat="1" ht="12.75" customHeight="1" x14ac:dyDescent="0.25">
      <c r="A119" s="7">
        <v>117</v>
      </c>
      <c r="B119" s="20" t="s">
        <v>122</v>
      </c>
      <c r="C119" s="43" t="s">
        <v>126</v>
      </c>
      <c r="D119" s="43"/>
      <c r="E119" s="43"/>
      <c r="F119" s="43"/>
      <c r="G119" s="24">
        <v>3</v>
      </c>
      <c r="H119" s="24">
        <v>34</v>
      </c>
      <c r="I119" s="151" t="s">
        <v>719</v>
      </c>
      <c r="J119" s="156">
        <v>602</v>
      </c>
      <c r="K119" s="92" t="s">
        <v>562</v>
      </c>
      <c r="L119" s="196"/>
      <c r="M119" s="199">
        <v>641</v>
      </c>
      <c r="N119" s="198" t="s">
        <v>608</v>
      </c>
      <c r="O119" s="198" t="s">
        <v>551</v>
      </c>
      <c r="P119" s="198" t="s">
        <v>697</v>
      </c>
      <c r="Q119" s="198" t="s">
        <v>949</v>
      </c>
      <c r="R119" t="str">
        <f t="shared" si="1"/>
        <v>SO_NMP</v>
      </c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</row>
    <row r="120" spans="1:45" s="27" customFormat="1" ht="12.75" customHeight="1" x14ac:dyDescent="0.25">
      <c r="A120" s="7">
        <v>118</v>
      </c>
      <c r="B120" s="20" t="s">
        <v>122</v>
      </c>
      <c r="C120" s="43" t="s">
        <v>126</v>
      </c>
      <c r="D120" s="43"/>
      <c r="E120" s="43"/>
      <c r="F120" s="43"/>
      <c r="G120" s="24">
        <v>3</v>
      </c>
      <c r="H120" s="24">
        <v>35</v>
      </c>
      <c r="I120" s="151" t="s">
        <v>719</v>
      </c>
      <c r="J120" s="156">
        <v>603</v>
      </c>
      <c r="K120" s="92" t="s">
        <v>565</v>
      </c>
      <c r="L120" s="196"/>
      <c r="M120" s="199">
        <v>642</v>
      </c>
      <c r="N120" s="198" t="s">
        <v>609</v>
      </c>
      <c r="O120" s="198" t="s">
        <v>551</v>
      </c>
      <c r="P120" s="198" t="s">
        <v>697</v>
      </c>
      <c r="Q120" s="198" t="s">
        <v>949</v>
      </c>
      <c r="R120" t="str">
        <f t="shared" si="1"/>
        <v>SO_NMP</v>
      </c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</row>
    <row r="121" spans="1:45" s="27" customFormat="1" ht="12.75" customHeight="1" x14ac:dyDescent="0.25">
      <c r="A121" s="7">
        <v>119</v>
      </c>
      <c r="B121" s="20" t="s">
        <v>122</v>
      </c>
      <c r="C121" s="43" t="s">
        <v>126</v>
      </c>
      <c r="D121" s="43"/>
      <c r="E121" s="43"/>
      <c r="F121" s="43"/>
      <c r="G121" s="24">
        <v>3</v>
      </c>
      <c r="H121" s="24">
        <v>36</v>
      </c>
      <c r="I121" s="151" t="s">
        <v>719</v>
      </c>
      <c r="J121" s="156">
        <v>604</v>
      </c>
      <c r="K121" s="92" t="s">
        <v>568</v>
      </c>
      <c r="L121" s="196"/>
      <c r="M121" s="199">
        <v>643</v>
      </c>
      <c r="N121" s="198" t="s">
        <v>610</v>
      </c>
      <c r="O121" s="198" t="s">
        <v>551</v>
      </c>
      <c r="P121" s="198" t="s">
        <v>697</v>
      </c>
      <c r="Q121" s="198" t="s">
        <v>949</v>
      </c>
      <c r="R121" t="str">
        <f t="shared" si="1"/>
        <v>SO_NMP</v>
      </c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</row>
    <row r="122" spans="1:45" s="27" customFormat="1" ht="12.75" customHeight="1" x14ac:dyDescent="0.25">
      <c r="A122" s="7">
        <v>120</v>
      </c>
      <c r="B122" s="20" t="s">
        <v>122</v>
      </c>
      <c r="C122" s="43" t="s">
        <v>126</v>
      </c>
      <c r="D122" s="43"/>
      <c r="E122" s="43"/>
      <c r="F122" s="43"/>
      <c r="G122" s="24">
        <v>3</v>
      </c>
      <c r="H122" s="24">
        <v>37</v>
      </c>
      <c r="I122" s="151" t="s">
        <v>719</v>
      </c>
      <c r="J122" s="156">
        <v>605</v>
      </c>
      <c r="K122" s="92" t="s">
        <v>571</v>
      </c>
      <c r="L122" s="196"/>
      <c r="M122" s="199">
        <v>644</v>
      </c>
      <c r="N122" s="198" t="s">
        <v>611</v>
      </c>
      <c r="O122" s="198" t="s">
        <v>551</v>
      </c>
      <c r="P122" s="198" t="s">
        <v>697</v>
      </c>
      <c r="Q122" s="198" t="s">
        <v>949</v>
      </c>
      <c r="R122" t="str">
        <f t="shared" si="1"/>
        <v>SO_NMP</v>
      </c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</row>
    <row r="123" spans="1:45" s="27" customFormat="1" ht="12.75" customHeight="1" x14ac:dyDescent="0.25">
      <c r="A123" s="7">
        <v>121</v>
      </c>
      <c r="B123" s="20" t="s">
        <v>122</v>
      </c>
      <c r="C123" s="43" t="s">
        <v>126</v>
      </c>
      <c r="D123" s="43"/>
      <c r="E123" s="43"/>
      <c r="F123" s="43"/>
      <c r="G123" s="24">
        <v>3</v>
      </c>
      <c r="H123" s="24">
        <v>38</v>
      </c>
      <c r="I123" s="151" t="s">
        <v>719</v>
      </c>
      <c r="J123" s="156">
        <v>606</v>
      </c>
      <c r="K123" s="92" t="s">
        <v>574</v>
      </c>
      <c r="L123" s="196"/>
      <c r="M123" s="199">
        <v>652</v>
      </c>
      <c r="N123" s="198" t="s">
        <v>613</v>
      </c>
      <c r="O123" s="198" t="s">
        <v>553</v>
      </c>
      <c r="P123" s="198" t="s">
        <v>697</v>
      </c>
      <c r="Q123" s="198" t="s">
        <v>949</v>
      </c>
      <c r="R123" t="str">
        <f t="shared" si="1"/>
        <v>SO_MPS</v>
      </c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</row>
    <row r="124" spans="1:45" s="27" customFormat="1" ht="12.75" customHeight="1" x14ac:dyDescent="0.25">
      <c r="A124" s="7">
        <v>122</v>
      </c>
      <c r="B124" s="20" t="s">
        <v>122</v>
      </c>
      <c r="C124" s="43" t="s">
        <v>126</v>
      </c>
      <c r="D124" s="46"/>
      <c r="E124" s="46"/>
      <c r="F124" s="45"/>
      <c r="G124" s="24">
        <v>3</v>
      </c>
      <c r="H124" s="24">
        <v>39</v>
      </c>
      <c r="I124" s="151" t="s">
        <v>719</v>
      </c>
      <c r="J124" s="156">
        <v>607</v>
      </c>
      <c r="K124" s="92" t="s">
        <v>576</v>
      </c>
      <c r="L124" s="196"/>
      <c r="M124" s="199">
        <v>653</v>
      </c>
      <c r="N124" s="198" t="s">
        <v>616</v>
      </c>
      <c r="O124" s="198" t="s">
        <v>553</v>
      </c>
      <c r="P124" s="198" t="s">
        <v>697</v>
      </c>
      <c r="Q124" s="198" t="s">
        <v>949</v>
      </c>
      <c r="R124" t="str">
        <f t="shared" si="1"/>
        <v>SO_MPS</v>
      </c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</row>
    <row r="125" spans="1:45" s="27" customFormat="1" ht="12.75" customHeight="1" x14ac:dyDescent="0.25">
      <c r="A125" s="7">
        <v>123</v>
      </c>
      <c r="B125" s="20" t="s">
        <v>122</v>
      </c>
      <c r="C125" s="43" t="s">
        <v>126</v>
      </c>
      <c r="D125" s="43"/>
      <c r="E125" s="43"/>
      <c r="F125" s="43"/>
      <c r="G125" s="24">
        <v>3</v>
      </c>
      <c r="H125" s="24">
        <v>40</v>
      </c>
      <c r="I125" s="151" t="s">
        <v>719</v>
      </c>
      <c r="J125" s="156">
        <v>608</v>
      </c>
      <c r="K125" s="92" t="s">
        <v>578</v>
      </c>
      <c r="L125" s="196"/>
      <c r="M125" s="199">
        <v>654</v>
      </c>
      <c r="N125" s="198" t="s">
        <v>619</v>
      </c>
      <c r="O125" s="198" t="s">
        <v>553</v>
      </c>
      <c r="P125" s="198" t="s">
        <v>697</v>
      </c>
      <c r="Q125" s="198" t="s">
        <v>949</v>
      </c>
      <c r="R125" t="str">
        <f t="shared" si="1"/>
        <v>SO_MPS</v>
      </c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</row>
    <row r="126" spans="1:45" s="27" customFormat="1" ht="12.75" customHeight="1" x14ac:dyDescent="0.25">
      <c r="A126" s="7">
        <v>124</v>
      </c>
      <c r="B126" s="20" t="s">
        <v>122</v>
      </c>
      <c r="C126" s="43" t="s">
        <v>124</v>
      </c>
      <c r="D126" s="43" t="s">
        <v>161</v>
      </c>
      <c r="E126" s="43" t="s">
        <v>162</v>
      </c>
      <c r="F126" s="47" t="s">
        <v>163</v>
      </c>
      <c r="G126" s="24">
        <v>3</v>
      </c>
      <c r="H126" s="24">
        <v>41</v>
      </c>
      <c r="I126" s="151" t="s">
        <v>767</v>
      </c>
      <c r="J126" s="156">
        <v>609</v>
      </c>
      <c r="K126" s="92" t="s">
        <v>581</v>
      </c>
      <c r="L126" s="196"/>
      <c r="M126" s="199">
        <v>655</v>
      </c>
      <c r="N126" s="198" t="s">
        <v>621</v>
      </c>
      <c r="O126" s="198" t="s">
        <v>553</v>
      </c>
      <c r="P126" s="198" t="s">
        <v>697</v>
      </c>
      <c r="Q126" s="198" t="s">
        <v>949</v>
      </c>
      <c r="R126" t="str">
        <f t="shared" si="1"/>
        <v>SO_MPS</v>
      </c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</row>
    <row r="127" spans="1:45" s="27" customFormat="1" ht="12.75" customHeight="1" x14ac:dyDescent="0.25">
      <c r="A127" s="7">
        <v>125</v>
      </c>
      <c r="B127" s="20" t="s">
        <v>122</v>
      </c>
      <c r="C127" s="43" t="s">
        <v>124</v>
      </c>
      <c r="D127" s="43" t="s">
        <v>164</v>
      </c>
      <c r="E127" s="43" t="s">
        <v>165</v>
      </c>
      <c r="F127" s="43" t="s">
        <v>166</v>
      </c>
      <c r="G127" s="24">
        <v>3</v>
      </c>
      <c r="H127" s="24">
        <v>42</v>
      </c>
      <c r="I127" s="151" t="s">
        <v>768</v>
      </c>
      <c r="J127" s="156">
        <v>620</v>
      </c>
      <c r="K127" s="92" t="s">
        <v>584</v>
      </c>
      <c r="L127" s="196"/>
      <c r="M127" s="199">
        <v>656</v>
      </c>
      <c r="N127" s="198" t="s">
        <v>623</v>
      </c>
      <c r="O127" s="198" t="s">
        <v>553</v>
      </c>
      <c r="P127" s="198" t="s">
        <v>697</v>
      </c>
      <c r="Q127" s="198" t="s">
        <v>949</v>
      </c>
      <c r="R127" t="str">
        <f t="shared" si="1"/>
        <v>SO_MPS</v>
      </c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48"/>
    </row>
    <row r="128" spans="1:45" s="27" customFormat="1" ht="12.75" customHeight="1" x14ac:dyDescent="0.25">
      <c r="A128" s="7">
        <v>126</v>
      </c>
      <c r="B128" s="20" t="s">
        <v>122</v>
      </c>
      <c r="C128" s="43" t="s">
        <v>124</v>
      </c>
      <c r="D128" s="43" t="s">
        <v>167</v>
      </c>
      <c r="E128" s="43" t="s">
        <v>168</v>
      </c>
      <c r="F128" s="47" t="s">
        <v>163</v>
      </c>
      <c r="G128" s="24">
        <v>3</v>
      </c>
      <c r="H128" s="24">
        <v>43</v>
      </c>
      <c r="I128" s="151" t="s">
        <v>769</v>
      </c>
      <c r="J128" s="156">
        <v>621</v>
      </c>
      <c r="K128" s="92" t="s">
        <v>587</v>
      </c>
      <c r="L128" s="196"/>
      <c r="M128" s="199">
        <v>657</v>
      </c>
      <c r="N128" s="198" t="s">
        <v>625</v>
      </c>
      <c r="O128" s="198" t="s">
        <v>553</v>
      </c>
      <c r="P128" s="198" t="s">
        <v>697</v>
      </c>
      <c r="Q128" s="198" t="s">
        <v>949</v>
      </c>
      <c r="R128" t="str">
        <f t="shared" si="1"/>
        <v>SO_MPS</v>
      </c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</row>
    <row r="129" spans="1:45" s="27" customFormat="1" ht="12.75" customHeight="1" x14ac:dyDescent="0.25">
      <c r="A129" s="7">
        <v>127</v>
      </c>
      <c r="B129" s="20" t="s">
        <v>122</v>
      </c>
      <c r="C129" s="43" t="s">
        <v>124</v>
      </c>
      <c r="D129" s="43" t="s">
        <v>169</v>
      </c>
      <c r="E129" s="43" t="s">
        <v>170</v>
      </c>
      <c r="F129" s="43" t="s">
        <v>166</v>
      </c>
      <c r="G129" s="24">
        <v>3</v>
      </c>
      <c r="H129" s="24">
        <v>44</v>
      </c>
      <c r="I129" s="151" t="s">
        <v>770</v>
      </c>
      <c r="J129" s="156">
        <v>622</v>
      </c>
      <c r="K129" s="92" t="s">
        <v>590</v>
      </c>
      <c r="L129" s="196"/>
      <c r="M129" s="199">
        <v>701</v>
      </c>
      <c r="N129" s="198" t="s">
        <v>396</v>
      </c>
      <c r="O129" s="198" t="s">
        <v>390</v>
      </c>
      <c r="P129" s="198" t="s">
        <v>955</v>
      </c>
      <c r="Q129" s="198" t="s">
        <v>949</v>
      </c>
      <c r="R129" t="str">
        <f t="shared" si="1"/>
        <v>O_BZH</v>
      </c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</row>
    <row r="130" spans="1:45" s="27" customFormat="1" ht="12.75" customHeight="1" x14ac:dyDescent="0.25">
      <c r="A130" s="7">
        <v>128</v>
      </c>
      <c r="B130" s="20" t="s">
        <v>122</v>
      </c>
      <c r="C130" s="43" t="s">
        <v>124</v>
      </c>
      <c r="D130" s="43" t="s">
        <v>171</v>
      </c>
      <c r="E130" s="43" t="s">
        <v>172</v>
      </c>
      <c r="F130" s="43" t="s">
        <v>173</v>
      </c>
      <c r="G130" s="24">
        <v>3</v>
      </c>
      <c r="H130" s="24">
        <v>45</v>
      </c>
      <c r="I130" s="151" t="s">
        <v>771</v>
      </c>
      <c r="J130" s="156">
        <v>623</v>
      </c>
      <c r="K130" s="92" t="s">
        <v>593</v>
      </c>
      <c r="L130" s="196"/>
      <c r="M130" s="199">
        <v>702</v>
      </c>
      <c r="N130" s="198" t="s">
        <v>399</v>
      </c>
      <c r="O130" s="198" t="s">
        <v>390</v>
      </c>
      <c r="P130" s="198" t="s">
        <v>955</v>
      </c>
      <c r="Q130" s="198" t="s">
        <v>949</v>
      </c>
      <c r="R130" t="str">
        <f t="shared" si="1"/>
        <v>O_BZH</v>
      </c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</row>
    <row r="131" spans="1:45" s="27" customFormat="1" ht="12.75" customHeight="1" x14ac:dyDescent="0.25">
      <c r="A131" s="7">
        <v>129</v>
      </c>
      <c r="B131" s="20" t="s">
        <v>122</v>
      </c>
      <c r="C131" s="43" t="s">
        <v>124</v>
      </c>
      <c r="D131" s="43" t="s">
        <v>174</v>
      </c>
      <c r="E131" s="43" t="s">
        <v>175</v>
      </c>
      <c r="F131" s="43" t="s">
        <v>176</v>
      </c>
      <c r="G131" s="24">
        <v>3</v>
      </c>
      <c r="H131" s="24">
        <v>46</v>
      </c>
      <c r="I131" s="151" t="s">
        <v>772</v>
      </c>
      <c r="J131" s="156">
        <v>624</v>
      </c>
      <c r="K131" s="92" t="s">
        <v>595</v>
      </c>
      <c r="L131" s="196"/>
      <c r="M131" s="199">
        <v>703</v>
      </c>
      <c r="N131" s="198" t="s">
        <v>402</v>
      </c>
      <c r="O131" s="198" t="s">
        <v>390</v>
      </c>
      <c r="P131" s="198" t="s">
        <v>955</v>
      </c>
      <c r="Q131" s="198" t="s">
        <v>949</v>
      </c>
      <c r="R131" t="str">
        <f t="shared" ref="R131:R186" si="2">CONCATENATE(P131,"_",O131)</f>
        <v>O_BZH</v>
      </c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</row>
    <row r="132" spans="1:45" s="27" customFormat="1" ht="12.75" customHeight="1" x14ac:dyDescent="0.25">
      <c r="A132" s="7">
        <v>130</v>
      </c>
      <c r="B132" s="20" t="s">
        <v>122</v>
      </c>
      <c r="C132" s="43" t="s">
        <v>124</v>
      </c>
      <c r="D132" s="45"/>
      <c r="E132" s="43"/>
      <c r="F132" s="43"/>
      <c r="G132" s="24">
        <v>3</v>
      </c>
      <c r="H132" s="24">
        <v>47</v>
      </c>
      <c r="I132" s="151" t="s">
        <v>719</v>
      </c>
      <c r="J132" s="156">
        <v>634</v>
      </c>
      <c r="K132" s="92" t="s">
        <v>596</v>
      </c>
      <c r="L132" s="196"/>
      <c r="M132" s="199">
        <v>704</v>
      </c>
      <c r="N132" s="198" t="s">
        <v>405</v>
      </c>
      <c r="O132" s="198" t="s">
        <v>390</v>
      </c>
      <c r="P132" s="198" t="s">
        <v>955</v>
      </c>
      <c r="Q132" s="198" t="s">
        <v>949</v>
      </c>
      <c r="R132" t="str">
        <f t="shared" si="2"/>
        <v>O_BZH</v>
      </c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</row>
    <row r="133" spans="1:45" s="27" customFormat="1" ht="12.75" customHeight="1" x14ac:dyDescent="0.25">
      <c r="A133" s="7">
        <v>131</v>
      </c>
      <c r="B133" s="20" t="s">
        <v>122</v>
      </c>
      <c r="C133" s="43" t="s">
        <v>124</v>
      </c>
      <c r="D133" s="43"/>
      <c r="E133" s="43"/>
      <c r="F133" s="43"/>
      <c r="G133" s="24">
        <v>3</v>
      </c>
      <c r="H133" s="24">
        <v>48</v>
      </c>
      <c r="I133" s="151" t="s">
        <v>719</v>
      </c>
      <c r="J133" s="156">
        <v>635</v>
      </c>
      <c r="K133" s="92" t="s">
        <v>599</v>
      </c>
      <c r="L133" s="196"/>
      <c r="M133" s="199">
        <v>705</v>
      </c>
      <c r="N133" s="198" t="s">
        <v>408</v>
      </c>
      <c r="O133" s="198" t="s">
        <v>390</v>
      </c>
      <c r="P133" s="198" t="s">
        <v>955</v>
      </c>
      <c r="Q133" s="198" t="s">
        <v>949</v>
      </c>
      <c r="R133" t="str">
        <f t="shared" si="2"/>
        <v>O_BZH</v>
      </c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</row>
    <row r="134" spans="1:45" s="27" customFormat="1" ht="12.75" customHeight="1" x14ac:dyDescent="0.25">
      <c r="A134" s="7">
        <v>132</v>
      </c>
      <c r="B134" s="20" t="s">
        <v>122</v>
      </c>
      <c r="C134" s="43" t="s">
        <v>124</v>
      </c>
      <c r="D134" s="43"/>
      <c r="E134" s="43"/>
      <c r="F134" s="45"/>
      <c r="G134" s="24">
        <v>3</v>
      </c>
      <c r="H134" s="24">
        <v>49</v>
      </c>
      <c r="I134" s="151" t="s">
        <v>719</v>
      </c>
      <c r="J134" s="156">
        <v>636</v>
      </c>
      <c r="K134" s="92" t="s">
        <v>602</v>
      </c>
      <c r="L134" s="196"/>
      <c r="M134" s="199">
        <v>706</v>
      </c>
      <c r="N134" s="198" t="s">
        <v>411</v>
      </c>
      <c r="O134" s="198" t="s">
        <v>390</v>
      </c>
      <c r="P134" s="198" t="s">
        <v>955</v>
      </c>
      <c r="Q134" s="198" t="s">
        <v>949</v>
      </c>
      <c r="R134" t="str">
        <f t="shared" si="2"/>
        <v>O_BZH</v>
      </c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</row>
    <row r="135" spans="1:45" s="27" customFormat="1" ht="12.75" customHeight="1" x14ac:dyDescent="0.25">
      <c r="A135" s="7">
        <v>133</v>
      </c>
      <c r="B135" s="20" t="s">
        <v>122</v>
      </c>
      <c r="C135" s="43" t="s">
        <v>124</v>
      </c>
      <c r="D135" s="45"/>
      <c r="E135" s="43"/>
      <c r="F135" s="43"/>
      <c r="G135" s="24">
        <v>3</v>
      </c>
      <c r="H135" s="24">
        <v>50</v>
      </c>
      <c r="I135" s="151" t="s">
        <v>719</v>
      </c>
      <c r="J135" s="156">
        <v>638</v>
      </c>
      <c r="K135" s="92" t="s">
        <v>605</v>
      </c>
      <c r="L135" s="196"/>
      <c r="M135" s="199">
        <v>707</v>
      </c>
      <c r="N135" s="198" t="s">
        <v>413</v>
      </c>
      <c r="O135" s="198" t="s">
        <v>390</v>
      </c>
      <c r="P135" s="198" t="s">
        <v>955</v>
      </c>
      <c r="Q135" s="198" t="s">
        <v>949</v>
      </c>
      <c r="R135" t="str">
        <f t="shared" si="2"/>
        <v>O_BZH</v>
      </c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</row>
    <row r="136" spans="1:45" s="27" customFormat="1" ht="12.75" customHeight="1" x14ac:dyDescent="0.25">
      <c r="A136" s="7">
        <v>134</v>
      </c>
      <c r="B136" s="20" t="s">
        <v>122</v>
      </c>
      <c r="C136" s="43" t="s">
        <v>124</v>
      </c>
      <c r="D136" s="43"/>
      <c r="E136" s="43"/>
      <c r="F136" s="43"/>
      <c r="G136" s="24">
        <v>3</v>
      </c>
      <c r="H136" s="24">
        <v>51</v>
      </c>
      <c r="I136" s="151" t="s">
        <v>719</v>
      </c>
      <c r="J136" s="156">
        <v>639</v>
      </c>
      <c r="K136" s="92" t="s">
        <v>606</v>
      </c>
      <c r="L136" s="196"/>
      <c r="M136" s="199">
        <v>708</v>
      </c>
      <c r="N136" s="198" t="s">
        <v>416</v>
      </c>
      <c r="O136" s="198" t="s">
        <v>390</v>
      </c>
      <c r="P136" s="198" t="s">
        <v>955</v>
      </c>
      <c r="Q136" s="198" t="s">
        <v>949</v>
      </c>
      <c r="R136" t="str">
        <f t="shared" si="2"/>
        <v>O_BZH</v>
      </c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</row>
    <row r="137" spans="1:45" s="27" customFormat="1" ht="12.75" customHeight="1" x14ac:dyDescent="0.25">
      <c r="A137" s="7">
        <v>135</v>
      </c>
      <c r="B137" s="20" t="s">
        <v>122</v>
      </c>
      <c r="C137" s="43" t="s">
        <v>124</v>
      </c>
      <c r="D137" s="43"/>
      <c r="E137" s="43"/>
      <c r="F137" s="43"/>
      <c r="G137" s="24">
        <v>3</v>
      </c>
      <c r="H137" s="24">
        <v>52</v>
      </c>
      <c r="I137" s="151" t="s">
        <v>719</v>
      </c>
      <c r="J137" s="156">
        <v>640</v>
      </c>
      <c r="K137" s="92" t="s">
        <v>607</v>
      </c>
      <c r="L137" s="196"/>
      <c r="M137" s="199">
        <v>715</v>
      </c>
      <c r="N137" s="198" t="s">
        <v>419</v>
      </c>
      <c r="O137" s="198" t="s">
        <v>392</v>
      </c>
      <c r="P137" s="198" t="s">
        <v>955</v>
      </c>
      <c r="Q137" s="198" t="s">
        <v>949</v>
      </c>
      <c r="R137" t="str">
        <f t="shared" si="2"/>
        <v>O_PDL</v>
      </c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</row>
    <row r="138" spans="1:45" s="27" customFormat="1" ht="12.75" customHeight="1" x14ac:dyDescent="0.25">
      <c r="A138" s="7">
        <v>136</v>
      </c>
      <c r="B138" s="20" t="s">
        <v>122</v>
      </c>
      <c r="C138" s="43" t="s">
        <v>124</v>
      </c>
      <c r="D138" s="45"/>
      <c r="E138" s="45"/>
      <c r="F138" s="49"/>
      <c r="G138" s="24">
        <v>3</v>
      </c>
      <c r="H138" s="24">
        <v>53</v>
      </c>
      <c r="I138" s="151" t="s">
        <v>719</v>
      </c>
      <c r="J138" s="156">
        <v>641</v>
      </c>
      <c r="K138" s="92" t="s">
        <v>608</v>
      </c>
      <c r="L138" s="196"/>
      <c r="M138" s="199">
        <v>716</v>
      </c>
      <c r="N138" s="198" t="s">
        <v>422</v>
      </c>
      <c r="O138" s="198" t="s">
        <v>392</v>
      </c>
      <c r="P138" s="198" t="s">
        <v>955</v>
      </c>
      <c r="Q138" s="198" t="s">
        <v>949</v>
      </c>
      <c r="R138" t="str">
        <f t="shared" si="2"/>
        <v>O_PDL</v>
      </c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</row>
    <row r="139" spans="1:45" s="27" customFormat="1" ht="12.75" customHeight="1" x14ac:dyDescent="0.25">
      <c r="A139" s="7">
        <v>137</v>
      </c>
      <c r="B139" s="20" t="s">
        <v>122</v>
      </c>
      <c r="C139" s="43" t="s">
        <v>124</v>
      </c>
      <c r="D139" s="43"/>
      <c r="E139" s="43"/>
      <c r="F139" s="43"/>
      <c r="G139" s="24">
        <v>3</v>
      </c>
      <c r="H139" s="24">
        <v>54</v>
      </c>
      <c r="I139" s="151" t="s">
        <v>719</v>
      </c>
      <c r="J139" s="156">
        <v>642</v>
      </c>
      <c r="K139" s="92" t="s">
        <v>609</v>
      </c>
      <c r="L139" s="196"/>
      <c r="M139" s="199">
        <v>717</v>
      </c>
      <c r="N139" s="198" t="s">
        <v>425</v>
      </c>
      <c r="O139" s="198" t="s">
        <v>392</v>
      </c>
      <c r="P139" s="198" t="s">
        <v>955</v>
      </c>
      <c r="Q139" s="198" t="s">
        <v>949</v>
      </c>
      <c r="R139" t="str">
        <f t="shared" si="2"/>
        <v>O_PDL</v>
      </c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</row>
    <row r="140" spans="1:45" s="27" customFormat="1" ht="12.75" customHeight="1" x14ac:dyDescent="0.25">
      <c r="A140" s="7">
        <v>138</v>
      </c>
      <c r="B140" s="20" t="s">
        <v>122</v>
      </c>
      <c r="C140" s="43" t="s">
        <v>124</v>
      </c>
      <c r="D140" s="50"/>
      <c r="E140" s="50"/>
      <c r="F140" s="43"/>
      <c r="G140" s="24">
        <v>3</v>
      </c>
      <c r="H140" s="24">
        <v>55</v>
      </c>
      <c r="I140" s="151" t="s">
        <v>719</v>
      </c>
      <c r="J140" s="156">
        <v>643</v>
      </c>
      <c r="K140" s="92" t="s">
        <v>610</v>
      </c>
      <c r="L140" s="196"/>
      <c r="M140" s="199">
        <v>718</v>
      </c>
      <c r="N140" s="198" t="s">
        <v>428</v>
      </c>
      <c r="O140" s="198" t="s">
        <v>392</v>
      </c>
      <c r="P140" s="198" t="s">
        <v>955</v>
      </c>
      <c r="Q140" s="198" t="s">
        <v>949</v>
      </c>
      <c r="R140" t="str">
        <f t="shared" si="2"/>
        <v>O_PDL</v>
      </c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</row>
    <row r="141" spans="1:45" s="27" customFormat="1" ht="12.75" customHeight="1" x14ac:dyDescent="0.25">
      <c r="A141" s="7">
        <v>139</v>
      </c>
      <c r="B141" s="20" t="s">
        <v>122</v>
      </c>
      <c r="C141" s="43" t="s">
        <v>124</v>
      </c>
      <c r="D141" s="43"/>
      <c r="E141" s="43"/>
      <c r="F141" s="43"/>
      <c r="G141" s="24">
        <v>3</v>
      </c>
      <c r="H141" s="24">
        <v>56</v>
      </c>
      <c r="I141" s="151" t="s">
        <v>719</v>
      </c>
      <c r="J141" s="156">
        <v>644</v>
      </c>
      <c r="K141" s="92" t="s">
        <v>611</v>
      </c>
      <c r="L141" s="196"/>
      <c r="M141" s="199">
        <v>719</v>
      </c>
      <c r="N141" s="198" t="s">
        <v>431</v>
      </c>
      <c r="O141" s="198" t="s">
        <v>392</v>
      </c>
      <c r="P141" s="198" t="s">
        <v>955</v>
      </c>
      <c r="Q141" s="198" t="s">
        <v>949</v>
      </c>
      <c r="R141" t="str">
        <f t="shared" si="2"/>
        <v>O_PDL</v>
      </c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</row>
    <row r="142" spans="1:45" s="27" customFormat="1" ht="12.75" customHeight="1" x14ac:dyDescent="0.25">
      <c r="A142" s="7">
        <v>140</v>
      </c>
      <c r="B142" s="20" t="s">
        <v>122</v>
      </c>
      <c r="C142" s="43" t="s">
        <v>124</v>
      </c>
      <c r="D142" s="43"/>
      <c r="E142" s="43"/>
      <c r="F142" s="43"/>
      <c r="G142" s="24">
        <v>3</v>
      </c>
      <c r="H142" s="24">
        <v>57</v>
      </c>
      <c r="I142" s="151" t="s">
        <v>719</v>
      </c>
      <c r="J142" s="156">
        <v>652</v>
      </c>
      <c r="K142" s="92" t="s">
        <v>613</v>
      </c>
      <c r="L142" s="196"/>
      <c r="M142" s="199">
        <v>720</v>
      </c>
      <c r="N142" s="198" t="s">
        <v>434</v>
      </c>
      <c r="O142" s="198" t="s">
        <v>392</v>
      </c>
      <c r="P142" s="198" t="s">
        <v>955</v>
      </c>
      <c r="Q142" s="198" t="s">
        <v>949</v>
      </c>
      <c r="R142" t="str">
        <f t="shared" si="2"/>
        <v>O_PDL</v>
      </c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</row>
    <row r="143" spans="1:45" s="27" customFormat="1" ht="12.75" customHeight="1" x14ac:dyDescent="0.25">
      <c r="A143" s="7">
        <v>141</v>
      </c>
      <c r="B143" s="20" t="s">
        <v>122</v>
      </c>
      <c r="C143" s="43" t="s">
        <v>124</v>
      </c>
      <c r="D143" s="43"/>
      <c r="E143" s="43"/>
      <c r="F143" s="43"/>
      <c r="G143" s="24">
        <v>3</v>
      </c>
      <c r="H143" s="24">
        <v>58</v>
      </c>
      <c r="I143" s="151" t="s">
        <v>719</v>
      </c>
      <c r="J143" s="156">
        <v>653</v>
      </c>
      <c r="K143" s="92" t="s">
        <v>616</v>
      </c>
      <c r="L143" s="196"/>
      <c r="M143" s="199">
        <v>721</v>
      </c>
      <c r="N143" s="198" t="s">
        <v>437</v>
      </c>
      <c r="O143" s="198" t="s">
        <v>392</v>
      </c>
      <c r="P143" s="198" t="s">
        <v>955</v>
      </c>
      <c r="Q143" s="198" t="s">
        <v>949</v>
      </c>
      <c r="R143" t="str">
        <f t="shared" si="2"/>
        <v>O_PDL</v>
      </c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</row>
    <row r="144" spans="1:45" s="27" customFormat="1" ht="12.75" customHeight="1" x14ac:dyDescent="0.25">
      <c r="A144" s="7">
        <v>142</v>
      </c>
      <c r="B144" s="20" t="s">
        <v>122</v>
      </c>
      <c r="C144" s="43" t="s">
        <v>124</v>
      </c>
      <c r="D144" s="43"/>
      <c r="E144" s="43"/>
      <c r="F144" s="43"/>
      <c r="G144" s="24">
        <v>3</v>
      </c>
      <c r="H144" s="24">
        <v>59</v>
      </c>
      <c r="I144" s="151" t="s">
        <v>719</v>
      </c>
      <c r="J144" s="156">
        <v>654</v>
      </c>
      <c r="K144" s="92" t="s">
        <v>619</v>
      </c>
      <c r="L144" s="196"/>
      <c r="M144" s="199">
        <v>722</v>
      </c>
      <c r="N144" s="198" t="s">
        <v>440</v>
      </c>
      <c r="O144" s="198" t="s">
        <v>392</v>
      </c>
      <c r="P144" s="198" t="s">
        <v>955</v>
      </c>
      <c r="Q144" s="198" t="s">
        <v>949</v>
      </c>
      <c r="R144" t="str">
        <f t="shared" si="2"/>
        <v>O_PDL</v>
      </c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</row>
    <row r="145" spans="1:45" s="27" customFormat="1" ht="12.75" customHeight="1" x14ac:dyDescent="0.25">
      <c r="A145" s="7">
        <v>143</v>
      </c>
      <c r="B145" s="20" t="s">
        <v>122</v>
      </c>
      <c r="C145" s="43" t="s">
        <v>124</v>
      </c>
      <c r="D145" s="43"/>
      <c r="E145" s="43"/>
      <c r="F145" s="43"/>
      <c r="G145" s="24">
        <v>3</v>
      </c>
      <c r="H145" s="24">
        <v>60</v>
      </c>
      <c r="I145" s="151" t="s">
        <v>719</v>
      </c>
      <c r="J145" s="156">
        <v>655</v>
      </c>
      <c r="K145" s="92" t="s">
        <v>621</v>
      </c>
      <c r="L145" s="196"/>
      <c r="M145" s="199">
        <v>730</v>
      </c>
      <c r="N145" s="198" t="s">
        <v>443</v>
      </c>
      <c r="O145" s="198" t="s">
        <v>394</v>
      </c>
      <c r="P145" s="198" t="s">
        <v>955</v>
      </c>
      <c r="Q145" s="198" t="s">
        <v>949</v>
      </c>
      <c r="R145" t="str">
        <f t="shared" si="2"/>
        <v>O_PCH</v>
      </c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</row>
    <row r="146" spans="1:45" s="27" customFormat="1" ht="12.75" customHeight="1" x14ac:dyDescent="0.25">
      <c r="A146" s="7">
        <v>144</v>
      </c>
      <c r="B146" s="20" t="s">
        <v>122</v>
      </c>
      <c r="C146" s="45"/>
      <c r="D146" s="43"/>
      <c r="E146" s="43"/>
      <c r="F146" s="43"/>
      <c r="G146" s="24">
        <v>3</v>
      </c>
      <c r="H146" s="24">
        <v>61</v>
      </c>
      <c r="I146" s="151" t="s">
        <v>719</v>
      </c>
      <c r="J146" s="156">
        <v>656</v>
      </c>
      <c r="K146" s="92" t="s">
        <v>623</v>
      </c>
      <c r="L146" s="196"/>
      <c r="M146" s="199">
        <v>731</v>
      </c>
      <c r="N146" s="198" t="s">
        <v>446</v>
      </c>
      <c r="O146" s="198" t="s">
        <v>394</v>
      </c>
      <c r="P146" s="198" t="s">
        <v>955</v>
      </c>
      <c r="Q146" s="198" t="s">
        <v>949</v>
      </c>
      <c r="R146" t="str">
        <f t="shared" si="2"/>
        <v>O_PCH</v>
      </c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</row>
    <row r="147" spans="1:45" s="27" customFormat="1" ht="12.75" customHeight="1" x14ac:dyDescent="0.25">
      <c r="A147" s="7">
        <v>145</v>
      </c>
      <c r="B147" s="20" t="s">
        <v>122</v>
      </c>
      <c r="C147" s="45"/>
      <c r="D147" s="43"/>
      <c r="E147" s="43"/>
      <c r="F147" s="43"/>
      <c r="G147" s="24">
        <v>3</v>
      </c>
      <c r="H147" s="24">
        <v>62</v>
      </c>
      <c r="I147" s="151" t="s">
        <v>719</v>
      </c>
      <c r="J147" s="156">
        <v>657</v>
      </c>
      <c r="K147" s="92" t="s">
        <v>625</v>
      </c>
      <c r="L147" s="196"/>
      <c r="M147" s="199">
        <v>732</v>
      </c>
      <c r="N147" s="198" t="s">
        <v>449</v>
      </c>
      <c r="O147" s="198" t="s">
        <v>394</v>
      </c>
      <c r="P147" s="198" t="s">
        <v>955</v>
      </c>
      <c r="Q147" s="198" t="s">
        <v>949</v>
      </c>
      <c r="R147" t="str">
        <f t="shared" si="2"/>
        <v>O_PCH</v>
      </c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</row>
    <row r="148" spans="1:45" s="27" customFormat="1" ht="12.75" customHeight="1" x14ac:dyDescent="0.25">
      <c r="A148" s="7">
        <v>146</v>
      </c>
      <c r="B148" s="20" t="s">
        <v>122</v>
      </c>
      <c r="C148" s="45"/>
      <c r="D148" s="43"/>
      <c r="E148" s="43"/>
      <c r="F148" s="43"/>
      <c r="G148" s="24">
        <v>3</v>
      </c>
      <c r="H148" s="24">
        <v>63</v>
      </c>
      <c r="I148" s="151" t="s">
        <v>719</v>
      </c>
      <c r="J148" s="156">
        <v>668</v>
      </c>
      <c r="K148" s="92" t="s">
        <v>559</v>
      </c>
      <c r="L148" s="196"/>
      <c r="M148" s="199">
        <v>733</v>
      </c>
      <c r="N148" s="198" t="s">
        <v>452</v>
      </c>
      <c r="O148" s="198" t="s">
        <v>394</v>
      </c>
      <c r="P148" s="198" t="s">
        <v>955</v>
      </c>
      <c r="Q148" s="198" t="s">
        <v>949</v>
      </c>
      <c r="R148" t="str">
        <f t="shared" si="2"/>
        <v>O_PCH</v>
      </c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</row>
    <row r="149" spans="1:45" s="27" customFormat="1" ht="12.75" customHeight="1" x14ac:dyDescent="0.25">
      <c r="A149" s="7">
        <v>147</v>
      </c>
      <c r="B149" s="20" t="s">
        <v>122</v>
      </c>
      <c r="C149" s="45"/>
      <c r="D149" s="43"/>
      <c r="E149" s="43"/>
      <c r="F149" s="43"/>
      <c r="G149" s="24">
        <v>3</v>
      </c>
      <c r="H149" s="24">
        <v>64</v>
      </c>
      <c r="I149" s="151" t="s">
        <v>719</v>
      </c>
      <c r="J149" s="156">
        <v>669</v>
      </c>
      <c r="K149" s="92" t="s">
        <v>626</v>
      </c>
      <c r="L149" s="196"/>
      <c r="M149" s="199">
        <v>734</v>
      </c>
      <c r="N149" s="198" t="s">
        <v>453</v>
      </c>
      <c r="O149" s="198" t="s">
        <v>394</v>
      </c>
      <c r="P149" s="198" t="s">
        <v>955</v>
      </c>
      <c r="Q149" s="198" t="s">
        <v>949</v>
      </c>
      <c r="R149" t="str">
        <f t="shared" si="2"/>
        <v>O_PCH</v>
      </c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</row>
    <row r="150" spans="1:45" s="27" customFormat="1" ht="12.75" customHeight="1" x14ac:dyDescent="0.25">
      <c r="A150" s="7">
        <v>148</v>
      </c>
      <c r="B150" s="20" t="s">
        <v>122</v>
      </c>
      <c r="C150" s="45"/>
      <c r="D150" s="43"/>
      <c r="E150" s="43"/>
      <c r="F150" s="43"/>
      <c r="G150" s="24">
        <v>3</v>
      </c>
      <c r="H150" s="24">
        <v>65</v>
      </c>
      <c r="I150" s="151" t="s">
        <v>719</v>
      </c>
      <c r="J150" s="156">
        <v>670</v>
      </c>
      <c r="K150" s="92" t="s">
        <v>628</v>
      </c>
      <c r="L150" s="196"/>
      <c r="M150" s="199">
        <v>735</v>
      </c>
      <c r="N150" s="198" t="s">
        <v>456</v>
      </c>
      <c r="O150" s="198" t="s">
        <v>394</v>
      </c>
      <c r="P150" s="198" t="s">
        <v>955</v>
      </c>
      <c r="Q150" s="198" t="s">
        <v>949</v>
      </c>
      <c r="R150" t="str">
        <f t="shared" si="2"/>
        <v>O_PCH</v>
      </c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</row>
    <row r="151" spans="1:45" s="27" customFormat="1" ht="12.75" customHeight="1" x14ac:dyDescent="0.25">
      <c r="A151" s="7">
        <v>149</v>
      </c>
      <c r="B151" s="20" t="s">
        <v>122</v>
      </c>
      <c r="C151" s="45"/>
      <c r="D151" s="43"/>
      <c r="E151" s="43"/>
      <c r="F151" s="43"/>
      <c r="G151" s="24">
        <v>3</v>
      </c>
      <c r="H151" s="24">
        <v>66</v>
      </c>
      <c r="I151" s="151" t="s">
        <v>719</v>
      </c>
      <c r="J151" s="156">
        <v>701</v>
      </c>
      <c r="K151" s="28" t="s">
        <v>396</v>
      </c>
      <c r="L151" s="196"/>
      <c r="M151" s="199">
        <v>801</v>
      </c>
      <c r="N151" s="198" t="s">
        <v>26</v>
      </c>
      <c r="O151" s="198" t="s">
        <v>20</v>
      </c>
      <c r="P151" s="198" t="s">
        <v>18</v>
      </c>
      <c r="Q151" s="198" t="s">
        <v>949</v>
      </c>
      <c r="R151" t="str">
        <f t="shared" si="2"/>
        <v>ACL_CEN</v>
      </c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</row>
    <row r="152" spans="1:45" s="27" customFormat="1" ht="12.75" customHeight="1" x14ac:dyDescent="0.25">
      <c r="A152" s="7">
        <v>150</v>
      </c>
      <c r="B152" s="20" t="s">
        <v>122</v>
      </c>
      <c r="C152" s="45"/>
      <c r="D152" s="43"/>
      <c r="E152" s="43"/>
      <c r="F152" s="43"/>
      <c r="G152" s="24">
        <v>3</v>
      </c>
      <c r="H152" s="24">
        <v>67</v>
      </c>
      <c r="I152" s="151" t="s">
        <v>719</v>
      </c>
      <c r="J152" s="156">
        <v>702</v>
      </c>
      <c r="K152" s="28" t="s">
        <v>399</v>
      </c>
      <c r="L152" s="196"/>
      <c r="M152" s="199">
        <v>802</v>
      </c>
      <c r="N152" s="198" t="s">
        <v>30</v>
      </c>
      <c r="O152" s="198" t="s">
        <v>20</v>
      </c>
      <c r="P152" s="198" t="s">
        <v>18</v>
      </c>
      <c r="Q152" s="198" t="s">
        <v>949</v>
      </c>
      <c r="R152" t="str">
        <f t="shared" si="2"/>
        <v>ACL_CEN</v>
      </c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</row>
    <row r="153" spans="1:45" s="27" customFormat="1" ht="12.75" customHeight="1" x14ac:dyDescent="0.25">
      <c r="A153" s="7">
        <v>151</v>
      </c>
      <c r="B153" s="20" t="s">
        <v>122</v>
      </c>
      <c r="C153" s="45"/>
      <c r="D153" s="43" t="s">
        <v>177</v>
      </c>
      <c r="E153" s="43"/>
      <c r="F153" s="43" t="s">
        <v>178</v>
      </c>
      <c r="G153" s="24">
        <v>3</v>
      </c>
      <c r="H153" s="24">
        <v>68</v>
      </c>
      <c r="I153" s="151" t="s">
        <v>773</v>
      </c>
      <c r="J153" s="156">
        <v>703</v>
      </c>
      <c r="K153" s="28" t="s">
        <v>402</v>
      </c>
      <c r="L153" s="196"/>
      <c r="M153" s="199">
        <v>803</v>
      </c>
      <c r="N153" s="198" t="s">
        <v>34</v>
      </c>
      <c r="O153" s="198" t="s">
        <v>20</v>
      </c>
      <c r="P153" s="198" t="s">
        <v>18</v>
      </c>
      <c r="Q153" s="198" t="s">
        <v>949</v>
      </c>
      <c r="R153" t="str">
        <f t="shared" si="2"/>
        <v>ACL_CEN</v>
      </c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</row>
    <row r="154" spans="1:45" s="27" customFormat="1" ht="12.75" customHeight="1" x14ac:dyDescent="0.25">
      <c r="A154" s="7">
        <v>152</v>
      </c>
      <c r="B154" s="20" t="s">
        <v>122</v>
      </c>
      <c r="C154" s="51"/>
      <c r="D154" s="52" t="s">
        <v>179</v>
      </c>
      <c r="E154" s="52"/>
      <c r="F154" s="52" t="s">
        <v>180</v>
      </c>
      <c r="G154" s="24">
        <v>3</v>
      </c>
      <c r="H154" s="37">
        <v>69</v>
      </c>
      <c r="I154" s="152">
        <v>369</v>
      </c>
      <c r="J154" s="157">
        <v>704</v>
      </c>
      <c r="K154" s="35" t="s">
        <v>405</v>
      </c>
      <c r="L154" s="196"/>
      <c r="M154" s="199">
        <v>804</v>
      </c>
      <c r="N154" s="198" t="s">
        <v>37</v>
      </c>
      <c r="O154" s="198" t="s">
        <v>20</v>
      </c>
      <c r="P154" s="198" t="s">
        <v>18</v>
      </c>
      <c r="Q154" s="198" t="s">
        <v>949</v>
      </c>
      <c r="R154" t="str">
        <f t="shared" si="2"/>
        <v>ACL_CEN</v>
      </c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</row>
    <row r="155" spans="1:45" s="27" customFormat="1" ht="12.75" customHeight="1" x14ac:dyDescent="0.25">
      <c r="A155" s="7">
        <v>153</v>
      </c>
      <c r="B155" s="20" t="s">
        <v>122</v>
      </c>
      <c r="C155" s="51"/>
      <c r="D155" s="52" t="s">
        <v>181</v>
      </c>
      <c r="E155" s="52"/>
      <c r="F155" s="52"/>
      <c r="G155" s="24">
        <v>3</v>
      </c>
      <c r="H155" s="37">
        <v>70</v>
      </c>
      <c r="I155" s="152"/>
      <c r="J155" s="157">
        <v>705</v>
      </c>
      <c r="K155" s="35" t="s">
        <v>408</v>
      </c>
      <c r="L155" s="196"/>
      <c r="M155" s="199">
        <v>805</v>
      </c>
      <c r="N155" s="198" t="s">
        <v>41</v>
      </c>
      <c r="O155" s="198" t="s">
        <v>20</v>
      </c>
      <c r="P155" s="198" t="s">
        <v>18</v>
      </c>
      <c r="Q155" s="198" t="s">
        <v>949</v>
      </c>
      <c r="R155" t="str">
        <f t="shared" si="2"/>
        <v>ACL_CEN</v>
      </c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</row>
    <row r="156" spans="1:45" s="27" customFormat="1" ht="12.75" customHeight="1" thickBot="1" x14ac:dyDescent="0.3">
      <c r="A156" s="7">
        <v>154</v>
      </c>
      <c r="B156" s="38" t="s">
        <v>122</v>
      </c>
      <c r="C156" s="51"/>
      <c r="D156" s="52" t="s">
        <v>181</v>
      </c>
      <c r="E156" s="52"/>
      <c r="F156" s="52"/>
      <c r="G156" s="37">
        <v>3</v>
      </c>
      <c r="H156" s="37">
        <v>71</v>
      </c>
      <c r="I156" s="152" t="s">
        <v>718</v>
      </c>
      <c r="J156" s="157">
        <v>706</v>
      </c>
      <c r="K156" s="35" t="s">
        <v>411</v>
      </c>
      <c r="L156" s="196"/>
      <c r="M156" s="199">
        <v>806</v>
      </c>
      <c r="N156" s="198" t="s">
        <v>44</v>
      </c>
      <c r="O156" s="198" t="s">
        <v>20</v>
      </c>
      <c r="P156" s="198" t="s">
        <v>18</v>
      </c>
      <c r="Q156" s="198" t="s">
        <v>949</v>
      </c>
      <c r="R156" t="str">
        <f t="shared" si="2"/>
        <v>ACL_CEN</v>
      </c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</row>
    <row r="157" spans="1:45" s="27" customFormat="1" x14ac:dyDescent="0.25">
      <c r="A157" s="7">
        <v>155</v>
      </c>
      <c r="B157" s="53" t="s">
        <v>182</v>
      </c>
      <c r="C157" s="54"/>
      <c r="D157" s="55" t="s">
        <v>183</v>
      </c>
      <c r="E157" s="54"/>
      <c r="F157" s="55"/>
      <c r="G157" s="42">
        <v>1</v>
      </c>
      <c r="H157" s="42">
        <v>99</v>
      </c>
      <c r="I157" s="153" t="s">
        <v>718</v>
      </c>
      <c r="J157" s="158">
        <v>707</v>
      </c>
      <c r="K157" s="136" t="s">
        <v>413</v>
      </c>
      <c r="L157" s="8"/>
      <c r="M157" s="199">
        <v>807</v>
      </c>
      <c r="N157" s="198" t="s">
        <v>48</v>
      </c>
      <c r="O157" s="198" t="s">
        <v>20</v>
      </c>
      <c r="P157" s="198" t="s">
        <v>18</v>
      </c>
      <c r="Q157" s="198" t="s">
        <v>949</v>
      </c>
      <c r="R157" t="str">
        <f t="shared" si="2"/>
        <v>ACL_CEN</v>
      </c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</row>
    <row r="158" spans="1:45" s="27" customFormat="1" ht="12.75" customHeight="1" x14ac:dyDescent="0.25">
      <c r="A158" s="7">
        <v>156</v>
      </c>
      <c r="B158" s="56" t="s">
        <v>182</v>
      </c>
      <c r="C158" s="57" t="s">
        <v>184</v>
      </c>
      <c r="D158" s="58" t="s">
        <v>185</v>
      </c>
      <c r="E158" s="57"/>
      <c r="F158" s="58"/>
      <c r="G158" s="24">
        <v>1</v>
      </c>
      <c r="H158" s="24">
        <v>98</v>
      </c>
      <c r="I158" s="151" t="s">
        <v>718</v>
      </c>
      <c r="J158" s="156">
        <v>708</v>
      </c>
      <c r="K158" s="28" t="s">
        <v>416</v>
      </c>
      <c r="L158" s="8"/>
      <c r="M158" s="199">
        <v>808</v>
      </c>
      <c r="N158" s="198" t="s">
        <v>51</v>
      </c>
      <c r="O158" s="198" t="s">
        <v>20</v>
      </c>
      <c r="P158" s="198" t="s">
        <v>18</v>
      </c>
      <c r="Q158" s="198" t="s">
        <v>949</v>
      </c>
      <c r="R158" t="str">
        <f t="shared" si="2"/>
        <v>ACL_CEN</v>
      </c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</row>
    <row r="159" spans="1:45" s="27" customFormat="1" ht="12.75" customHeight="1" x14ac:dyDescent="0.25">
      <c r="A159" s="7">
        <v>157</v>
      </c>
      <c r="B159" s="56" t="s">
        <v>182</v>
      </c>
      <c r="C159" s="57" t="s">
        <v>186</v>
      </c>
      <c r="D159" s="58" t="s">
        <v>187</v>
      </c>
      <c r="E159" s="57"/>
      <c r="F159" s="58"/>
      <c r="G159" s="24">
        <v>1</v>
      </c>
      <c r="H159" s="24">
        <v>97</v>
      </c>
      <c r="I159" s="151" t="s">
        <v>718</v>
      </c>
      <c r="J159" s="156">
        <v>715</v>
      </c>
      <c r="K159" s="28" t="s">
        <v>419</v>
      </c>
      <c r="L159" s="8"/>
      <c r="M159" s="199">
        <v>809</v>
      </c>
      <c r="N159" s="198" t="s">
        <v>54</v>
      </c>
      <c r="O159" s="198" t="s">
        <v>20</v>
      </c>
      <c r="P159" s="198" t="s">
        <v>18</v>
      </c>
      <c r="Q159" s="198" t="s">
        <v>949</v>
      </c>
      <c r="R159" t="str">
        <f t="shared" si="2"/>
        <v>ACL_CEN</v>
      </c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</row>
    <row r="160" spans="1:45" s="27" customFormat="1" ht="12.75" customHeight="1" x14ac:dyDescent="0.25">
      <c r="A160" s="7">
        <v>158</v>
      </c>
      <c r="B160" s="56" t="s">
        <v>182</v>
      </c>
      <c r="C160" s="57" t="s">
        <v>188</v>
      </c>
      <c r="D160" s="58" t="s">
        <v>189</v>
      </c>
      <c r="E160" s="57"/>
      <c r="F160" s="58"/>
      <c r="G160" s="24">
        <v>1</v>
      </c>
      <c r="H160" s="24">
        <v>96</v>
      </c>
      <c r="I160" s="151" t="s">
        <v>718</v>
      </c>
      <c r="J160" s="156">
        <v>716</v>
      </c>
      <c r="K160" s="28" t="s">
        <v>422</v>
      </c>
      <c r="L160" s="8"/>
      <c r="M160" s="199">
        <v>810</v>
      </c>
      <c r="N160" s="198" t="s">
        <v>57</v>
      </c>
      <c r="O160" s="198" t="s">
        <v>20</v>
      </c>
      <c r="P160" s="198" t="s">
        <v>18</v>
      </c>
      <c r="Q160" s="198" t="s">
        <v>949</v>
      </c>
      <c r="R160" t="str">
        <f t="shared" si="2"/>
        <v>ACL_CEN</v>
      </c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</row>
    <row r="161" spans="1:45" s="27" customFormat="1" ht="12.75" customHeight="1" x14ac:dyDescent="0.25">
      <c r="A161" s="7">
        <v>159</v>
      </c>
      <c r="B161" s="56" t="s">
        <v>182</v>
      </c>
      <c r="C161" s="57"/>
      <c r="D161" s="58"/>
      <c r="E161" s="57"/>
      <c r="F161" s="58"/>
      <c r="G161" s="24">
        <v>1</v>
      </c>
      <c r="H161" s="24">
        <v>73</v>
      </c>
      <c r="I161" s="151" t="s">
        <v>719</v>
      </c>
      <c r="J161" s="156">
        <v>717</v>
      </c>
      <c r="K161" s="28" t="s">
        <v>425</v>
      </c>
      <c r="L161" s="8"/>
      <c r="M161" s="199">
        <v>811</v>
      </c>
      <c r="N161" s="198" t="s">
        <v>59</v>
      </c>
      <c r="O161" s="198" t="s">
        <v>20</v>
      </c>
      <c r="P161" s="198" t="s">
        <v>18</v>
      </c>
      <c r="Q161" s="198" t="s">
        <v>949</v>
      </c>
      <c r="R161" t="str">
        <f t="shared" si="2"/>
        <v>ACL_CEN</v>
      </c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</row>
    <row r="162" spans="1:45" s="27" customFormat="1" ht="12.75" customHeight="1" x14ac:dyDescent="0.25">
      <c r="A162" s="7">
        <v>160</v>
      </c>
      <c r="B162" s="56" t="s">
        <v>182</v>
      </c>
      <c r="C162" s="57"/>
      <c r="D162" s="57"/>
      <c r="E162" s="57"/>
      <c r="F162" s="57"/>
      <c r="G162" s="24">
        <v>1</v>
      </c>
      <c r="H162" s="24">
        <v>72</v>
      </c>
      <c r="I162" s="151" t="s">
        <v>719</v>
      </c>
      <c r="J162" s="156">
        <v>718</v>
      </c>
      <c r="K162" s="28" t="s">
        <v>428</v>
      </c>
      <c r="L162" s="32"/>
      <c r="M162" s="199">
        <v>812</v>
      </c>
      <c r="N162" s="198" t="s">
        <v>61</v>
      </c>
      <c r="O162" s="198" t="s">
        <v>20</v>
      </c>
      <c r="P162" s="198" t="s">
        <v>18</v>
      </c>
      <c r="Q162" s="198" t="s">
        <v>949</v>
      </c>
      <c r="R162" t="str">
        <f t="shared" si="2"/>
        <v>ACL_CEN</v>
      </c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</row>
    <row r="163" spans="1:45" s="27" customFormat="1" ht="12.75" customHeight="1" x14ac:dyDescent="0.25">
      <c r="A163" s="7">
        <v>161</v>
      </c>
      <c r="B163" s="56" t="s">
        <v>182</v>
      </c>
      <c r="C163" s="57" t="s">
        <v>190</v>
      </c>
      <c r="D163" s="58" t="s">
        <v>191</v>
      </c>
      <c r="E163" s="57"/>
      <c r="F163" s="58" t="s">
        <v>192</v>
      </c>
      <c r="G163" s="24">
        <v>1</v>
      </c>
      <c r="H163" s="26" t="s">
        <v>29</v>
      </c>
      <c r="I163" s="151" t="s">
        <v>774</v>
      </c>
      <c r="J163" s="156">
        <v>719</v>
      </c>
      <c r="K163" s="28" t="s">
        <v>431</v>
      </c>
      <c r="L163" s="32"/>
      <c r="M163" s="199">
        <v>813</v>
      </c>
      <c r="N163" s="198" t="s">
        <v>63</v>
      </c>
      <c r="O163" s="198" t="s">
        <v>20</v>
      </c>
      <c r="P163" s="198" t="s">
        <v>18</v>
      </c>
      <c r="Q163" s="198" t="s">
        <v>949</v>
      </c>
      <c r="R163" t="str">
        <f t="shared" si="2"/>
        <v>ACL_CEN</v>
      </c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</row>
    <row r="164" spans="1:45" s="27" customFormat="1" x14ac:dyDescent="0.25">
      <c r="A164" s="7">
        <v>162</v>
      </c>
      <c r="B164" s="56" t="s">
        <v>182</v>
      </c>
      <c r="C164" s="57" t="s">
        <v>186</v>
      </c>
      <c r="D164" s="58" t="s">
        <v>193</v>
      </c>
      <c r="E164" s="57"/>
      <c r="F164" s="58" t="s">
        <v>192</v>
      </c>
      <c r="G164" s="24">
        <v>1</v>
      </c>
      <c r="H164" s="26" t="s">
        <v>33</v>
      </c>
      <c r="I164" s="151" t="s">
        <v>775</v>
      </c>
      <c r="J164" s="156">
        <v>720</v>
      </c>
      <c r="K164" s="28" t="s">
        <v>434</v>
      </c>
      <c r="L164" s="8"/>
      <c r="M164" s="199">
        <v>814</v>
      </c>
      <c r="N164" s="198" t="s">
        <v>65</v>
      </c>
      <c r="O164" s="198" t="s">
        <v>20</v>
      </c>
      <c r="P164" s="198" t="s">
        <v>18</v>
      </c>
      <c r="Q164" s="198" t="s">
        <v>949</v>
      </c>
      <c r="R164" t="str">
        <f t="shared" si="2"/>
        <v>ACL_CEN</v>
      </c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</row>
    <row r="165" spans="1:45" s="27" customFormat="1" x14ac:dyDescent="0.25">
      <c r="A165" s="7">
        <v>163</v>
      </c>
      <c r="B165" s="56" t="s">
        <v>182</v>
      </c>
      <c r="C165" s="57" t="s">
        <v>190</v>
      </c>
      <c r="D165" s="58" t="s">
        <v>194</v>
      </c>
      <c r="E165" s="57"/>
      <c r="F165" s="58" t="s">
        <v>192</v>
      </c>
      <c r="G165" s="24">
        <v>1</v>
      </c>
      <c r="H165" s="26" t="s">
        <v>36</v>
      </c>
      <c r="I165" s="151" t="s">
        <v>776</v>
      </c>
      <c r="J165" s="156">
        <v>721</v>
      </c>
      <c r="K165" s="28" t="s">
        <v>437</v>
      </c>
      <c r="L165" s="8"/>
      <c r="M165" s="199">
        <v>815</v>
      </c>
      <c r="N165" s="198" t="s">
        <v>67</v>
      </c>
      <c r="O165" s="198" t="s">
        <v>20</v>
      </c>
      <c r="P165" s="198" t="s">
        <v>18</v>
      </c>
      <c r="Q165" s="198" t="s">
        <v>949</v>
      </c>
      <c r="R165" t="str">
        <f t="shared" si="2"/>
        <v>ACL_CEN</v>
      </c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</row>
    <row r="166" spans="1:45" s="27" customFormat="1" x14ac:dyDescent="0.25">
      <c r="A166" s="7">
        <v>164</v>
      </c>
      <c r="B166" s="56" t="s">
        <v>182</v>
      </c>
      <c r="C166" s="57"/>
      <c r="D166" s="58"/>
      <c r="E166" s="57"/>
      <c r="F166" s="58"/>
      <c r="G166" s="24">
        <v>1</v>
      </c>
      <c r="H166" s="26" t="s">
        <v>40</v>
      </c>
      <c r="I166" s="151" t="s">
        <v>719</v>
      </c>
      <c r="J166" s="156">
        <v>722</v>
      </c>
      <c r="K166" s="28" t="s">
        <v>440</v>
      </c>
      <c r="L166" s="8"/>
      <c r="M166" s="199">
        <v>816</v>
      </c>
      <c r="N166" s="198" t="s">
        <v>70</v>
      </c>
      <c r="O166" s="198" t="s">
        <v>20</v>
      </c>
      <c r="P166" s="198" t="s">
        <v>18</v>
      </c>
      <c r="Q166" s="198" t="s">
        <v>949</v>
      </c>
      <c r="R166" t="str">
        <f t="shared" si="2"/>
        <v>ACL_CEN</v>
      </c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</row>
    <row r="167" spans="1:45" s="27" customFormat="1" ht="12.75" customHeight="1" x14ac:dyDescent="0.25">
      <c r="A167" s="7">
        <v>165</v>
      </c>
      <c r="B167" s="56" t="s">
        <v>182</v>
      </c>
      <c r="C167" s="57"/>
      <c r="D167" s="58"/>
      <c r="E167" s="57"/>
      <c r="F167" s="58"/>
      <c r="G167" s="24">
        <v>1</v>
      </c>
      <c r="H167" s="26" t="s">
        <v>43</v>
      </c>
      <c r="I167" s="151" t="s">
        <v>719</v>
      </c>
      <c r="J167" s="156">
        <v>730</v>
      </c>
      <c r="K167" s="28" t="s">
        <v>443</v>
      </c>
      <c r="L167" s="8"/>
      <c r="M167" s="199">
        <v>817</v>
      </c>
      <c r="N167" s="198" t="s">
        <v>72</v>
      </c>
      <c r="O167" s="198" t="s">
        <v>20</v>
      </c>
      <c r="P167" s="198" t="s">
        <v>18</v>
      </c>
      <c r="Q167" s="198" t="s">
        <v>949</v>
      </c>
      <c r="R167" t="str">
        <f t="shared" si="2"/>
        <v>ACL_CEN</v>
      </c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</row>
    <row r="168" spans="1:45" s="27" customFormat="1" ht="12.75" customHeight="1" x14ac:dyDescent="0.25">
      <c r="A168" s="7">
        <v>166</v>
      </c>
      <c r="B168" s="56" t="s">
        <v>182</v>
      </c>
      <c r="C168" s="57"/>
      <c r="D168" s="58"/>
      <c r="E168" s="57"/>
      <c r="F168" s="58"/>
      <c r="G168" s="24">
        <v>1</v>
      </c>
      <c r="H168" s="26" t="s">
        <v>47</v>
      </c>
      <c r="I168" s="151" t="s">
        <v>719</v>
      </c>
      <c r="J168" s="156">
        <v>731</v>
      </c>
      <c r="K168" s="28" t="s">
        <v>446</v>
      </c>
      <c r="L168" s="8"/>
      <c r="M168" s="199">
        <v>818</v>
      </c>
      <c r="N168" s="198" t="s">
        <v>74</v>
      </c>
      <c r="O168" s="198" t="s">
        <v>20</v>
      </c>
      <c r="P168" s="198" t="s">
        <v>18</v>
      </c>
      <c r="Q168" s="198" t="s">
        <v>949</v>
      </c>
      <c r="R168" t="str">
        <f t="shared" si="2"/>
        <v>ACL_CEN</v>
      </c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</row>
    <row r="169" spans="1:45" s="27" customFormat="1" x14ac:dyDescent="0.25">
      <c r="A169" s="7">
        <v>167</v>
      </c>
      <c r="B169" s="56" t="s">
        <v>182</v>
      </c>
      <c r="C169" s="57"/>
      <c r="D169" s="58"/>
      <c r="E169" s="57"/>
      <c r="F169" s="58"/>
      <c r="G169" s="24">
        <v>1</v>
      </c>
      <c r="H169" s="26" t="s">
        <v>50</v>
      </c>
      <c r="I169" s="151" t="s">
        <v>719</v>
      </c>
      <c r="J169" s="156">
        <v>732</v>
      </c>
      <c r="K169" s="28" t="s">
        <v>449</v>
      </c>
      <c r="L169" s="8"/>
      <c r="M169" s="199">
        <v>819</v>
      </c>
      <c r="N169" s="198" t="s">
        <v>76</v>
      </c>
      <c r="O169" s="198" t="s">
        <v>20</v>
      </c>
      <c r="P169" s="198" t="s">
        <v>18</v>
      </c>
      <c r="Q169" s="198" t="s">
        <v>949</v>
      </c>
      <c r="R169" t="str">
        <f t="shared" si="2"/>
        <v>ACL_CEN</v>
      </c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</row>
    <row r="170" spans="1:45" s="27" customFormat="1" ht="12.75" customHeight="1" x14ac:dyDescent="0.25">
      <c r="A170" s="7">
        <v>168</v>
      </c>
      <c r="B170" s="56" t="s">
        <v>182</v>
      </c>
      <c r="C170" s="57"/>
      <c r="D170" s="58"/>
      <c r="E170" s="57"/>
      <c r="F170" s="58"/>
      <c r="G170" s="24">
        <v>1</v>
      </c>
      <c r="H170" s="26" t="s">
        <v>53</v>
      </c>
      <c r="I170" s="151" t="s">
        <v>719</v>
      </c>
      <c r="J170" s="156">
        <v>733</v>
      </c>
      <c r="K170" s="28" t="s">
        <v>452</v>
      </c>
      <c r="L170" s="8"/>
      <c r="M170" s="199">
        <v>821</v>
      </c>
      <c r="N170" s="198" t="s">
        <v>78</v>
      </c>
      <c r="O170" s="198" t="s">
        <v>22</v>
      </c>
      <c r="P170" s="198" t="s">
        <v>18</v>
      </c>
      <c r="Q170" s="198" t="s">
        <v>949</v>
      </c>
      <c r="R170" t="str">
        <f t="shared" si="2"/>
        <v>ACL_AUV</v>
      </c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</row>
    <row r="171" spans="1:45" s="27" customFormat="1" ht="12.75" customHeight="1" x14ac:dyDescent="0.25">
      <c r="A171" s="7">
        <v>169</v>
      </c>
      <c r="B171" s="56" t="s">
        <v>182</v>
      </c>
      <c r="C171" s="57"/>
      <c r="D171" s="58"/>
      <c r="E171" s="57"/>
      <c r="F171" s="58"/>
      <c r="G171" s="24">
        <v>1</v>
      </c>
      <c r="H171" s="26" t="s">
        <v>56</v>
      </c>
      <c r="I171" s="151" t="s">
        <v>719</v>
      </c>
      <c r="J171" s="156">
        <v>734</v>
      </c>
      <c r="K171" s="28" t="s">
        <v>453</v>
      </c>
      <c r="L171" s="8"/>
      <c r="M171" s="199">
        <v>822</v>
      </c>
      <c r="N171" s="198" t="s">
        <v>81</v>
      </c>
      <c r="O171" s="198" t="s">
        <v>22</v>
      </c>
      <c r="P171" s="198" t="s">
        <v>18</v>
      </c>
      <c r="Q171" s="198" t="s">
        <v>949</v>
      </c>
      <c r="R171" t="str">
        <f t="shared" si="2"/>
        <v>ACL_AUV</v>
      </c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</row>
    <row r="172" spans="1:45" s="27" customFormat="1" x14ac:dyDescent="0.25">
      <c r="A172" s="7">
        <v>170</v>
      </c>
      <c r="B172" s="56" t="s">
        <v>182</v>
      </c>
      <c r="C172" s="57" t="s">
        <v>195</v>
      </c>
      <c r="D172" s="58" t="s">
        <v>8</v>
      </c>
      <c r="E172" s="57"/>
      <c r="F172" s="58" t="s">
        <v>196</v>
      </c>
      <c r="G172" s="24">
        <v>1</v>
      </c>
      <c r="H172" s="30">
        <v>10</v>
      </c>
      <c r="I172" s="151" t="s">
        <v>777</v>
      </c>
      <c r="J172" s="156">
        <v>735</v>
      </c>
      <c r="K172" s="28" t="s">
        <v>456</v>
      </c>
      <c r="L172" s="8"/>
      <c r="M172" s="199">
        <v>823</v>
      </c>
      <c r="N172" s="198" t="s">
        <v>84</v>
      </c>
      <c r="O172" s="198" t="s">
        <v>22</v>
      </c>
      <c r="P172" s="198" t="s">
        <v>18</v>
      </c>
      <c r="Q172" s="198" t="s">
        <v>949</v>
      </c>
      <c r="R172" t="str">
        <f t="shared" si="2"/>
        <v>ACL_AUV</v>
      </c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</row>
    <row r="173" spans="1:45" s="27" customFormat="1" ht="12.75" customHeight="1" x14ac:dyDescent="0.25">
      <c r="A173" s="7">
        <v>171</v>
      </c>
      <c r="B173" s="56" t="s">
        <v>182</v>
      </c>
      <c r="C173" s="57" t="s">
        <v>195</v>
      </c>
      <c r="D173" s="58" t="s">
        <v>197</v>
      </c>
      <c r="E173" s="57"/>
      <c r="F173" s="58" t="s">
        <v>198</v>
      </c>
      <c r="G173" s="24">
        <v>1</v>
      </c>
      <c r="H173" s="30">
        <v>11</v>
      </c>
      <c r="I173" s="151" t="s">
        <v>778</v>
      </c>
      <c r="J173" s="156">
        <v>759</v>
      </c>
      <c r="K173" s="137"/>
      <c r="L173" s="8"/>
      <c r="M173" s="199">
        <v>824</v>
      </c>
      <c r="N173" s="198" t="s">
        <v>86</v>
      </c>
      <c r="O173" s="198" t="s">
        <v>22</v>
      </c>
      <c r="P173" s="198" t="s">
        <v>18</v>
      </c>
      <c r="Q173" s="198" t="s">
        <v>949</v>
      </c>
      <c r="R173" t="str">
        <f t="shared" si="2"/>
        <v>ACL_AUV</v>
      </c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</row>
    <row r="174" spans="1:45" s="27" customFormat="1" ht="12.75" customHeight="1" x14ac:dyDescent="0.25">
      <c r="A174" s="7">
        <v>172</v>
      </c>
      <c r="B174" s="56" t="s">
        <v>182</v>
      </c>
      <c r="C174" s="57" t="s">
        <v>195</v>
      </c>
      <c r="D174" s="58" t="s">
        <v>199</v>
      </c>
      <c r="E174" s="57"/>
      <c r="F174" s="58" t="s">
        <v>200</v>
      </c>
      <c r="G174" s="24">
        <v>1</v>
      </c>
      <c r="H174" s="30">
        <v>12</v>
      </c>
      <c r="I174" s="151" t="s">
        <v>779</v>
      </c>
      <c r="J174" s="130">
        <v>765</v>
      </c>
      <c r="K174" s="28" t="s">
        <v>459</v>
      </c>
      <c r="L174" s="8"/>
      <c r="M174" s="199">
        <v>825</v>
      </c>
      <c r="N174" s="198" t="s">
        <v>88</v>
      </c>
      <c r="O174" s="198" t="s">
        <v>22</v>
      </c>
      <c r="P174" s="198" t="s">
        <v>18</v>
      </c>
      <c r="Q174" s="198" t="s">
        <v>949</v>
      </c>
      <c r="R174" t="str">
        <f t="shared" si="2"/>
        <v>ACL_AUV</v>
      </c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</row>
    <row r="175" spans="1:45" s="27" customFormat="1" ht="12.75" customHeight="1" x14ac:dyDescent="0.25">
      <c r="A175" s="7">
        <v>173</v>
      </c>
      <c r="B175" s="56" t="s">
        <v>182</v>
      </c>
      <c r="C175" s="57" t="s">
        <v>195</v>
      </c>
      <c r="D175" s="58" t="s">
        <v>201</v>
      </c>
      <c r="E175" s="57"/>
      <c r="F175" s="58" t="s">
        <v>202</v>
      </c>
      <c r="G175" s="24">
        <v>1</v>
      </c>
      <c r="H175" s="30">
        <v>13</v>
      </c>
      <c r="I175" s="151" t="s">
        <v>780</v>
      </c>
      <c r="J175" s="130">
        <v>766</v>
      </c>
      <c r="K175" s="28" t="s">
        <v>460</v>
      </c>
      <c r="L175" s="8"/>
      <c r="M175" s="199">
        <v>826</v>
      </c>
      <c r="N175" s="198" t="s">
        <v>90</v>
      </c>
      <c r="O175" s="198" t="s">
        <v>22</v>
      </c>
      <c r="P175" s="198" t="s">
        <v>18</v>
      </c>
      <c r="Q175" s="198" t="s">
        <v>949</v>
      </c>
      <c r="R175" t="str">
        <f t="shared" si="2"/>
        <v>ACL_AUV</v>
      </c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</row>
    <row r="176" spans="1:45" s="27" customFormat="1" ht="12.75" customHeight="1" x14ac:dyDescent="0.25">
      <c r="A176" s="7">
        <v>174</v>
      </c>
      <c r="B176" s="56" t="s">
        <v>182</v>
      </c>
      <c r="C176" s="57" t="s">
        <v>195</v>
      </c>
      <c r="D176" s="58" t="s">
        <v>203</v>
      </c>
      <c r="E176" s="57"/>
      <c r="F176" s="58" t="s">
        <v>204</v>
      </c>
      <c r="G176" s="24">
        <v>1</v>
      </c>
      <c r="H176" s="30">
        <v>14</v>
      </c>
      <c r="I176" s="151" t="s">
        <v>781</v>
      </c>
      <c r="J176" s="130">
        <v>767</v>
      </c>
      <c r="K176" s="28" t="s">
        <v>461</v>
      </c>
      <c r="L176" s="8"/>
      <c r="M176" s="199">
        <v>827</v>
      </c>
      <c r="N176" s="198" t="s">
        <v>92</v>
      </c>
      <c r="O176" s="198" t="s">
        <v>22</v>
      </c>
      <c r="P176" s="198" t="s">
        <v>18</v>
      </c>
      <c r="Q176" s="198" t="s">
        <v>949</v>
      </c>
      <c r="R176" t="str">
        <f t="shared" si="2"/>
        <v>ACL_AUV</v>
      </c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</row>
    <row r="177" spans="1:45" s="27" customFormat="1" ht="12.75" customHeight="1" x14ac:dyDescent="0.25">
      <c r="A177" s="7">
        <v>175</v>
      </c>
      <c r="B177" s="56" t="s">
        <v>182</v>
      </c>
      <c r="C177" s="57" t="s">
        <v>195</v>
      </c>
      <c r="D177" s="58" t="s">
        <v>205</v>
      </c>
      <c r="E177" s="57"/>
      <c r="F177" s="58" t="s">
        <v>206</v>
      </c>
      <c r="G177" s="24">
        <v>1</v>
      </c>
      <c r="H177" s="30">
        <v>15</v>
      </c>
      <c r="I177" s="151" t="s">
        <v>782</v>
      </c>
      <c r="J177" s="156">
        <v>768</v>
      </c>
      <c r="K177" s="28" t="s">
        <v>462</v>
      </c>
      <c r="L177" s="8"/>
      <c r="M177" s="199">
        <v>828</v>
      </c>
      <c r="N177" s="198" t="s">
        <v>94</v>
      </c>
      <c r="O177" s="198" t="s">
        <v>22</v>
      </c>
      <c r="P177" s="198" t="s">
        <v>18</v>
      </c>
      <c r="Q177" s="198" t="s">
        <v>949</v>
      </c>
      <c r="R177" t="str">
        <f t="shared" si="2"/>
        <v>ACL_AUV</v>
      </c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</row>
    <row r="178" spans="1:45" s="27" customFormat="1" ht="12.75" customHeight="1" x14ac:dyDescent="0.25">
      <c r="A178" s="7">
        <v>176</v>
      </c>
      <c r="B178" s="56" t="s">
        <v>182</v>
      </c>
      <c r="C178" s="57"/>
      <c r="D178" s="58"/>
      <c r="E178" s="57"/>
      <c r="F178" s="58"/>
      <c r="G178" s="24">
        <v>1</v>
      </c>
      <c r="H178" s="24">
        <v>16</v>
      </c>
      <c r="I178" s="151" t="s">
        <v>719</v>
      </c>
      <c r="J178" s="156">
        <v>769</v>
      </c>
      <c r="K178" s="28" t="s">
        <v>464</v>
      </c>
      <c r="L178" s="8"/>
      <c r="M178" s="199">
        <v>829</v>
      </c>
      <c r="N178" s="198" t="s">
        <v>97</v>
      </c>
      <c r="O178" s="198" t="s">
        <v>22</v>
      </c>
      <c r="P178" s="198" t="s">
        <v>18</v>
      </c>
      <c r="Q178" s="198" t="s">
        <v>949</v>
      </c>
      <c r="R178" t="str">
        <f t="shared" si="2"/>
        <v>ACL_AUV</v>
      </c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59"/>
    </row>
    <row r="179" spans="1:45" s="27" customFormat="1" ht="12.75" customHeight="1" x14ac:dyDescent="0.25">
      <c r="A179" s="7">
        <v>177</v>
      </c>
      <c r="B179" s="56" t="s">
        <v>182</v>
      </c>
      <c r="C179" s="57"/>
      <c r="D179" s="58"/>
      <c r="E179" s="57"/>
      <c r="F179" s="58"/>
      <c r="G179" s="24">
        <v>1</v>
      </c>
      <c r="H179" s="24">
        <v>17</v>
      </c>
      <c r="I179" s="151" t="s">
        <v>719</v>
      </c>
      <c r="J179" s="156">
        <v>770</v>
      </c>
      <c r="K179" s="28" t="s">
        <v>467</v>
      </c>
      <c r="L179" s="32"/>
      <c r="M179" s="199">
        <v>830</v>
      </c>
      <c r="N179" s="198" t="s">
        <v>99</v>
      </c>
      <c r="O179" s="198" t="s">
        <v>22</v>
      </c>
      <c r="P179" s="198" t="s">
        <v>18</v>
      </c>
      <c r="Q179" s="198" t="s">
        <v>949</v>
      </c>
      <c r="R179" t="str">
        <f t="shared" si="2"/>
        <v>ACL_AUV</v>
      </c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</row>
    <row r="180" spans="1:45" s="27" customFormat="1" ht="12.75" customHeight="1" x14ac:dyDescent="0.25">
      <c r="A180" s="7">
        <v>178</v>
      </c>
      <c r="B180" s="56" t="s">
        <v>182</v>
      </c>
      <c r="C180" s="57"/>
      <c r="D180" s="58"/>
      <c r="E180" s="57"/>
      <c r="F180" s="58"/>
      <c r="G180" s="24">
        <v>1</v>
      </c>
      <c r="H180" s="30">
        <v>18</v>
      </c>
      <c r="I180" s="151" t="s">
        <v>719</v>
      </c>
      <c r="J180" s="156">
        <v>801</v>
      </c>
      <c r="K180" s="21" t="s">
        <v>26</v>
      </c>
      <c r="L180" s="32"/>
      <c r="M180" s="199">
        <v>831</v>
      </c>
      <c r="N180" s="198" t="s">
        <v>101</v>
      </c>
      <c r="O180" s="198" t="s">
        <v>22</v>
      </c>
      <c r="P180" s="198" t="s">
        <v>18</v>
      </c>
      <c r="Q180" s="198" t="s">
        <v>949</v>
      </c>
      <c r="R180" t="str">
        <f t="shared" si="2"/>
        <v>ACL_AUV</v>
      </c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</row>
    <row r="181" spans="1:45" s="27" customFormat="1" ht="12.75" customHeight="1" x14ac:dyDescent="0.25">
      <c r="A181" s="7">
        <v>179</v>
      </c>
      <c r="B181" s="56" t="s">
        <v>182</v>
      </c>
      <c r="C181" s="57"/>
      <c r="D181" s="58"/>
      <c r="E181" s="57"/>
      <c r="F181" s="58"/>
      <c r="G181" s="24">
        <v>1</v>
      </c>
      <c r="H181" s="30">
        <v>19</v>
      </c>
      <c r="I181" s="151" t="s">
        <v>719</v>
      </c>
      <c r="J181" s="156">
        <v>802</v>
      </c>
      <c r="K181" s="22" t="s">
        <v>30</v>
      </c>
      <c r="M181" s="199">
        <v>832</v>
      </c>
      <c r="N181" s="198" t="s">
        <v>103</v>
      </c>
      <c r="O181" s="198" t="s">
        <v>22</v>
      </c>
      <c r="P181" s="198" t="s">
        <v>18</v>
      </c>
      <c r="Q181" s="198" t="s">
        <v>949</v>
      </c>
      <c r="R181" t="str">
        <f t="shared" si="2"/>
        <v>ACL_AUV</v>
      </c>
    </row>
    <row r="182" spans="1:45" s="27" customFormat="1" x14ac:dyDescent="0.25">
      <c r="A182" s="7">
        <v>180</v>
      </c>
      <c r="B182" s="56" t="s">
        <v>182</v>
      </c>
      <c r="C182" s="57" t="s">
        <v>207</v>
      </c>
      <c r="D182" s="58" t="s">
        <v>208</v>
      </c>
      <c r="E182" s="57"/>
      <c r="F182" s="58" t="s">
        <v>209</v>
      </c>
      <c r="G182" s="24">
        <v>1</v>
      </c>
      <c r="H182" s="30">
        <v>20</v>
      </c>
      <c r="I182" s="151" t="s">
        <v>783</v>
      </c>
      <c r="J182" s="156">
        <v>803</v>
      </c>
      <c r="K182" s="21" t="s">
        <v>34</v>
      </c>
      <c r="M182" s="199">
        <v>833</v>
      </c>
      <c r="N182" s="198" t="s">
        <v>105</v>
      </c>
      <c r="O182" s="198" t="s">
        <v>22</v>
      </c>
      <c r="P182" s="198" t="s">
        <v>18</v>
      </c>
      <c r="Q182" s="198" t="s">
        <v>949</v>
      </c>
      <c r="R182" t="str">
        <f t="shared" si="2"/>
        <v>ACL_AUV</v>
      </c>
    </row>
    <row r="183" spans="1:45" s="27" customFormat="1" x14ac:dyDescent="0.25">
      <c r="A183" s="7">
        <v>181</v>
      </c>
      <c r="B183" s="56" t="s">
        <v>182</v>
      </c>
      <c r="C183" s="57" t="s">
        <v>207</v>
      </c>
      <c r="D183" s="58" t="s">
        <v>210</v>
      </c>
      <c r="E183" s="57"/>
      <c r="F183" s="58" t="s">
        <v>211</v>
      </c>
      <c r="G183" s="24">
        <v>1</v>
      </c>
      <c r="H183" s="24">
        <v>21</v>
      </c>
      <c r="I183" s="151" t="s">
        <v>784</v>
      </c>
      <c r="J183" s="156">
        <v>804</v>
      </c>
      <c r="K183" s="22" t="s">
        <v>37</v>
      </c>
      <c r="M183" s="199">
        <v>834</v>
      </c>
      <c r="N183" s="198" t="s">
        <v>107</v>
      </c>
      <c r="O183" s="198" t="s">
        <v>22</v>
      </c>
      <c r="P183" s="198" t="s">
        <v>18</v>
      </c>
      <c r="Q183" s="198" t="s">
        <v>949</v>
      </c>
      <c r="R183" t="str">
        <f t="shared" si="2"/>
        <v>ACL_AUV</v>
      </c>
    </row>
    <row r="184" spans="1:45" s="27" customFormat="1" ht="12.75" customHeight="1" x14ac:dyDescent="0.25">
      <c r="A184" s="7">
        <v>182</v>
      </c>
      <c r="B184" s="56" t="s">
        <v>182</v>
      </c>
      <c r="C184" s="57" t="s">
        <v>207</v>
      </c>
      <c r="D184" s="58" t="s">
        <v>0</v>
      </c>
      <c r="E184" s="57"/>
      <c r="F184" s="58" t="s">
        <v>212</v>
      </c>
      <c r="G184" s="24">
        <v>1</v>
      </c>
      <c r="H184" s="24">
        <v>22</v>
      </c>
      <c r="I184" s="151" t="s">
        <v>785</v>
      </c>
      <c r="J184" s="156">
        <v>805</v>
      </c>
      <c r="K184" s="28" t="s">
        <v>41</v>
      </c>
      <c r="M184" s="199">
        <v>841</v>
      </c>
      <c r="N184" s="198" t="s">
        <v>109</v>
      </c>
      <c r="O184" s="198" t="s">
        <v>24</v>
      </c>
      <c r="P184" s="198" t="s">
        <v>18</v>
      </c>
      <c r="Q184" s="198" t="s">
        <v>949</v>
      </c>
      <c r="R184" t="str">
        <f t="shared" si="2"/>
        <v>ACL_LIM</v>
      </c>
    </row>
    <row r="185" spans="1:45" s="27" customFormat="1" ht="12.75" customHeight="1" x14ac:dyDescent="0.25">
      <c r="A185" s="7">
        <v>183</v>
      </c>
      <c r="B185" s="56" t="s">
        <v>182</v>
      </c>
      <c r="C185" s="57" t="s">
        <v>207</v>
      </c>
      <c r="D185" s="58" t="s">
        <v>1</v>
      </c>
      <c r="E185" s="57"/>
      <c r="F185" s="58" t="s">
        <v>213</v>
      </c>
      <c r="G185" s="24">
        <v>1</v>
      </c>
      <c r="H185" s="30">
        <v>23</v>
      </c>
      <c r="I185" s="151" t="s">
        <v>786</v>
      </c>
      <c r="J185" s="156">
        <v>806</v>
      </c>
      <c r="K185" s="21" t="s">
        <v>44</v>
      </c>
      <c r="M185" s="199">
        <v>842</v>
      </c>
      <c r="N185" s="198" t="s">
        <v>112</v>
      </c>
      <c r="O185" s="198" t="s">
        <v>24</v>
      </c>
      <c r="P185" s="198" t="s">
        <v>18</v>
      </c>
      <c r="Q185" s="198" t="s">
        <v>949</v>
      </c>
      <c r="R185" t="str">
        <f t="shared" si="2"/>
        <v>ACL_LIM</v>
      </c>
    </row>
    <row r="186" spans="1:45" s="27" customFormat="1" ht="12.75" customHeight="1" x14ac:dyDescent="0.25">
      <c r="A186" s="7">
        <v>184</v>
      </c>
      <c r="B186" s="56" t="s">
        <v>182</v>
      </c>
      <c r="C186" s="57" t="s">
        <v>207</v>
      </c>
      <c r="D186" s="60" t="s">
        <v>214</v>
      </c>
      <c r="E186" s="60" t="s">
        <v>215</v>
      </c>
      <c r="F186" s="60" t="s">
        <v>216</v>
      </c>
      <c r="G186" s="24">
        <v>1</v>
      </c>
      <c r="H186" s="30">
        <v>24</v>
      </c>
      <c r="I186" s="151" t="s">
        <v>787</v>
      </c>
      <c r="J186" s="156">
        <v>807</v>
      </c>
      <c r="K186" s="22" t="s">
        <v>48</v>
      </c>
      <c r="M186" s="199">
        <v>843</v>
      </c>
      <c r="N186" s="198" t="s">
        <v>115</v>
      </c>
      <c r="O186" s="198" t="s">
        <v>24</v>
      </c>
      <c r="P186" s="198" t="s">
        <v>18</v>
      </c>
      <c r="Q186" s="198" t="s">
        <v>949</v>
      </c>
      <c r="R186" t="str">
        <f t="shared" si="2"/>
        <v>ACL_LIM</v>
      </c>
    </row>
    <row r="187" spans="1:45" s="27" customFormat="1" ht="12.75" customHeight="1" x14ac:dyDescent="0.25">
      <c r="A187" s="7">
        <v>185</v>
      </c>
      <c r="B187" s="56" t="s">
        <v>182</v>
      </c>
      <c r="C187" s="57" t="s">
        <v>207</v>
      </c>
      <c r="D187" s="58" t="s">
        <v>217</v>
      </c>
      <c r="E187" s="57"/>
      <c r="F187" s="58" t="s">
        <v>218</v>
      </c>
      <c r="G187" s="24">
        <v>1</v>
      </c>
      <c r="H187" s="30">
        <v>25</v>
      </c>
      <c r="I187" s="151" t="s">
        <v>788</v>
      </c>
      <c r="J187" s="156">
        <v>808</v>
      </c>
      <c r="K187" s="21" t="s">
        <v>51</v>
      </c>
      <c r="M187" s="198"/>
      <c r="N187" s="198"/>
      <c r="O187" s="198"/>
      <c r="P187" s="198"/>
      <c r="Q187"/>
      <c r="R187"/>
    </row>
    <row r="188" spans="1:45" s="27" customFormat="1" ht="12.75" customHeight="1" x14ac:dyDescent="0.25">
      <c r="A188" s="7">
        <v>186</v>
      </c>
      <c r="B188" s="56" t="s">
        <v>182</v>
      </c>
      <c r="C188" s="57" t="s">
        <v>207</v>
      </c>
      <c r="D188" s="58"/>
      <c r="E188" s="57"/>
      <c r="F188" s="58"/>
      <c r="G188" s="24">
        <v>1</v>
      </c>
      <c r="H188" s="24">
        <v>26</v>
      </c>
      <c r="I188" s="151" t="s">
        <v>719</v>
      </c>
      <c r="J188" s="156">
        <v>809</v>
      </c>
      <c r="K188" s="21" t="s">
        <v>54</v>
      </c>
      <c r="M188" s="198"/>
      <c r="N188" s="198"/>
      <c r="O188" s="198"/>
      <c r="P188" s="198"/>
      <c r="Q188"/>
      <c r="R188"/>
    </row>
    <row r="189" spans="1:45" s="27" customFormat="1" ht="12.75" customHeight="1" x14ac:dyDescent="0.25">
      <c r="A189" s="7">
        <v>187</v>
      </c>
      <c r="B189" s="56" t="s">
        <v>182</v>
      </c>
      <c r="C189" s="57" t="s">
        <v>207</v>
      </c>
      <c r="D189" s="58" t="s">
        <v>219</v>
      </c>
      <c r="E189" s="57"/>
      <c r="F189" s="58" t="s">
        <v>220</v>
      </c>
      <c r="G189" s="24">
        <v>1</v>
      </c>
      <c r="H189" s="24">
        <v>27</v>
      </c>
      <c r="I189" s="151" t="s">
        <v>789</v>
      </c>
      <c r="J189" s="156">
        <v>810</v>
      </c>
      <c r="K189" s="28" t="s">
        <v>57</v>
      </c>
      <c r="M189" s="198"/>
      <c r="N189" s="198"/>
      <c r="O189" s="198"/>
      <c r="P189" s="198"/>
      <c r="Q189"/>
      <c r="R189"/>
    </row>
    <row r="190" spans="1:45" s="27" customFormat="1" ht="12.75" customHeight="1" x14ac:dyDescent="0.25">
      <c r="A190" s="7">
        <v>188</v>
      </c>
      <c r="B190" s="56" t="s">
        <v>182</v>
      </c>
      <c r="C190" s="57"/>
      <c r="D190" s="58"/>
      <c r="E190" s="57"/>
      <c r="F190" s="58"/>
      <c r="G190" s="24">
        <v>1</v>
      </c>
      <c r="H190" s="30">
        <v>28</v>
      </c>
      <c r="I190" s="151" t="s">
        <v>719</v>
      </c>
      <c r="J190" s="156">
        <v>811</v>
      </c>
      <c r="K190" s="28" t="s">
        <v>59</v>
      </c>
      <c r="M190" s="198"/>
      <c r="N190" s="198"/>
      <c r="O190" s="198"/>
      <c r="P190" s="198"/>
      <c r="Q190"/>
      <c r="R190"/>
    </row>
    <row r="191" spans="1:45" s="27" customFormat="1" ht="12.75" customHeight="1" x14ac:dyDescent="0.25">
      <c r="A191" s="7">
        <v>189</v>
      </c>
      <c r="B191" s="56" t="s">
        <v>182</v>
      </c>
      <c r="C191" s="57"/>
      <c r="D191" s="58"/>
      <c r="E191" s="57"/>
      <c r="F191" s="58"/>
      <c r="G191" s="24">
        <v>1</v>
      </c>
      <c r="H191" s="30">
        <v>29</v>
      </c>
      <c r="I191" s="151" t="s">
        <v>719</v>
      </c>
      <c r="J191" s="156">
        <v>812</v>
      </c>
      <c r="K191" s="22" t="s">
        <v>61</v>
      </c>
      <c r="M191" s="198"/>
      <c r="N191" s="198"/>
      <c r="O191" s="198"/>
      <c r="P191" s="198"/>
      <c r="Q191"/>
      <c r="R191"/>
    </row>
    <row r="192" spans="1:45" s="27" customFormat="1" ht="12.75" customHeight="1" x14ac:dyDescent="0.25">
      <c r="A192" s="7">
        <v>190</v>
      </c>
      <c r="B192" s="56" t="s">
        <v>182</v>
      </c>
      <c r="C192" s="57"/>
      <c r="D192" s="58"/>
      <c r="E192" s="57"/>
      <c r="F192" s="58"/>
      <c r="G192" s="24">
        <v>1</v>
      </c>
      <c r="H192" s="30">
        <v>30</v>
      </c>
      <c r="I192" s="151" t="s">
        <v>719</v>
      </c>
      <c r="J192" s="156">
        <v>813</v>
      </c>
      <c r="K192" s="22" t="s">
        <v>63</v>
      </c>
      <c r="M192" s="198"/>
      <c r="N192" s="198"/>
      <c r="O192" s="198"/>
      <c r="P192" s="198"/>
      <c r="Q192"/>
      <c r="R192"/>
    </row>
    <row r="193" spans="1:18" s="27" customFormat="1" ht="12.75" customHeight="1" x14ac:dyDescent="0.25">
      <c r="A193" s="7">
        <v>191</v>
      </c>
      <c r="B193" s="56" t="s">
        <v>182</v>
      </c>
      <c r="C193" s="57"/>
      <c r="D193" s="58"/>
      <c r="E193" s="57"/>
      <c r="F193" s="58"/>
      <c r="G193" s="24">
        <v>1</v>
      </c>
      <c r="H193" s="24">
        <v>31</v>
      </c>
      <c r="I193" s="151" t="s">
        <v>719</v>
      </c>
      <c r="J193" s="156">
        <v>814</v>
      </c>
      <c r="K193" s="22" t="s">
        <v>65</v>
      </c>
      <c r="M193" s="198"/>
      <c r="N193" s="198"/>
      <c r="O193" s="198"/>
      <c r="P193" s="198"/>
      <c r="Q193"/>
      <c r="R193"/>
    </row>
    <row r="194" spans="1:18" s="27" customFormat="1" ht="12.75" customHeight="1" x14ac:dyDescent="0.25">
      <c r="A194" s="7">
        <v>192</v>
      </c>
      <c r="B194" s="56" t="s">
        <v>182</v>
      </c>
      <c r="C194" s="57"/>
      <c r="D194" s="58"/>
      <c r="E194" s="57"/>
      <c r="F194" s="58"/>
      <c r="G194" s="24">
        <v>1</v>
      </c>
      <c r="H194" s="24">
        <v>32</v>
      </c>
      <c r="I194" s="151" t="s">
        <v>719</v>
      </c>
      <c r="J194" s="156">
        <v>815</v>
      </c>
      <c r="K194" s="22" t="s">
        <v>67</v>
      </c>
      <c r="M194" s="198"/>
      <c r="N194" s="198"/>
      <c r="O194" s="198"/>
      <c r="P194" s="198"/>
      <c r="Q194"/>
      <c r="R194"/>
    </row>
    <row r="195" spans="1:18" s="27" customFormat="1" ht="12.75" customHeight="1" x14ac:dyDescent="0.25">
      <c r="A195" s="7">
        <v>193</v>
      </c>
      <c r="B195" s="56" t="s">
        <v>182</v>
      </c>
      <c r="C195" s="57"/>
      <c r="D195" s="58"/>
      <c r="E195" s="57"/>
      <c r="F195" s="58"/>
      <c r="G195" s="24">
        <v>1</v>
      </c>
      <c r="H195" s="30">
        <v>33</v>
      </c>
      <c r="I195" s="151" t="s">
        <v>719</v>
      </c>
      <c r="J195" s="156">
        <v>816</v>
      </c>
      <c r="K195" s="22" t="s">
        <v>70</v>
      </c>
      <c r="M195" s="198"/>
      <c r="N195" s="198"/>
      <c r="O195" s="198"/>
      <c r="P195" s="198"/>
      <c r="Q195"/>
      <c r="R195"/>
    </row>
    <row r="196" spans="1:18" s="27" customFormat="1" ht="12.75" customHeight="1" x14ac:dyDescent="0.25">
      <c r="A196" s="7">
        <v>194</v>
      </c>
      <c r="B196" s="56" t="s">
        <v>182</v>
      </c>
      <c r="C196" s="57"/>
      <c r="D196" s="58"/>
      <c r="E196" s="57"/>
      <c r="F196" s="58"/>
      <c r="G196" s="24">
        <v>1</v>
      </c>
      <c r="H196" s="30">
        <v>34</v>
      </c>
      <c r="I196" s="151" t="s">
        <v>719</v>
      </c>
      <c r="J196" s="156">
        <v>817</v>
      </c>
      <c r="K196" s="22" t="s">
        <v>72</v>
      </c>
      <c r="M196" s="198"/>
      <c r="N196" s="198"/>
      <c r="O196" s="198"/>
      <c r="P196" s="198"/>
      <c r="Q196"/>
      <c r="R196"/>
    </row>
    <row r="197" spans="1:18" s="27" customFormat="1" ht="12.75" customHeight="1" x14ac:dyDescent="0.25">
      <c r="A197" s="7">
        <v>195</v>
      </c>
      <c r="B197" s="56" t="s">
        <v>182</v>
      </c>
      <c r="C197" s="57"/>
      <c r="D197" s="58"/>
      <c r="E197" s="57"/>
      <c r="F197" s="58"/>
      <c r="G197" s="24">
        <v>1</v>
      </c>
      <c r="H197" s="30">
        <v>35</v>
      </c>
      <c r="I197" s="151" t="s">
        <v>719</v>
      </c>
      <c r="J197" s="156">
        <v>818</v>
      </c>
      <c r="K197" s="22" t="s">
        <v>74</v>
      </c>
      <c r="M197" s="198"/>
      <c r="N197" s="198"/>
      <c r="O197" s="198"/>
      <c r="P197" s="198"/>
      <c r="Q197"/>
      <c r="R197"/>
    </row>
    <row r="198" spans="1:18" s="27" customFormat="1" ht="12.75" customHeight="1" x14ac:dyDescent="0.25">
      <c r="A198" s="7">
        <v>196</v>
      </c>
      <c r="B198" s="56" t="s">
        <v>182</v>
      </c>
      <c r="C198" s="57"/>
      <c r="D198" s="58"/>
      <c r="E198" s="57"/>
      <c r="F198" s="58"/>
      <c r="G198" s="24">
        <v>1</v>
      </c>
      <c r="H198" s="24">
        <v>36</v>
      </c>
      <c r="I198" s="151" t="s">
        <v>719</v>
      </c>
      <c r="J198" s="156">
        <v>819</v>
      </c>
      <c r="K198" s="22" t="s">
        <v>76</v>
      </c>
      <c r="M198" s="198"/>
      <c r="N198" s="198"/>
      <c r="O198" s="198"/>
      <c r="P198" s="198"/>
      <c r="Q198"/>
      <c r="R198"/>
    </row>
    <row r="199" spans="1:18" s="27" customFormat="1" ht="12.75" customHeight="1" x14ac:dyDescent="0.25">
      <c r="A199" s="7">
        <v>197</v>
      </c>
      <c r="B199" s="56" t="s">
        <v>182</v>
      </c>
      <c r="C199" s="57"/>
      <c r="D199" s="58"/>
      <c r="E199" s="57"/>
      <c r="F199" s="58"/>
      <c r="G199" s="24">
        <v>1</v>
      </c>
      <c r="H199" s="24">
        <v>37</v>
      </c>
      <c r="I199" s="151" t="s">
        <v>719</v>
      </c>
      <c r="J199" s="156">
        <v>821</v>
      </c>
      <c r="K199" s="22" t="s">
        <v>78</v>
      </c>
      <c r="M199" s="198"/>
      <c r="N199" s="198"/>
      <c r="O199" s="198"/>
      <c r="P199" s="198"/>
      <c r="Q199"/>
      <c r="R199"/>
    </row>
    <row r="200" spans="1:18" s="27" customFormat="1" ht="12.75" customHeight="1" x14ac:dyDescent="0.25">
      <c r="A200" s="7">
        <v>198</v>
      </c>
      <c r="B200" s="56" t="s">
        <v>182</v>
      </c>
      <c r="C200" s="57"/>
      <c r="D200" s="58"/>
      <c r="E200" s="57"/>
      <c r="F200" s="58"/>
      <c r="G200" s="24">
        <v>1</v>
      </c>
      <c r="H200" s="30">
        <v>38</v>
      </c>
      <c r="I200" s="151" t="s">
        <v>719</v>
      </c>
      <c r="J200" s="156">
        <v>822</v>
      </c>
      <c r="K200" s="22" t="s">
        <v>81</v>
      </c>
      <c r="M200" s="198"/>
      <c r="N200" s="198"/>
      <c r="O200" s="198"/>
      <c r="P200" s="198"/>
      <c r="Q200"/>
      <c r="R200"/>
    </row>
    <row r="201" spans="1:18" s="27" customFormat="1" ht="12.75" customHeight="1" x14ac:dyDescent="0.25">
      <c r="A201" s="7">
        <v>199</v>
      </c>
      <c r="B201" s="56" t="s">
        <v>182</v>
      </c>
      <c r="C201" s="57"/>
      <c r="D201" s="58"/>
      <c r="E201" s="57"/>
      <c r="F201" s="58"/>
      <c r="G201" s="24">
        <v>1</v>
      </c>
      <c r="H201" s="30">
        <v>39</v>
      </c>
      <c r="I201" s="151" t="s">
        <v>719</v>
      </c>
      <c r="J201" s="156">
        <v>823</v>
      </c>
      <c r="K201" s="22" t="s">
        <v>84</v>
      </c>
      <c r="M201" s="198"/>
      <c r="N201" s="198"/>
      <c r="O201" s="198"/>
      <c r="P201" s="198"/>
      <c r="Q201"/>
      <c r="R201"/>
    </row>
    <row r="202" spans="1:18" s="27" customFormat="1" ht="12.75" customHeight="1" x14ac:dyDescent="0.25">
      <c r="A202" s="7">
        <v>200</v>
      </c>
      <c r="B202" s="56" t="s">
        <v>182</v>
      </c>
      <c r="C202" s="57"/>
      <c r="D202" s="58"/>
      <c r="E202" s="57"/>
      <c r="F202" s="58"/>
      <c r="G202" s="24">
        <v>1</v>
      </c>
      <c r="H202" s="30">
        <v>40</v>
      </c>
      <c r="I202" s="151" t="s">
        <v>719</v>
      </c>
      <c r="J202" s="156">
        <v>824</v>
      </c>
      <c r="K202" s="28" t="s">
        <v>86</v>
      </c>
      <c r="M202" s="198"/>
      <c r="N202" s="198"/>
      <c r="O202" s="198"/>
      <c r="P202" s="198"/>
      <c r="Q202"/>
      <c r="R202"/>
    </row>
    <row r="203" spans="1:18" s="27" customFormat="1" ht="12.75" customHeight="1" x14ac:dyDescent="0.25">
      <c r="A203" s="7">
        <v>201</v>
      </c>
      <c r="B203" s="56" t="s">
        <v>182</v>
      </c>
      <c r="C203" s="57"/>
      <c r="D203" s="58"/>
      <c r="E203" s="57"/>
      <c r="F203" s="58"/>
      <c r="G203" s="24">
        <v>1</v>
      </c>
      <c r="H203" s="24">
        <v>41</v>
      </c>
      <c r="I203" s="151" t="s">
        <v>719</v>
      </c>
      <c r="J203" s="156">
        <v>825</v>
      </c>
      <c r="K203" s="22" t="s">
        <v>88</v>
      </c>
      <c r="M203" s="198"/>
      <c r="N203" s="198"/>
      <c r="O203" s="198"/>
      <c r="P203" s="198"/>
      <c r="Q203"/>
      <c r="R203"/>
    </row>
    <row r="204" spans="1:18" s="27" customFormat="1" ht="12.75" customHeight="1" x14ac:dyDescent="0.25">
      <c r="A204" s="7">
        <v>202</v>
      </c>
      <c r="B204" s="56" t="s">
        <v>182</v>
      </c>
      <c r="C204" s="57"/>
      <c r="D204" s="58"/>
      <c r="E204" s="57"/>
      <c r="F204" s="58"/>
      <c r="G204" s="24">
        <v>1</v>
      </c>
      <c r="H204" s="24">
        <v>42</v>
      </c>
      <c r="I204" s="151" t="s">
        <v>719</v>
      </c>
      <c r="J204" s="156">
        <v>826</v>
      </c>
      <c r="K204" s="22" t="s">
        <v>90</v>
      </c>
      <c r="M204" s="198"/>
      <c r="N204" s="198"/>
      <c r="O204" s="198"/>
      <c r="P204" s="198"/>
      <c r="Q204"/>
      <c r="R204"/>
    </row>
    <row r="205" spans="1:18" s="27" customFormat="1" ht="12.75" customHeight="1" x14ac:dyDescent="0.25">
      <c r="A205" s="7">
        <v>203</v>
      </c>
      <c r="B205" s="56" t="s">
        <v>182</v>
      </c>
      <c r="C205" s="57"/>
      <c r="D205" s="58"/>
      <c r="E205" s="57"/>
      <c r="F205" s="58"/>
      <c r="G205" s="24">
        <v>1</v>
      </c>
      <c r="H205" s="30">
        <v>43</v>
      </c>
      <c r="I205" s="151" t="s">
        <v>719</v>
      </c>
      <c r="J205" s="156">
        <v>827</v>
      </c>
      <c r="K205" s="28" t="s">
        <v>92</v>
      </c>
      <c r="M205" s="198"/>
      <c r="N205" s="198"/>
      <c r="O205" s="198"/>
      <c r="P205" s="198"/>
      <c r="Q205"/>
      <c r="R205"/>
    </row>
    <row r="206" spans="1:18" s="27" customFormat="1" ht="12.75" customHeight="1" x14ac:dyDescent="0.25">
      <c r="A206" s="7">
        <v>204</v>
      </c>
      <c r="B206" s="56" t="s">
        <v>182</v>
      </c>
      <c r="C206" s="57"/>
      <c r="D206" s="58"/>
      <c r="E206" s="57"/>
      <c r="F206" s="58"/>
      <c r="G206" s="24">
        <v>1</v>
      </c>
      <c r="H206" s="30">
        <v>44</v>
      </c>
      <c r="I206" s="151" t="s">
        <v>719</v>
      </c>
      <c r="J206" s="156">
        <v>828</v>
      </c>
      <c r="K206" s="28" t="s">
        <v>94</v>
      </c>
      <c r="M206" s="198"/>
      <c r="N206" s="198"/>
      <c r="O206" s="198"/>
      <c r="P206" s="198"/>
      <c r="Q206"/>
      <c r="R206"/>
    </row>
    <row r="207" spans="1:18" s="27" customFormat="1" ht="12.75" customHeight="1" x14ac:dyDescent="0.25">
      <c r="A207" s="7">
        <v>205</v>
      </c>
      <c r="B207" s="56" t="s">
        <v>182</v>
      </c>
      <c r="C207" s="57"/>
      <c r="D207" s="58"/>
      <c r="E207" s="57"/>
      <c r="F207" s="58"/>
      <c r="G207" s="24">
        <v>1</v>
      </c>
      <c r="H207" s="30">
        <v>45</v>
      </c>
      <c r="I207" s="151" t="s">
        <v>719</v>
      </c>
      <c r="J207" s="156">
        <v>829</v>
      </c>
      <c r="K207" s="22" t="s">
        <v>97</v>
      </c>
      <c r="M207" s="198"/>
      <c r="N207" s="198"/>
      <c r="O207" s="198"/>
      <c r="P207" s="198"/>
      <c r="Q207"/>
      <c r="R207"/>
    </row>
    <row r="208" spans="1:18" s="27" customFormat="1" ht="12.75" customHeight="1" x14ac:dyDescent="0.25">
      <c r="A208" s="7">
        <v>206</v>
      </c>
      <c r="B208" s="56" t="s">
        <v>182</v>
      </c>
      <c r="C208" s="57"/>
      <c r="D208" s="58"/>
      <c r="E208" s="57"/>
      <c r="F208" s="58"/>
      <c r="G208" s="24">
        <v>1</v>
      </c>
      <c r="H208" s="24">
        <v>46</v>
      </c>
      <c r="I208" s="151" t="s">
        <v>719</v>
      </c>
      <c r="J208" s="156">
        <v>830</v>
      </c>
      <c r="K208" s="22" t="s">
        <v>99</v>
      </c>
      <c r="M208" s="198"/>
      <c r="N208" s="198"/>
      <c r="O208" s="198"/>
      <c r="P208" s="198"/>
      <c r="Q208"/>
      <c r="R208"/>
    </row>
    <row r="209" spans="1:18" s="27" customFormat="1" ht="12.75" customHeight="1" x14ac:dyDescent="0.25">
      <c r="A209" s="7">
        <v>207</v>
      </c>
      <c r="B209" s="56" t="s">
        <v>182</v>
      </c>
      <c r="C209" s="57"/>
      <c r="D209" s="58"/>
      <c r="E209" s="57"/>
      <c r="F209" s="58"/>
      <c r="G209" s="24">
        <v>1</v>
      </c>
      <c r="H209" s="30">
        <v>47</v>
      </c>
      <c r="I209" s="151" t="s">
        <v>719</v>
      </c>
      <c r="J209" s="156">
        <v>831</v>
      </c>
      <c r="K209" s="22" t="s">
        <v>101</v>
      </c>
      <c r="M209" s="198"/>
      <c r="N209" s="198"/>
      <c r="O209" s="198"/>
      <c r="P209" s="198"/>
      <c r="Q209"/>
      <c r="R209"/>
    </row>
    <row r="210" spans="1:18" s="27" customFormat="1" ht="12.75" customHeight="1" x14ac:dyDescent="0.25">
      <c r="A210" s="7">
        <v>208</v>
      </c>
      <c r="B210" s="56" t="s">
        <v>182</v>
      </c>
      <c r="C210" s="57"/>
      <c r="D210" s="58"/>
      <c r="E210" s="57"/>
      <c r="F210" s="58"/>
      <c r="G210" s="24">
        <v>1</v>
      </c>
      <c r="H210" s="30">
        <v>48</v>
      </c>
      <c r="I210" s="151" t="s">
        <v>719</v>
      </c>
      <c r="J210" s="156">
        <v>832</v>
      </c>
      <c r="K210" s="28" t="s">
        <v>103</v>
      </c>
      <c r="M210" s="198"/>
      <c r="N210" s="198"/>
      <c r="O210" s="198"/>
      <c r="P210" s="198"/>
      <c r="Q210"/>
      <c r="R210"/>
    </row>
    <row r="211" spans="1:18" s="27" customFormat="1" ht="12.75" customHeight="1" x14ac:dyDescent="0.25">
      <c r="A211" s="7">
        <v>209</v>
      </c>
      <c r="B211" s="56" t="s">
        <v>182</v>
      </c>
      <c r="C211" s="57"/>
      <c r="D211" s="58"/>
      <c r="E211" s="57"/>
      <c r="F211" s="58"/>
      <c r="G211" s="24">
        <v>1</v>
      </c>
      <c r="H211" s="30">
        <v>49</v>
      </c>
      <c r="I211" s="151" t="s">
        <v>719</v>
      </c>
      <c r="J211" s="156">
        <v>833</v>
      </c>
      <c r="K211" s="33" t="s">
        <v>105</v>
      </c>
      <c r="M211" s="198"/>
      <c r="N211" s="198"/>
      <c r="O211" s="198"/>
      <c r="P211" s="198"/>
      <c r="Q211"/>
      <c r="R211"/>
    </row>
    <row r="212" spans="1:18" s="27" customFormat="1" ht="12.75" customHeight="1" x14ac:dyDescent="0.25">
      <c r="A212" s="7">
        <v>210</v>
      </c>
      <c r="B212" s="56" t="s">
        <v>182</v>
      </c>
      <c r="C212" s="57"/>
      <c r="D212" s="58"/>
      <c r="E212" s="57"/>
      <c r="F212" s="58"/>
      <c r="G212" s="24">
        <v>1</v>
      </c>
      <c r="H212" s="24">
        <v>50</v>
      </c>
      <c r="I212" s="151" t="s">
        <v>719</v>
      </c>
      <c r="J212" s="156">
        <v>834</v>
      </c>
      <c r="K212" s="21" t="s">
        <v>107</v>
      </c>
      <c r="M212" s="198"/>
      <c r="N212" s="198"/>
      <c r="O212" s="198"/>
      <c r="P212" s="198"/>
      <c r="Q212"/>
      <c r="R212"/>
    </row>
    <row r="213" spans="1:18" s="27" customFormat="1" ht="12.75" customHeight="1" x14ac:dyDescent="0.25">
      <c r="A213" s="7">
        <v>211</v>
      </c>
      <c r="B213" s="56" t="s">
        <v>182</v>
      </c>
      <c r="C213" s="57"/>
      <c r="D213" s="58"/>
      <c r="E213" s="57"/>
      <c r="F213" s="58"/>
      <c r="G213" s="24">
        <v>1</v>
      </c>
      <c r="H213" s="30">
        <v>51</v>
      </c>
      <c r="I213" s="151" t="s">
        <v>719</v>
      </c>
      <c r="J213" s="156">
        <v>841</v>
      </c>
      <c r="K213" s="22" t="s">
        <v>109</v>
      </c>
      <c r="M213" s="198"/>
      <c r="N213" s="198"/>
      <c r="O213" s="198"/>
      <c r="P213" s="198"/>
      <c r="Q213"/>
      <c r="R213"/>
    </row>
    <row r="214" spans="1:18" s="27" customFormat="1" ht="12.75" customHeight="1" x14ac:dyDescent="0.25">
      <c r="A214" s="7">
        <v>212</v>
      </c>
      <c r="B214" s="56" t="s">
        <v>182</v>
      </c>
      <c r="C214" s="57"/>
      <c r="D214" s="58"/>
      <c r="E214" s="57"/>
      <c r="F214" s="58"/>
      <c r="G214" s="24">
        <v>1</v>
      </c>
      <c r="H214" s="30">
        <v>52</v>
      </c>
      <c r="I214" s="151" t="s">
        <v>719</v>
      </c>
      <c r="J214" s="156">
        <v>842</v>
      </c>
      <c r="K214" s="22" t="s">
        <v>112</v>
      </c>
      <c r="M214" s="198"/>
      <c r="N214" s="198"/>
      <c r="O214" s="198"/>
      <c r="P214" s="198"/>
      <c r="Q214"/>
      <c r="R214"/>
    </row>
    <row r="215" spans="1:18" s="27" customFormat="1" ht="12.75" customHeight="1" x14ac:dyDescent="0.25">
      <c r="A215" s="7">
        <v>213</v>
      </c>
      <c r="B215" s="56" t="s">
        <v>182</v>
      </c>
      <c r="C215" s="57"/>
      <c r="D215" s="58"/>
      <c r="E215" s="57"/>
      <c r="F215" s="58"/>
      <c r="G215" s="24">
        <v>1</v>
      </c>
      <c r="H215" s="30">
        <v>53</v>
      </c>
      <c r="I215" s="151" t="s">
        <v>719</v>
      </c>
      <c r="J215" s="156">
        <v>843</v>
      </c>
      <c r="K215" s="22" t="s">
        <v>115</v>
      </c>
      <c r="M215" s="198"/>
      <c r="N215" s="198"/>
      <c r="O215" s="198"/>
      <c r="P215" s="198"/>
      <c r="Q215"/>
      <c r="R215"/>
    </row>
    <row r="216" spans="1:18" s="27" customFormat="1" ht="12.75" customHeight="1" x14ac:dyDescent="0.25">
      <c r="A216" s="7">
        <v>214</v>
      </c>
      <c r="B216" s="56" t="s">
        <v>182</v>
      </c>
      <c r="C216" s="57"/>
      <c r="D216" s="58"/>
      <c r="E216" s="57"/>
      <c r="F216" s="58"/>
      <c r="G216" s="24">
        <v>1</v>
      </c>
      <c r="H216" s="24">
        <v>54</v>
      </c>
      <c r="I216" s="151" t="s">
        <v>719</v>
      </c>
      <c r="J216" s="130">
        <v>868</v>
      </c>
      <c r="K216" s="28" t="s">
        <v>117</v>
      </c>
      <c r="M216" s="198"/>
      <c r="N216" s="198"/>
      <c r="O216" s="198"/>
      <c r="P216" s="198"/>
      <c r="Q216"/>
      <c r="R216"/>
    </row>
    <row r="217" spans="1:18" s="27" customFormat="1" ht="12.75" customHeight="1" x14ac:dyDescent="0.25">
      <c r="A217" s="7">
        <v>215</v>
      </c>
      <c r="B217" s="56" t="s">
        <v>182</v>
      </c>
      <c r="C217" s="57"/>
      <c r="D217" s="58"/>
      <c r="E217" s="57"/>
      <c r="F217" s="58"/>
      <c r="G217" s="24">
        <v>1</v>
      </c>
      <c r="H217" s="30">
        <v>55</v>
      </c>
      <c r="I217" s="151" t="s">
        <v>719</v>
      </c>
      <c r="J217" s="130">
        <v>869</v>
      </c>
      <c r="K217" s="28" t="s">
        <v>118</v>
      </c>
      <c r="M217" s="198"/>
      <c r="N217" s="198"/>
      <c r="O217" s="198"/>
      <c r="P217" s="198"/>
      <c r="Q217"/>
      <c r="R217"/>
    </row>
    <row r="218" spans="1:18" s="27" customFormat="1" ht="12.75" customHeight="1" x14ac:dyDescent="0.25">
      <c r="A218" s="7">
        <v>216</v>
      </c>
      <c r="B218" s="56" t="s">
        <v>182</v>
      </c>
      <c r="C218" s="57"/>
      <c r="D218" s="58"/>
      <c r="E218" s="57"/>
      <c r="F218" s="58"/>
      <c r="G218" s="24">
        <v>1</v>
      </c>
      <c r="H218" s="30">
        <v>56</v>
      </c>
      <c r="I218" s="151" t="s">
        <v>719</v>
      </c>
      <c r="J218" s="130">
        <v>870</v>
      </c>
      <c r="K218" s="28" t="s">
        <v>119</v>
      </c>
      <c r="M218" s="198"/>
      <c r="N218" s="198"/>
      <c r="O218" s="198"/>
      <c r="P218" s="198"/>
      <c r="Q218"/>
      <c r="R218"/>
    </row>
    <row r="219" spans="1:18" s="27" customFormat="1" ht="12.75" customHeight="1" x14ac:dyDescent="0.25">
      <c r="A219" s="7">
        <v>217</v>
      </c>
      <c r="B219" s="56" t="s">
        <v>182</v>
      </c>
      <c r="C219" s="57"/>
      <c r="D219" s="58"/>
      <c r="E219" s="57"/>
      <c r="F219" s="58"/>
      <c r="G219" s="24">
        <v>1</v>
      </c>
      <c r="H219" s="30">
        <v>57</v>
      </c>
      <c r="I219" s="151" t="s">
        <v>719</v>
      </c>
      <c r="J219" s="130">
        <v>871</v>
      </c>
      <c r="K219" s="28" t="s">
        <v>121</v>
      </c>
      <c r="M219" s="198"/>
      <c r="N219" s="198"/>
      <c r="O219" s="198"/>
      <c r="P219" s="198"/>
      <c r="Q219"/>
      <c r="R219"/>
    </row>
    <row r="220" spans="1:18" s="27" customFormat="1" ht="12.75" customHeight="1" x14ac:dyDescent="0.25">
      <c r="A220" s="7">
        <v>218</v>
      </c>
      <c r="B220" s="56" t="s">
        <v>182</v>
      </c>
      <c r="C220" s="57"/>
      <c r="D220" s="58"/>
      <c r="E220" s="57"/>
      <c r="F220" s="58"/>
      <c r="G220" s="24">
        <v>1</v>
      </c>
      <c r="H220" s="24">
        <v>58</v>
      </c>
      <c r="I220" s="151" t="s">
        <v>719</v>
      </c>
      <c r="J220" s="156">
        <v>901</v>
      </c>
      <c r="K220" s="93" t="s">
        <v>639</v>
      </c>
      <c r="M220" s="198"/>
      <c r="N220" s="198"/>
      <c r="O220" s="198"/>
      <c r="P220" s="198"/>
      <c r="Q220"/>
      <c r="R220"/>
    </row>
    <row r="221" spans="1:18" s="27" customFormat="1" ht="12.75" customHeight="1" x14ac:dyDescent="0.25">
      <c r="A221" s="7">
        <v>219</v>
      </c>
      <c r="B221" s="56" t="s">
        <v>182</v>
      </c>
      <c r="C221" s="57"/>
      <c r="D221" s="58"/>
      <c r="F221" s="58"/>
      <c r="G221" s="24">
        <v>1</v>
      </c>
      <c r="H221" s="30">
        <v>59</v>
      </c>
      <c r="I221" s="151" t="s">
        <v>719</v>
      </c>
      <c r="J221" s="156">
        <v>902</v>
      </c>
      <c r="K221" s="93" t="s">
        <v>640</v>
      </c>
      <c r="M221" s="198"/>
      <c r="N221" s="198"/>
      <c r="O221" s="198"/>
      <c r="P221" s="198"/>
      <c r="Q221"/>
      <c r="R221"/>
    </row>
    <row r="222" spans="1:18" s="27" customFormat="1" ht="12.75" customHeight="1" x14ac:dyDescent="0.25">
      <c r="A222" s="7">
        <v>220</v>
      </c>
      <c r="B222" s="56" t="s">
        <v>182</v>
      </c>
      <c r="C222" s="57"/>
      <c r="D222" s="58"/>
      <c r="E222" s="57"/>
      <c r="F222" s="58"/>
      <c r="G222" s="24">
        <v>1</v>
      </c>
      <c r="H222" s="30">
        <v>60</v>
      </c>
      <c r="I222" s="151" t="s">
        <v>719</v>
      </c>
      <c r="J222" s="156">
        <v>903</v>
      </c>
      <c r="K222" s="93" t="s">
        <v>641</v>
      </c>
      <c r="M222" s="198"/>
      <c r="N222" s="198"/>
      <c r="O222" s="198"/>
      <c r="P222" s="198"/>
      <c r="Q222"/>
      <c r="R222"/>
    </row>
    <row r="223" spans="1:18" s="27" customFormat="1" ht="12.75" customHeight="1" x14ac:dyDescent="0.25">
      <c r="A223" s="7">
        <v>221</v>
      </c>
      <c r="B223" s="56" t="s">
        <v>182</v>
      </c>
      <c r="C223" s="57"/>
      <c r="D223" s="58"/>
      <c r="E223" s="57"/>
      <c r="F223" s="58"/>
      <c r="G223" s="24">
        <v>1</v>
      </c>
      <c r="H223" s="30">
        <v>61</v>
      </c>
      <c r="I223" s="151" t="s">
        <v>719</v>
      </c>
      <c r="J223" s="156">
        <v>904</v>
      </c>
      <c r="K223" s="93" t="s">
        <v>642</v>
      </c>
      <c r="M223" s="198"/>
      <c r="N223" s="198"/>
      <c r="O223" s="198"/>
      <c r="P223" s="198"/>
      <c r="Q223"/>
      <c r="R223"/>
    </row>
    <row r="224" spans="1:18" s="27" customFormat="1" ht="12.75" customHeight="1" x14ac:dyDescent="0.25">
      <c r="A224" s="7">
        <v>222</v>
      </c>
      <c r="B224" s="56" t="s">
        <v>182</v>
      </c>
      <c r="C224" s="57"/>
      <c r="D224" s="58"/>
      <c r="E224" s="57"/>
      <c r="F224" s="58"/>
      <c r="G224" s="24">
        <v>1</v>
      </c>
      <c r="H224" s="30">
        <v>62</v>
      </c>
      <c r="I224" s="151" t="s">
        <v>719</v>
      </c>
      <c r="J224" s="130" t="s">
        <v>719</v>
      </c>
      <c r="K224" s="22"/>
      <c r="M224" s="198"/>
      <c r="N224" s="198"/>
      <c r="O224" s="198"/>
      <c r="P224" s="198"/>
      <c r="Q224"/>
      <c r="R224"/>
    </row>
    <row r="225" spans="1:45" s="27" customFormat="1" ht="12.75" customHeight="1" x14ac:dyDescent="0.25">
      <c r="A225" s="7">
        <v>223</v>
      </c>
      <c r="B225" s="56" t="s">
        <v>182</v>
      </c>
      <c r="C225" s="57"/>
      <c r="D225" s="58"/>
      <c r="E225" s="57"/>
      <c r="F225" s="58"/>
      <c r="G225" s="24">
        <v>1</v>
      </c>
      <c r="H225" s="30">
        <v>63</v>
      </c>
      <c r="I225" s="151" t="s">
        <v>719</v>
      </c>
      <c r="J225" s="130" t="s">
        <v>719</v>
      </c>
      <c r="K225" s="21"/>
      <c r="M225" s="198"/>
      <c r="N225" s="198"/>
      <c r="O225" s="198"/>
      <c r="P225" s="198"/>
      <c r="Q225"/>
      <c r="R225"/>
    </row>
    <row r="226" spans="1:45" s="27" customFormat="1" ht="12.75" customHeight="1" x14ac:dyDescent="0.25">
      <c r="A226" s="7">
        <v>224</v>
      </c>
      <c r="B226" s="56" t="s">
        <v>182</v>
      </c>
      <c r="C226" s="57"/>
      <c r="D226" s="58"/>
      <c r="E226" s="57"/>
      <c r="F226" s="58"/>
      <c r="G226" s="24">
        <v>1</v>
      </c>
      <c r="H226" s="30">
        <v>64</v>
      </c>
      <c r="I226" s="151" t="s">
        <v>719</v>
      </c>
      <c r="J226" s="130" t="s">
        <v>719</v>
      </c>
      <c r="K226" s="22"/>
      <c r="M226" s="198"/>
      <c r="N226" s="198"/>
      <c r="O226" s="198"/>
      <c r="P226" s="198"/>
      <c r="Q226"/>
      <c r="R226"/>
    </row>
    <row r="227" spans="1:45" s="27" customFormat="1" ht="12.75" customHeight="1" x14ac:dyDescent="0.25">
      <c r="A227" s="7">
        <v>225</v>
      </c>
      <c r="B227" s="56" t="s">
        <v>182</v>
      </c>
      <c r="C227" s="57"/>
      <c r="D227" s="58"/>
      <c r="E227" s="57"/>
      <c r="F227" s="58"/>
      <c r="G227" s="24">
        <v>1</v>
      </c>
      <c r="H227" s="30">
        <v>65</v>
      </c>
      <c r="I227" s="151" t="s">
        <v>719</v>
      </c>
      <c r="J227" s="130" t="s">
        <v>719</v>
      </c>
      <c r="K227" s="28"/>
      <c r="M227" s="198"/>
      <c r="N227" s="198"/>
      <c r="O227" s="198"/>
      <c r="P227" s="198"/>
      <c r="Q227"/>
      <c r="R227"/>
    </row>
    <row r="228" spans="1:45" s="27" customFormat="1" ht="12.75" customHeight="1" x14ac:dyDescent="0.25">
      <c r="A228" s="7">
        <v>226</v>
      </c>
      <c r="B228" s="56" t="s">
        <v>182</v>
      </c>
      <c r="C228" s="57"/>
      <c r="D228" s="58"/>
      <c r="E228" s="57"/>
      <c r="F228" s="58"/>
      <c r="G228" s="24">
        <v>1</v>
      </c>
      <c r="H228" s="30">
        <v>66</v>
      </c>
      <c r="I228" s="151" t="s">
        <v>719</v>
      </c>
      <c r="J228" s="130" t="s">
        <v>719</v>
      </c>
      <c r="K228" s="22"/>
      <c r="M228" s="198"/>
      <c r="N228" s="198"/>
      <c r="O228" s="198"/>
      <c r="P228" s="198"/>
      <c r="Q228"/>
      <c r="R228"/>
    </row>
    <row r="229" spans="1:45" s="27" customFormat="1" ht="12.75" customHeight="1" x14ac:dyDescent="0.25">
      <c r="A229" s="7">
        <v>227</v>
      </c>
      <c r="B229" s="56" t="s">
        <v>182</v>
      </c>
      <c r="C229" s="57"/>
      <c r="D229" s="58" t="s">
        <v>221</v>
      </c>
      <c r="E229" s="57"/>
      <c r="F229" s="58" t="s">
        <v>222</v>
      </c>
      <c r="G229" s="24">
        <v>1</v>
      </c>
      <c r="H229" s="30">
        <v>67</v>
      </c>
      <c r="I229" s="151" t="s">
        <v>790</v>
      </c>
      <c r="J229" s="130" t="s">
        <v>719</v>
      </c>
      <c r="K229" s="28"/>
      <c r="M229" s="198"/>
      <c r="N229" s="198"/>
      <c r="O229" s="198"/>
      <c r="P229" s="198"/>
      <c r="Q229"/>
      <c r="R229"/>
    </row>
    <row r="230" spans="1:45" s="27" customFormat="1" ht="12.75" customHeight="1" x14ac:dyDescent="0.25">
      <c r="A230" s="7">
        <v>228</v>
      </c>
      <c r="B230" s="56" t="s">
        <v>182</v>
      </c>
      <c r="C230" s="57"/>
      <c r="D230" s="58" t="s">
        <v>223</v>
      </c>
      <c r="E230" s="57"/>
      <c r="F230" s="58" t="s">
        <v>224</v>
      </c>
      <c r="G230" s="24">
        <v>1</v>
      </c>
      <c r="H230" s="30">
        <v>68</v>
      </c>
      <c r="I230" s="151" t="s">
        <v>791</v>
      </c>
      <c r="J230" s="130" t="s">
        <v>719</v>
      </c>
      <c r="K230" s="28"/>
      <c r="M230" s="198"/>
      <c r="N230" s="198"/>
      <c r="O230" s="198"/>
      <c r="P230" s="198"/>
      <c r="Q230"/>
      <c r="R230"/>
    </row>
    <row r="231" spans="1:45" s="27" customFormat="1" ht="12.75" customHeight="1" x14ac:dyDescent="0.25">
      <c r="A231" s="7">
        <v>229</v>
      </c>
      <c r="B231" s="56" t="s">
        <v>182</v>
      </c>
      <c r="C231" s="61"/>
      <c r="D231" s="62" t="s">
        <v>225</v>
      </c>
      <c r="E231" s="61"/>
      <c r="F231" s="62" t="s">
        <v>226</v>
      </c>
      <c r="G231" s="24">
        <v>1</v>
      </c>
      <c r="H231" s="63">
        <v>69</v>
      </c>
      <c r="I231" s="152" t="s">
        <v>792</v>
      </c>
      <c r="J231" s="131" t="s">
        <v>719</v>
      </c>
      <c r="K231" s="142"/>
      <c r="M231" s="198"/>
      <c r="N231" s="198"/>
      <c r="O231" s="198"/>
      <c r="P231" s="198"/>
      <c r="Q231"/>
      <c r="R231"/>
    </row>
    <row r="232" spans="1:45" s="27" customFormat="1" ht="12.75" customHeight="1" x14ac:dyDescent="0.25">
      <c r="A232" s="7">
        <v>230</v>
      </c>
      <c r="B232" s="56" t="s">
        <v>182</v>
      </c>
      <c r="C232" s="61"/>
      <c r="D232" s="62" t="s">
        <v>227</v>
      </c>
      <c r="E232" s="57" t="s">
        <v>228</v>
      </c>
      <c r="F232" s="62" t="s">
        <v>224</v>
      </c>
      <c r="G232" s="24">
        <v>1</v>
      </c>
      <c r="H232" s="63">
        <v>70</v>
      </c>
      <c r="I232" s="152" t="s">
        <v>793</v>
      </c>
      <c r="J232" s="131" t="s">
        <v>719</v>
      </c>
      <c r="K232" s="142"/>
      <c r="M232" s="198"/>
      <c r="N232" s="198"/>
      <c r="O232" s="198"/>
      <c r="P232" s="198"/>
      <c r="Q232"/>
      <c r="R232"/>
    </row>
    <row r="233" spans="1:45" s="27" customFormat="1" ht="12.75" customHeight="1" thickBot="1" x14ac:dyDescent="0.3">
      <c r="A233" s="7">
        <v>231</v>
      </c>
      <c r="B233" s="64" t="s">
        <v>182</v>
      </c>
      <c r="C233" s="61"/>
      <c r="D233" s="62" t="s">
        <v>229</v>
      </c>
      <c r="E233" s="61"/>
      <c r="F233" s="62"/>
      <c r="G233" s="37">
        <v>1</v>
      </c>
      <c r="H233" s="63">
        <v>71</v>
      </c>
      <c r="I233" s="152" t="s">
        <v>718</v>
      </c>
      <c r="J233" s="131" t="s">
        <v>719</v>
      </c>
      <c r="K233" s="34"/>
      <c r="M233" s="198"/>
      <c r="N233" s="198"/>
      <c r="O233" s="198"/>
      <c r="P233" s="198"/>
      <c r="Q233"/>
      <c r="R233"/>
    </row>
    <row r="234" spans="1:45" s="8" customFormat="1" ht="12.75" customHeight="1" x14ac:dyDescent="0.25">
      <c r="A234" s="7">
        <v>232</v>
      </c>
      <c r="B234" s="53" t="s">
        <v>230</v>
      </c>
      <c r="C234" s="54"/>
      <c r="D234" s="55" t="s">
        <v>231</v>
      </c>
      <c r="E234" s="54"/>
      <c r="F234" s="55"/>
      <c r="G234" s="42">
        <v>5</v>
      </c>
      <c r="H234" s="42">
        <v>99</v>
      </c>
      <c r="I234" s="153" t="s">
        <v>718</v>
      </c>
      <c r="J234" s="132" t="s">
        <v>719</v>
      </c>
      <c r="K234" s="136"/>
      <c r="L234" s="197"/>
      <c r="M234" s="198"/>
      <c r="N234" s="198"/>
      <c r="O234" s="198"/>
      <c r="P234" s="198"/>
      <c r="Q234"/>
      <c r="R234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</row>
    <row r="235" spans="1:45" s="8" customFormat="1" ht="12.75" customHeight="1" x14ac:dyDescent="0.25">
      <c r="A235" s="7">
        <v>233</v>
      </c>
      <c r="B235" s="56" t="s">
        <v>230</v>
      </c>
      <c r="C235" s="57" t="s">
        <v>232</v>
      </c>
      <c r="D235" s="58" t="s">
        <v>233</v>
      </c>
      <c r="E235" s="58"/>
      <c r="F235" s="58"/>
      <c r="G235" s="24">
        <v>5</v>
      </c>
      <c r="H235" s="24">
        <v>98</v>
      </c>
      <c r="I235" s="151" t="s">
        <v>718</v>
      </c>
      <c r="J235" s="130" t="s">
        <v>719</v>
      </c>
      <c r="K235" s="22"/>
      <c r="L235" s="197"/>
      <c r="M235" s="198"/>
      <c r="N235" s="198"/>
      <c r="O235" s="198"/>
      <c r="P235" s="198"/>
      <c r="Q235"/>
      <c r="R23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</row>
    <row r="236" spans="1:45" s="8" customFormat="1" ht="12.75" customHeight="1" x14ac:dyDescent="0.25">
      <c r="A236" s="7">
        <v>234</v>
      </c>
      <c r="B236" s="56" t="s">
        <v>230</v>
      </c>
      <c r="C236" s="57" t="s">
        <v>234</v>
      </c>
      <c r="D236" s="58" t="s">
        <v>235</v>
      </c>
      <c r="E236" s="58"/>
      <c r="F236" s="58"/>
      <c r="G236" s="24">
        <v>5</v>
      </c>
      <c r="H236" s="24">
        <v>97</v>
      </c>
      <c r="I236" s="151" t="s">
        <v>718</v>
      </c>
      <c r="J236" s="130" t="s">
        <v>719</v>
      </c>
      <c r="K236" s="28"/>
      <c r="L236" s="197"/>
      <c r="M236" s="198"/>
      <c r="N236" s="198"/>
      <c r="O236" s="198"/>
      <c r="P236" s="198"/>
      <c r="Q236"/>
      <c r="R236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</row>
    <row r="237" spans="1:45" s="8" customFormat="1" ht="12.75" customHeight="1" x14ac:dyDescent="0.25">
      <c r="A237" s="7">
        <v>235</v>
      </c>
      <c r="B237" s="56" t="s">
        <v>230</v>
      </c>
      <c r="C237" s="57" t="s">
        <v>236</v>
      </c>
      <c r="D237" s="58" t="s">
        <v>237</v>
      </c>
      <c r="E237" s="58"/>
      <c r="F237" s="58"/>
      <c r="G237" s="24">
        <v>5</v>
      </c>
      <c r="H237" s="24">
        <v>96</v>
      </c>
      <c r="I237" s="151" t="s">
        <v>718</v>
      </c>
      <c r="J237" s="130" t="s">
        <v>719</v>
      </c>
      <c r="K237" s="28"/>
      <c r="L237" s="197"/>
      <c r="M237" s="198"/>
      <c r="N237" s="198"/>
      <c r="O237" s="198"/>
      <c r="P237" s="198"/>
      <c r="Q237"/>
      <c r="R237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</row>
    <row r="238" spans="1:45" s="8" customFormat="1" ht="12.75" customHeight="1" x14ac:dyDescent="0.25">
      <c r="A238" s="7">
        <v>236</v>
      </c>
      <c r="B238" s="56" t="s">
        <v>230</v>
      </c>
      <c r="C238" s="57"/>
      <c r="D238" s="58"/>
      <c r="E238" s="58"/>
      <c r="F238" s="58"/>
      <c r="G238" s="24">
        <v>5</v>
      </c>
      <c r="H238" s="24">
        <v>73</v>
      </c>
      <c r="I238" s="151" t="s">
        <v>719</v>
      </c>
      <c r="J238" s="130" t="s">
        <v>719</v>
      </c>
      <c r="K238" s="28"/>
      <c r="L238" s="197"/>
      <c r="M238" s="198"/>
      <c r="N238" s="198"/>
      <c r="O238" s="198"/>
      <c r="P238" s="198"/>
      <c r="Q238"/>
      <c r="R238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</row>
    <row r="239" spans="1:45" s="8" customFormat="1" ht="12.75" customHeight="1" x14ac:dyDescent="0.25">
      <c r="A239" s="7">
        <v>237</v>
      </c>
      <c r="B239" s="56" t="s">
        <v>230</v>
      </c>
      <c r="C239" s="57"/>
      <c r="D239" s="58"/>
      <c r="E239" s="58"/>
      <c r="F239" s="58"/>
      <c r="G239" s="24">
        <v>5</v>
      </c>
      <c r="H239" s="24">
        <v>72</v>
      </c>
      <c r="I239" s="151" t="s">
        <v>719</v>
      </c>
      <c r="J239" s="130" t="s">
        <v>719</v>
      </c>
      <c r="K239" s="28"/>
      <c r="L239" s="197"/>
      <c r="M239" s="198"/>
      <c r="N239" s="198"/>
      <c r="O239" s="198"/>
      <c r="P239" s="198"/>
      <c r="Q239"/>
      <c r="R239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</row>
    <row r="240" spans="1:45" s="8" customFormat="1" ht="12.75" customHeight="1" x14ac:dyDescent="0.25">
      <c r="A240" s="7">
        <v>238</v>
      </c>
      <c r="B240" s="56" t="s">
        <v>230</v>
      </c>
      <c r="C240" s="57" t="s">
        <v>232</v>
      </c>
      <c r="D240" s="58" t="s">
        <v>238</v>
      </c>
      <c r="E240" s="58" t="s">
        <v>239</v>
      </c>
      <c r="F240" s="58" t="s">
        <v>240</v>
      </c>
      <c r="G240" s="24">
        <v>5</v>
      </c>
      <c r="H240" s="26" t="s">
        <v>29</v>
      </c>
      <c r="I240" s="151" t="s">
        <v>794</v>
      </c>
      <c r="J240" s="130" t="s">
        <v>719</v>
      </c>
      <c r="K240" s="28"/>
      <c r="L240" s="197"/>
      <c r="M240" s="198"/>
      <c r="N240" s="198"/>
      <c r="O240" s="198"/>
      <c r="P240" s="198"/>
      <c r="Q240"/>
      <c r="R240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</row>
    <row r="241" spans="1:45" s="8" customFormat="1" ht="12.75" customHeight="1" x14ac:dyDescent="0.25">
      <c r="A241" s="7">
        <v>239</v>
      </c>
      <c r="B241" s="56" t="s">
        <v>230</v>
      </c>
      <c r="C241" s="57" t="s">
        <v>232</v>
      </c>
      <c r="D241" s="58" t="s">
        <v>241</v>
      </c>
      <c r="E241" s="58" t="s">
        <v>242</v>
      </c>
      <c r="F241" s="58" t="s">
        <v>243</v>
      </c>
      <c r="G241" s="24">
        <v>5</v>
      </c>
      <c r="H241" s="26" t="s">
        <v>33</v>
      </c>
      <c r="I241" s="151" t="s">
        <v>795</v>
      </c>
      <c r="J241" s="130" t="s">
        <v>719</v>
      </c>
      <c r="K241" s="22"/>
      <c r="L241" s="197"/>
      <c r="M241" s="198"/>
      <c r="N241" s="198"/>
      <c r="O241" s="198"/>
      <c r="P241" s="198"/>
      <c r="Q241"/>
      <c r="R241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</row>
    <row r="242" spans="1:45" s="8" customFormat="1" ht="12.75" customHeight="1" x14ac:dyDescent="0.25">
      <c r="A242" s="7">
        <v>240</v>
      </c>
      <c r="B242" s="56" t="s">
        <v>230</v>
      </c>
      <c r="C242" s="57" t="s">
        <v>232</v>
      </c>
      <c r="D242" s="58" t="s">
        <v>244</v>
      </c>
      <c r="E242" s="58" t="s">
        <v>245</v>
      </c>
      <c r="F242" s="58" t="s">
        <v>246</v>
      </c>
      <c r="G242" s="24">
        <v>5</v>
      </c>
      <c r="H242" s="26" t="s">
        <v>36</v>
      </c>
      <c r="I242" s="151" t="s">
        <v>796</v>
      </c>
      <c r="J242" s="130" t="s">
        <v>719</v>
      </c>
      <c r="K242" s="28"/>
      <c r="L242" s="197"/>
      <c r="M242" s="198"/>
      <c r="N242" s="198"/>
      <c r="O242" s="198"/>
      <c r="P242" s="198"/>
      <c r="Q242"/>
      <c r="R242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</row>
    <row r="243" spans="1:45" s="8" customFormat="1" ht="12.75" customHeight="1" x14ac:dyDescent="0.25">
      <c r="A243" s="7">
        <v>241</v>
      </c>
      <c r="B243" s="56" t="s">
        <v>230</v>
      </c>
      <c r="C243" s="57" t="s">
        <v>232</v>
      </c>
      <c r="D243" s="58" t="s">
        <v>247</v>
      </c>
      <c r="E243" s="58" t="s">
        <v>248</v>
      </c>
      <c r="F243" s="58" t="s">
        <v>249</v>
      </c>
      <c r="G243" s="24">
        <v>5</v>
      </c>
      <c r="H243" s="26" t="s">
        <v>40</v>
      </c>
      <c r="I243" s="151" t="s">
        <v>797</v>
      </c>
      <c r="J243" s="130" t="s">
        <v>719</v>
      </c>
      <c r="K243" s="28"/>
      <c r="L243" s="197"/>
      <c r="M243" s="198"/>
      <c r="N243" s="198"/>
      <c r="O243" s="198"/>
      <c r="P243" s="198"/>
      <c r="Q243"/>
      <c r="R243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</row>
    <row r="244" spans="1:45" s="8" customFormat="1" ht="12.75" customHeight="1" x14ac:dyDescent="0.25">
      <c r="A244" s="7">
        <v>242</v>
      </c>
      <c r="B244" s="56" t="s">
        <v>230</v>
      </c>
      <c r="C244" s="57" t="s">
        <v>232</v>
      </c>
      <c r="D244" s="58" t="s">
        <v>250</v>
      </c>
      <c r="E244" s="58" t="s">
        <v>251</v>
      </c>
      <c r="F244" s="58" t="s">
        <v>243</v>
      </c>
      <c r="G244" s="24">
        <v>5</v>
      </c>
      <c r="H244" s="26" t="s">
        <v>43</v>
      </c>
      <c r="I244" s="151" t="s">
        <v>798</v>
      </c>
      <c r="J244" s="130" t="s">
        <v>719</v>
      </c>
      <c r="K244" s="28"/>
      <c r="L244" s="197"/>
      <c r="M244" s="198"/>
      <c r="N244" s="198"/>
      <c r="O244" s="198"/>
      <c r="P244" s="198"/>
      <c r="Q244"/>
      <c r="R244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</row>
    <row r="245" spans="1:45" s="8" customFormat="1" ht="12.75" customHeight="1" x14ac:dyDescent="0.25">
      <c r="A245" s="7">
        <v>243</v>
      </c>
      <c r="B245" s="56" t="s">
        <v>230</v>
      </c>
      <c r="C245" s="57" t="s">
        <v>232</v>
      </c>
      <c r="D245" s="58" t="s">
        <v>252</v>
      </c>
      <c r="E245" s="58" t="s">
        <v>253</v>
      </c>
      <c r="F245" s="58" t="s">
        <v>254</v>
      </c>
      <c r="G245" s="24">
        <v>5</v>
      </c>
      <c r="H245" s="26" t="s">
        <v>47</v>
      </c>
      <c r="I245" s="151" t="s">
        <v>799</v>
      </c>
      <c r="J245" s="130" t="s">
        <v>719</v>
      </c>
      <c r="K245" s="21"/>
      <c r="L245" s="197"/>
      <c r="M245" s="198"/>
      <c r="N245" s="198"/>
      <c r="O245" s="198"/>
      <c r="P245" s="198"/>
      <c r="Q245"/>
      <c r="R24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</row>
    <row r="246" spans="1:45" s="8" customFormat="1" ht="12.75" customHeight="1" x14ac:dyDescent="0.25">
      <c r="A246" s="7">
        <v>244</v>
      </c>
      <c r="B246" s="56" t="s">
        <v>230</v>
      </c>
      <c r="C246" s="57" t="s">
        <v>232</v>
      </c>
      <c r="D246" s="58" t="s">
        <v>255</v>
      </c>
      <c r="E246" s="58" t="s">
        <v>256</v>
      </c>
      <c r="F246" s="58" t="s">
        <v>257</v>
      </c>
      <c r="G246" s="24">
        <v>5</v>
      </c>
      <c r="H246" s="26" t="s">
        <v>50</v>
      </c>
      <c r="I246" s="151" t="s">
        <v>800</v>
      </c>
      <c r="J246" s="130" t="s">
        <v>719</v>
      </c>
      <c r="K246" s="22"/>
      <c r="L246" s="197"/>
      <c r="M246" s="198"/>
      <c r="N246" s="198"/>
      <c r="O246" s="198"/>
      <c r="P246" s="198"/>
      <c r="Q246"/>
      <c r="R246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</row>
    <row r="247" spans="1:45" s="8" customFormat="1" ht="12.75" customHeight="1" x14ac:dyDescent="0.25">
      <c r="A247" s="7">
        <v>245</v>
      </c>
      <c r="B247" s="56" t="s">
        <v>230</v>
      </c>
      <c r="C247" s="57" t="s">
        <v>232</v>
      </c>
      <c r="D247" s="58" t="s">
        <v>258</v>
      </c>
      <c r="E247" s="58" t="s">
        <v>259</v>
      </c>
      <c r="F247" s="58" t="s">
        <v>260</v>
      </c>
      <c r="G247" s="24">
        <v>5</v>
      </c>
      <c r="H247" s="26" t="s">
        <v>53</v>
      </c>
      <c r="I247" s="151" t="s">
        <v>801</v>
      </c>
      <c r="J247" s="130" t="s">
        <v>719</v>
      </c>
      <c r="K247" s="28"/>
      <c r="L247" s="197"/>
      <c r="M247" s="198"/>
      <c r="N247" s="198"/>
      <c r="O247" s="198"/>
      <c r="P247" s="198"/>
      <c r="Q247"/>
      <c r="R247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</row>
    <row r="248" spans="1:45" s="8" customFormat="1" ht="12.75" customHeight="1" x14ac:dyDescent="0.25">
      <c r="A248" s="7">
        <v>246</v>
      </c>
      <c r="B248" s="56" t="s">
        <v>230</v>
      </c>
      <c r="C248" s="57" t="s">
        <v>232</v>
      </c>
      <c r="D248" s="58" t="s">
        <v>261</v>
      </c>
      <c r="E248" s="58" t="s">
        <v>262</v>
      </c>
      <c r="F248" s="58" t="s">
        <v>263</v>
      </c>
      <c r="G248" s="24">
        <v>5</v>
      </c>
      <c r="H248" s="26" t="s">
        <v>56</v>
      </c>
      <c r="I248" s="151" t="s">
        <v>802</v>
      </c>
      <c r="J248" s="130" t="s">
        <v>719</v>
      </c>
      <c r="K248" s="28"/>
      <c r="L248" s="197"/>
      <c r="M248" s="198"/>
      <c r="N248" s="198"/>
      <c r="O248" s="198"/>
      <c r="P248" s="198"/>
      <c r="Q248"/>
      <c r="R248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</row>
    <row r="249" spans="1:45" s="8" customFormat="1" ht="12.75" customHeight="1" x14ac:dyDescent="0.25">
      <c r="A249" s="7">
        <v>247</v>
      </c>
      <c r="B249" s="56" t="s">
        <v>230</v>
      </c>
      <c r="C249" s="57" t="s">
        <v>232</v>
      </c>
      <c r="D249" s="58" t="s">
        <v>264</v>
      </c>
      <c r="E249" s="58" t="s">
        <v>265</v>
      </c>
      <c r="F249" s="58" t="s">
        <v>266</v>
      </c>
      <c r="G249" s="24">
        <v>5</v>
      </c>
      <c r="H249" s="30">
        <v>10</v>
      </c>
      <c r="I249" s="151" t="s">
        <v>803</v>
      </c>
      <c r="J249" s="130" t="s">
        <v>719</v>
      </c>
      <c r="K249" s="22"/>
      <c r="L249" s="197"/>
      <c r="M249" s="198"/>
      <c r="N249" s="198"/>
      <c r="O249" s="198"/>
      <c r="P249" s="198"/>
      <c r="Q249"/>
      <c r="R249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</row>
    <row r="250" spans="1:45" ht="12.75" customHeight="1" x14ac:dyDescent="0.25">
      <c r="A250" s="7">
        <v>248</v>
      </c>
      <c r="B250" s="56" t="s">
        <v>230</v>
      </c>
      <c r="C250" s="57" t="s">
        <v>232</v>
      </c>
      <c r="D250" s="58"/>
      <c r="E250" s="57"/>
      <c r="F250" s="58"/>
      <c r="G250" s="24">
        <v>5</v>
      </c>
      <c r="H250" s="30">
        <v>11</v>
      </c>
      <c r="I250" s="151" t="s">
        <v>719</v>
      </c>
      <c r="J250" s="130" t="s">
        <v>719</v>
      </c>
      <c r="K250" s="22"/>
    </row>
    <row r="251" spans="1:45" ht="12.75" customHeight="1" x14ac:dyDescent="0.25">
      <c r="A251" s="7">
        <v>249</v>
      </c>
      <c r="B251" s="56" t="s">
        <v>230</v>
      </c>
      <c r="C251" s="57" t="s">
        <v>232</v>
      </c>
      <c r="D251" s="58"/>
      <c r="E251" s="57"/>
      <c r="F251" s="58"/>
      <c r="G251" s="24">
        <v>5</v>
      </c>
      <c r="H251" s="30">
        <v>12</v>
      </c>
      <c r="I251" s="151" t="s">
        <v>719</v>
      </c>
      <c r="J251" s="130" t="s">
        <v>719</v>
      </c>
      <c r="K251" s="28"/>
    </row>
    <row r="252" spans="1:45" s="8" customFormat="1" ht="12.75" customHeight="1" x14ac:dyDescent="0.25">
      <c r="A252" s="7">
        <v>250</v>
      </c>
      <c r="B252" s="56" t="s">
        <v>230</v>
      </c>
      <c r="C252" s="57" t="s">
        <v>232</v>
      </c>
      <c r="D252" s="58"/>
      <c r="E252" s="57"/>
      <c r="F252" s="58"/>
      <c r="G252" s="24">
        <v>5</v>
      </c>
      <c r="H252" s="30">
        <v>13</v>
      </c>
      <c r="I252" s="151" t="s">
        <v>719</v>
      </c>
      <c r="J252" s="130" t="s">
        <v>719</v>
      </c>
      <c r="K252" s="28"/>
      <c r="L252" s="197"/>
      <c r="M252" s="198"/>
      <c r="N252" s="198"/>
      <c r="O252" s="198"/>
      <c r="P252" s="198"/>
      <c r="Q252"/>
      <c r="R252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</row>
    <row r="253" spans="1:45" s="8" customFormat="1" ht="12.75" customHeight="1" x14ac:dyDescent="0.25">
      <c r="A253" s="7">
        <v>251</v>
      </c>
      <c r="B253" s="56" t="s">
        <v>230</v>
      </c>
      <c r="C253" s="57" t="s">
        <v>232</v>
      </c>
      <c r="D253" s="58"/>
      <c r="E253" s="58"/>
      <c r="F253" s="58"/>
      <c r="G253" s="24">
        <v>5</v>
      </c>
      <c r="H253" s="30">
        <v>14</v>
      </c>
      <c r="I253" s="151" t="s">
        <v>719</v>
      </c>
      <c r="J253" s="130" t="s">
        <v>719</v>
      </c>
      <c r="K253" s="28"/>
      <c r="L253" s="197"/>
      <c r="M253" s="198"/>
      <c r="N253" s="198"/>
      <c r="O253" s="198"/>
      <c r="P253" s="198"/>
      <c r="Q253"/>
      <c r="R253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</row>
    <row r="254" spans="1:45" s="8" customFormat="1" x14ac:dyDescent="0.25">
      <c r="A254" s="7">
        <v>252</v>
      </c>
      <c r="B254" s="56" t="s">
        <v>230</v>
      </c>
      <c r="C254" s="57" t="s">
        <v>232</v>
      </c>
      <c r="D254" s="58"/>
      <c r="E254" s="57"/>
      <c r="F254" s="58"/>
      <c r="G254" s="24">
        <v>5</v>
      </c>
      <c r="H254" s="30">
        <v>15</v>
      </c>
      <c r="I254" s="151" t="s">
        <v>719</v>
      </c>
      <c r="J254" s="130" t="s">
        <v>719</v>
      </c>
      <c r="K254" s="22"/>
      <c r="L254" s="197"/>
      <c r="M254" s="198"/>
      <c r="N254" s="198"/>
      <c r="O254" s="198"/>
      <c r="P254" s="198"/>
      <c r="Q254"/>
      <c r="R254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</row>
    <row r="255" spans="1:45" s="8" customFormat="1" ht="12.75" customHeight="1" x14ac:dyDescent="0.25">
      <c r="A255" s="7">
        <v>253</v>
      </c>
      <c r="B255" s="56" t="s">
        <v>230</v>
      </c>
      <c r="C255" s="57" t="s">
        <v>232</v>
      </c>
      <c r="D255" s="58"/>
      <c r="E255" s="57"/>
      <c r="F255" s="58"/>
      <c r="G255" s="24">
        <v>5</v>
      </c>
      <c r="H255" s="24">
        <v>16</v>
      </c>
      <c r="I255" s="151" t="s">
        <v>719</v>
      </c>
      <c r="J255" s="130" t="s">
        <v>719</v>
      </c>
      <c r="K255" s="28"/>
      <c r="L255" s="197"/>
      <c r="M255" s="198"/>
      <c r="N255" s="198"/>
      <c r="O255" s="198"/>
      <c r="P255" s="198"/>
      <c r="Q255"/>
      <c r="R25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</row>
    <row r="256" spans="1:45" s="8" customFormat="1" ht="12.75" customHeight="1" x14ac:dyDescent="0.25">
      <c r="A256" s="7">
        <v>254</v>
      </c>
      <c r="B256" s="56" t="s">
        <v>230</v>
      </c>
      <c r="C256" s="57" t="s">
        <v>232</v>
      </c>
      <c r="D256" s="58"/>
      <c r="E256" s="57"/>
      <c r="F256" s="58"/>
      <c r="G256" s="24">
        <v>5</v>
      </c>
      <c r="H256" s="24">
        <v>17</v>
      </c>
      <c r="I256" s="151" t="s">
        <v>719</v>
      </c>
      <c r="J256" s="130" t="s">
        <v>719</v>
      </c>
      <c r="K256" s="28"/>
      <c r="L256" s="197"/>
      <c r="M256" s="198"/>
      <c r="N256" s="198"/>
      <c r="O256" s="198"/>
      <c r="P256" s="198"/>
      <c r="Q256"/>
      <c r="R256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</row>
    <row r="257" spans="1:45" s="8" customFormat="1" ht="12.75" customHeight="1" x14ac:dyDescent="0.25">
      <c r="A257" s="7">
        <v>255</v>
      </c>
      <c r="B257" s="56" t="s">
        <v>230</v>
      </c>
      <c r="C257" s="57" t="s">
        <v>232</v>
      </c>
      <c r="D257" s="58"/>
      <c r="E257" s="57"/>
      <c r="F257" s="58"/>
      <c r="G257" s="24">
        <v>5</v>
      </c>
      <c r="H257" s="30">
        <v>18</v>
      </c>
      <c r="I257" s="151" t="s">
        <v>719</v>
      </c>
      <c r="J257" s="130" t="s">
        <v>719</v>
      </c>
      <c r="K257" s="43"/>
      <c r="L257" s="197"/>
      <c r="M257" s="198"/>
      <c r="N257" s="198"/>
      <c r="O257" s="198"/>
      <c r="P257" s="198"/>
      <c r="Q257"/>
      <c r="R257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</row>
    <row r="258" spans="1:45" s="8" customFormat="1" x14ac:dyDescent="0.25">
      <c r="A258" s="7">
        <v>256</v>
      </c>
      <c r="B258" s="56" t="s">
        <v>230</v>
      </c>
      <c r="C258" s="57" t="s">
        <v>232</v>
      </c>
      <c r="D258" s="58"/>
      <c r="E258" s="57"/>
      <c r="F258" s="58"/>
      <c r="G258" s="24">
        <v>5</v>
      </c>
      <c r="H258" s="24">
        <v>19</v>
      </c>
      <c r="I258" s="151" t="s">
        <v>719</v>
      </c>
      <c r="J258" s="130" t="s">
        <v>719</v>
      </c>
      <c r="K258" s="43"/>
      <c r="L258" s="197"/>
      <c r="M258" s="198"/>
      <c r="N258" s="198"/>
      <c r="O258" s="198"/>
      <c r="P258" s="198"/>
      <c r="Q258"/>
      <c r="R258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</row>
    <row r="259" spans="1:45" s="8" customFormat="1" ht="12.75" customHeight="1" x14ac:dyDescent="0.25">
      <c r="A259" s="7">
        <v>257</v>
      </c>
      <c r="B259" s="56" t="s">
        <v>230</v>
      </c>
      <c r="C259" s="57" t="s">
        <v>232</v>
      </c>
      <c r="D259" s="58"/>
      <c r="E259" s="58"/>
      <c r="F259" s="58"/>
      <c r="G259" s="24">
        <v>5</v>
      </c>
      <c r="H259" s="24">
        <v>20</v>
      </c>
      <c r="I259" s="151" t="s">
        <v>719</v>
      </c>
      <c r="J259" s="130" t="s">
        <v>719</v>
      </c>
      <c r="K259" s="43"/>
      <c r="L259" s="197"/>
      <c r="M259" s="198"/>
      <c r="N259" s="198"/>
      <c r="O259" s="198"/>
      <c r="P259" s="198"/>
      <c r="Q259"/>
      <c r="R259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</row>
    <row r="260" spans="1:45" s="8" customFormat="1" ht="12.75" customHeight="1" x14ac:dyDescent="0.25">
      <c r="A260" s="7">
        <v>258</v>
      </c>
      <c r="B260" s="56" t="s">
        <v>230</v>
      </c>
      <c r="C260" s="57" t="s">
        <v>236</v>
      </c>
      <c r="D260" s="58" t="s">
        <v>267</v>
      </c>
      <c r="E260" s="58" t="s">
        <v>268</v>
      </c>
      <c r="F260" s="58" t="s">
        <v>269</v>
      </c>
      <c r="G260" s="24">
        <v>5</v>
      </c>
      <c r="H260" s="30">
        <v>21</v>
      </c>
      <c r="I260" s="151" t="s">
        <v>804</v>
      </c>
      <c r="J260" s="130" t="s">
        <v>719</v>
      </c>
      <c r="K260" s="43"/>
      <c r="L260" s="197"/>
      <c r="M260" s="198"/>
      <c r="N260" s="198"/>
      <c r="O260" s="198"/>
      <c r="P260" s="198"/>
      <c r="Q260"/>
      <c r="R260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</row>
    <row r="261" spans="1:45" s="8" customFormat="1" ht="12.75" customHeight="1" x14ac:dyDescent="0.25">
      <c r="A261" s="7">
        <v>259</v>
      </c>
      <c r="B261" s="56" t="s">
        <v>230</v>
      </c>
      <c r="C261" s="57" t="s">
        <v>236</v>
      </c>
      <c r="D261" s="58" t="s">
        <v>270</v>
      </c>
      <c r="E261" s="58" t="s">
        <v>271</v>
      </c>
      <c r="F261" s="58" t="s">
        <v>272</v>
      </c>
      <c r="G261" s="24">
        <v>5</v>
      </c>
      <c r="H261" s="24">
        <v>22</v>
      </c>
      <c r="I261" s="151" t="s">
        <v>805</v>
      </c>
      <c r="J261" s="130" t="s">
        <v>719</v>
      </c>
      <c r="K261" s="43"/>
      <c r="L261" s="197"/>
      <c r="M261" s="198"/>
      <c r="N261" s="198"/>
      <c r="O261" s="198"/>
      <c r="P261" s="198"/>
      <c r="Q261"/>
      <c r="R261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</row>
    <row r="262" spans="1:45" s="8" customFormat="1" ht="12.75" customHeight="1" x14ac:dyDescent="0.25">
      <c r="A262" s="7">
        <v>260</v>
      </c>
      <c r="B262" s="56" t="s">
        <v>230</v>
      </c>
      <c r="C262" s="57" t="s">
        <v>236</v>
      </c>
      <c r="D262" s="58" t="s">
        <v>273</v>
      </c>
      <c r="E262" s="58" t="s">
        <v>274</v>
      </c>
      <c r="F262" s="58" t="s">
        <v>275</v>
      </c>
      <c r="G262" s="24">
        <v>5</v>
      </c>
      <c r="H262" s="24">
        <v>23</v>
      </c>
      <c r="I262" s="151" t="s">
        <v>806</v>
      </c>
      <c r="J262" s="130" t="s">
        <v>719</v>
      </c>
      <c r="K262" s="43"/>
      <c r="L262" s="197"/>
      <c r="M262" s="198"/>
      <c r="N262" s="198"/>
      <c r="O262" s="198"/>
      <c r="P262" s="198"/>
      <c r="Q262"/>
      <c r="R262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</row>
    <row r="263" spans="1:45" s="8" customFormat="1" ht="12.75" customHeight="1" x14ac:dyDescent="0.25">
      <c r="A263" s="7">
        <v>261</v>
      </c>
      <c r="B263" s="56" t="s">
        <v>230</v>
      </c>
      <c r="C263" s="57" t="s">
        <v>236</v>
      </c>
      <c r="D263" s="58" t="s">
        <v>276</v>
      </c>
      <c r="E263" s="58" t="s">
        <v>277</v>
      </c>
      <c r="F263" s="58" t="s">
        <v>278</v>
      </c>
      <c r="G263" s="24">
        <v>5</v>
      </c>
      <c r="H263" s="30">
        <v>24</v>
      </c>
      <c r="I263" s="151" t="s">
        <v>807</v>
      </c>
      <c r="J263" s="130" t="s">
        <v>719</v>
      </c>
      <c r="K263" s="43"/>
      <c r="L263" s="197"/>
      <c r="M263" s="198"/>
      <c r="N263" s="198"/>
      <c r="O263" s="198"/>
      <c r="P263" s="198"/>
      <c r="Q263"/>
      <c r="R263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</row>
    <row r="264" spans="1:45" s="8" customFormat="1" ht="12.75" customHeight="1" x14ac:dyDescent="0.25">
      <c r="A264" s="7">
        <v>262</v>
      </c>
      <c r="B264" s="56" t="s">
        <v>230</v>
      </c>
      <c r="C264" s="57" t="s">
        <v>236</v>
      </c>
      <c r="D264" s="58" t="s">
        <v>279</v>
      </c>
      <c r="E264" s="58" t="s">
        <v>280</v>
      </c>
      <c r="F264" s="58" t="s">
        <v>281</v>
      </c>
      <c r="G264" s="24">
        <v>5</v>
      </c>
      <c r="H264" s="24">
        <v>25</v>
      </c>
      <c r="I264" s="151" t="s">
        <v>808</v>
      </c>
      <c r="J264" s="130" t="s">
        <v>719</v>
      </c>
      <c r="K264" s="43"/>
      <c r="L264" s="197"/>
      <c r="M264" s="198"/>
      <c r="N264" s="198"/>
      <c r="O264" s="198"/>
      <c r="P264" s="198"/>
      <c r="Q264"/>
      <c r="R264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</row>
    <row r="265" spans="1:45" s="8" customFormat="1" ht="12.75" customHeight="1" x14ac:dyDescent="0.25">
      <c r="A265" s="7">
        <v>263</v>
      </c>
      <c r="B265" s="56" t="s">
        <v>230</v>
      </c>
      <c r="C265" s="57" t="s">
        <v>236</v>
      </c>
      <c r="D265" s="58" t="s">
        <v>282</v>
      </c>
      <c r="E265" s="58" t="s">
        <v>283</v>
      </c>
      <c r="F265" s="58" t="s">
        <v>284</v>
      </c>
      <c r="G265" s="24">
        <v>5</v>
      </c>
      <c r="H265" s="24">
        <v>26</v>
      </c>
      <c r="I265" s="151" t="s">
        <v>809</v>
      </c>
      <c r="J265" s="130" t="s">
        <v>719</v>
      </c>
      <c r="K265" s="45"/>
      <c r="L265" s="197"/>
      <c r="M265" s="198"/>
      <c r="N265" s="198"/>
      <c r="O265" s="198"/>
      <c r="P265" s="198"/>
      <c r="Q265"/>
      <c r="R26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</row>
    <row r="266" spans="1:45" s="8" customFormat="1" ht="12.75" customHeight="1" x14ac:dyDescent="0.25">
      <c r="A266" s="7">
        <v>264</v>
      </c>
      <c r="B266" s="56" t="s">
        <v>230</v>
      </c>
      <c r="C266" s="57" t="s">
        <v>236</v>
      </c>
      <c r="D266" s="58" t="s">
        <v>285</v>
      </c>
      <c r="E266" s="58" t="s">
        <v>286</v>
      </c>
      <c r="F266" s="58" t="s">
        <v>287</v>
      </c>
      <c r="G266" s="24">
        <v>5</v>
      </c>
      <c r="H266" s="30">
        <v>27</v>
      </c>
      <c r="I266" s="151" t="s">
        <v>810</v>
      </c>
      <c r="J266" s="130" t="s">
        <v>719</v>
      </c>
      <c r="K266" s="43"/>
      <c r="L266" s="197"/>
      <c r="M266" s="198"/>
      <c r="N266" s="198"/>
      <c r="O266" s="198"/>
      <c r="P266" s="198"/>
      <c r="Q266"/>
      <c r="R266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</row>
    <row r="267" spans="1:45" s="8" customFormat="1" ht="12.75" customHeight="1" x14ac:dyDescent="0.25">
      <c r="A267" s="7">
        <v>265</v>
      </c>
      <c r="B267" s="56" t="s">
        <v>230</v>
      </c>
      <c r="C267" s="57" t="s">
        <v>236</v>
      </c>
      <c r="D267" s="58"/>
      <c r="E267" s="58"/>
      <c r="F267" s="58"/>
      <c r="G267" s="24">
        <v>5</v>
      </c>
      <c r="H267" s="24">
        <v>28</v>
      </c>
      <c r="I267" s="151" t="s">
        <v>719</v>
      </c>
      <c r="J267" s="130" t="s">
        <v>719</v>
      </c>
      <c r="K267" s="45"/>
      <c r="L267" s="197"/>
      <c r="M267" s="198"/>
      <c r="N267" s="198"/>
      <c r="O267" s="198"/>
      <c r="P267" s="198"/>
      <c r="Q267"/>
      <c r="R267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</row>
    <row r="268" spans="1:45" s="8" customFormat="1" ht="12.75" customHeight="1" x14ac:dyDescent="0.25">
      <c r="A268" s="7">
        <v>266</v>
      </c>
      <c r="B268" s="56" t="s">
        <v>230</v>
      </c>
      <c r="C268" s="57" t="s">
        <v>236</v>
      </c>
      <c r="D268" s="58"/>
      <c r="E268" s="58"/>
      <c r="F268" s="58"/>
      <c r="G268" s="24">
        <v>5</v>
      </c>
      <c r="H268" s="24">
        <v>29</v>
      </c>
      <c r="I268" s="151" t="s">
        <v>719</v>
      </c>
      <c r="J268" s="130" t="s">
        <v>719</v>
      </c>
      <c r="K268" s="43"/>
      <c r="L268" s="32"/>
      <c r="M268" s="198"/>
      <c r="N268" s="198"/>
      <c r="O268" s="198"/>
      <c r="P268" s="198"/>
      <c r="Q268"/>
      <c r="R268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</row>
    <row r="269" spans="1:45" s="8" customFormat="1" ht="12.75" customHeight="1" x14ac:dyDescent="0.25">
      <c r="A269" s="7">
        <v>267</v>
      </c>
      <c r="B269" s="56" t="s">
        <v>230</v>
      </c>
      <c r="C269" s="57" t="s">
        <v>236</v>
      </c>
      <c r="D269" s="58"/>
      <c r="E269" s="58"/>
      <c r="F269" s="58"/>
      <c r="G269" s="24">
        <v>5</v>
      </c>
      <c r="H269" s="30">
        <v>30</v>
      </c>
      <c r="I269" s="151" t="s">
        <v>719</v>
      </c>
      <c r="J269" s="130" t="s">
        <v>719</v>
      </c>
      <c r="K269" s="43"/>
      <c r="L269" s="197"/>
      <c r="M269" s="198"/>
      <c r="N269" s="198"/>
      <c r="O269" s="198"/>
      <c r="P269" s="198"/>
      <c r="Q269"/>
      <c r="R269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</row>
    <row r="270" spans="1:45" s="8" customFormat="1" ht="12.75" customHeight="1" x14ac:dyDescent="0.25">
      <c r="A270" s="7">
        <v>268</v>
      </c>
      <c r="B270" s="56" t="s">
        <v>230</v>
      </c>
      <c r="C270" s="57" t="s">
        <v>236</v>
      </c>
      <c r="D270" s="58"/>
      <c r="E270" s="58"/>
      <c r="F270" s="58"/>
      <c r="G270" s="24">
        <v>5</v>
      </c>
      <c r="H270" s="24">
        <v>31</v>
      </c>
      <c r="I270" s="151" t="s">
        <v>719</v>
      </c>
      <c r="J270" s="130" t="s">
        <v>719</v>
      </c>
      <c r="K270" s="45"/>
      <c r="L270" s="197"/>
      <c r="M270" s="198"/>
      <c r="N270" s="198"/>
      <c r="O270" s="198"/>
      <c r="P270" s="198"/>
      <c r="Q270"/>
      <c r="R270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</row>
    <row r="271" spans="1:45" s="8" customFormat="1" ht="12.75" customHeight="1" x14ac:dyDescent="0.25">
      <c r="A271" s="7">
        <v>269</v>
      </c>
      <c r="B271" s="56" t="s">
        <v>230</v>
      </c>
      <c r="C271" s="57" t="s">
        <v>236</v>
      </c>
      <c r="D271" s="58"/>
      <c r="E271" s="58"/>
      <c r="F271" s="58"/>
      <c r="G271" s="24">
        <v>5</v>
      </c>
      <c r="H271" s="24">
        <v>32</v>
      </c>
      <c r="I271" s="151" t="s">
        <v>719</v>
      </c>
      <c r="J271" s="130" t="s">
        <v>719</v>
      </c>
      <c r="K271" s="43"/>
      <c r="L271" s="197"/>
      <c r="M271" s="198"/>
      <c r="N271" s="198"/>
      <c r="O271" s="198"/>
      <c r="P271" s="198"/>
      <c r="Q271"/>
      <c r="R271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</row>
    <row r="272" spans="1:45" s="8" customFormat="1" ht="12.75" customHeight="1" x14ac:dyDescent="0.25">
      <c r="A272" s="7">
        <v>270</v>
      </c>
      <c r="B272" s="56" t="s">
        <v>230</v>
      </c>
      <c r="C272" s="57" t="s">
        <v>236</v>
      </c>
      <c r="D272" s="58"/>
      <c r="E272" s="58"/>
      <c r="F272" s="58"/>
      <c r="G272" s="24">
        <v>5</v>
      </c>
      <c r="H272" s="30">
        <v>33</v>
      </c>
      <c r="I272" s="151" t="s">
        <v>719</v>
      </c>
      <c r="J272" s="130" t="s">
        <v>719</v>
      </c>
      <c r="K272" s="43"/>
      <c r="L272" s="197"/>
      <c r="M272" s="198"/>
      <c r="N272" s="198"/>
      <c r="O272" s="198"/>
      <c r="P272" s="198"/>
      <c r="Q272"/>
      <c r="R272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</row>
    <row r="273" spans="1:45" s="8" customFormat="1" ht="12.75" customHeight="1" x14ac:dyDescent="0.25">
      <c r="A273" s="7">
        <v>271</v>
      </c>
      <c r="B273" s="56" t="s">
        <v>230</v>
      </c>
      <c r="C273" s="57" t="s">
        <v>236</v>
      </c>
      <c r="D273" s="58"/>
      <c r="E273" s="58"/>
      <c r="F273" s="58"/>
      <c r="G273" s="24">
        <v>5</v>
      </c>
      <c r="H273" s="24">
        <v>34</v>
      </c>
      <c r="I273" s="151" t="s">
        <v>719</v>
      </c>
      <c r="J273" s="130" t="s">
        <v>719</v>
      </c>
      <c r="K273" s="43"/>
      <c r="L273" s="197"/>
      <c r="M273" s="198"/>
      <c r="N273" s="198"/>
      <c r="O273" s="198"/>
      <c r="P273" s="198"/>
      <c r="Q273"/>
      <c r="R273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</row>
    <row r="274" spans="1:45" s="8" customFormat="1" ht="12.75" customHeight="1" x14ac:dyDescent="0.25">
      <c r="A274" s="7">
        <v>272</v>
      </c>
      <c r="B274" s="56" t="s">
        <v>230</v>
      </c>
      <c r="C274" s="57" t="s">
        <v>236</v>
      </c>
      <c r="D274" s="58"/>
      <c r="E274" s="58"/>
      <c r="F274" s="58"/>
      <c r="G274" s="24">
        <v>5</v>
      </c>
      <c r="H274" s="24">
        <v>35</v>
      </c>
      <c r="I274" s="151" t="s">
        <v>719</v>
      </c>
      <c r="J274" s="130" t="s">
        <v>719</v>
      </c>
      <c r="K274" s="43"/>
      <c r="L274" s="197"/>
      <c r="M274" s="198"/>
      <c r="N274" s="198"/>
      <c r="O274" s="198"/>
      <c r="P274" s="198"/>
      <c r="Q274"/>
      <c r="R274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</row>
    <row r="275" spans="1:45" s="8" customFormat="1" ht="12.75" customHeight="1" x14ac:dyDescent="0.25">
      <c r="A275" s="7">
        <v>273</v>
      </c>
      <c r="B275" s="56" t="s">
        <v>230</v>
      </c>
      <c r="C275" s="57" t="s">
        <v>236</v>
      </c>
      <c r="D275" s="58"/>
      <c r="E275" s="58"/>
      <c r="F275" s="58"/>
      <c r="G275" s="24">
        <v>5</v>
      </c>
      <c r="H275" s="30">
        <v>36</v>
      </c>
      <c r="I275" s="151" t="s">
        <v>719</v>
      </c>
      <c r="J275" s="130" t="s">
        <v>719</v>
      </c>
      <c r="K275" s="43"/>
      <c r="L275" s="197"/>
      <c r="M275" s="198"/>
      <c r="N275" s="198"/>
      <c r="O275" s="198"/>
      <c r="P275" s="198"/>
      <c r="Q275"/>
      <c r="R27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</row>
    <row r="276" spans="1:45" s="8" customFormat="1" ht="12.75" customHeight="1" x14ac:dyDescent="0.25">
      <c r="A276" s="7">
        <v>274</v>
      </c>
      <c r="B276" s="56" t="s">
        <v>230</v>
      </c>
      <c r="C276" s="57" t="s">
        <v>236</v>
      </c>
      <c r="D276" s="58"/>
      <c r="E276" s="58"/>
      <c r="F276" s="58"/>
      <c r="G276" s="24">
        <v>5</v>
      </c>
      <c r="H276" s="24">
        <v>37</v>
      </c>
      <c r="I276" s="151" t="s">
        <v>719</v>
      </c>
      <c r="J276" s="130" t="s">
        <v>719</v>
      </c>
      <c r="K276" s="43"/>
      <c r="L276" s="197"/>
      <c r="M276" s="198"/>
      <c r="N276" s="198"/>
      <c r="O276" s="198"/>
      <c r="P276" s="198"/>
      <c r="Q276"/>
      <c r="R276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</row>
    <row r="277" spans="1:45" s="8" customFormat="1" ht="12.75" customHeight="1" x14ac:dyDescent="0.25">
      <c r="A277" s="7">
        <v>275</v>
      </c>
      <c r="B277" s="56" t="s">
        <v>230</v>
      </c>
      <c r="C277" s="57" t="s">
        <v>236</v>
      </c>
      <c r="D277" s="58"/>
      <c r="E277" s="58"/>
      <c r="F277" s="58"/>
      <c r="G277" s="24">
        <v>5</v>
      </c>
      <c r="H277" s="24">
        <v>38</v>
      </c>
      <c r="I277" s="151" t="s">
        <v>719</v>
      </c>
      <c r="J277" s="130" t="s">
        <v>719</v>
      </c>
      <c r="K277" s="43"/>
      <c r="L277" s="197"/>
      <c r="M277" s="198"/>
      <c r="N277" s="198"/>
      <c r="O277" s="198"/>
      <c r="P277" s="198"/>
      <c r="Q277"/>
      <c r="R277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</row>
    <row r="278" spans="1:45" s="8" customFormat="1" ht="12.75" customHeight="1" x14ac:dyDescent="0.25">
      <c r="A278" s="7">
        <v>276</v>
      </c>
      <c r="B278" s="56" t="s">
        <v>230</v>
      </c>
      <c r="C278" s="57" t="s">
        <v>236</v>
      </c>
      <c r="D278" s="58"/>
      <c r="E278" s="58"/>
      <c r="F278" s="58"/>
      <c r="G278" s="24">
        <v>5</v>
      </c>
      <c r="H278" s="30">
        <v>39</v>
      </c>
      <c r="I278" s="151" t="s">
        <v>719</v>
      </c>
      <c r="J278" s="130" t="s">
        <v>719</v>
      </c>
      <c r="K278" s="45"/>
      <c r="L278" s="197"/>
      <c r="M278" s="198"/>
      <c r="N278" s="198"/>
      <c r="O278" s="198"/>
      <c r="P278" s="198"/>
      <c r="Q278"/>
      <c r="R278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</row>
    <row r="279" spans="1:45" s="8" customFormat="1" ht="12.75" customHeight="1" x14ac:dyDescent="0.25">
      <c r="A279" s="7">
        <v>277</v>
      </c>
      <c r="B279" s="56" t="s">
        <v>230</v>
      </c>
      <c r="C279" s="57" t="s">
        <v>236</v>
      </c>
      <c r="D279" s="58"/>
      <c r="E279" s="58"/>
      <c r="F279" s="58"/>
      <c r="G279" s="24">
        <v>5</v>
      </c>
      <c r="H279" s="24">
        <v>40</v>
      </c>
      <c r="I279" s="151" t="s">
        <v>719</v>
      </c>
      <c r="J279" s="130" t="s">
        <v>719</v>
      </c>
      <c r="K279" s="43"/>
      <c r="L279" s="197"/>
      <c r="M279" s="198"/>
      <c r="N279" s="198"/>
      <c r="O279" s="198"/>
      <c r="P279" s="198"/>
      <c r="Q279"/>
      <c r="R279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</row>
    <row r="280" spans="1:45" s="8" customFormat="1" ht="12.75" customHeight="1" x14ac:dyDescent="0.25">
      <c r="A280" s="7">
        <v>278</v>
      </c>
      <c r="B280" s="56" t="s">
        <v>230</v>
      </c>
      <c r="C280" s="57" t="s">
        <v>234</v>
      </c>
      <c r="D280" s="58" t="s">
        <v>288</v>
      </c>
      <c r="E280" s="58" t="s">
        <v>289</v>
      </c>
      <c r="F280" s="58" t="s">
        <v>290</v>
      </c>
      <c r="G280" s="24">
        <v>5</v>
      </c>
      <c r="H280" s="24">
        <v>41</v>
      </c>
      <c r="I280" s="151" t="s">
        <v>811</v>
      </c>
      <c r="J280" s="130" t="s">
        <v>719</v>
      </c>
      <c r="K280" s="43"/>
      <c r="L280" s="197"/>
      <c r="M280" s="198"/>
      <c r="N280" s="198"/>
      <c r="O280" s="198"/>
      <c r="P280" s="198"/>
      <c r="Q280"/>
      <c r="R280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</row>
    <row r="281" spans="1:45" s="8" customFormat="1" ht="12.75" customHeight="1" x14ac:dyDescent="0.25">
      <c r="A281" s="7">
        <v>279</v>
      </c>
      <c r="B281" s="56" t="s">
        <v>230</v>
      </c>
      <c r="C281" s="57" t="s">
        <v>234</v>
      </c>
      <c r="D281" s="58" t="s">
        <v>291</v>
      </c>
      <c r="E281" s="58" t="s">
        <v>292</v>
      </c>
      <c r="F281" s="58" t="s">
        <v>293</v>
      </c>
      <c r="G281" s="24">
        <v>5</v>
      </c>
      <c r="H281" s="30">
        <v>42</v>
      </c>
      <c r="I281" s="151" t="s">
        <v>812</v>
      </c>
      <c r="J281" s="130" t="s">
        <v>719</v>
      </c>
      <c r="K281" s="43"/>
      <c r="L281" s="197"/>
      <c r="M281" s="198"/>
      <c r="N281" s="198"/>
      <c r="O281" s="198"/>
      <c r="P281" s="198"/>
      <c r="Q281"/>
      <c r="R281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</row>
    <row r="282" spans="1:45" s="8" customFormat="1" ht="12.75" customHeight="1" x14ac:dyDescent="0.25">
      <c r="A282" s="7">
        <v>280</v>
      </c>
      <c r="B282" s="56" t="s">
        <v>230</v>
      </c>
      <c r="C282" s="57" t="s">
        <v>234</v>
      </c>
      <c r="D282" s="58" t="s">
        <v>294</v>
      </c>
      <c r="E282" s="58" t="s">
        <v>295</v>
      </c>
      <c r="F282" s="58" t="s">
        <v>296</v>
      </c>
      <c r="G282" s="24">
        <v>5</v>
      </c>
      <c r="H282" s="24">
        <v>43</v>
      </c>
      <c r="I282" s="151" t="s">
        <v>813</v>
      </c>
      <c r="J282" s="130" t="s">
        <v>719</v>
      </c>
      <c r="K282" s="43"/>
      <c r="L282" s="197"/>
      <c r="M282" s="198"/>
      <c r="N282" s="198"/>
      <c r="O282" s="198"/>
      <c r="P282" s="198"/>
      <c r="Q282"/>
      <c r="R282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</row>
    <row r="283" spans="1:45" s="8" customFormat="1" ht="12.75" customHeight="1" x14ac:dyDescent="0.25">
      <c r="A283" s="7">
        <v>281</v>
      </c>
      <c r="B283" s="56" t="s">
        <v>230</v>
      </c>
      <c r="C283" s="57" t="s">
        <v>234</v>
      </c>
      <c r="D283" s="58" t="s">
        <v>297</v>
      </c>
      <c r="E283" s="58" t="s">
        <v>298</v>
      </c>
      <c r="F283" s="58" t="s">
        <v>299</v>
      </c>
      <c r="G283" s="24">
        <v>5</v>
      </c>
      <c r="H283" s="24">
        <v>44</v>
      </c>
      <c r="I283" s="151" t="s">
        <v>814</v>
      </c>
      <c r="J283" s="130" t="s">
        <v>719</v>
      </c>
      <c r="K283" s="43"/>
      <c r="L283" s="197"/>
      <c r="M283" s="198"/>
      <c r="N283" s="198"/>
      <c r="O283" s="198"/>
      <c r="P283" s="198"/>
      <c r="Q283"/>
      <c r="R283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</row>
    <row r="284" spans="1:45" s="8" customFormat="1" ht="12.75" customHeight="1" x14ac:dyDescent="0.25">
      <c r="A284" s="7">
        <v>282</v>
      </c>
      <c r="B284" s="56" t="s">
        <v>230</v>
      </c>
      <c r="C284" s="57" t="s">
        <v>234</v>
      </c>
      <c r="D284" s="58" t="s">
        <v>300</v>
      </c>
      <c r="E284" s="58" t="s">
        <v>301</v>
      </c>
      <c r="F284" s="58" t="s">
        <v>302</v>
      </c>
      <c r="G284" s="24">
        <v>5</v>
      </c>
      <c r="H284" s="30">
        <v>45</v>
      </c>
      <c r="I284" s="151" t="s">
        <v>815</v>
      </c>
      <c r="J284" s="130" t="s">
        <v>719</v>
      </c>
      <c r="K284" s="43"/>
      <c r="L284" s="197"/>
      <c r="M284" s="198"/>
      <c r="N284" s="198"/>
      <c r="O284" s="198"/>
      <c r="P284" s="198"/>
      <c r="Q284"/>
      <c r="R284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</row>
    <row r="285" spans="1:45" s="8" customFormat="1" ht="12.75" customHeight="1" x14ac:dyDescent="0.25">
      <c r="A285" s="7">
        <v>283</v>
      </c>
      <c r="B285" s="56" t="s">
        <v>230</v>
      </c>
      <c r="C285" s="57" t="s">
        <v>234</v>
      </c>
      <c r="D285" s="58" t="s">
        <v>303</v>
      </c>
      <c r="E285" s="58" t="s">
        <v>304</v>
      </c>
      <c r="F285" s="58" t="s">
        <v>302</v>
      </c>
      <c r="G285" s="24">
        <v>5</v>
      </c>
      <c r="H285" s="24">
        <v>46</v>
      </c>
      <c r="I285" s="151" t="s">
        <v>816</v>
      </c>
      <c r="J285" s="130" t="s">
        <v>719</v>
      </c>
      <c r="K285" s="43"/>
      <c r="L285" s="197"/>
      <c r="M285" s="198"/>
      <c r="N285" s="198"/>
      <c r="O285" s="198"/>
      <c r="P285" s="198"/>
      <c r="Q285"/>
      <c r="R28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</row>
    <row r="286" spans="1:45" s="8" customFormat="1" ht="12.75" customHeight="1" x14ac:dyDescent="0.25">
      <c r="A286" s="7">
        <v>284</v>
      </c>
      <c r="B286" s="56" t="s">
        <v>230</v>
      </c>
      <c r="C286" s="57" t="s">
        <v>234</v>
      </c>
      <c r="D286" s="58" t="s">
        <v>305</v>
      </c>
      <c r="E286" s="58" t="s">
        <v>306</v>
      </c>
      <c r="F286" s="58" t="s">
        <v>307</v>
      </c>
      <c r="G286" s="24">
        <v>5</v>
      </c>
      <c r="H286" s="24">
        <v>47</v>
      </c>
      <c r="I286" s="151" t="s">
        <v>817</v>
      </c>
      <c r="J286" s="130" t="s">
        <v>719</v>
      </c>
      <c r="K286" s="46"/>
      <c r="L286" s="197"/>
      <c r="M286" s="198"/>
      <c r="N286" s="198"/>
      <c r="O286" s="198"/>
      <c r="P286" s="198"/>
      <c r="Q286"/>
      <c r="R286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</row>
    <row r="287" spans="1:45" s="8" customFormat="1" ht="12.75" customHeight="1" x14ac:dyDescent="0.25">
      <c r="A287" s="7">
        <v>285</v>
      </c>
      <c r="B287" s="56" t="s">
        <v>230</v>
      </c>
      <c r="C287" s="57" t="s">
        <v>234</v>
      </c>
      <c r="D287" s="58" t="s">
        <v>308</v>
      </c>
      <c r="E287" s="58" t="s">
        <v>309</v>
      </c>
      <c r="F287" s="58" t="s">
        <v>307</v>
      </c>
      <c r="G287" s="24">
        <v>5</v>
      </c>
      <c r="H287" s="30">
        <v>48</v>
      </c>
      <c r="I287" s="151" t="s">
        <v>818</v>
      </c>
      <c r="J287" s="130" t="s">
        <v>719</v>
      </c>
      <c r="K287" s="43"/>
      <c r="L287" s="197"/>
      <c r="M287" s="198"/>
      <c r="N287" s="198"/>
      <c r="O287" s="198"/>
      <c r="P287" s="198"/>
      <c r="Q287"/>
      <c r="R287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</row>
    <row r="288" spans="1:45" s="8" customFormat="1" ht="12.75" customHeight="1" x14ac:dyDescent="0.25">
      <c r="A288" s="7">
        <v>286</v>
      </c>
      <c r="B288" s="56" t="s">
        <v>230</v>
      </c>
      <c r="C288" s="57" t="s">
        <v>234</v>
      </c>
      <c r="D288" s="58"/>
      <c r="E288" s="58"/>
      <c r="F288" s="58"/>
      <c r="G288" s="24">
        <v>5</v>
      </c>
      <c r="H288" s="24">
        <v>49</v>
      </c>
      <c r="I288" s="151" t="s">
        <v>719</v>
      </c>
      <c r="J288" s="130" t="s">
        <v>719</v>
      </c>
      <c r="K288" s="45"/>
      <c r="L288" s="197"/>
      <c r="M288" s="198"/>
      <c r="N288" s="198"/>
      <c r="O288" s="198"/>
      <c r="P288" s="198"/>
      <c r="Q288"/>
      <c r="R288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</row>
    <row r="289" spans="1:45" s="8" customFormat="1" ht="12.75" customHeight="1" x14ac:dyDescent="0.25">
      <c r="A289" s="7">
        <v>287</v>
      </c>
      <c r="B289" s="56" t="s">
        <v>230</v>
      </c>
      <c r="C289" s="57" t="s">
        <v>234</v>
      </c>
      <c r="D289" s="58"/>
      <c r="E289" s="58"/>
      <c r="F289" s="58"/>
      <c r="G289" s="24">
        <v>5</v>
      </c>
      <c r="H289" s="24">
        <v>50</v>
      </c>
      <c r="I289" s="151" t="s">
        <v>719</v>
      </c>
      <c r="J289" s="130" t="s">
        <v>719</v>
      </c>
      <c r="K289" s="43"/>
      <c r="L289" s="197"/>
      <c r="M289" s="198"/>
      <c r="N289" s="198"/>
      <c r="O289" s="198"/>
      <c r="P289" s="198"/>
      <c r="Q289"/>
      <c r="R289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</row>
    <row r="290" spans="1:45" s="8" customFormat="1" ht="12.75" customHeight="1" x14ac:dyDescent="0.25">
      <c r="A290" s="7">
        <v>288</v>
      </c>
      <c r="B290" s="56" t="s">
        <v>230</v>
      </c>
      <c r="C290" s="57" t="s">
        <v>234</v>
      </c>
      <c r="D290" s="58"/>
      <c r="E290" s="58"/>
      <c r="F290" s="58"/>
      <c r="G290" s="24">
        <v>5</v>
      </c>
      <c r="H290" s="30">
        <v>51</v>
      </c>
      <c r="I290" s="151" t="s">
        <v>719</v>
      </c>
      <c r="J290" s="130" t="s">
        <v>719</v>
      </c>
      <c r="K290" s="43"/>
      <c r="L290" s="197"/>
      <c r="M290" s="198"/>
      <c r="N290" s="198"/>
      <c r="O290" s="198"/>
      <c r="P290" s="198"/>
      <c r="Q290"/>
      <c r="R290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</row>
    <row r="291" spans="1:45" s="8" customFormat="1" ht="12.75" customHeight="1" x14ac:dyDescent="0.25">
      <c r="A291" s="7">
        <v>289</v>
      </c>
      <c r="B291" s="56" t="s">
        <v>230</v>
      </c>
      <c r="C291" s="57" t="s">
        <v>234</v>
      </c>
      <c r="D291" s="58"/>
      <c r="E291" s="58"/>
      <c r="F291" s="58"/>
      <c r="G291" s="24">
        <v>5</v>
      </c>
      <c r="H291" s="24">
        <v>52</v>
      </c>
      <c r="I291" s="151" t="s">
        <v>719</v>
      </c>
      <c r="J291" s="130" t="s">
        <v>719</v>
      </c>
      <c r="K291" s="45"/>
      <c r="L291" s="197"/>
      <c r="M291" s="198"/>
      <c r="N291" s="198"/>
      <c r="O291" s="198"/>
      <c r="P291" s="198"/>
      <c r="Q291"/>
      <c r="R291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</row>
    <row r="292" spans="1:45" s="8" customFormat="1" ht="12.75" customHeight="1" x14ac:dyDescent="0.25">
      <c r="A292" s="7">
        <v>290</v>
      </c>
      <c r="B292" s="56" t="s">
        <v>230</v>
      </c>
      <c r="C292" s="57" t="s">
        <v>234</v>
      </c>
      <c r="D292" s="58"/>
      <c r="E292" s="58"/>
      <c r="F292" s="58"/>
      <c r="G292" s="24">
        <v>5</v>
      </c>
      <c r="H292" s="24">
        <v>53</v>
      </c>
      <c r="I292" s="151" t="s">
        <v>719</v>
      </c>
      <c r="J292" s="130" t="s">
        <v>719</v>
      </c>
      <c r="K292" s="43"/>
      <c r="L292" s="197"/>
      <c r="M292" s="198"/>
      <c r="N292" s="198"/>
      <c r="O292" s="198"/>
      <c r="P292" s="198"/>
      <c r="Q292"/>
      <c r="R292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</row>
    <row r="293" spans="1:45" s="8" customFormat="1" ht="12.75" customHeight="1" x14ac:dyDescent="0.25">
      <c r="A293" s="7">
        <v>291</v>
      </c>
      <c r="B293" s="56" t="s">
        <v>230</v>
      </c>
      <c r="C293" s="57" t="s">
        <v>234</v>
      </c>
      <c r="D293" s="58"/>
      <c r="E293" s="58"/>
      <c r="F293" s="58"/>
      <c r="G293" s="24">
        <v>5</v>
      </c>
      <c r="H293" s="30">
        <v>54</v>
      </c>
      <c r="I293" s="151" t="s">
        <v>719</v>
      </c>
      <c r="J293" s="130" t="s">
        <v>719</v>
      </c>
      <c r="K293" s="43"/>
      <c r="L293" s="197"/>
      <c r="M293" s="198"/>
      <c r="N293" s="198"/>
      <c r="O293" s="198"/>
      <c r="P293" s="198"/>
      <c r="Q293"/>
      <c r="R293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</row>
    <row r="294" spans="1:45" s="8" customFormat="1" ht="12.75" customHeight="1" x14ac:dyDescent="0.25">
      <c r="A294" s="7">
        <v>292</v>
      </c>
      <c r="B294" s="56" t="s">
        <v>230</v>
      </c>
      <c r="C294" s="57" t="s">
        <v>234</v>
      </c>
      <c r="D294" s="58"/>
      <c r="E294" s="58"/>
      <c r="F294" s="58"/>
      <c r="G294" s="24">
        <v>5</v>
      </c>
      <c r="H294" s="24">
        <v>55</v>
      </c>
      <c r="I294" s="151" t="s">
        <v>719</v>
      </c>
      <c r="J294" s="130" t="s">
        <v>719</v>
      </c>
      <c r="K294" s="45"/>
      <c r="L294" s="197"/>
      <c r="M294" s="198"/>
      <c r="N294" s="198"/>
      <c r="O294" s="198"/>
      <c r="P294" s="198"/>
      <c r="Q294"/>
      <c r="R294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</row>
    <row r="295" spans="1:45" s="8" customFormat="1" ht="12.75" customHeight="1" x14ac:dyDescent="0.25">
      <c r="A295" s="7">
        <v>293</v>
      </c>
      <c r="B295" s="56" t="s">
        <v>230</v>
      </c>
      <c r="C295" s="57" t="s">
        <v>234</v>
      </c>
      <c r="D295" s="58"/>
      <c r="E295" s="58"/>
      <c r="F295" s="58"/>
      <c r="G295" s="24">
        <v>5</v>
      </c>
      <c r="H295" s="24">
        <v>56</v>
      </c>
      <c r="I295" s="151" t="s">
        <v>719</v>
      </c>
      <c r="J295" s="130" t="s">
        <v>719</v>
      </c>
      <c r="K295" s="43"/>
      <c r="L295" s="197"/>
      <c r="M295" s="198"/>
      <c r="N295" s="198"/>
      <c r="O295" s="198"/>
      <c r="P295" s="198"/>
      <c r="Q295"/>
      <c r="R29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</row>
    <row r="296" spans="1:45" s="8" customFormat="1" ht="12.75" customHeight="1" x14ac:dyDescent="0.25">
      <c r="A296" s="7">
        <v>294</v>
      </c>
      <c r="B296" s="56" t="s">
        <v>230</v>
      </c>
      <c r="C296" s="57" t="s">
        <v>234</v>
      </c>
      <c r="D296" s="58"/>
      <c r="E296" s="58"/>
      <c r="F296" s="58"/>
      <c r="G296" s="24">
        <v>5</v>
      </c>
      <c r="H296" s="30">
        <v>57</v>
      </c>
      <c r="I296" s="151" t="s">
        <v>719</v>
      </c>
      <c r="J296" s="130" t="s">
        <v>719</v>
      </c>
      <c r="K296" s="50"/>
      <c r="L296" s="197"/>
      <c r="M296" s="198"/>
      <c r="N296" s="198"/>
      <c r="O296" s="198"/>
      <c r="P296" s="198"/>
      <c r="Q296"/>
      <c r="R296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</row>
    <row r="297" spans="1:45" s="8" customFormat="1" ht="12.75" customHeight="1" x14ac:dyDescent="0.25">
      <c r="A297" s="7">
        <v>295</v>
      </c>
      <c r="B297" s="56" t="s">
        <v>230</v>
      </c>
      <c r="C297" s="57" t="s">
        <v>234</v>
      </c>
      <c r="D297" s="58"/>
      <c r="E297" s="58"/>
      <c r="F297" s="58"/>
      <c r="G297" s="24">
        <v>5</v>
      </c>
      <c r="H297" s="24">
        <v>58</v>
      </c>
      <c r="I297" s="151" t="s">
        <v>719</v>
      </c>
      <c r="J297" s="130" t="s">
        <v>719</v>
      </c>
      <c r="K297" s="43"/>
      <c r="L297" s="197"/>
      <c r="M297" s="198"/>
      <c r="N297" s="198"/>
      <c r="O297" s="198"/>
      <c r="P297" s="198"/>
      <c r="Q297"/>
      <c r="R297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</row>
    <row r="298" spans="1:45" s="8" customFormat="1" ht="12.75" customHeight="1" x14ac:dyDescent="0.25">
      <c r="A298" s="7">
        <v>296</v>
      </c>
      <c r="B298" s="56" t="s">
        <v>230</v>
      </c>
      <c r="C298" s="57"/>
      <c r="F298" s="58"/>
      <c r="G298" s="24">
        <v>5</v>
      </c>
      <c r="H298" s="24">
        <v>59</v>
      </c>
      <c r="I298" s="151" t="s">
        <v>719</v>
      </c>
      <c r="J298" s="133" t="s">
        <v>719</v>
      </c>
      <c r="K298" s="138"/>
      <c r="L298" s="197"/>
      <c r="M298" s="198"/>
      <c r="N298" s="198"/>
      <c r="O298" s="198"/>
      <c r="P298" s="198"/>
      <c r="Q298"/>
      <c r="R298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</row>
    <row r="299" spans="1:45" s="8" customFormat="1" ht="12.75" customHeight="1" x14ac:dyDescent="0.25">
      <c r="A299" s="7">
        <v>297</v>
      </c>
      <c r="B299" s="56" t="s">
        <v>230</v>
      </c>
      <c r="C299" s="57"/>
      <c r="D299" s="58"/>
      <c r="E299" s="58"/>
      <c r="F299" s="58"/>
      <c r="G299" s="24">
        <v>5</v>
      </c>
      <c r="H299" s="30">
        <v>60</v>
      </c>
      <c r="I299" s="151" t="s">
        <v>719</v>
      </c>
      <c r="J299" s="130" t="s">
        <v>719</v>
      </c>
      <c r="K299" s="43"/>
      <c r="L299" s="197"/>
      <c r="M299" s="198"/>
      <c r="N299" s="198"/>
      <c r="O299" s="198"/>
      <c r="P299" s="198"/>
      <c r="Q299"/>
      <c r="R299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</row>
    <row r="300" spans="1:45" s="8" customFormat="1" ht="12.75" customHeight="1" x14ac:dyDescent="0.25">
      <c r="A300" s="7">
        <v>298</v>
      </c>
      <c r="B300" s="56" t="s">
        <v>230</v>
      </c>
      <c r="C300" s="57"/>
      <c r="D300" s="58"/>
      <c r="E300" s="58"/>
      <c r="F300" s="58"/>
      <c r="G300" s="24">
        <v>5</v>
      </c>
      <c r="H300" s="24">
        <v>61</v>
      </c>
      <c r="I300" s="151" t="s">
        <v>719</v>
      </c>
      <c r="J300" s="130" t="s">
        <v>719</v>
      </c>
      <c r="K300" s="43"/>
      <c r="L300" s="197"/>
      <c r="M300" s="198"/>
      <c r="N300" s="198"/>
      <c r="O300" s="198"/>
      <c r="P300" s="198"/>
      <c r="Q300"/>
      <c r="R300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</row>
    <row r="301" spans="1:45" s="8" customFormat="1" ht="12.75" customHeight="1" x14ac:dyDescent="0.25">
      <c r="A301" s="7">
        <v>299</v>
      </c>
      <c r="B301" s="56" t="s">
        <v>230</v>
      </c>
      <c r="C301" s="57"/>
      <c r="D301" s="58"/>
      <c r="E301" s="58"/>
      <c r="F301" s="58"/>
      <c r="G301" s="24">
        <v>5</v>
      </c>
      <c r="H301" s="24">
        <v>62</v>
      </c>
      <c r="I301" s="151" t="s">
        <v>719</v>
      </c>
      <c r="J301" s="130" t="s">
        <v>719</v>
      </c>
      <c r="K301" s="43"/>
      <c r="L301" s="197"/>
      <c r="M301" s="198"/>
      <c r="N301" s="198"/>
      <c r="O301" s="198"/>
      <c r="P301" s="198"/>
      <c r="Q301"/>
      <c r="R301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</row>
    <row r="302" spans="1:45" s="8" customFormat="1" ht="12.75" customHeight="1" x14ac:dyDescent="0.25">
      <c r="A302" s="7">
        <v>300</v>
      </c>
      <c r="B302" s="56" t="s">
        <v>230</v>
      </c>
      <c r="C302" s="57"/>
      <c r="D302" s="58"/>
      <c r="E302" s="58"/>
      <c r="F302" s="58"/>
      <c r="G302" s="24">
        <v>5</v>
      </c>
      <c r="H302" s="30">
        <v>63</v>
      </c>
      <c r="I302" s="151" t="s">
        <v>719</v>
      </c>
      <c r="J302" s="130" t="s">
        <v>719</v>
      </c>
      <c r="K302" s="43"/>
      <c r="L302" s="197"/>
      <c r="M302" s="198"/>
      <c r="N302" s="198"/>
      <c r="O302" s="198"/>
      <c r="P302" s="198"/>
      <c r="Q302"/>
      <c r="R302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</row>
    <row r="303" spans="1:45" s="8" customFormat="1" ht="12.75" customHeight="1" x14ac:dyDescent="0.25">
      <c r="A303" s="7">
        <v>301</v>
      </c>
      <c r="B303" s="56" t="s">
        <v>230</v>
      </c>
      <c r="C303" s="57"/>
      <c r="D303" s="58" t="s">
        <v>310</v>
      </c>
      <c r="E303" s="58"/>
      <c r="F303" s="58" t="s">
        <v>299</v>
      </c>
      <c r="G303" s="24">
        <v>5</v>
      </c>
      <c r="H303" s="24">
        <v>64</v>
      </c>
      <c r="I303" s="151" t="s">
        <v>819</v>
      </c>
      <c r="J303" s="130" t="s">
        <v>719</v>
      </c>
      <c r="K303" s="43"/>
      <c r="L303" s="197"/>
      <c r="M303" s="198"/>
      <c r="N303" s="198"/>
      <c r="O303" s="198"/>
      <c r="P303" s="198"/>
      <c r="Q303"/>
      <c r="R303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</row>
    <row r="304" spans="1:45" s="8" customFormat="1" ht="12.75" customHeight="1" x14ac:dyDescent="0.25">
      <c r="A304" s="7">
        <v>302</v>
      </c>
      <c r="B304" s="56" t="s">
        <v>230</v>
      </c>
      <c r="C304" s="57"/>
      <c r="D304" s="58" t="s">
        <v>311</v>
      </c>
      <c r="E304" s="58"/>
      <c r="F304" s="58" t="s">
        <v>312</v>
      </c>
      <c r="G304" s="24">
        <v>5</v>
      </c>
      <c r="H304" s="24">
        <v>65</v>
      </c>
      <c r="I304" s="151" t="s">
        <v>820</v>
      </c>
      <c r="J304" s="130" t="s">
        <v>719</v>
      </c>
      <c r="K304" s="43"/>
      <c r="L304" s="197"/>
      <c r="M304" s="198"/>
      <c r="N304" s="198"/>
      <c r="O304" s="198"/>
      <c r="P304" s="198"/>
      <c r="Q304"/>
      <c r="R304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</row>
    <row r="305" spans="1:45" s="8" customFormat="1" ht="12.75" customHeight="1" x14ac:dyDescent="0.25">
      <c r="A305" s="7">
        <v>303</v>
      </c>
      <c r="B305" s="56" t="s">
        <v>230</v>
      </c>
      <c r="C305" s="57"/>
      <c r="D305" s="62" t="s">
        <v>313</v>
      </c>
      <c r="E305" s="57"/>
      <c r="F305" s="58" t="s">
        <v>249</v>
      </c>
      <c r="G305" s="24">
        <v>5</v>
      </c>
      <c r="H305" s="30">
        <v>66</v>
      </c>
      <c r="I305" s="151" t="s">
        <v>821</v>
      </c>
      <c r="J305" s="131" t="s">
        <v>719</v>
      </c>
      <c r="K305" s="52"/>
      <c r="L305" s="197"/>
      <c r="M305" s="198"/>
      <c r="N305" s="198"/>
      <c r="O305" s="198"/>
      <c r="P305" s="198"/>
      <c r="Q305"/>
      <c r="R30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</row>
    <row r="306" spans="1:45" s="8" customFormat="1" ht="12.75" customHeight="1" x14ac:dyDescent="0.25">
      <c r="A306" s="7">
        <v>304</v>
      </c>
      <c r="B306" s="56" t="s">
        <v>230</v>
      </c>
      <c r="C306" s="57"/>
      <c r="D306" s="58"/>
      <c r="E306" s="57"/>
      <c r="F306" s="58"/>
      <c r="G306" s="24">
        <v>5</v>
      </c>
      <c r="H306" s="24">
        <v>67</v>
      </c>
      <c r="I306" s="151" t="s">
        <v>719</v>
      </c>
      <c r="J306" s="130" t="s">
        <v>719</v>
      </c>
      <c r="K306" s="43"/>
      <c r="L306" s="197"/>
      <c r="M306" s="198"/>
      <c r="N306" s="198"/>
      <c r="O306" s="198"/>
      <c r="P306" s="198"/>
      <c r="Q306"/>
      <c r="R306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</row>
    <row r="307" spans="1:45" s="8" customFormat="1" ht="12.75" customHeight="1" x14ac:dyDescent="0.25">
      <c r="A307" s="7">
        <v>305</v>
      </c>
      <c r="B307" s="56" t="s">
        <v>230</v>
      </c>
      <c r="C307" s="57"/>
      <c r="D307" s="58" t="s">
        <v>314</v>
      </c>
      <c r="E307" s="57"/>
      <c r="F307" s="58" t="s">
        <v>315</v>
      </c>
      <c r="G307" s="24">
        <v>5</v>
      </c>
      <c r="H307" s="24">
        <v>68</v>
      </c>
      <c r="I307" s="151" t="s">
        <v>822</v>
      </c>
      <c r="J307" s="130" t="s">
        <v>719</v>
      </c>
      <c r="K307" s="43"/>
      <c r="L307" s="197"/>
      <c r="M307" s="198"/>
      <c r="N307" s="198"/>
      <c r="O307" s="198"/>
      <c r="P307" s="198"/>
      <c r="Q307"/>
      <c r="R307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</row>
    <row r="308" spans="1:45" s="8" customFormat="1" ht="12.75" customHeight="1" x14ac:dyDescent="0.25">
      <c r="A308" s="7">
        <v>306</v>
      </c>
      <c r="B308" s="56" t="s">
        <v>230</v>
      </c>
      <c r="C308" s="61"/>
      <c r="D308" s="62" t="s">
        <v>316</v>
      </c>
      <c r="E308" s="61"/>
      <c r="F308" s="62" t="s">
        <v>317</v>
      </c>
      <c r="G308" s="37">
        <v>5</v>
      </c>
      <c r="H308" s="63">
        <v>69</v>
      </c>
      <c r="I308" s="151" t="s">
        <v>823</v>
      </c>
      <c r="J308" s="131" t="s">
        <v>719</v>
      </c>
      <c r="K308" s="52"/>
      <c r="L308" s="197"/>
      <c r="M308" s="198"/>
      <c r="N308" s="198"/>
      <c r="O308" s="198"/>
      <c r="P308" s="198"/>
      <c r="Q308"/>
      <c r="R308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</row>
    <row r="309" spans="1:45" s="8" customFormat="1" ht="12.75" customHeight="1" x14ac:dyDescent="0.25">
      <c r="A309" s="7">
        <v>307</v>
      </c>
      <c r="B309" s="56" t="s">
        <v>230</v>
      </c>
      <c r="C309" s="61"/>
      <c r="D309" s="58" t="s">
        <v>318</v>
      </c>
      <c r="E309" s="58" t="s">
        <v>319</v>
      </c>
      <c r="F309" s="58" t="s">
        <v>320</v>
      </c>
      <c r="G309" s="37">
        <v>5</v>
      </c>
      <c r="H309" s="37">
        <v>70</v>
      </c>
      <c r="I309" s="151" t="s">
        <v>824</v>
      </c>
      <c r="J309" s="130" t="s">
        <v>719</v>
      </c>
      <c r="K309" s="58"/>
      <c r="L309" s="197"/>
      <c r="M309" s="198"/>
      <c r="N309" s="198"/>
      <c r="O309" s="198"/>
      <c r="P309" s="198"/>
      <c r="Q309"/>
      <c r="R309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</row>
    <row r="310" spans="1:45" s="8" customFormat="1" ht="12.75" customHeight="1" thickBot="1" x14ac:dyDescent="0.3">
      <c r="A310" s="7">
        <v>308</v>
      </c>
      <c r="B310" s="64" t="s">
        <v>230</v>
      </c>
      <c r="C310" s="61"/>
      <c r="D310" s="62" t="s">
        <v>321</v>
      </c>
      <c r="E310" s="61"/>
      <c r="F310" s="62"/>
      <c r="G310" s="37">
        <v>5</v>
      </c>
      <c r="H310" s="63">
        <v>71</v>
      </c>
      <c r="I310" s="151" t="s">
        <v>718</v>
      </c>
      <c r="J310" s="131" t="s">
        <v>719</v>
      </c>
      <c r="K310" s="61"/>
      <c r="L310" s="197"/>
      <c r="M310" s="198"/>
      <c r="N310" s="198"/>
      <c r="O310" s="198"/>
      <c r="P310" s="198"/>
      <c r="Q310"/>
      <c r="R310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</row>
    <row r="311" spans="1:45" s="8" customFormat="1" ht="12.75" customHeight="1" x14ac:dyDescent="0.25">
      <c r="A311" s="7">
        <v>309</v>
      </c>
      <c r="B311" s="39" t="s">
        <v>322</v>
      </c>
      <c r="C311" s="65"/>
      <c r="D311" s="66" t="s">
        <v>323</v>
      </c>
      <c r="E311" s="67"/>
      <c r="F311" s="67"/>
      <c r="G311" s="68">
        <v>2</v>
      </c>
      <c r="H311" s="69">
        <v>99</v>
      </c>
      <c r="I311" s="153" t="s">
        <v>718</v>
      </c>
      <c r="J311" s="132" t="s">
        <v>719</v>
      </c>
      <c r="K311" s="55"/>
      <c r="L311" s="19"/>
      <c r="M311" s="198"/>
      <c r="N311" s="198"/>
      <c r="O311" s="198"/>
      <c r="P311" s="198"/>
      <c r="Q311"/>
      <c r="R311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</row>
    <row r="312" spans="1:45" s="8" customFormat="1" ht="12.75" customHeight="1" x14ac:dyDescent="0.25">
      <c r="A312" s="7">
        <v>310</v>
      </c>
      <c r="B312" s="20" t="s">
        <v>322</v>
      </c>
      <c r="C312" s="21" t="s">
        <v>324</v>
      </c>
      <c r="D312" s="70" t="s">
        <v>325</v>
      </c>
      <c r="E312" s="71"/>
      <c r="F312" s="71"/>
      <c r="G312" s="72">
        <v>2</v>
      </c>
      <c r="H312" s="73">
        <v>98</v>
      </c>
      <c r="I312" s="151" t="s">
        <v>718</v>
      </c>
      <c r="J312" s="130" t="s">
        <v>719</v>
      </c>
      <c r="K312" s="58"/>
      <c r="L312" s="19"/>
      <c r="M312" s="198"/>
      <c r="N312" s="198"/>
      <c r="O312" s="198"/>
      <c r="P312" s="198"/>
      <c r="Q312"/>
      <c r="R312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</row>
    <row r="313" spans="1:45" s="8" customFormat="1" ht="12.75" customHeight="1" x14ac:dyDescent="0.25">
      <c r="A313" s="7">
        <v>311</v>
      </c>
      <c r="B313" s="20" t="s">
        <v>322</v>
      </c>
      <c r="C313" s="21" t="s">
        <v>326</v>
      </c>
      <c r="D313" s="70" t="s">
        <v>327</v>
      </c>
      <c r="E313" s="71"/>
      <c r="F313" s="71"/>
      <c r="G313" s="72">
        <v>2</v>
      </c>
      <c r="H313" s="73">
        <v>97</v>
      </c>
      <c r="I313" s="151" t="s">
        <v>718</v>
      </c>
      <c r="J313" s="130" t="s">
        <v>719</v>
      </c>
      <c r="K313" s="58"/>
      <c r="L313" s="19"/>
      <c r="M313" s="198"/>
      <c r="N313" s="198"/>
      <c r="O313" s="198"/>
      <c r="P313" s="198"/>
      <c r="Q313"/>
      <c r="R313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</row>
    <row r="314" spans="1:45" s="8" customFormat="1" ht="12.75" customHeight="1" x14ac:dyDescent="0.25">
      <c r="A314" s="7">
        <v>312</v>
      </c>
      <c r="B314" s="20" t="s">
        <v>322</v>
      </c>
      <c r="C314" s="21" t="s">
        <v>328</v>
      </c>
      <c r="D314" s="21" t="s">
        <v>329</v>
      </c>
      <c r="E314" s="21"/>
      <c r="F314" s="74"/>
      <c r="G314" s="72">
        <v>2</v>
      </c>
      <c r="H314" s="73">
        <v>96</v>
      </c>
      <c r="I314" s="151" t="s">
        <v>718</v>
      </c>
      <c r="J314" s="130" t="s">
        <v>719</v>
      </c>
      <c r="K314" s="58"/>
      <c r="L314" s="19"/>
      <c r="M314" s="198"/>
      <c r="N314" s="198"/>
      <c r="O314" s="198"/>
      <c r="P314" s="198"/>
      <c r="Q314"/>
      <c r="R314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</row>
    <row r="315" spans="1:45" s="8" customFormat="1" ht="12.75" customHeight="1" x14ac:dyDescent="0.25">
      <c r="A315" s="7">
        <v>313</v>
      </c>
      <c r="B315" s="20" t="s">
        <v>322</v>
      </c>
      <c r="C315" s="21"/>
      <c r="D315" s="70"/>
      <c r="E315" s="75"/>
      <c r="F315" s="74"/>
      <c r="G315" s="72">
        <v>2</v>
      </c>
      <c r="H315" s="73">
        <v>73</v>
      </c>
      <c r="I315" s="151" t="s">
        <v>719</v>
      </c>
      <c r="J315" s="130" t="s">
        <v>719</v>
      </c>
      <c r="K315" s="58"/>
      <c r="L315" s="19"/>
      <c r="M315" s="198"/>
      <c r="N315" s="198"/>
      <c r="O315" s="198"/>
      <c r="P315" s="198"/>
      <c r="Q315"/>
      <c r="R315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</row>
    <row r="316" spans="1:45" s="8" customFormat="1" ht="12.75" customHeight="1" x14ac:dyDescent="0.25">
      <c r="A316" s="7">
        <v>314</v>
      </c>
      <c r="B316" s="20" t="s">
        <v>322</v>
      </c>
      <c r="C316" s="21"/>
      <c r="D316" s="70"/>
      <c r="E316" s="75"/>
      <c r="F316" s="76"/>
      <c r="G316" s="72">
        <v>2</v>
      </c>
      <c r="H316" s="73">
        <v>72</v>
      </c>
      <c r="I316" s="151" t="s">
        <v>719</v>
      </c>
      <c r="J316" s="130" t="s">
        <v>719</v>
      </c>
      <c r="K316" s="58"/>
      <c r="L316" s="19"/>
      <c r="M316" s="198"/>
      <c r="N316" s="198"/>
      <c r="O316" s="198"/>
      <c r="P316" s="198"/>
      <c r="Q316"/>
      <c r="R316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</row>
    <row r="317" spans="1:45" s="8" customFormat="1" ht="12.75" customHeight="1" x14ac:dyDescent="0.25">
      <c r="A317" s="7">
        <v>315</v>
      </c>
      <c r="B317" s="20" t="s">
        <v>322</v>
      </c>
      <c r="C317" s="21" t="s">
        <v>324</v>
      </c>
      <c r="D317" s="70" t="s">
        <v>330</v>
      </c>
      <c r="E317" s="75" t="s">
        <v>331</v>
      </c>
      <c r="F317" s="74" t="s">
        <v>330</v>
      </c>
      <c r="G317" s="72">
        <v>2</v>
      </c>
      <c r="H317" s="77" t="s">
        <v>29</v>
      </c>
      <c r="I317" s="151" t="s">
        <v>825</v>
      </c>
      <c r="J317" s="130" t="s">
        <v>719</v>
      </c>
      <c r="K317" s="58"/>
      <c r="L317" s="19"/>
      <c r="M317" s="198"/>
      <c r="N317" s="198"/>
      <c r="O317" s="198"/>
      <c r="P317" s="198"/>
      <c r="Q317"/>
      <c r="R317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</row>
    <row r="318" spans="1:45" s="8" customFormat="1" ht="12.75" customHeight="1" x14ac:dyDescent="0.25">
      <c r="A318" s="7">
        <v>316</v>
      </c>
      <c r="B318" s="20" t="s">
        <v>322</v>
      </c>
      <c r="C318" s="21" t="s">
        <v>324</v>
      </c>
      <c r="D318" s="70" t="s">
        <v>332</v>
      </c>
      <c r="E318" s="75" t="s">
        <v>333</v>
      </c>
      <c r="F318" s="76" t="s">
        <v>332</v>
      </c>
      <c r="G318" s="72">
        <v>2</v>
      </c>
      <c r="H318" s="77" t="s">
        <v>33</v>
      </c>
      <c r="I318" s="151" t="s">
        <v>826</v>
      </c>
      <c r="J318" s="130" t="s">
        <v>719</v>
      </c>
      <c r="K318" s="58"/>
      <c r="L318" s="19"/>
      <c r="M318" s="198"/>
      <c r="N318" s="198"/>
      <c r="O318" s="198"/>
      <c r="P318" s="198"/>
      <c r="Q318"/>
      <c r="R318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</row>
    <row r="319" spans="1:45" s="8" customFormat="1" ht="12.75" customHeight="1" x14ac:dyDescent="0.25">
      <c r="A319" s="7">
        <v>317</v>
      </c>
      <c r="B319" s="20" t="s">
        <v>322</v>
      </c>
      <c r="C319" s="21" t="s">
        <v>324</v>
      </c>
      <c r="D319" s="70" t="s">
        <v>334</v>
      </c>
      <c r="E319" s="75" t="s">
        <v>335</v>
      </c>
      <c r="F319" s="76" t="s">
        <v>334</v>
      </c>
      <c r="G319" s="72">
        <v>2</v>
      </c>
      <c r="H319" s="77" t="s">
        <v>36</v>
      </c>
      <c r="I319" s="151" t="s">
        <v>827</v>
      </c>
      <c r="J319" s="130" t="s">
        <v>719</v>
      </c>
      <c r="K319" s="58"/>
      <c r="L319" s="19"/>
      <c r="M319" s="198"/>
      <c r="N319" s="198"/>
      <c r="O319" s="198"/>
      <c r="P319" s="198"/>
      <c r="Q319"/>
      <c r="R3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</row>
    <row r="320" spans="1:45" s="8" customFormat="1" ht="12.75" customHeight="1" x14ac:dyDescent="0.25">
      <c r="A320" s="7">
        <v>318</v>
      </c>
      <c r="B320" s="20" t="s">
        <v>322</v>
      </c>
      <c r="C320" s="21" t="s">
        <v>324</v>
      </c>
      <c r="D320" s="21" t="s">
        <v>336</v>
      </c>
      <c r="E320" s="75" t="s">
        <v>337</v>
      </c>
      <c r="F320" s="78" t="s">
        <v>338</v>
      </c>
      <c r="G320" s="72">
        <v>2</v>
      </c>
      <c r="H320" s="77" t="s">
        <v>40</v>
      </c>
      <c r="I320" s="151" t="s">
        <v>828</v>
      </c>
      <c r="J320" s="130" t="s">
        <v>719</v>
      </c>
      <c r="K320" s="58"/>
      <c r="L320" s="19"/>
      <c r="M320" s="198"/>
      <c r="N320" s="198"/>
      <c r="O320" s="198"/>
      <c r="P320" s="198"/>
      <c r="Q320"/>
      <c r="R320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</row>
    <row r="321" spans="1:45" s="19" customFormat="1" x14ac:dyDescent="0.25">
      <c r="A321" s="7">
        <v>319</v>
      </c>
      <c r="B321" s="20" t="s">
        <v>322</v>
      </c>
      <c r="C321" s="21" t="s">
        <v>324</v>
      </c>
      <c r="D321" s="70" t="s">
        <v>339</v>
      </c>
      <c r="E321" s="71" t="s">
        <v>340</v>
      </c>
      <c r="F321" s="76" t="s">
        <v>341</v>
      </c>
      <c r="G321" s="72">
        <v>2</v>
      </c>
      <c r="H321" s="77" t="s">
        <v>43</v>
      </c>
      <c r="I321" s="151" t="s">
        <v>829</v>
      </c>
      <c r="J321" s="130" t="s">
        <v>719</v>
      </c>
      <c r="K321" s="58"/>
      <c r="M321" s="198"/>
      <c r="N321" s="198"/>
      <c r="O321" s="198"/>
      <c r="P321" s="198"/>
      <c r="Q321"/>
      <c r="R321"/>
    </row>
    <row r="322" spans="1:45" s="8" customFormat="1" x14ac:dyDescent="0.25">
      <c r="A322" s="7">
        <v>320</v>
      </c>
      <c r="B322" s="20" t="s">
        <v>322</v>
      </c>
      <c r="C322" s="21" t="s">
        <v>324</v>
      </c>
      <c r="D322" s="70" t="s">
        <v>342</v>
      </c>
      <c r="E322" s="71" t="s">
        <v>343</v>
      </c>
      <c r="F322" s="76" t="s">
        <v>344</v>
      </c>
      <c r="G322" s="72">
        <v>2</v>
      </c>
      <c r="H322" s="77" t="s">
        <v>47</v>
      </c>
      <c r="I322" s="151">
        <v>206</v>
      </c>
      <c r="J322" s="130" t="s">
        <v>719</v>
      </c>
      <c r="K322" s="58"/>
      <c r="L322" s="19"/>
      <c r="M322" s="198"/>
      <c r="N322" s="198"/>
      <c r="O322" s="198"/>
      <c r="P322" s="198"/>
      <c r="Q322"/>
      <c r="R322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</row>
    <row r="323" spans="1:45" s="8" customFormat="1" ht="12.75" customHeight="1" x14ac:dyDescent="0.25">
      <c r="A323" s="7">
        <v>321</v>
      </c>
      <c r="B323" s="20" t="s">
        <v>322</v>
      </c>
      <c r="C323" s="21"/>
      <c r="D323" s="70"/>
      <c r="E323" s="71"/>
      <c r="F323" s="74"/>
      <c r="G323" s="72">
        <v>2</v>
      </c>
      <c r="H323" s="77" t="s">
        <v>50</v>
      </c>
      <c r="I323" s="151" t="s">
        <v>719</v>
      </c>
      <c r="J323" s="130" t="s">
        <v>719</v>
      </c>
      <c r="K323" s="58"/>
      <c r="L323" s="19"/>
      <c r="M323" s="198"/>
      <c r="N323" s="198"/>
      <c r="O323" s="198"/>
      <c r="P323" s="198"/>
      <c r="Q323"/>
      <c r="R323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</row>
    <row r="324" spans="1:45" ht="12.75" customHeight="1" x14ac:dyDescent="0.25">
      <c r="A324" s="7">
        <v>322</v>
      </c>
      <c r="B324" s="20" t="s">
        <v>322</v>
      </c>
      <c r="C324" s="21"/>
      <c r="D324" s="70"/>
      <c r="E324" s="71"/>
      <c r="F324" s="74"/>
      <c r="G324" s="72">
        <v>2</v>
      </c>
      <c r="H324" s="77" t="s">
        <v>53</v>
      </c>
      <c r="I324" s="151" t="s">
        <v>719</v>
      </c>
      <c r="J324" s="130" t="s">
        <v>719</v>
      </c>
      <c r="K324" s="58"/>
      <c r="L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</row>
    <row r="325" spans="1:45" ht="12.75" customHeight="1" x14ac:dyDescent="0.25">
      <c r="A325" s="7">
        <v>323</v>
      </c>
      <c r="B325" s="20" t="s">
        <v>322</v>
      </c>
      <c r="C325" s="21"/>
      <c r="D325" s="70"/>
      <c r="E325" s="70"/>
      <c r="F325" s="74"/>
      <c r="G325" s="72">
        <v>2</v>
      </c>
      <c r="H325" s="77" t="s">
        <v>56</v>
      </c>
      <c r="I325" s="151" t="s">
        <v>719</v>
      </c>
      <c r="J325" s="130" t="s">
        <v>719</v>
      </c>
      <c r="K325" s="58"/>
      <c r="L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</row>
    <row r="326" spans="1:45" s="8" customFormat="1" ht="12.75" customHeight="1" x14ac:dyDescent="0.25">
      <c r="A326" s="7">
        <v>324</v>
      </c>
      <c r="B326" s="20" t="s">
        <v>322</v>
      </c>
      <c r="C326" s="21" t="s">
        <v>326</v>
      </c>
      <c r="D326" s="70" t="s">
        <v>345</v>
      </c>
      <c r="E326" s="75" t="s">
        <v>346</v>
      </c>
      <c r="F326" s="76" t="s">
        <v>345</v>
      </c>
      <c r="G326" s="72">
        <v>2</v>
      </c>
      <c r="H326" s="73">
        <v>10</v>
      </c>
      <c r="I326" s="151" t="s">
        <v>830</v>
      </c>
      <c r="J326" s="130" t="s">
        <v>719</v>
      </c>
      <c r="K326" s="58"/>
      <c r="L326" s="19"/>
      <c r="M326" s="198"/>
      <c r="N326" s="198"/>
      <c r="O326" s="198"/>
      <c r="P326" s="198"/>
      <c r="Q326"/>
      <c r="R326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</row>
    <row r="327" spans="1:45" s="8" customFormat="1" ht="12.75" customHeight="1" x14ac:dyDescent="0.25">
      <c r="A327" s="7">
        <v>325</v>
      </c>
      <c r="B327" s="20" t="s">
        <v>322</v>
      </c>
      <c r="C327" s="21" t="s">
        <v>326</v>
      </c>
      <c r="D327" s="70" t="s">
        <v>347</v>
      </c>
      <c r="E327" s="75" t="s">
        <v>348</v>
      </c>
      <c r="F327" s="76" t="s">
        <v>347</v>
      </c>
      <c r="G327" s="72">
        <v>2</v>
      </c>
      <c r="H327" s="73">
        <v>11</v>
      </c>
      <c r="I327" s="151" t="s">
        <v>831</v>
      </c>
      <c r="J327" s="130" t="s">
        <v>719</v>
      </c>
      <c r="K327" s="58"/>
      <c r="L327" s="19"/>
      <c r="M327" s="198"/>
      <c r="N327" s="198"/>
      <c r="O327" s="198"/>
      <c r="P327" s="198"/>
      <c r="Q327"/>
      <c r="R327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</row>
    <row r="328" spans="1:45" s="8" customFormat="1" ht="12.75" customHeight="1" x14ac:dyDescent="0.25">
      <c r="A328" s="7">
        <v>326</v>
      </c>
      <c r="B328" s="20" t="s">
        <v>322</v>
      </c>
      <c r="C328" s="21" t="s">
        <v>326</v>
      </c>
      <c r="D328" s="70" t="s">
        <v>349</v>
      </c>
      <c r="E328" s="75" t="s">
        <v>350</v>
      </c>
      <c r="F328" s="76" t="s">
        <v>349</v>
      </c>
      <c r="G328" s="72">
        <v>2</v>
      </c>
      <c r="H328" s="73">
        <v>12</v>
      </c>
      <c r="I328" s="151" t="s">
        <v>832</v>
      </c>
      <c r="J328" s="130" t="s">
        <v>719</v>
      </c>
      <c r="K328" s="58"/>
      <c r="L328" s="19"/>
      <c r="M328" s="198"/>
      <c r="N328" s="198"/>
      <c r="O328" s="198"/>
      <c r="P328" s="198"/>
      <c r="Q328"/>
      <c r="R328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</row>
    <row r="329" spans="1:45" s="8" customFormat="1" ht="12.75" customHeight="1" x14ac:dyDescent="0.25">
      <c r="A329" s="7">
        <v>327</v>
      </c>
      <c r="B329" s="20" t="s">
        <v>322</v>
      </c>
      <c r="C329" s="21" t="s">
        <v>326</v>
      </c>
      <c r="D329" s="70" t="s">
        <v>351</v>
      </c>
      <c r="E329" s="71" t="s">
        <v>352</v>
      </c>
      <c r="F329" s="76" t="s">
        <v>353</v>
      </c>
      <c r="G329" s="72">
        <v>2</v>
      </c>
      <c r="H329" s="73">
        <v>13</v>
      </c>
      <c r="I329" s="151" t="s">
        <v>833</v>
      </c>
      <c r="J329" s="130" t="s">
        <v>719</v>
      </c>
      <c r="K329" s="58"/>
      <c r="L329" s="19"/>
      <c r="M329" s="198"/>
      <c r="N329" s="198"/>
      <c r="O329" s="198"/>
      <c r="P329" s="198"/>
      <c r="Q329"/>
      <c r="R32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</row>
    <row r="330" spans="1:45" s="8" customFormat="1" ht="12.75" customHeight="1" x14ac:dyDescent="0.25">
      <c r="A330" s="7">
        <v>328</v>
      </c>
      <c r="B330" s="20" t="s">
        <v>322</v>
      </c>
      <c r="C330" s="21"/>
      <c r="D330" s="70"/>
      <c r="E330" s="71"/>
      <c r="F330" s="79"/>
      <c r="G330" s="72">
        <v>2</v>
      </c>
      <c r="H330" s="73">
        <v>14</v>
      </c>
      <c r="I330" s="151" t="s">
        <v>719</v>
      </c>
      <c r="J330" s="130" t="s">
        <v>719</v>
      </c>
      <c r="K330" s="58"/>
      <c r="L330" s="19"/>
      <c r="M330" s="198"/>
      <c r="N330" s="198"/>
      <c r="O330" s="198"/>
      <c r="P330" s="198"/>
      <c r="Q330"/>
      <c r="R330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</row>
    <row r="331" spans="1:45" s="8" customFormat="1" ht="12.75" customHeight="1" x14ac:dyDescent="0.25">
      <c r="A331" s="7">
        <v>329</v>
      </c>
      <c r="B331" s="20" t="s">
        <v>322</v>
      </c>
      <c r="C331" s="21"/>
      <c r="D331" s="70"/>
      <c r="E331" s="21"/>
      <c r="F331" s="79"/>
      <c r="G331" s="72">
        <v>2</v>
      </c>
      <c r="H331" s="73">
        <v>15</v>
      </c>
      <c r="I331" s="151" t="s">
        <v>719</v>
      </c>
      <c r="J331" s="130" t="s">
        <v>719</v>
      </c>
      <c r="K331" s="58"/>
      <c r="L331" s="19"/>
      <c r="M331" s="198"/>
      <c r="N331" s="198"/>
      <c r="O331" s="198"/>
      <c r="P331" s="198"/>
      <c r="Q331"/>
      <c r="R331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</row>
    <row r="332" spans="1:45" s="8" customFormat="1" ht="12.75" customHeight="1" x14ac:dyDescent="0.25">
      <c r="A332" s="7">
        <v>330</v>
      </c>
      <c r="B332" s="20" t="s">
        <v>322</v>
      </c>
      <c r="C332" s="21"/>
      <c r="D332" s="21"/>
      <c r="E332" s="71"/>
      <c r="F332" s="79"/>
      <c r="G332" s="72">
        <v>2</v>
      </c>
      <c r="H332" s="73">
        <v>16</v>
      </c>
      <c r="I332" s="151" t="s">
        <v>719</v>
      </c>
      <c r="J332" s="130" t="s">
        <v>719</v>
      </c>
      <c r="K332" s="58"/>
      <c r="L332" s="19"/>
      <c r="M332" s="198"/>
      <c r="N332" s="198"/>
      <c r="O332" s="198"/>
      <c r="P332" s="198"/>
      <c r="Q332"/>
      <c r="R332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</row>
    <row r="333" spans="1:45" s="8" customFormat="1" ht="12.75" customHeight="1" x14ac:dyDescent="0.25">
      <c r="A333" s="7">
        <v>331</v>
      </c>
      <c r="B333" s="20" t="s">
        <v>322</v>
      </c>
      <c r="C333" s="21"/>
      <c r="D333" s="21"/>
      <c r="E333" s="21"/>
      <c r="F333" s="78"/>
      <c r="G333" s="72">
        <v>2</v>
      </c>
      <c r="H333" s="73">
        <v>17</v>
      </c>
      <c r="I333" s="151" t="s">
        <v>719</v>
      </c>
      <c r="J333" s="130" t="s">
        <v>719</v>
      </c>
      <c r="K333" s="58"/>
      <c r="L333" s="19"/>
      <c r="M333" s="198"/>
      <c r="N333" s="198"/>
      <c r="O333" s="198"/>
      <c r="P333" s="198"/>
      <c r="Q333"/>
      <c r="R333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</row>
    <row r="334" spans="1:45" s="8" customFormat="1" ht="12.75" customHeight="1" x14ac:dyDescent="0.25">
      <c r="A334" s="7">
        <v>332</v>
      </c>
      <c r="B334" s="20" t="s">
        <v>322</v>
      </c>
      <c r="C334" s="21"/>
      <c r="D334" s="70"/>
      <c r="E334" s="21"/>
      <c r="F334" s="79"/>
      <c r="G334" s="72">
        <v>2</v>
      </c>
      <c r="H334" s="73">
        <v>18</v>
      </c>
      <c r="I334" s="151" t="s">
        <v>719</v>
      </c>
      <c r="J334" s="130" t="s">
        <v>719</v>
      </c>
      <c r="K334" s="58"/>
      <c r="L334" s="19"/>
      <c r="M334" s="198"/>
      <c r="N334" s="198"/>
      <c r="O334" s="198"/>
      <c r="P334" s="198"/>
      <c r="Q334"/>
      <c r="R334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</row>
    <row r="335" spans="1:45" s="8" customFormat="1" ht="12.75" customHeight="1" x14ac:dyDescent="0.25">
      <c r="A335" s="7">
        <v>333</v>
      </c>
      <c r="B335" s="20" t="s">
        <v>322</v>
      </c>
      <c r="C335" s="21"/>
      <c r="D335" s="70"/>
      <c r="E335" s="71"/>
      <c r="F335" s="79"/>
      <c r="G335" s="72">
        <v>2</v>
      </c>
      <c r="H335" s="73">
        <v>19</v>
      </c>
      <c r="I335" s="151" t="s">
        <v>719</v>
      </c>
      <c r="J335" s="130" t="s">
        <v>719</v>
      </c>
      <c r="K335" s="58"/>
      <c r="L335" s="19"/>
      <c r="M335" s="198"/>
      <c r="N335" s="198"/>
      <c r="O335" s="198"/>
      <c r="P335" s="198"/>
      <c r="Q335"/>
      <c r="R335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</row>
    <row r="336" spans="1:45" s="8" customFormat="1" ht="12.75" customHeight="1" x14ac:dyDescent="0.25">
      <c r="A336" s="7">
        <v>334</v>
      </c>
      <c r="B336" s="20" t="s">
        <v>322</v>
      </c>
      <c r="C336" s="21" t="s">
        <v>328</v>
      </c>
      <c r="D336" s="70" t="s">
        <v>354</v>
      </c>
      <c r="E336" s="80" t="s">
        <v>355</v>
      </c>
      <c r="F336" s="76" t="s">
        <v>354</v>
      </c>
      <c r="G336" s="72">
        <v>2</v>
      </c>
      <c r="H336" s="73">
        <v>20</v>
      </c>
      <c r="I336" s="151" t="s">
        <v>834</v>
      </c>
      <c r="J336" s="130" t="s">
        <v>719</v>
      </c>
      <c r="K336" s="58"/>
      <c r="L336" s="19"/>
      <c r="M336" s="198"/>
      <c r="N336" s="198"/>
      <c r="O336" s="198"/>
      <c r="P336" s="198"/>
      <c r="Q336"/>
      <c r="R336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</row>
    <row r="337" spans="1:45" s="8" customFormat="1" ht="30" x14ac:dyDescent="0.25">
      <c r="A337" s="7">
        <v>335</v>
      </c>
      <c r="B337" s="20" t="s">
        <v>322</v>
      </c>
      <c r="C337" s="21" t="s">
        <v>328</v>
      </c>
      <c r="D337" s="70" t="s">
        <v>356</v>
      </c>
      <c r="E337" s="80" t="s">
        <v>357</v>
      </c>
      <c r="F337" s="76" t="s">
        <v>356</v>
      </c>
      <c r="G337" s="72">
        <v>2</v>
      </c>
      <c r="H337" s="73">
        <v>21</v>
      </c>
      <c r="I337" s="151" t="s">
        <v>835</v>
      </c>
      <c r="J337" s="130" t="s">
        <v>719</v>
      </c>
      <c r="K337" s="58"/>
      <c r="L337" s="19"/>
      <c r="M337" s="198"/>
      <c r="N337" s="198"/>
      <c r="O337" s="198"/>
      <c r="P337" s="198"/>
      <c r="Q337"/>
      <c r="R337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</row>
    <row r="338" spans="1:45" s="8" customFormat="1" ht="12.75" customHeight="1" x14ac:dyDescent="0.25">
      <c r="A338" s="7">
        <v>336</v>
      </c>
      <c r="B338" s="20" t="s">
        <v>322</v>
      </c>
      <c r="C338" s="21" t="s">
        <v>328</v>
      </c>
      <c r="D338" s="70" t="s">
        <v>358</v>
      </c>
      <c r="E338" s="80" t="s">
        <v>359</v>
      </c>
      <c r="F338" s="76" t="s">
        <v>358</v>
      </c>
      <c r="G338" s="72">
        <v>2</v>
      </c>
      <c r="H338" s="73">
        <v>22</v>
      </c>
      <c r="I338" s="151" t="s">
        <v>836</v>
      </c>
      <c r="J338" s="130" t="s">
        <v>719</v>
      </c>
      <c r="K338" s="58"/>
      <c r="L338" s="19"/>
      <c r="M338" s="198"/>
      <c r="N338" s="198"/>
      <c r="O338" s="198"/>
      <c r="P338" s="198"/>
      <c r="Q338"/>
      <c r="R338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</row>
    <row r="339" spans="1:45" s="8" customFormat="1" ht="12.75" customHeight="1" x14ac:dyDescent="0.25">
      <c r="A339" s="7">
        <v>337</v>
      </c>
      <c r="B339" s="20" t="s">
        <v>322</v>
      </c>
      <c r="C339" s="21" t="s">
        <v>328</v>
      </c>
      <c r="D339" s="21" t="s">
        <v>360</v>
      </c>
      <c r="E339" s="80" t="s">
        <v>361</v>
      </c>
      <c r="F339" s="78" t="s">
        <v>360</v>
      </c>
      <c r="G339" s="72">
        <v>2</v>
      </c>
      <c r="H339" s="73">
        <v>23</v>
      </c>
      <c r="I339" s="151" t="s">
        <v>837</v>
      </c>
      <c r="J339" s="130" t="s">
        <v>719</v>
      </c>
      <c r="K339" s="58"/>
      <c r="M339" s="198"/>
      <c r="N339" s="198"/>
      <c r="O339" s="198"/>
      <c r="P339" s="198"/>
      <c r="Q339"/>
      <c r="R339"/>
    </row>
    <row r="340" spans="1:45" s="8" customFormat="1" ht="12.75" customHeight="1" x14ac:dyDescent="0.25">
      <c r="A340" s="7">
        <v>338</v>
      </c>
      <c r="B340" s="20" t="s">
        <v>322</v>
      </c>
      <c r="C340" s="21" t="s">
        <v>328</v>
      </c>
      <c r="D340" s="70" t="s">
        <v>362</v>
      </c>
      <c r="E340" s="80" t="s">
        <v>363</v>
      </c>
      <c r="F340" s="76" t="s">
        <v>364</v>
      </c>
      <c r="G340" s="72">
        <v>2</v>
      </c>
      <c r="H340" s="73">
        <v>24</v>
      </c>
      <c r="I340" s="151" t="s">
        <v>838</v>
      </c>
      <c r="J340" s="130" t="s">
        <v>719</v>
      </c>
      <c r="K340" s="58"/>
      <c r="L340" s="19"/>
      <c r="M340" s="198"/>
      <c r="N340" s="198"/>
      <c r="O340" s="198"/>
      <c r="P340" s="198"/>
      <c r="Q340"/>
      <c r="R340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</row>
    <row r="341" spans="1:45" s="8" customFormat="1" ht="12.75" customHeight="1" x14ac:dyDescent="0.25">
      <c r="A341" s="7">
        <v>339</v>
      </c>
      <c r="B341" s="20" t="s">
        <v>322</v>
      </c>
      <c r="C341" s="21" t="s">
        <v>328</v>
      </c>
      <c r="D341" s="70" t="s">
        <v>365</v>
      </c>
      <c r="E341" s="71" t="s">
        <v>366</v>
      </c>
      <c r="F341" s="76" t="s">
        <v>367</v>
      </c>
      <c r="G341" s="72">
        <v>2</v>
      </c>
      <c r="H341" s="73">
        <v>25</v>
      </c>
      <c r="I341" s="151" t="s">
        <v>839</v>
      </c>
      <c r="J341" s="130" t="s">
        <v>719</v>
      </c>
      <c r="K341" s="58"/>
      <c r="L341" s="19"/>
      <c r="M341" s="198"/>
      <c r="N341" s="198"/>
      <c r="O341" s="198"/>
      <c r="P341" s="198"/>
      <c r="Q341"/>
      <c r="R341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</row>
    <row r="342" spans="1:45" s="8" customFormat="1" ht="12.75" customHeight="1" x14ac:dyDescent="0.25">
      <c r="A342" s="7">
        <v>340</v>
      </c>
      <c r="B342" s="20" t="s">
        <v>322</v>
      </c>
      <c r="C342" s="21" t="s">
        <v>328</v>
      </c>
      <c r="D342" s="70" t="s">
        <v>351</v>
      </c>
      <c r="E342" s="21"/>
      <c r="F342" s="21"/>
      <c r="G342" s="72">
        <v>2</v>
      </c>
      <c r="H342" s="73">
        <v>26</v>
      </c>
      <c r="I342" s="151" t="s">
        <v>718</v>
      </c>
      <c r="J342" s="130" t="s">
        <v>719</v>
      </c>
      <c r="K342" s="58"/>
      <c r="L342" s="19"/>
      <c r="M342" s="198"/>
      <c r="N342" s="198"/>
      <c r="O342" s="198"/>
      <c r="P342" s="198"/>
      <c r="Q342"/>
      <c r="R342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</row>
    <row r="343" spans="1:45" s="8" customFormat="1" ht="12.75" customHeight="1" x14ac:dyDescent="0.25">
      <c r="A343" s="7">
        <v>341</v>
      </c>
      <c r="B343" s="20" t="s">
        <v>322</v>
      </c>
      <c r="C343" s="21"/>
      <c r="D343" s="70"/>
      <c r="E343" s="71"/>
      <c r="F343" s="71"/>
      <c r="G343" s="72">
        <v>2</v>
      </c>
      <c r="H343" s="73">
        <v>27</v>
      </c>
      <c r="I343" s="151" t="s">
        <v>719</v>
      </c>
      <c r="J343" s="130" t="s">
        <v>719</v>
      </c>
      <c r="K343" s="58"/>
      <c r="L343" s="19"/>
      <c r="M343" s="198"/>
      <c r="N343" s="198"/>
      <c r="O343" s="198"/>
      <c r="P343" s="198"/>
      <c r="Q343"/>
      <c r="R343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</row>
    <row r="344" spans="1:45" s="8" customFormat="1" ht="12.75" customHeight="1" x14ac:dyDescent="0.25">
      <c r="A344" s="7">
        <v>342</v>
      </c>
      <c r="B344" s="20" t="s">
        <v>322</v>
      </c>
      <c r="C344" s="21"/>
      <c r="D344" s="70"/>
      <c r="E344" s="71"/>
      <c r="F344" s="71"/>
      <c r="G344" s="72">
        <v>2</v>
      </c>
      <c r="H344" s="73">
        <v>28</v>
      </c>
      <c r="I344" s="151" t="s">
        <v>719</v>
      </c>
      <c r="J344" s="130" t="s">
        <v>719</v>
      </c>
      <c r="K344" s="58"/>
      <c r="L344" s="19"/>
      <c r="M344" s="198"/>
      <c r="N344" s="198"/>
      <c r="O344" s="198"/>
      <c r="P344" s="198"/>
      <c r="Q344"/>
      <c r="R344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</row>
    <row r="345" spans="1:45" s="8" customFormat="1" ht="12.75" customHeight="1" x14ac:dyDescent="0.25">
      <c r="A345" s="7">
        <v>343</v>
      </c>
      <c r="B345" s="20" t="s">
        <v>322</v>
      </c>
      <c r="C345" s="21"/>
      <c r="D345" s="21"/>
      <c r="E345" s="71"/>
      <c r="F345" s="71"/>
      <c r="G345" s="72">
        <v>2</v>
      </c>
      <c r="H345" s="73">
        <v>29</v>
      </c>
      <c r="I345" s="151" t="s">
        <v>719</v>
      </c>
      <c r="J345" s="130" t="s">
        <v>719</v>
      </c>
      <c r="K345" s="58"/>
      <c r="M345" s="198"/>
      <c r="N345" s="198"/>
      <c r="O345" s="198"/>
      <c r="P345" s="198"/>
      <c r="Q345"/>
      <c r="R345"/>
    </row>
    <row r="346" spans="1:45" s="8" customFormat="1" ht="12.75" customHeight="1" x14ac:dyDescent="0.25">
      <c r="A346" s="7">
        <v>344</v>
      </c>
      <c r="B346" s="20" t="s">
        <v>322</v>
      </c>
      <c r="C346" s="21"/>
      <c r="D346" s="70"/>
      <c r="E346" s="71"/>
      <c r="F346" s="71"/>
      <c r="G346" s="72">
        <v>2</v>
      </c>
      <c r="H346" s="73">
        <v>30</v>
      </c>
      <c r="I346" s="151" t="s">
        <v>719</v>
      </c>
      <c r="J346" s="130" t="s">
        <v>719</v>
      </c>
      <c r="K346" s="58"/>
      <c r="L346" s="19"/>
      <c r="M346" s="198"/>
      <c r="N346" s="198"/>
      <c r="O346" s="198"/>
      <c r="P346" s="198"/>
      <c r="Q346"/>
      <c r="R346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</row>
    <row r="347" spans="1:45" s="8" customFormat="1" ht="12.75" customHeight="1" x14ac:dyDescent="0.25">
      <c r="A347" s="7">
        <v>345</v>
      </c>
      <c r="B347" s="20" t="s">
        <v>322</v>
      </c>
      <c r="C347" s="21"/>
      <c r="D347" s="70"/>
      <c r="E347" s="71"/>
      <c r="F347" s="71"/>
      <c r="G347" s="72">
        <v>2</v>
      </c>
      <c r="H347" s="73">
        <v>31</v>
      </c>
      <c r="I347" s="151" t="s">
        <v>719</v>
      </c>
      <c r="J347" s="130" t="s">
        <v>719</v>
      </c>
      <c r="K347" s="58"/>
      <c r="L347" s="19"/>
      <c r="M347" s="198"/>
      <c r="N347" s="198"/>
      <c r="O347" s="198"/>
      <c r="P347" s="198"/>
      <c r="Q347"/>
      <c r="R347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</row>
    <row r="348" spans="1:45" s="8" customFormat="1" ht="12.75" customHeight="1" x14ac:dyDescent="0.25">
      <c r="A348" s="7">
        <v>346</v>
      </c>
      <c r="B348" s="20" t="s">
        <v>322</v>
      </c>
      <c r="C348" s="21"/>
      <c r="D348" s="70"/>
      <c r="E348" s="71"/>
      <c r="F348" s="71"/>
      <c r="G348" s="72">
        <v>2</v>
      </c>
      <c r="H348" s="73">
        <v>32</v>
      </c>
      <c r="I348" s="151" t="s">
        <v>719</v>
      </c>
      <c r="J348" s="130" t="s">
        <v>719</v>
      </c>
      <c r="K348" s="58"/>
      <c r="L348" s="19"/>
      <c r="M348" s="198"/>
      <c r="N348" s="198"/>
      <c r="O348" s="198"/>
      <c r="P348" s="198"/>
      <c r="Q348"/>
      <c r="R348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</row>
    <row r="349" spans="1:45" s="8" customFormat="1" x14ac:dyDescent="0.25">
      <c r="A349" s="7">
        <v>347</v>
      </c>
      <c r="B349" s="20" t="s">
        <v>322</v>
      </c>
      <c r="C349" s="21"/>
      <c r="D349" s="70"/>
      <c r="E349" s="71"/>
      <c r="F349" s="71"/>
      <c r="G349" s="72">
        <v>2</v>
      </c>
      <c r="H349" s="73">
        <v>33</v>
      </c>
      <c r="I349" s="151" t="s">
        <v>719</v>
      </c>
      <c r="J349" s="130" t="s">
        <v>719</v>
      </c>
      <c r="K349" s="58"/>
      <c r="L349" s="19"/>
      <c r="M349" s="198"/>
      <c r="N349" s="198"/>
      <c r="O349" s="198"/>
      <c r="P349" s="198"/>
      <c r="Q349"/>
      <c r="R34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</row>
    <row r="350" spans="1:45" s="8" customFormat="1" ht="12.75" customHeight="1" x14ac:dyDescent="0.25">
      <c r="A350" s="7">
        <v>348</v>
      </c>
      <c r="B350" s="20" t="s">
        <v>322</v>
      </c>
      <c r="C350" s="21"/>
      <c r="D350" s="70"/>
      <c r="E350" s="21"/>
      <c r="F350" s="21"/>
      <c r="G350" s="72">
        <v>2</v>
      </c>
      <c r="H350" s="73">
        <v>34</v>
      </c>
      <c r="I350" s="151" t="s">
        <v>719</v>
      </c>
      <c r="J350" s="130" t="s">
        <v>719</v>
      </c>
      <c r="K350" s="58"/>
      <c r="L350" s="19"/>
      <c r="M350" s="198"/>
      <c r="N350" s="198"/>
      <c r="O350" s="198"/>
      <c r="P350" s="198"/>
      <c r="Q350"/>
      <c r="R350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</row>
    <row r="351" spans="1:45" s="8" customFormat="1" ht="12.75" customHeight="1" x14ac:dyDescent="0.25">
      <c r="A351" s="7">
        <v>349</v>
      </c>
      <c r="B351" s="20" t="s">
        <v>322</v>
      </c>
      <c r="C351" s="21"/>
      <c r="D351" s="70"/>
      <c r="E351" s="21"/>
      <c r="F351" s="21"/>
      <c r="G351" s="72">
        <v>2</v>
      </c>
      <c r="H351" s="73">
        <v>35</v>
      </c>
      <c r="I351" s="151" t="s">
        <v>719</v>
      </c>
      <c r="J351" s="130" t="s">
        <v>719</v>
      </c>
      <c r="K351" s="58"/>
      <c r="L351" s="19"/>
      <c r="M351" s="198"/>
      <c r="N351" s="198"/>
      <c r="O351" s="198"/>
      <c r="P351" s="198"/>
      <c r="Q351"/>
      <c r="R351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</row>
    <row r="352" spans="1:45" s="8" customFormat="1" ht="12.75" customHeight="1" x14ac:dyDescent="0.25">
      <c r="A352" s="7">
        <v>350</v>
      </c>
      <c r="B352" s="20" t="s">
        <v>322</v>
      </c>
      <c r="C352" s="21"/>
      <c r="D352" s="70"/>
      <c r="E352" s="71"/>
      <c r="F352" s="71"/>
      <c r="G352" s="72">
        <v>2</v>
      </c>
      <c r="H352" s="73">
        <v>36</v>
      </c>
      <c r="I352" s="151" t="s">
        <v>719</v>
      </c>
      <c r="J352" s="130" t="s">
        <v>719</v>
      </c>
      <c r="K352" s="58"/>
      <c r="L352" s="19"/>
      <c r="M352" s="198"/>
      <c r="N352" s="198"/>
      <c r="O352" s="198"/>
      <c r="P352" s="198"/>
      <c r="Q352"/>
      <c r="R352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</row>
    <row r="353" spans="1:45" s="8" customFormat="1" ht="12.75" customHeight="1" x14ac:dyDescent="0.25">
      <c r="A353" s="7">
        <v>351</v>
      </c>
      <c r="B353" s="20" t="s">
        <v>322</v>
      </c>
      <c r="C353" s="21"/>
      <c r="D353" s="70"/>
      <c r="E353" s="71"/>
      <c r="F353" s="71"/>
      <c r="G353" s="72">
        <v>2</v>
      </c>
      <c r="H353" s="73">
        <v>37</v>
      </c>
      <c r="I353" s="151" t="s">
        <v>719</v>
      </c>
      <c r="J353" s="130" t="s">
        <v>719</v>
      </c>
      <c r="K353" s="58"/>
      <c r="L353" s="19"/>
      <c r="M353" s="198"/>
      <c r="N353" s="198"/>
      <c r="O353" s="198"/>
      <c r="P353" s="198"/>
      <c r="Q353"/>
      <c r="R353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</row>
    <row r="354" spans="1:45" s="8" customFormat="1" ht="12.75" customHeight="1" x14ac:dyDescent="0.25">
      <c r="A354" s="7">
        <v>352</v>
      </c>
      <c r="B354" s="20" t="s">
        <v>322</v>
      </c>
      <c r="C354" s="21"/>
      <c r="D354" s="70"/>
      <c r="E354" s="71"/>
      <c r="F354" s="71"/>
      <c r="G354" s="72">
        <v>2</v>
      </c>
      <c r="H354" s="73">
        <v>38</v>
      </c>
      <c r="I354" s="151" t="s">
        <v>719</v>
      </c>
      <c r="J354" s="130" t="s">
        <v>719</v>
      </c>
      <c r="K354" s="58"/>
      <c r="L354" s="19"/>
      <c r="M354" s="198"/>
      <c r="N354" s="198"/>
      <c r="O354" s="198"/>
      <c r="P354" s="198"/>
      <c r="Q354"/>
      <c r="R354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</row>
    <row r="355" spans="1:45" s="8" customFormat="1" ht="12.75" customHeight="1" x14ac:dyDescent="0.25">
      <c r="A355" s="7">
        <v>353</v>
      </c>
      <c r="B355" s="20" t="s">
        <v>322</v>
      </c>
      <c r="C355" s="21"/>
      <c r="D355" s="70"/>
      <c r="E355" s="81"/>
      <c r="F355" s="71"/>
      <c r="G355" s="72">
        <v>2</v>
      </c>
      <c r="H355" s="73">
        <v>39</v>
      </c>
      <c r="I355" s="151" t="s">
        <v>719</v>
      </c>
      <c r="J355" s="130" t="s">
        <v>719</v>
      </c>
      <c r="K355" s="58"/>
      <c r="L355" s="19"/>
      <c r="M355" s="198"/>
      <c r="N355" s="198"/>
      <c r="O355" s="198"/>
      <c r="P355" s="198"/>
      <c r="Q355"/>
      <c r="R355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</row>
    <row r="356" spans="1:45" s="8" customFormat="1" ht="12.75" customHeight="1" x14ac:dyDescent="0.25">
      <c r="A356" s="7">
        <v>354</v>
      </c>
      <c r="B356" s="20" t="s">
        <v>322</v>
      </c>
      <c r="C356" s="21"/>
      <c r="D356" s="70"/>
      <c r="E356" s="81"/>
      <c r="F356" s="71"/>
      <c r="G356" s="72">
        <v>2</v>
      </c>
      <c r="H356" s="73">
        <v>40</v>
      </c>
      <c r="I356" s="151" t="s">
        <v>719</v>
      </c>
      <c r="J356" s="130" t="s">
        <v>719</v>
      </c>
      <c r="K356" s="58"/>
      <c r="L356" s="19"/>
      <c r="M356" s="198"/>
      <c r="N356" s="198"/>
      <c r="O356" s="198"/>
      <c r="P356" s="198"/>
      <c r="Q356"/>
      <c r="R356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</row>
    <row r="357" spans="1:45" s="19" customFormat="1" ht="12.75" customHeight="1" x14ac:dyDescent="0.25">
      <c r="A357" s="7">
        <v>355</v>
      </c>
      <c r="B357" s="20" t="s">
        <v>322</v>
      </c>
      <c r="C357" s="21"/>
      <c r="D357" s="70"/>
      <c r="E357" s="71"/>
      <c r="F357" s="71"/>
      <c r="G357" s="72">
        <v>2</v>
      </c>
      <c r="H357" s="73">
        <v>41</v>
      </c>
      <c r="I357" s="151" t="s">
        <v>719</v>
      </c>
      <c r="J357" s="130" t="s">
        <v>719</v>
      </c>
      <c r="K357" s="58"/>
      <c r="M357" s="198"/>
      <c r="N357" s="198"/>
      <c r="O357" s="198"/>
      <c r="P357" s="198"/>
      <c r="Q357"/>
      <c r="R357"/>
    </row>
    <row r="358" spans="1:45" s="8" customFormat="1" ht="12.75" customHeight="1" x14ac:dyDescent="0.25">
      <c r="A358" s="7">
        <v>356</v>
      </c>
      <c r="B358" s="20" t="s">
        <v>322</v>
      </c>
      <c r="C358" s="21"/>
      <c r="D358" s="70"/>
      <c r="E358" s="71"/>
      <c r="F358" s="71"/>
      <c r="G358" s="72">
        <v>2</v>
      </c>
      <c r="H358" s="73">
        <v>42</v>
      </c>
      <c r="I358" s="151" t="s">
        <v>719</v>
      </c>
      <c r="J358" s="130" t="s">
        <v>719</v>
      </c>
      <c r="K358" s="58"/>
      <c r="L358" s="19"/>
      <c r="M358" s="198"/>
      <c r="N358" s="198"/>
      <c r="O358" s="198"/>
      <c r="P358" s="198"/>
      <c r="Q358"/>
      <c r="R358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</row>
    <row r="359" spans="1:45" s="8" customFormat="1" ht="12.75" customHeight="1" x14ac:dyDescent="0.25">
      <c r="A359" s="7">
        <v>357</v>
      </c>
      <c r="B359" s="20" t="s">
        <v>322</v>
      </c>
      <c r="C359" s="21"/>
      <c r="D359" s="70"/>
      <c r="E359" s="70"/>
      <c r="F359" s="71"/>
      <c r="G359" s="72">
        <v>2</v>
      </c>
      <c r="H359" s="73">
        <v>43</v>
      </c>
      <c r="I359" s="151" t="s">
        <v>719</v>
      </c>
      <c r="J359" s="130" t="s">
        <v>719</v>
      </c>
      <c r="K359" s="58"/>
      <c r="L359" s="19"/>
      <c r="M359" s="198"/>
      <c r="N359" s="198"/>
      <c r="O359" s="198"/>
      <c r="P359" s="198"/>
      <c r="Q359"/>
      <c r="R35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</row>
    <row r="360" spans="1:45" s="8" customFormat="1" ht="12.75" customHeight="1" x14ac:dyDescent="0.25">
      <c r="A360" s="7">
        <v>358</v>
      </c>
      <c r="B360" s="20" t="s">
        <v>322</v>
      </c>
      <c r="C360" s="21"/>
      <c r="D360" s="70"/>
      <c r="E360" s="21"/>
      <c r="F360" s="21"/>
      <c r="G360" s="72">
        <v>2</v>
      </c>
      <c r="H360" s="73">
        <v>44</v>
      </c>
      <c r="I360" s="151" t="s">
        <v>719</v>
      </c>
      <c r="J360" s="130" t="s">
        <v>719</v>
      </c>
      <c r="K360" s="58"/>
      <c r="L360" s="19"/>
      <c r="M360" s="198"/>
      <c r="N360" s="198"/>
      <c r="O360" s="198"/>
      <c r="P360" s="198"/>
      <c r="Q360"/>
      <c r="R360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</row>
    <row r="361" spans="1:45" s="8" customFormat="1" ht="12.75" customHeight="1" x14ac:dyDescent="0.25">
      <c r="A361" s="7">
        <v>359</v>
      </c>
      <c r="B361" s="20" t="s">
        <v>322</v>
      </c>
      <c r="C361" s="21"/>
      <c r="D361" s="70"/>
      <c r="E361" s="21"/>
      <c r="F361" s="21"/>
      <c r="G361" s="72">
        <v>2</v>
      </c>
      <c r="H361" s="73">
        <v>45</v>
      </c>
      <c r="I361" s="151" t="s">
        <v>719</v>
      </c>
      <c r="J361" s="130" t="s">
        <v>719</v>
      </c>
      <c r="K361" s="58"/>
      <c r="L361" s="19"/>
      <c r="M361" s="198"/>
      <c r="N361" s="198"/>
      <c r="O361" s="198"/>
      <c r="P361" s="198"/>
      <c r="Q361"/>
      <c r="R361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</row>
    <row r="362" spans="1:45" s="8" customFormat="1" ht="12.75" customHeight="1" x14ac:dyDescent="0.25">
      <c r="A362" s="7">
        <v>360</v>
      </c>
      <c r="B362" s="20" t="s">
        <v>322</v>
      </c>
      <c r="C362" s="21"/>
      <c r="D362" s="70"/>
      <c r="E362" s="21"/>
      <c r="F362" s="21"/>
      <c r="G362" s="72">
        <v>2</v>
      </c>
      <c r="H362" s="73">
        <v>46</v>
      </c>
      <c r="I362" s="151" t="s">
        <v>719</v>
      </c>
      <c r="J362" s="130" t="s">
        <v>719</v>
      </c>
      <c r="K362" s="58"/>
      <c r="L362" s="19"/>
      <c r="M362" s="198"/>
      <c r="N362" s="198"/>
      <c r="O362" s="198"/>
      <c r="P362" s="198"/>
      <c r="Q362"/>
      <c r="R362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</row>
    <row r="363" spans="1:45" s="8" customFormat="1" ht="12.75" customHeight="1" x14ac:dyDescent="0.25">
      <c r="A363" s="7">
        <v>361</v>
      </c>
      <c r="B363" s="20" t="s">
        <v>322</v>
      </c>
      <c r="C363" s="21"/>
      <c r="D363" s="70"/>
      <c r="E363" s="21"/>
      <c r="F363" s="21"/>
      <c r="G363" s="72">
        <v>2</v>
      </c>
      <c r="H363" s="73">
        <v>47</v>
      </c>
      <c r="I363" s="151" t="s">
        <v>719</v>
      </c>
      <c r="J363" s="130" t="s">
        <v>719</v>
      </c>
      <c r="K363" s="58"/>
      <c r="L363" s="19"/>
      <c r="M363" s="198"/>
      <c r="N363" s="198"/>
      <c r="O363" s="198"/>
      <c r="P363" s="198"/>
      <c r="Q363"/>
      <c r="R363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</row>
    <row r="364" spans="1:45" s="8" customFormat="1" ht="12.75" customHeight="1" x14ac:dyDescent="0.25">
      <c r="A364" s="7">
        <v>362</v>
      </c>
      <c r="B364" s="20" t="s">
        <v>322</v>
      </c>
      <c r="C364" s="21"/>
      <c r="D364" s="70"/>
      <c r="E364" s="21"/>
      <c r="F364" s="21"/>
      <c r="G364" s="72">
        <v>2</v>
      </c>
      <c r="H364" s="73">
        <v>48</v>
      </c>
      <c r="I364" s="151" t="s">
        <v>719</v>
      </c>
      <c r="J364" s="130" t="s">
        <v>719</v>
      </c>
      <c r="K364" s="58"/>
      <c r="L364" s="19"/>
      <c r="M364" s="198"/>
      <c r="N364" s="198"/>
      <c r="O364" s="198"/>
      <c r="P364" s="198"/>
      <c r="Q364"/>
      <c r="R364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</row>
    <row r="365" spans="1:45" s="8" customFormat="1" ht="12.75" customHeight="1" x14ac:dyDescent="0.25">
      <c r="A365" s="7">
        <v>363</v>
      </c>
      <c r="B365" s="20" t="s">
        <v>322</v>
      </c>
      <c r="C365" s="21"/>
      <c r="D365" s="70"/>
      <c r="E365" s="21"/>
      <c r="F365" s="21"/>
      <c r="G365" s="72">
        <v>2</v>
      </c>
      <c r="H365" s="73">
        <v>49</v>
      </c>
      <c r="I365" s="151" t="s">
        <v>719</v>
      </c>
      <c r="J365" s="130" t="s">
        <v>719</v>
      </c>
      <c r="K365" s="58"/>
      <c r="L365" s="19"/>
      <c r="M365" s="198"/>
      <c r="N365" s="198"/>
      <c r="O365" s="198"/>
      <c r="P365" s="198"/>
      <c r="Q365"/>
      <c r="R365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</row>
    <row r="366" spans="1:45" s="8" customFormat="1" ht="12.75" customHeight="1" x14ac:dyDescent="0.25">
      <c r="A366" s="7">
        <v>364</v>
      </c>
      <c r="B366" s="20" t="s">
        <v>322</v>
      </c>
      <c r="C366" s="21"/>
      <c r="D366" s="70"/>
      <c r="E366" s="21"/>
      <c r="F366" s="21"/>
      <c r="G366" s="72">
        <v>2</v>
      </c>
      <c r="H366" s="73">
        <v>50</v>
      </c>
      <c r="I366" s="151" t="s">
        <v>719</v>
      </c>
      <c r="J366" s="130" t="s">
        <v>719</v>
      </c>
      <c r="K366" s="58"/>
      <c r="L366" s="19"/>
      <c r="M366" s="198"/>
      <c r="N366" s="198"/>
      <c r="O366" s="198"/>
      <c r="P366" s="198"/>
      <c r="Q366"/>
      <c r="R366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</row>
    <row r="367" spans="1:45" s="8" customFormat="1" ht="12.75" customHeight="1" x14ac:dyDescent="0.25">
      <c r="A367" s="7">
        <v>365</v>
      </c>
      <c r="B367" s="20" t="s">
        <v>322</v>
      </c>
      <c r="C367" s="21"/>
      <c r="D367" s="70"/>
      <c r="E367" s="21"/>
      <c r="F367" s="21"/>
      <c r="G367" s="72">
        <v>2</v>
      </c>
      <c r="H367" s="73">
        <v>51</v>
      </c>
      <c r="I367" s="151" t="s">
        <v>719</v>
      </c>
      <c r="J367" s="130" t="s">
        <v>719</v>
      </c>
      <c r="K367" s="58"/>
      <c r="L367" s="19"/>
      <c r="M367" s="198"/>
      <c r="N367" s="198"/>
      <c r="O367" s="198"/>
      <c r="P367" s="198"/>
      <c r="Q367"/>
      <c r="R367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</row>
    <row r="368" spans="1:45" s="8" customFormat="1" ht="12.75" customHeight="1" x14ac:dyDescent="0.25">
      <c r="A368" s="7">
        <v>366</v>
      </c>
      <c r="B368" s="20" t="s">
        <v>322</v>
      </c>
      <c r="C368" s="21"/>
      <c r="D368" s="70"/>
      <c r="E368" s="21"/>
      <c r="F368" s="21"/>
      <c r="G368" s="72">
        <v>2</v>
      </c>
      <c r="H368" s="73">
        <v>52</v>
      </c>
      <c r="I368" s="151" t="s">
        <v>719</v>
      </c>
      <c r="J368" s="130" t="s">
        <v>719</v>
      </c>
      <c r="K368" s="58"/>
      <c r="L368" s="19"/>
      <c r="M368" s="198"/>
      <c r="N368" s="198"/>
      <c r="O368" s="198"/>
      <c r="P368" s="198"/>
      <c r="Q368"/>
      <c r="R368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</row>
    <row r="369" spans="1:45" s="8" customFormat="1" ht="12.75" customHeight="1" x14ac:dyDescent="0.25">
      <c r="A369" s="7">
        <v>367</v>
      </c>
      <c r="B369" s="20" t="s">
        <v>322</v>
      </c>
      <c r="C369" s="21"/>
      <c r="D369" s="70"/>
      <c r="E369" s="21"/>
      <c r="F369" s="21"/>
      <c r="G369" s="72">
        <v>2</v>
      </c>
      <c r="H369" s="73">
        <v>53</v>
      </c>
      <c r="I369" s="151" t="s">
        <v>719</v>
      </c>
      <c r="J369" s="130" t="s">
        <v>719</v>
      </c>
      <c r="K369" s="58"/>
      <c r="L369" s="19"/>
      <c r="M369" s="198"/>
      <c r="N369" s="198"/>
      <c r="O369" s="198"/>
      <c r="P369" s="198"/>
      <c r="Q369"/>
      <c r="R36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</row>
    <row r="370" spans="1:45" s="8" customFormat="1" ht="12.75" customHeight="1" x14ac:dyDescent="0.25">
      <c r="A370" s="7">
        <v>368</v>
      </c>
      <c r="B370" s="20" t="s">
        <v>322</v>
      </c>
      <c r="C370" s="21"/>
      <c r="D370" s="70"/>
      <c r="E370" s="21"/>
      <c r="F370" s="21"/>
      <c r="G370" s="72">
        <v>2</v>
      </c>
      <c r="H370" s="73">
        <v>54</v>
      </c>
      <c r="I370" s="151" t="s">
        <v>719</v>
      </c>
      <c r="J370" s="130" t="s">
        <v>719</v>
      </c>
      <c r="K370" s="58"/>
      <c r="L370" s="19"/>
      <c r="M370" s="198"/>
      <c r="N370" s="198"/>
      <c r="O370" s="198"/>
      <c r="P370" s="198"/>
      <c r="Q370"/>
      <c r="R370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</row>
    <row r="371" spans="1:45" s="8" customFormat="1" ht="12.75" customHeight="1" x14ac:dyDescent="0.25">
      <c r="A371" s="7">
        <v>369</v>
      </c>
      <c r="B371" s="20" t="s">
        <v>322</v>
      </c>
      <c r="C371" s="21"/>
      <c r="D371" s="70"/>
      <c r="E371" s="21"/>
      <c r="F371" s="21"/>
      <c r="G371" s="72">
        <v>2</v>
      </c>
      <c r="H371" s="73">
        <v>55</v>
      </c>
      <c r="I371" s="151" t="s">
        <v>719</v>
      </c>
      <c r="J371" s="130" t="s">
        <v>719</v>
      </c>
      <c r="K371" s="58"/>
      <c r="L371" s="19"/>
      <c r="M371" s="198"/>
      <c r="N371" s="198"/>
      <c r="O371" s="198"/>
      <c r="P371" s="198"/>
      <c r="Q371"/>
      <c r="R371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</row>
    <row r="372" spans="1:45" s="8" customFormat="1" ht="12.75" customHeight="1" x14ac:dyDescent="0.25">
      <c r="A372" s="7">
        <v>370</v>
      </c>
      <c r="B372" s="20" t="s">
        <v>322</v>
      </c>
      <c r="C372" s="21"/>
      <c r="D372" s="70"/>
      <c r="E372" s="21"/>
      <c r="F372" s="21"/>
      <c r="G372" s="72">
        <v>2</v>
      </c>
      <c r="H372" s="73">
        <v>56</v>
      </c>
      <c r="I372" s="151" t="s">
        <v>719</v>
      </c>
      <c r="J372" s="130" t="s">
        <v>719</v>
      </c>
      <c r="K372" s="58"/>
      <c r="L372" s="19"/>
      <c r="M372" s="198"/>
      <c r="N372" s="198"/>
      <c r="O372" s="198"/>
      <c r="P372" s="198"/>
      <c r="Q372"/>
      <c r="R372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</row>
    <row r="373" spans="1:45" s="8" customFormat="1" ht="12.75" customHeight="1" x14ac:dyDescent="0.25">
      <c r="A373" s="7">
        <v>371</v>
      </c>
      <c r="B373" s="20" t="s">
        <v>322</v>
      </c>
      <c r="C373" s="21"/>
      <c r="D373" s="70"/>
      <c r="E373" s="21"/>
      <c r="F373" s="21"/>
      <c r="G373" s="72">
        <v>2</v>
      </c>
      <c r="H373" s="73">
        <v>57</v>
      </c>
      <c r="I373" s="151" t="s">
        <v>719</v>
      </c>
      <c r="J373" s="130" t="s">
        <v>719</v>
      </c>
      <c r="K373" s="58"/>
      <c r="L373" s="19"/>
      <c r="M373" s="198"/>
      <c r="N373" s="198"/>
      <c r="O373" s="198"/>
      <c r="P373" s="198"/>
      <c r="Q373"/>
      <c r="R373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</row>
    <row r="374" spans="1:45" s="8" customFormat="1" ht="12.75" customHeight="1" x14ac:dyDescent="0.25">
      <c r="A374" s="7">
        <v>372</v>
      </c>
      <c r="B374" s="20" t="s">
        <v>322</v>
      </c>
      <c r="C374" s="21"/>
      <c r="D374" s="70"/>
      <c r="E374" s="21"/>
      <c r="F374" s="21"/>
      <c r="G374" s="72">
        <v>2</v>
      </c>
      <c r="H374" s="73">
        <v>58</v>
      </c>
      <c r="I374" s="151" t="s">
        <v>719</v>
      </c>
      <c r="J374" s="130" t="s">
        <v>719</v>
      </c>
      <c r="K374" s="58"/>
      <c r="L374" s="19"/>
      <c r="M374" s="198"/>
      <c r="N374" s="198"/>
      <c r="O374" s="198"/>
      <c r="P374" s="198"/>
      <c r="Q374"/>
      <c r="R374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</row>
    <row r="375" spans="1:45" s="8" customFormat="1" ht="12.75" customHeight="1" x14ac:dyDescent="0.25">
      <c r="A375" s="7">
        <v>373</v>
      </c>
      <c r="B375" s="20" t="s">
        <v>322</v>
      </c>
      <c r="C375" s="21"/>
      <c r="G375" s="72">
        <v>2</v>
      </c>
      <c r="H375" s="73">
        <v>59</v>
      </c>
      <c r="I375" s="151" t="s">
        <v>719</v>
      </c>
      <c r="J375" s="133" t="s">
        <v>719</v>
      </c>
      <c r="K375" s="143"/>
      <c r="L375" s="19"/>
      <c r="M375" s="198"/>
      <c r="N375" s="198"/>
      <c r="O375" s="198"/>
      <c r="P375" s="198"/>
      <c r="Q375"/>
      <c r="R375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</row>
    <row r="376" spans="1:45" s="8" customFormat="1" ht="12.75" customHeight="1" x14ac:dyDescent="0.25">
      <c r="A376" s="7">
        <v>374</v>
      </c>
      <c r="B376" s="20" t="s">
        <v>322</v>
      </c>
      <c r="C376" s="21"/>
      <c r="D376" s="70"/>
      <c r="E376" s="21"/>
      <c r="F376" s="21"/>
      <c r="G376" s="72">
        <v>2</v>
      </c>
      <c r="H376" s="73">
        <v>60</v>
      </c>
      <c r="I376" s="151" t="s">
        <v>719</v>
      </c>
      <c r="J376" s="130" t="s">
        <v>719</v>
      </c>
      <c r="K376" s="58"/>
      <c r="L376" s="19"/>
      <c r="M376" s="198"/>
      <c r="N376" s="198"/>
      <c r="O376" s="198"/>
      <c r="P376" s="198"/>
      <c r="Q376"/>
      <c r="R376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</row>
    <row r="377" spans="1:45" s="8" customFormat="1" ht="12.75" customHeight="1" x14ac:dyDescent="0.25">
      <c r="A377" s="7">
        <v>375</v>
      </c>
      <c r="B377" s="20" t="s">
        <v>322</v>
      </c>
      <c r="C377" s="21"/>
      <c r="D377" s="70"/>
      <c r="E377" s="21"/>
      <c r="F377" s="21"/>
      <c r="G377" s="72">
        <v>2</v>
      </c>
      <c r="H377" s="73">
        <v>61</v>
      </c>
      <c r="I377" s="151" t="s">
        <v>719</v>
      </c>
      <c r="J377" s="130" t="s">
        <v>719</v>
      </c>
      <c r="K377" s="58"/>
      <c r="L377" s="19"/>
      <c r="M377" s="198"/>
      <c r="N377" s="198"/>
      <c r="O377" s="198"/>
      <c r="P377" s="198"/>
      <c r="Q377"/>
      <c r="R377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</row>
    <row r="378" spans="1:45" s="8" customFormat="1" ht="12.75" customHeight="1" x14ac:dyDescent="0.25">
      <c r="A378" s="7">
        <v>376</v>
      </c>
      <c r="B378" s="20" t="s">
        <v>322</v>
      </c>
      <c r="C378" s="21"/>
      <c r="D378" s="70"/>
      <c r="E378" s="21"/>
      <c r="F378" s="21"/>
      <c r="G378" s="72">
        <v>2</v>
      </c>
      <c r="H378" s="73">
        <v>62</v>
      </c>
      <c r="I378" s="151" t="s">
        <v>719</v>
      </c>
      <c r="J378" s="130" t="s">
        <v>719</v>
      </c>
      <c r="K378" s="58"/>
      <c r="L378" s="19"/>
      <c r="M378" s="198"/>
      <c r="N378" s="198"/>
      <c r="O378" s="198"/>
      <c r="P378" s="198"/>
      <c r="Q378"/>
      <c r="R378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</row>
    <row r="379" spans="1:45" s="8" customFormat="1" ht="12.75" customHeight="1" x14ac:dyDescent="0.25">
      <c r="A379" s="7">
        <v>377</v>
      </c>
      <c r="B379" s="20" t="s">
        <v>322</v>
      </c>
      <c r="C379" s="21"/>
      <c r="D379" s="70"/>
      <c r="E379" s="21"/>
      <c r="F379" s="21"/>
      <c r="G379" s="72">
        <v>2</v>
      </c>
      <c r="H379" s="73">
        <v>63</v>
      </c>
      <c r="I379" s="151" t="s">
        <v>719</v>
      </c>
      <c r="J379" s="130" t="s">
        <v>719</v>
      </c>
      <c r="K379" s="58"/>
      <c r="L379" s="19"/>
      <c r="M379" s="198"/>
      <c r="N379" s="198"/>
      <c r="O379" s="198"/>
      <c r="P379" s="198"/>
      <c r="Q379"/>
      <c r="R37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</row>
    <row r="380" spans="1:45" s="8" customFormat="1" ht="12.75" customHeight="1" x14ac:dyDescent="0.25">
      <c r="A380" s="7">
        <v>378</v>
      </c>
      <c r="B380" s="20" t="s">
        <v>322</v>
      </c>
      <c r="C380" s="21"/>
      <c r="D380" s="70"/>
      <c r="E380" s="21"/>
      <c r="F380" s="21"/>
      <c r="G380" s="72">
        <v>2</v>
      </c>
      <c r="H380" s="73">
        <v>64</v>
      </c>
      <c r="I380" s="151" t="s">
        <v>719</v>
      </c>
      <c r="J380" s="130" t="s">
        <v>719</v>
      </c>
      <c r="K380" s="58"/>
      <c r="L380" s="19"/>
      <c r="M380" s="198"/>
      <c r="N380" s="198"/>
      <c r="O380" s="198"/>
      <c r="P380" s="198"/>
      <c r="Q380"/>
      <c r="R380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</row>
    <row r="381" spans="1:45" s="8" customFormat="1" ht="12.75" customHeight="1" x14ac:dyDescent="0.25">
      <c r="A381" s="7">
        <v>379</v>
      </c>
      <c r="B381" s="20" t="s">
        <v>322</v>
      </c>
      <c r="C381" s="21" t="s">
        <v>368</v>
      </c>
      <c r="D381" s="70"/>
      <c r="E381" s="21" t="s">
        <v>369</v>
      </c>
      <c r="F381" s="21" t="s">
        <v>370</v>
      </c>
      <c r="G381" s="72">
        <v>2</v>
      </c>
      <c r="H381" s="73">
        <v>65</v>
      </c>
      <c r="I381" s="151">
        <v>265</v>
      </c>
      <c r="J381" s="130" t="s">
        <v>719</v>
      </c>
      <c r="K381" s="58"/>
      <c r="L381" s="19"/>
      <c r="M381" s="198"/>
      <c r="N381" s="198"/>
      <c r="O381" s="198"/>
      <c r="P381" s="198"/>
      <c r="Q381"/>
      <c r="R381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</row>
    <row r="382" spans="1:45" s="8" customFormat="1" ht="12.75" customHeight="1" x14ac:dyDescent="0.25">
      <c r="A382" s="7">
        <v>380</v>
      </c>
      <c r="B382" s="20" t="s">
        <v>322</v>
      </c>
      <c r="C382" s="21" t="s">
        <v>371</v>
      </c>
      <c r="D382" s="70" t="s">
        <v>372</v>
      </c>
      <c r="E382" s="21" t="s">
        <v>373</v>
      </c>
      <c r="F382" s="21" t="s">
        <v>374</v>
      </c>
      <c r="G382" s="72">
        <v>2</v>
      </c>
      <c r="H382" s="73">
        <v>66</v>
      </c>
      <c r="I382" s="151" t="s">
        <v>840</v>
      </c>
      <c r="J382" s="130" t="s">
        <v>719</v>
      </c>
      <c r="K382" s="58"/>
      <c r="L382" s="19"/>
      <c r="M382" s="198"/>
      <c r="N382" s="198"/>
      <c r="O382" s="198"/>
      <c r="P382" s="198"/>
      <c r="Q382"/>
      <c r="R382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</row>
    <row r="383" spans="1:45" s="8" customFormat="1" ht="12.75" customHeight="1" x14ac:dyDescent="0.25">
      <c r="A383" s="7">
        <v>381</v>
      </c>
      <c r="B383" s="20" t="s">
        <v>322</v>
      </c>
      <c r="C383" s="21" t="s">
        <v>324</v>
      </c>
      <c r="D383" s="70" t="s">
        <v>375</v>
      </c>
      <c r="E383" s="82" t="s">
        <v>376</v>
      </c>
      <c r="F383" s="21" t="s">
        <v>377</v>
      </c>
      <c r="G383" s="72">
        <v>2</v>
      </c>
      <c r="H383" s="73">
        <v>67</v>
      </c>
      <c r="I383" s="151">
        <v>267</v>
      </c>
      <c r="J383" s="130" t="s">
        <v>719</v>
      </c>
      <c r="K383" s="58"/>
      <c r="L383" s="19"/>
      <c r="M383" s="198"/>
      <c r="N383" s="198"/>
      <c r="O383" s="198"/>
      <c r="P383" s="198"/>
      <c r="Q383"/>
      <c r="R383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</row>
    <row r="384" spans="1:45" s="8" customFormat="1" ht="12.75" customHeight="1" x14ac:dyDescent="0.25">
      <c r="A384" s="7">
        <v>382</v>
      </c>
      <c r="B384" s="20" t="s">
        <v>322</v>
      </c>
      <c r="C384" s="21" t="s">
        <v>324</v>
      </c>
      <c r="D384" s="70" t="s">
        <v>378</v>
      </c>
      <c r="E384" s="21" t="s">
        <v>379</v>
      </c>
      <c r="F384" s="21" t="s">
        <v>380</v>
      </c>
      <c r="G384" s="72">
        <v>2</v>
      </c>
      <c r="H384" s="73">
        <v>68</v>
      </c>
      <c r="I384" s="151" t="s">
        <v>841</v>
      </c>
      <c r="J384" s="130" t="s">
        <v>719</v>
      </c>
      <c r="K384" s="58"/>
      <c r="L384" s="19"/>
      <c r="M384" s="198"/>
      <c r="N384" s="198"/>
      <c r="O384" s="198"/>
      <c r="P384" s="198"/>
      <c r="Q384"/>
      <c r="R384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</row>
    <row r="385" spans="1:45" s="8" customFormat="1" ht="12.75" customHeight="1" x14ac:dyDescent="0.25">
      <c r="A385" s="7">
        <v>383</v>
      </c>
      <c r="B385" s="20" t="s">
        <v>322</v>
      </c>
      <c r="C385" s="34" t="s">
        <v>328</v>
      </c>
      <c r="D385" s="83" t="s">
        <v>381</v>
      </c>
      <c r="E385" s="34" t="s">
        <v>382</v>
      </c>
      <c r="F385" s="34" t="s">
        <v>383</v>
      </c>
      <c r="G385" s="84">
        <v>2</v>
      </c>
      <c r="H385" s="85">
        <v>69</v>
      </c>
      <c r="I385" s="151" t="s">
        <v>842</v>
      </c>
      <c r="J385" s="131" t="s">
        <v>719</v>
      </c>
      <c r="K385" s="62"/>
      <c r="L385" s="19"/>
      <c r="M385" s="198"/>
      <c r="N385" s="198"/>
      <c r="O385" s="198"/>
      <c r="P385" s="198"/>
      <c r="Q385"/>
      <c r="R385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</row>
    <row r="386" spans="1:45" s="8" customFormat="1" ht="12.75" customHeight="1" x14ac:dyDescent="0.25">
      <c r="A386" s="7">
        <v>384</v>
      </c>
      <c r="B386" s="20" t="s">
        <v>322</v>
      </c>
      <c r="C386" s="72"/>
      <c r="D386" s="70" t="s">
        <v>384</v>
      </c>
      <c r="E386" s="21" t="s">
        <v>385</v>
      </c>
      <c r="F386" s="21" t="s">
        <v>386</v>
      </c>
      <c r="G386" s="84">
        <v>2</v>
      </c>
      <c r="H386" s="85">
        <v>70</v>
      </c>
      <c r="I386" s="151" t="s">
        <v>843</v>
      </c>
      <c r="J386" s="130" t="s">
        <v>719</v>
      </c>
      <c r="K386" s="58"/>
      <c r="L386" s="19"/>
      <c r="M386" s="198"/>
      <c r="N386" s="198"/>
      <c r="O386" s="198"/>
      <c r="P386" s="198"/>
      <c r="Q386"/>
      <c r="R386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</row>
    <row r="387" spans="1:45" s="8" customFormat="1" ht="12.75" customHeight="1" thickBot="1" x14ac:dyDescent="0.3">
      <c r="A387" s="7">
        <v>385</v>
      </c>
      <c r="B387" s="38" t="s">
        <v>322</v>
      </c>
      <c r="C387" s="86"/>
      <c r="D387" s="70" t="s">
        <v>387</v>
      </c>
      <c r="E387" s="86"/>
      <c r="F387" s="86"/>
      <c r="G387" s="84">
        <v>2</v>
      </c>
      <c r="H387" s="85">
        <v>71</v>
      </c>
      <c r="I387" s="151" t="s">
        <v>718</v>
      </c>
      <c r="J387" s="130" t="s">
        <v>719</v>
      </c>
      <c r="K387" s="58"/>
      <c r="L387" s="19"/>
      <c r="M387" s="198"/>
      <c r="N387" s="198"/>
      <c r="O387" s="198"/>
      <c r="P387" s="198"/>
      <c r="Q387"/>
      <c r="R387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</row>
    <row r="388" spans="1:45" s="8" customFormat="1" x14ac:dyDescent="0.25">
      <c r="A388" s="7">
        <v>386</v>
      </c>
      <c r="B388" s="53" t="s">
        <v>388</v>
      </c>
      <c r="C388" s="87"/>
      <c r="D388" s="87" t="s">
        <v>389</v>
      </c>
      <c r="E388" s="87"/>
      <c r="F388" s="87"/>
      <c r="G388" s="68">
        <v>7</v>
      </c>
      <c r="H388" s="69">
        <v>99</v>
      </c>
      <c r="I388" s="153" t="s">
        <v>718</v>
      </c>
      <c r="J388" s="134" t="s">
        <v>719</v>
      </c>
      <c r="K388" s="145"/>
      <c r="M388" s="198"/>
      <c r="N388" s="198"/>
      <c r="O388" s="198"/>
      <c r="P388" s="198"/>
      <c r="Q388"/>
      <c r="R388"/>
    </row>
    <row r="389" spans="1:45" s="8" customFormat="1" ht="12.75" customHeight="1" x14ac:dyDescent="0.25">
      <c r="A389" s="7">
        <v>387</v>
      </c>
      <c r="B389" s="56" t="s">
        <v>388</v>
      </c>
      <c r="C389" s="28" t="s">
        <v>390</v>
      </c>
      <c r="D389" s="28" t="s">
        <v>391</v>
      </c>
      <c r="E389" s="28"/>
      <c r="F389" s="28"/>
      <c r="G389" s="72">
        <v>7</v>
      </c>
      <c r="H389" s="73">
        <v>98</v>
      </c>
      <c r="I389" s="151" t="s">
        <v>718</v>
      </c>
      <c r="J389" s="130" t="s">
        <v>719</v>
      </c>
      <c r="K389" s="58"/>
      <c r="M389" s="198"/>
      <c r="N389" s="198"/>
      <c r="O389" s="198"/>
      <c r="P389" s="198"/>
      <c r="Q389"/>
      <c r="R389"/>
    </row>
    <row r="390" spans="1:45" s="8" customFormat="1" ht="12.75" customHeight="1" x14ac:dyDescent="0.25">
      <c r="A390" s="7">
        <v>388</v>
      </c>
      <c r="B390" s="56" t="s">
        <v>388</v>
      </c>
      <c r="C390" s="28" t="s">
        <v>392</v>
      </c>
      <c r="D390" s="28" t="s">
        <v>393</v>
      </c>
      <c r="E390" s="28"/>
      <c r="F390" s="28"/>
      <c r="G390" s="72">
        <v>7</v>
      </c>
      <c r="H390" s="73">
        <v>97</v>
      </c>
      <c r="I390" s="151" t="s">
        <v>718</v>
      </c>
      <c r="J390" s="130" t="s">
        <v>719</v>
      </c>
      <c r="K390" s="58"/>
      <c r="M390" s="198"/>
      <c r="N390" s="198"/>
      <c r="O390" s="198"/>
      <c r="P390" s="198"/>
      <c r="Q390"/>
      <c r="R390"/>
    </row>
    <row r="391" spans="1:45" s="8" customFormat="1" ht="12.75" customHeight="1" x14ac:dyDescent="0.25">
      <c r="A391" s="7">
        <v>389</v>
      </c>
      <c r="B391" s="56" t="s">
        <v>388</v>
      </c>
      <c r="C391" s="28" t="s">
        <v>394</v>
      </c>
      <c r="D391" s="28" t="s">
        <v>395</v>
      </c>
      <c r="E391" s="28"/>
      <c r="F391" s="28"/>
      <c r="G391" s="72">
        <v>7</v>
      </c>
      <c r="H391" s="73">
        <v>96</v>
      </c>
      <c r="I391" s="151" t="s">
        <v>718</v>
      </c>
      <c r="J391" s="130" t="s">
        <v>719</v>
      </c>
      <c r="K391" s="58"/>
      <c r="M391" s="198"/>
      <c r="N391" s="198"/>
      <c r="O391" s="198"/>
      <c r="P391" s="198"/>
      <c r="Q391"/>
      <c r="R391"/>
    </row>
    <row r="392" spans="1:45" s="8" customFormat="1" ht="12.75" customHeight="1" x14ac:dyDescent="0.25">
      <c r="A392" s="7">
        <v>390</v>
      </c>
      <c r="B392" s="56" t="s">
        <v>388</v>
      </c>
      <c r="C392" s="28"/>
      <c r="D392" s="28"/>
      <c r="E392" s="28"/>
      <c r="F392" s="28"/>
      <c r="G392" s="72">
        <v>7</v>
      </c>
      <c r="H392" s="73">
        <v>73</v>
      </c>
      <c r="I392" s="151" t="s">
        <v>719</v>
      </c>
      <c r="J392" s="130" t="s">
        <v>719</v>
      </c>
      <c r="K392" s="58"/>
      <c r="M392" s="198"/>
      <c r="N392" s="198"/>
      <c r="O392" s="198"/>
      <c r="P392" s="198"/>
      <c r="Q392"/>
      <c r="R392"/>
    </row>
    <row r="393" spans="1:45" s="8" customFormat="1" ht="12.75" customHeight="1" x14ac:dyDescent="0.25">
      <c r="A393" s="7">
        <v>391</v>
      </c>
      <c r="B393" s="56" t="s">
        <v>388</v>
      </c>
      <c r="C393" s="28"/>
      <c r="D393" s="28"/>
      <c r="E393" s="28"/>
      <c r="F393" s="28"/>
      <c r="G393" s="72">
        <v>7</v>
      </c>
      <c r="H393" s="73">
        <v>72</v>
      </c>
      <c r="I393" s="151" t="s">
        <v>719</v>
      </c>
      <c r="J393" s="130" t="s">
        <v>719</v>
      </c>
      <c r="K393" s="58"/>
      <c r="M393" s="198"/>
      <c r="N393" s="198"/>
      <c r="O393" s="198"/>
      <c r="P393" s="198"/>
      <c r="Q393"/>
      <c r="R393"/>
    </row>
    <row r="394" spans="1:45" s="8" customFormat="1" ht="12.75" customHeight="1" x14ac:dyDescent="0.25">
      <c r="A394" s="7">
        <v>392</v>
      </c>
      <c r="B394" s="56" t="s">
        <v>388</v>
      </c>
      <c r="C394" s="28" t="s">
        <v>390</v>
      </c>
      <c r="D394" s="28" t="s">
        <v>396</v>
      </c>
      <c r="E394" s="28" t="s">
        <v>397</v>
      </c>
      <c r="F394" s="28" t="s">
        <v>398</v>
      </c>
      <c r="G394" s="72">
        <v>7</v>
      </c>
      <c r="H394" s="77" t="s">
        <v>29</v>
      </c>
      <c r="I394" s="151" t="s">
        <v>844</v>
      </c>
      <c r="J394" s="130" t="s">
        <v>719</v>
      </c>
      <c r="K394" s="58"/>
      <c r="M394" s="198"/>
      <c r="N394" s="198"/>
      <c r="O394" s="198"/>
      <c r="P394" s="198"/>
      <c r="Q394"/>
      <c r="R394"/>
    </row>
    <row r="395" spans="1:45" s="8" customFormat="1" ht="12.75" customHeight="1" x14ac:dyDescent="0.25">
      <c r="A395" s="7">
        <v>393</v>
      </c>
      <c r="B395" s="56" t="s">
        <v>388</v>
      </c>
      <c r="C395" s="28" t="s">
        <v>390</v>
      </c>
      <c r="D395" s="28" t="s">
        <v>399</v>
      </c>
      <c r="E395" s="28" t="s">
        <v>400</v>
      </c>
      <c r="F395" s="28" t="s">
        <v>401</v>
      </c>
      <c r="G395" s="72">
        <v>7</v>
      </c>
      <c r="H395" s="77" t="s">
        <v>33</v>
      </c>
      <c r="I395" s="151" t="s">
        <v>845</v>
      </c>
      <c r="J395" s="130" t="s">
        <v>719</v>
      </c>
      <c r="K395" s="58"/>
      <c r="M395" s="198"/>
      <c r="N395" s="198"/>
      <c r="O395" s="198"/>
      <c r="P395" s="198"/>
      <c r="Q395"/>
      <c r="R395"/>
    </row>
    <row r="396" spans="1:45" s="8" customFormat="1" ht="12.75" customHeight="1" x14ac:dyDescent="0.25">
      <c r="A396" s="7">
        <v>394</v>
      </c>
      <c r="B396" s="56" t="s">
        <v>388</v>
      </c>
      <c r="C396" s="28" t="s">
        <v>390</v>
      </c>
      <c r="D396" s="28" t="s">
        <v>402</v>
      </c>
      <c r="E396" s="28" t="s">
        <v>403</v>
      </c>
      <c r="F396" s="28" t="s">
        <v>404</v>
      </c>
      <c r="G396" s="72">
        <v>7</v>
      </c>
      <c r="H396" s="77" t="s">
        <v>36</v>
      </c>
      <c r="I396" s="151" t="s">
        <v>846</v>
      </c>
      <c r="J396" s="130" t="s">
        <v>719</v>
      </c>
      <c r="K396" s="137"/>
      <c r="M396" s="198"/>
      <c r="N396" s="198"/>
      <c r="O396" s="198"/>
      <c r="P396" s="198"/>
      <c r="Q396"/>
      <c r="R396"/>
    </row>
    <row r="397" spans="1:45" s="8" customFormat="1" ht="12.75" customHeight="1" x14ac:dyDescent="0.25">
      <c r="A397" s="7">
        <v>395</v>
      </c>
      <c r="B397" s="56" t="s">
        <v>388</v>
      </c>
      <c r="C397" s="28" t="s">
        <v>390</v>
      </c>
      <c r="D397" s="28" t="s">
        <v>405</v>
      </c>
      <c r="E397" s="28" t="s">
        <v>406</v>
      </c>
      <c r="F397" s="28" t="s">
        <v>407</v>
      </c>
      <c r="G397" s="72">
        <v>7</v>
      </c>
      <c r="H397" s="77" t="s">
        <v>40</v>
      </c>
      <c r="I397" s="151" t="s">
        <v>847</v>
      </c>
      <c r="J397" s="130" t="s">
        <v>719</v>
      </c>
      <c r="K397" s="58"/>
      <c r="M397" s="198"/>
      <c r="N397" s="198"/>
      <c r="O397" s="198"/>
      <c r="P397" s="198"/>
      <c r="Q397"/>
      <c r="R397"/>
    </row>
    <row r="398" spans="1:45" s="8" customFormat="1" ht="12.75" customHeight="1" x14ac:dyDescent="0.25">
      <c r="A398" s="7">
        <v>396</v>
      </c>
      <c r="B398" s="56" t="s">
        <v>388</v>
      </c>
      <c r="C398" s="28" t="s">
        <v>390</v>
      </c>
      <c r="D398" s="28" t="s">
        <v>408</v>
      </c>
      <c r="E398" s="28" t="s">
        <v>409</v>
      </c>
      <c r="F398" s="28" t="s">
        <v>410</v>
      </c>
      <c r="G398" s="72">
        <v>7</v>
      </c>
      <c r="H398" s="77" t="s">
        <v>43</v>
      </c>
      <c r="I398" s="151" t="s">
        <v>848</v>
      </c>
      <c r="J398" s="130" t="s">
        <v>719</v>
      </c>
      <c r="K398" s="58"/>
      <c r="M398" s="198"/>
      <c r="N398" s="198"/>
      <c r="O398" s="198"/>
      <c r="P398" s="198"/>
      <c r="Q398"/>
      <c r="R398"/>
    </row>
    <row r="399" spans="1:45" s="8" customFormat="1" ht="12.75" customHeight="1" x14ac:dyDescent="0.25">
      <c r="A399" s="7">
        <v>397</v>
      </c>
      <c r="B399" s="56" t="s">
        <v>388</v>
      </c>
      <c r="C399" s="28" t="s">
        <v>390</v>
      </c>
      <c r="D399" s="28" t="s">
        <v>411</v>
      </c>
      <c r="E399" s="28" t="s">
        <v>412</v>
      </c>
      <c r="F399" s="28" t="s">
        <v>410</v>
      </c>
      <c r="G399" s="72">
        <v>7</v>
      </c>
      <c r="H399" s="77" t="s">
        <v>47</v>
      </c>
      <c r="I399" s="151" t="s">
        <v>849</v>
      </c>
      <c r="J399" s="130" t="s">
        <v>719</v>
      </c>
      <c r="K399" s="58"/>
      <c r="M399" s="198"/>
      <c r="N399" s="198"/>
      <c r="O399" s="198"/>
      <c r="P399" s="198"/>
      <c r="Q399"/>
      <c r="R399"/>
    </row>
    <row r="400" spans="1:45" s="8" customFormat="1" ht="12.75" customHeight="1" x14ac:dyDescent="0.25">
      <c r="A400" s="7">
        <v>398</v>
      </c>
      <c r="B400" s="56" t="s">
        <v>388</v>
      </c>
      <c r="C400" s="28" t="s">
        <v>390</v>
      </c>
      <c r="D400" s="28" t="s">
        <v>413</v>
      </c>
      <c r="E400" s="28" t="s">
        <v>414</v>
      </c>
      <c r="F400" s="28" t="s">
        <v>415</v>
      </c>
      <c r="G400" s="72">
        <v>7</v>
      </c>
      <c r="H400" s="77" t="s">
        <v>50</v>
      </c>
      <c r="I400" s="151" t="s">
        <v>850</v>
      </c>
      <c r="J400" s="130" t="s">
        <v>719</v>
      </c>
      <c r="K400" s="58"/>
      <c r="L400" s="19"/>
      <c r="M400" s="198"/>
      <c r="N400" s="198"/>
      <c r="O400" s="198"/>
      <c r="P400" s="198"/>
      <c r="Q400"/>
      <c r="R400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</row>
    <row r="401" spans="1:45" s="19" customFormat="1" x14ac:dyDescent="0.25">
      <c r="A401" s="7">
        <v>399</v>
      </c>
      <c r="B401" s="56" t="s">
        <v>388</v>
      </c>
      <c r="C401" s="28" t="s">
        <v>390</v>
      </c>
      <c r="D401" s="28" t="s">
        <v>416</v>
      </c>
      <c r="E401" s="28" t="s">
        <v>417</v>
      </c>
      <c r="F401" s="28" t="s">
        <v>418</v>
      </c>
      <c r="G401" s="72">
        <v>7</v>
      </c>
      <c r="H401" s="77" t="s">
        <v>53</v>
      </c>
      <c r="I401" s="151" t="s">
        <v>851</v>
      </c>
      <c r="J401" s="130" t="s">
        <v>719</v>
      </c>
      <c r="K401" s="58"/>
      <c r="L401" s="8"/>
      <c r="M401" s="198"/>
      <c r="N401" s="198"/>
      <c r="O401" s="198"/>
      <c r="P401" s="198"/>
      <c r="Q401"/>
      <c r="R401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</row>
    <row r="402" spans="1:45" s="19" customFormat="1" ht="12.75" customHeight="1" x14ac:dyDescent="0.25">
      <c r="A402" s="7">
        <v>400</v>
      </c>
      <c r="B402" s="56" t="s">
        <v>388</v>
      </c>
      <c r="C402" s="28" t="s">
        <v>390</v>
      </c>
      <c r="D402" s="28"/>
      <c r="E402" s="28"/>
      <c r="F402" s="28"/>
      <c r="G402" s="72">
        <v>7</v>
      </c>
      <c r="H402" s="77" t="s">
        <v>56</v>
      </c>
      <c r="I402" s="151" t="s">
        <v>719</v>
      </c>
      <c r="J402" s="130" t="s">
        <v>719</v>
      </c>
      <c r="K402" s="70"/>
      <c r="L402" s="8"/>
      <c r="M402" s="198"/>
      <c r="N402" s="198"/>
      <c r="O402" s="198"/>
      <c r="P402" s="198"/>
      <c r="Q402"/>
      <c r="R402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</row>
    <row r="403" spans="1:45" s="8" customFormat="1" ht="12.75" customHeight="1" x14ac:dyDescent="0.25">
      <c r="A403" s="7">
        <v>401</v>
      </c>
      <c r="B403" s="56" t="s">
        <v>388</v>
      </c>
      <c r="C403" s="28" t="s">
        <v>390</v>
      </c>
      <c r="D403" s="28"/>
      <c r="E403" s="28"/>
      <c r="F403" s="28"/>
      <c r="G403" s="72">
        <v>7</v>
      </c>
      <c r="H403" s="73">
        <v>10</v>
      </c>
      <c r="I403" s="151" t="s">
        <v>719</v>
      </c>
      <c r="J403" s="130" t="s">
        <v>719</v>
      </c>
      <c r="K403" s="70"/>
      <c r="M403" s="198"/>
      <c r="N403" s="198"/>
      <c r="O403" s="198"/>
      <c r="P403" s="198"/>
      <c r="Q403"/>
      <c r="R403"/>
    </row>
    <row r="404" spans="1:45" s="8" customFormat="1" ht="12.75" customHeight="1" x14ac:dyDescent="0.25">
      <c r="A404" s="7">
        <v>402</v>
      </c>
      <c r="B404" s="56" t="s">
        <v>388</v>
      </c>
      <c r="C404" s="28" t="s">
        <v>390</v>
      </c>
      <c r="D404" s="28"/>
      <c r="E404" s="28"/>
      <c r="F404" s="28"/>
      <c r="G404" s="72">
        <v>7</v>
      </c>
      <c r="H404" s="73">
        <v>11</v>
      </c>
      <c r="I404" s="151" t="s">
        <v>719</v>
      </c>
      <c r="J404" s="130" t="s">
        <v>719</v>
      </c>
      <c r="K404" s="70"/>
      <c r="M404" s="198"/>
      <c r="N404" s="198"/>
      <c r="O404" s="198"/>
      <c r="P404" s="198"/>
      <c r="Q404"/>
      <c r="R404"/>
    </row>
    <row r="405" spans="1:45" s="8" customFormat="1" x14ac:dyDescent="0.25">
      <c r="A405" s="7">
        <v>403</v>
      </c>
      <c r="B405" s="56" t="s">
        <v>388</v>
      </c>
      <c r="C405" s="28" t="s">
        <v>390</v>
      </c>
      <c r="D405" s="28"/>
      <c r="E405" s="88"/>
      <c r="F405" s="28"/>
      <c r="G405" s="72">
        <v>7</v>
      </c>
      <c r="H405" s="73">
        <v>12</v>
      </c>
      <c r="I405" s="151" t="s">
        <v>719</v>
      </c>
      <c r="J405" s="130" t="s">
        <v>719</v>
      </c>
      <c r="K405" s="70"/>
      <c r="M405" s="198"/>
      <c r="N405" s="198"/>
      <c r="O405" s="198"/>
      <c r="P405" s="198"/>
      <c r="Q405"/>
      <c r="R405"/>
    </row>
    <row r="406" spans="1:45" s="8" customFormat="1" ht="12.75" customHeight="1" x14ac:dyDescent="0.25">
      <c r="A406" s="7">
        <v>404</v>
      </c>
      <c r="B406" s="56" t="s">
        <v>388</v>
      </c>
      <c r="C406" s="28" t="s">
        <v>390</v>
      </c>
      <c r="D406" s="28"/>
      <c r="E406" s="28"/>
      <c r="F406" s="28"/>
      <c r="G406" s="72">
        <v>7</v>
      </c>
      <c r="H406" s="73">
        <v>13</v>
      </c>
      <c r="I406" s="151" t="s">
        <v>719</v>
      </c>
      <c r="J406" s="130" t="s">
        <v>719</v>
      </c>
      <c r="K406" s="70"/>
      <c r="M406" s="198"/>
      <c r="N406" s="198"/>
      <c r="O406" s="198"/>
      <c r="P406" s="198"/>
      <c r="Q406"/>
      <c r="R406"/>
    </row>
    <row r="407" spans="1:45" s="8" customFormat="1" ht="12.75" customHeight="1" x14ac:dyDescent="0.25">
      <c r="A407" s="7">
        <v>405</v>
      </c>
      <c r="B407" s="56" t="s">
        <v>388</v>
      </c>
      <c r="C407" s="28" t="s">
        <v>390</v>
      </c>
      <c r="D407" s="28"/>
      <c r="E407" s="28"/>
      <c r="F407" s="28"/>
      <c r="G407" s="72">
        <v>7</v>
      </c>
      <c r="H407" s="73">
        <v>14</v>
      </c>
      <c r="I407" s="151" t="s">
        <v>719</v>
      </c>
      <c r="J407" s="130" t="s">
        <v>719</v>
      </c>
      <c r="K407" s="70"/>
      <c r="L407" s="19"/>
      <c r="M407" s="198"/>
      <c r="N407" s="198"/>
      <c r="O407" s="198"/>
      <c r="P407" s="198"/>
      <c r="Q407"/>
      <c r="R407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</row>
    <row r="408" spans="1:45" s="19" customFormat="1" ht="12.75" customHeight="1" x14ac:dyDescent="0.25">
      <c r="A408" s="7">
        <v>406</v>
      </c>
      <c r="B408" s="56" t="s">
        <v>388</v>
      </c>
      <c r="C408" s="28" t="s">
        <v>392</v>
      </c>
      <c r="D408" s="28" t="s">
        <v>419</v>
      </c>
      <c r="E408" s="28" t="s">
        <v>420</v>
      </c>
      <c r="F408" s="28" t="s">
        <v>421</v>
      </c>
      <c r="G408" s="72">
        <v>7</v>
      </c>
      <c r="H408" s="73">
        <v>15</v>
      </c>
      <c r="I408" s="151" t="s">
        <v>852</v>
      </c>
      <c r="J408" s="130" t="s">
        <v>719</v>
      </c>
      <c r="K408" s="70"/>
      <c r="L408" s="8"/>
      <c r="M408" s="198"/>
      <c r="N408" s="198"/>
      <c r="O408" s="198"/>
      <c r="P408" s="198"/>
      <c r="Q408"/>
      <c r="R40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</row>
    <row r="409" spans="1:45" s="8" customFormat="1" ht="12.75" customHeight="1" x14ac:dyDescent="0.25">
      <c r="A409" s="7">
        <v>407</v>
      </c>
      <c r="B409" s="56" t="s">
        <v>388</v>
      </c>
      <c r="C409" s="28" t="s">
        <v>392</v>
      </c>
      <c r="D409" s="28" t="s">
        <v>422</v>
      </c>
      <c r="E409" s="28" t="s">
        <v>423</v>
      </c>
      <c r="F409" s="28" t="s">
        <v>424</v>
      </c>
      <c r="G409" s="72">
        <v>7</v>
      </c>
      <c r="H409" s="73">
        <v>16</v>
      </c>
      <c r="I409" s="151" t="s">
        <v>853</v>
      </c>
      <c r="J409" s="130" t="s">
        <v>719</v>
      </c>
      <c r="K409" s="21"/>
      <c r="M409" s="198"/>
      <c r="N409" s="198"/>
      <c r="O409" s="198"/>
      <c r="P409" s="198"/>
      <c r="Q409"/>
      <c r="R409"/>
    </row>
    <row r="410" spans="1:45" s="8" customFormat="1" ht="12.75" customHeight="1" x14ac:dyDescent="0.25">
      <c r="A410" s="7">
        <v>408</v>
      </c>
      <c r="B410" s="56" t="s">
        <v>388</v>
      </c>
      <c r="C410" s="28" t="s">
        <v>392</v>
      </c>
      <c r="D410" s="28" t="s">
        <v>425</v>
      </c>
      <c r="E410" s="28" t="s">
        <v>426</v>
      </c>
      <c r="F410" s="28" t="s">
        <v>427</v>
      </c>
      <c r="G410" s="72">
        <v>7</v>
      </c>
      <c r="H410" s="73">
        <v>17</v>
      </c>
      <c r="I410" s="151" t="s">
        <v>854</v>
      </c>
      <c r="J410" s="130" t="s">
        <v>719</v>
      </c>
      <c r="K410" s="21"/>
      <c r="M410" s="198"/>
      <c r="N410" s="198"/>
      <c r="O410" s="198"/>
      <c r="P410" s="198"/>
      <c r="Q410"/>
      <c r="R410"/>
    </row>
    <row r="411" spans="1:45" s="8" customFormat="1" ht="12.75" customHeight="1" x14ac:dyDescent="0.25">
      <c r="A411" s="7">
        <v>409</v>
      </c>
      <c r="B411" s="56" t="s">
        <v>388</v>
      </c>
      <c r="C411" s="28" t="s">
        <v>392</v>
      </c>
      <c r="D411" s="28" t="s">
        <v>428</v>
      </c>
      <c r="E411" s="28" t="s">
        <v>429</v>
      </c>
      <c r="F411" s="28" t="s">
        <v>430</v>
      </c>
      <c r="G411" s="72">
        <v>7</v>
      </c>
      <c r="H411" s="73">
        <v>18</v>
      </c>
      <c r="I411" s="151" t="s">
        <v>855</v>
      </c>
      <c r="J411" s="130" t="s">
        <v>719</v>
      </c>
      <c r="K411" s="70"/>
      <c r="M411" s="198"/>
      <c r="N411" s="198"/>
      <c r="O411" s="198"/>
      <c r="P411" s="198"/>
      <c r="Q411"/>
      <c r="R411"/>
    </row>
    <row r="412" spans="1:45" s="8" customFormat="1" ht="12.75" customHeight="1" x14ac:dyDescent="0.25">
      <c r="A412" s="7">
        <v>410</v>
      </c>
      <c r="B412" s="56" t="s">
        <v>388</v>
      </c>
      <c r="C412" s="28" t="s">
        <v>392</v>
      </c>
      <c r="D412" s="28" t="s">
        <v>431</v>
      </c>
      <c r="E412" s="28" t="s">
        <v>432</v>
      </c>
      <c r="F412" s="28" t="s">
        <v>433</v>
      </c>
      <c r="G412" s="72">
        <v>7</v>
      </c>
      <c r="H412" s="78">
        <v>19</v>
      </c>
      <c r="I412" s="151" t="s">
        <v>856</v>
      </c>
      <c r="J412" s="130" t="s">
        <v>719</v>
      </c>
      <c r="K412" s="70"/>
      <c r="M412" s="198"/>
      <c r="N412" s="198"/>
      <c r="O412" s="198"/>
      <c r="P412" s="198"/>
      <c r="Q412"/>
      <c r="R412"/>
    </row>
    <row r="413" spans="1:45" s="8" customFormat="1" x14ac:dyDescent="0.25">
      <c r="A413" s="7">
        <v>411</v>
      </c>
      <c r="B413" s="56" t="s">
        <v>388</v>
      </c>
      <c r="C413" s="28" t="s">
        <v>392</v>
      </c>
      <c r="D413" s="28" t="s">
        <v>434</v>
      </c>
      <c r="E413" s="28" t="s">
        <v>435</v>
      </c>
      <c r="F413" s="28" t="s">
        <v>436</v>
      </c>
      <c r="G413" s="72">
        <v>7</v>
      </c>
      <c r="H413" s="73">
        <v>20</v>
      </c>
      <c r="I413" s="151" t="s">
        <v>857</v>
      </c>
      <c r="J413" s="130" t="s">
        <v>719</v>
      </c>
      <c r="K413" s="70"/>
      <c r="M413" s="198"/>
      <c r="N413" s="198"/>
      <c r="O413" s="198"/>
      <c r="P413" s="198"/>
      <c r="Q413"/>
      <c r="R413"/>
    </row>
    <row r="414" spans="1:45" s="8" customFormat="1" ht="12.75" customHeight="1" x14ac:dyDescent="0.25">
      <c r="A414" s="7">
        <v>412</v>
      </c>
      <c r="B414" s="56" t="s">
        <v>388</v>
      </c>
      <c r="C414" s="28" t="s">
        <v>392</v>
      </c>
      <c r="D414" s="28" t="s">
        <v>437</v>
      </c>
      <c r="E414" s="28" t="s">
        <v>438</v>
      </c>
      <c r="F414" s="28" t="s">
        <v>439</v>
      </c>
      <c r="G414" s="72">
        <v>7</v>
      </c>
      <c r="H414" s="73">
        <v>21</v>
      </c>
      <c r="I414" s="151" t="s">
        <v>858</v>
      </c>
      <c r="J414" s="130" t="s">
        <v>719</v>
      </c>
      <c r="K414" s="70"/>
      <c r="M414" s="198"/>
      <c r="N414" s="198"/>
      <c r="O414" s="198"/>
      <c r="P414" s="198"/>
      <c r="Q414"/>
      <c r="R414"/>
    </row>
    <row r="415" spans="1:45" s="8" customFormat="1" ht="12.75" customHeight="1" x14ac:dyDescent="0.25">
      <c r="A415" s="7">
        <v>413</v>
      </c>
      <c r="B415" s="56" t="s">
        <v>388</v>
      </c>
      <c r="C415" s="28" t="s">
        <v>392</v>
      </c>
      <c r="D415" s="28" t="s">
        <v>440</v>
      </c>
      <c r="E415" s="28" t="s">
        <v>441</v>
      </c>
      <c r="F415" s="28" t="s">
        <v>442</v>
      </c>
      <c r="G415" s="72">
        <v>7</v>
      </c>
      <c r="H415" s="73">
        <v>22</v>
      </c>
      <c r="I415" s="151" t="s">
        <v>859</v>
      </c>
      <c r="J415" s="130" t="s">
        <v>719</v>
      </c>
      <c r="K415" s="21"/>
      <c r="M415" s="198"/>
      <c r="N415" s="198"/>
      <c r="O415" s="198"/>
      <c r="P415" s="198"/>
      <c r="Q415"/>
      <c r="R415"/>
    </row>
    <row r="416" spans="1:45" s="8" customFormat="1" ht="12.75" customHeight="1" x14ac:dyDescent="0.25">
      <c r="A416" s="7">
        <v>414</v>
      </c>
      <c r="B416" s="56" t="s">
        <v>388</v>
      </c>
      <c r="C416" s="28" t="s">
        <v>392</v>
      </c>
      <c r="D416" s="28"/>
      <c r="E416" s="28"/>
      <c r="F416" s="28"/>
      <c r="G416" s="72">
        <v>7</v>
      </c>
      <c r="H416" s="73">
        <v>23</v>
      </c>
      <c r="I416" s="151" t="s">
        <v>719</v>
      </c>
      <c r="J416" s="130" t="s">
        <v>719</v>
      </c>
      <c r="K416" s="70"/>
      <c r="M416" s="198"/>
      <c r="N416" s="198"/>
      <c r="O416" s="198"/>
      <c r="P416" s="198"/>
      <c r="Q416"/>
      <c r="R416"/>
    </row>
    <row r="417" spans="1:45" s="19" customFormat="1" ht="12.75" customHeight="1" x14ac:dyDescent="0.25">
      <c r="A417" s="7">
        <v>415</v>
      </c>
      <c r="B417" s="56" t="s">
        <v>388</v>
      </c>
      <c r="C417" s="28" t="s">
        <v>392</v>
      </c>
      <c r="D417" s="28"/>
      <c r="E417" s="28"/>
      <c r="F417" s="28"/>
      <c r="G417" s="72">
        <v>7</v>
      </c>
      <c r="H417" s="73">
        <v>24</v>
      </c>
      <c r="I417" s="151" t="s">
        <v>719</v>
      </c>
      <c r="J417" s="130" t="s">
        <v>719</v>
      </c>
      <c r="K417" s="70"/>
      <c r="L417" s="8"/>
      <c r="M417" s="198"/>
      <c r="N417" s="198"/>
      <c r="O417" s="198"/>
      <c r="P417" s="198"/>
      <c r="Q417"/>
      <c r="R417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</row>
    <row r="418" spans="1:45" s="8" customFormat="1" ht="12.75" customHeight="1" x14ac:dyDescent="0.25">
      <c r="A418" s="7">
        <v>416</v>
      </c>
      <c r="B418" s="56" t="s">
        <v>388</v>
      </c>
      <c r="C418" s="28" t="s">
        <v>392</v>
      </c>
      <c r="D418" s="28"/>
      <c r="E418" s="28"/>
      <c r="F418" s="28"/>
      <c r="G418" s="72">
        <v>7</v>
      </c>
      <c r="H418" s="73">
        <v>25</v>
      </c>
      <c r="I418" s="151" t="s">
        <v>719</v>
      </c>
      <c r="J418" s="130" t="s">
        <v>719</v>
      </c>
      <c r="K418" s="70"/>
      <c r="M418" s="198"/>
      <c r="N418" s="198"/>
      <c r="O418" s="198"/>
      <c r="P418" s="198"/>
      <c r="Q418"/>
      <c r="R418"/>
    </row>
    <row r="419" spans="1:45" s="8" customFormat="1" ht="12.75" customHeight="1" x14ac:dyDescent="0.25">
      <c r="A419" s="7">
        <v>417</v>
      </c>
      <c r="B419" s="56" t="s">
        <v>388</v>
      </c>
      <c r="C419" s="28" t="s">
        <v>392</v>
      </c>
      <c r="D419" s="28"/>
      <c r="E419" s="28"/>
      <c r="F419" s="28"/>
      <c r="G419" s="72">
        <v>7</v>
      </c>
      <c r="H419" s="78">
        <v>26</v>
      </c>
      <c r="I419" s="151" t="s">
        <v>719</v>
      </c>
      <c r="J419" s="130" t="s">
        <v>719</v>
      </c>
      <c r="K419" s="70"/>
      <c r="M419" s="198"/>
      <c r="N419" s="198"/>
      <c r="O419" s="198"/>
      <c r="P419" s="198"/>
      <c r="Q419"/>
      <c r="R419"/>
    </row>
    <row r="420" spans="1:45" s="8" customFormat="1" ht="12.75" customHeight="1" x14ac:dyDescent="0.25">
      <c r="A420" s="7">
        <v>418</v>
      </c>
      <c r="B420" s="56" t="s">
        <v>388</v>
      </c>
      <c r="C420" s="28" t="s">
        <v>392</v>
      </c>
      <c r="D420" s="28"/>
      <c r="E420" s="28"/>
      <c r="F420" s="28"/>
      <c r="G420" s="72">
        <v>7</v>
      </c>
      <c r="H420" s="73">
        <v>27</v>
      </c>
      <c r="I420" s="151" t="s">
        <v>719</v>
      </c>
      <c r="J420" s="130" t="s">
        <v>719</v>
      </c>
      <c r="K420" s="70"/>
      <c r="M420" s="198"/>
      <c r="N420" s="198"/>
      <c r="O420" s="198"/>
      <c r="P420" s="198"/>
      <c r="Q420"/>
      <c r="R420"/>
    </row>
    <row r="421" spans="1:45" s="8" customFormat="1" ht="12.75" customHeight="1" x14ac:dyDescent="0.25">
      <c r="A421" s="7">
        <v>419</v>
      </c>
      <c r="B421" s="56" t="s">
        <v>388</v>
      </c>
      <c r="C421" s="28" t="s">
        <v>392</v>
      </c>
      <c r="D421" s="28"/>
      <c r="E421" s="28"/>
      <c r="F421" s="28"/>
      <c r="G421" s="72">
        <v>7</v>
      </c>
      <c r="H421" s="78">
        <v>28</v>
      </c>
      <c r="I421" s="151" t="s">
        <v>719</v>
      </c>
      <c r="J421" s="130" t="s">
        <v>719</v>
      </c>
      <c r="K421" s="70"/>
      <c r="M421" s="198"/>
      <c r="N421" s="198"/>
      <c r="O421" s="198"/>
      <c r="P421" s="198"/>
      <c r="Q421"/>
      <c r="R421"/>
    </row>
    <row r="422" spans="1:45" s="8" customFormat="1" ht="12.75" customHeight="1" x14ac:dyDescent="0.25">
      <c r="A422" s="7">
        <v>420</v>
      </c>
      <c r="B422" s="56" t="s">
        <v>388</v>
      </c>
      <c r="C422" s="28" t="s">
        <v>392</v>
      </c>
      <c r="D422" s="28"/>
      <c r="E422" s="28"/>
      <c r="F422" s="28"/>
      <c r="G422" s="72">
        <v>7</v>
      </c>
      <c r="H422" s="73">
        <v>29</v>
      </c>
      <c r="I422" s="151" t="s">
        <v>719</v>
      </c>
      <c r="J422" s="130" t="s">
        <v>719</v>
      </c>
      <c r="K422" s="70"/>
      <c r="M422" s="198"/>
      <c r="N422" s="198"/>
      <c r="O422" s="198"/>
      <c r="P422" s="198"/>
      <c r="Q422"/>
      <c r="R422"/>
    </row>
    <row r="423" spans="1:45" s="8" customFormat="1" ht="12.75" customHeight="1" x14ac:dyDescent="0.25">
      <c r="A423" s="7">
        <v>421</v>
      </c>
      <c r="B423" s="56" t="s">
        <v>388</v>
      </c>
      <c r="C423" s="28" t="s">
        <v>394</v>
      </c>
      <c r="D423" s="28" t="s">
        <v>443</v>
      </c>
      <c r="E423" s="28" t="s">
        <v>444</v>
      </c>
      <c r="F423" s="28" t="s">
        <v>445</v>
      </c>
      <c r="G423" s="72">
        <v>7</v>
      </c>
      <c r="H423" s="73">
        <v>30</v>
      </c>
      <c r="I423" s="151" t="s">
        <v>860</v>
      </c>
      <c r="J423" s="130" t="s">
        <v>719</v>
      </c>
      <c r="K423" s="70"/>
      <c r="M423" s="198"/>
      <c r="N423" s="198"/>
      <c r="O423" s="198"/>
      <c r="P423" s="198"/>
      <c r="Q423"/>
      <c r="R423"/>
    </row>
    <row r="424" spans="1:45" s="8" customFormat="1" ht="12.75" customHeight="1" x14ac:dyDescent="0.25">
      <c r="A424" s="7">
        <v>422</v>
      </c>
      <c r="B424" s="56" t="s">
        <v>388</v>
      </c>
      <c r="C424" s="28" t="s">
        <v>394</v>
      </c>
      <c r="D424" s="28" t="s">
        <v>446</v>
      </c>
      <c r="E424" s="28" t="s">
        <v>447</v>
      </c>
      <c r="F424" s="28" t="s">
        <v>448</v>
      </c>
      <c r="G424" s="72">
        <v>7</v>
      </c>
      <c r="H424" s="73">
        <v>31</v>
      </c>
      <c r="I424" s="151" t="s">
        <v>861</v>
      </c>
      <c r="J424" s="130" t="s">
        <v>719</v>
      </c>
      <c r="K424" s="70"/>
      <c r="M424" s="198"/>
      <c r="N424" s="198"/>
      <c r="O424" s="198"/>
      <c r="P424" s="198"/>
      <c r="Q424"/>
      <c r="R424"/>
    </row>
    <row r="425" spans="1:45" s="8" customFormat="1" ht="12.75" customHeight="1" x14ac:dyDescent="0.25">
      <c r="A425" s="7">
        <v>423</v>
      </c>
      <c r="B425" s="56" t="s">
        <v>388</v>
      </c>
      <c r="C425" s="28" t="s">
        <v>394</v>
      </c>
      <c r="D425" s="28" t="s">
        <v>449</v>
      </c>
      <c r="E425" s="28" t="s">
        <v>450</v>
      </c>
      <c r="F425" s="28" t="s">
        <v>451</v>
      </c>
      <c r="G425" s="72">
        <v>7</v>
      </c>
      <c r="H425" s="73">
        <v>32</v>
      </c>
      <c r="I425" s="151" t="s">
        <v>862</v>
      </c>
      <c r="J425" s="130" t="s">
        <v>719</v>
      </c>
      <c r="K425" s="70"/>
      <c r="M425" s="198"/>
      <c r="N425" s="198"/>
      <c r="O425" s="198"/>
      <c r="P425" s="198"/>
      <c r="Q425"/>
      <c r="R425"/>
    </row>
    <row r="426" spans="1:45" s="8" customFormat="1" ht="12.75" customHeight="1" x14ac:dyDescent="0.25">
      <c r="A426" s="7">
        <v>424</v>
      </c>
      <c r="B426" s="56" t="s">
        <v>388</v>
      </c>
      <c r="C426" s="28" t="s">
        <v>394</v>
      </c>
      <c r="D426" s="28" t="s">
        <v>452</v>
      </c>
      <c r="E426" s="28" t="s">
        <v>447</v>
      </c>
      <c r="F426" s="28" t="s">
        <v>451</v>
      </c>
      <c r="G426" s="72">
        <v>7</v>
      </c>
      <c r="H426" s="73">
        <v>33</v>
      </c>
      <c r="I426" s="151" t="s">
        <v>863</v>
      </c>
      <c r="J426" s="130" t="s">
        <v>719</v>
      </c>
      <c r="K426" s="70"/>
      <c r="M426" s="198"/>
      <c r="N426" s="198"/>
      <c r="O426" s="198"/>
      <c r="P426" s="198"/>
      <c r="Q426"/>
      <c r="R426"/>
    </row>
    <row r="427" spans="1:45" s="8" customFormat="1" ht="12.75" customHeight="1" x14ac:dyDescent="0.25">
      <c r="A427" s="7">
        <v>425</v>
      </c>
      <c r="B427" s="56" t="s">
        <v>388</v>
      </c>
      <c r="C427" s="28" t="s">
        <v>394</v>
      </c>
      <c r="D427" s="28" t="s">
        <v>453</v>
      </c>
      <c r="E427" s="28" t="s">
        <v>454</v>
      </c>
      <c r="F427" s="28" t="s">
        <v>455</v>
      </c>
      <c r="G427" s="72">
        <v>7</v>
      </c>
      <c r="H427" s="73">
        <v>34</v>
      </c>
      <c r="I427" s="151" t="s">
        <v>864</v>
      </c>
      <c r="J427" s="130" t="s">
        <v>719</v>
      </c>
      <c r="K427" s="70"/>
      <c r="M427" s="198"/>
      <c r="N427" s="198"/>
      <c r="O427" s="198"/>
      <c r="P427" s="198"/>
      <c r="Q427"/>
      <c r="R427"/>
    </row>
    <row r="428" spans="1:45" s="8" customFormat="1" ht="12.75" customHeight="1" x14ac:dyDescent="0.25">
      <c r="A428" s="7">
        <v>426</v>
      </c>
      <c r="B428" s="56" t="s">
        <v>388</v>
      </c>
      <c r="C428" s="28" t="s">
        <v>394</v>
      </c>
      <c r="D428" s="28" t="s">
        <v>456</v>
      </c>
      <c r="E428" s="21" t="s">
        <v>457</v>
      </c>
      <c r="F428" s="28" t="s">
        <v>458</v>
      </c>
      <c r="G428" s="72">
        <v>7</v>
      </c>
      <c r="H428" s="73">
        <v>35</v>
      </c>
      <c r="I428" s="151" t="s">
        <v>865</v>
      </c>
      <c r="J428" s="130" t="s">
        <v>719</v>
      </c>
      <c r="K428" s="70"/>
      <c r="M428" s="198"/>
      <c r="N428" s="198"/>
      <c r="O428" s="198"/>
      <c r="P428" s="198"/>
      <c r="Q428"/>
      <c r="R428"/>
    </row>
    <row r="429" spans="1:45" s="8" customFormat="1" ht="12.75" customHeight="1" x14ac:dyDescent="0.25">
      <c r="A429" s="7">
        <v>427</v>
      </c>
      <c r="B429" s="56" t="s">
        <v>388</v>
      </c>
      <c r="C429" s="28" t="s">
        <v>394</v>
      </c>
      <c r="D429" s="28"/>
      <c r="E429" s="28"/>
      <c r="F429" s="28"/>
      <c r="G429" s="72">
        <v>7</v>
      </c>
      <c r="H429" s="73">
        <v>36</v>
      </c>
      <c r="I429" s="151" t="s">
        <v>719</v>
      </c>
      <c r="J429" s="130" t="s">
        <v>719</v>
      </c>
      <c r="K429" s="70"/>
      <c r="M429" s="198"/>
      <c r="N429" s="198"/>
      <c r="O429" s="198"/>
      <c r="P429" s="198"/>
      <c r="Q429"/>
      <c r="R429"/>
    </row>
    <row r="430" spans="1:45" s="8" customFormat="1" ht="12.75" customHeight="1" x14ac:dyDescent="0.25">
      <c r="A430" s="7">
        <v>428</v>
      </c>
      <c r="B430" s="56" t="s">
        <v>388</v>
      </c>
      <c r="C430" s="28" t="s">
        <v>394</v>
      </c>
      <c r="D430" s="28"/>
      <c r="E430" s="28"/>
      <c r="F430" s="28"/>
      <c r="G430" s="72">
        <v>7</v>
      </c>
      <c r="H430" s="73">
        <v>37</v>
      </c>
      <c r="I430" s="151" t="s">
        <v>719</v>
      </c>
      <c r="J430" s="130" t="s">
        <v>719</v>
      </c>
      <c r="K430" s="70"/>
      <c r="M430" s="198"/>
      <c r="N430" s="198"/>
      <c r="O430" s="198"/>
      <c r="P430" s="198"/>
      <c r="Q430"/>
      <c r="R430"/>
    </row>
    <row r="431" spans="1:45" s="8" customFormat="1" ht="12.75" customHeight="1" x14ac:dyDescent="0.25">
      <c r="A431" s="7">
        <v>429</v>
      </c>
      <c r="B431" s="56" t="s">
        <v>388</v>
      </c>
      <c r="C431" s="28" t="s">
        <v>394</v>
      </c>
      <c r="D431" s="28"/>
      <c r="E431" s="28"/>
      <c r="F431" s="28"/>
      <c r="G431" s="72">
        <v>7</v>
      </c>
      <c r="H431" s="73">
        <v>38</v>
      </c>
      <c r="I431" s="151" t="s">
        <v>719</v>
      </c>
      <c r="J431" s="130" t="s">
        <v>719</v>
      </c>
      <c r="K431" s="70"/>
      <c r="M431" s="198"/>
      <c r="N431" s="198"/>
      <c r="O431" s="198"/>
      <c r="P431" s="198"/>
      <c r="Q431"/>
      <c r="R431"/>
    </row>
    <row r="432" spans="1:45" s="8" customFormat="1" ht="12.75" customHeight="1" x14ac:dyDescent="0.25">
      <c r="A432" s="7">
        <v>430</v>
      </c>
      <c r="B432" s="56" t="s">
        <v>388</v>
      </c>
      <c r="C432" s="28" t="s">
        <v>394</v>
      </c>
      <c r="D432" s="28"/>
      <c r="E432" s="28"/>
      <c r="F432" s="28"/>
      <c r="G432" s="72">
        <v>7</v>
      </c>
      <c r="H432" s="73">
        <v>39</v>
      </c>
      <c r="I432" s="151" t="s">
        <v>719</v>
      </c>
      <c r="J432" s="130" t="s">
        <v>719</v>
      </c>
      <c r="K432" s="70"/>
      <c r="M432" s="198"/>
      <c r="N432" s="198"/>
      <c r="O432" s="198"/>
      <c r="P432" s="198"/>
      <c r="Q432"/>
      <c r="R432"/>
    </row>
    <row r="433" spans="1:18" s="8" customFormat="1" ht="12.75" customHeight="1" x14ac:dyDescent="0.25">
      <c r="A433" s="7">
        <v>431</v>
      </c>
      <c r="B433" s="56" t="s">
        <v>388</v>
      </c>
      <c r="C433" s="28" t="s">
        <v>394</v>
      </c>
      <c r="D433" s="28"/>
      <c r="E433" s="28"/>
      <c r="F433" s="28"/>
      <c r="G433" s="72">
        <v>7</v>
      </c>
      <c r="H433" s="73">
        <v>40</v>
      </c>
      <c r="I433" s="151" t="s">
        <v>719</v>
      </c>
      <c r="J433" s="130" t="s">
        <v>719</v>
      </c>
      <c r="K433" s="70"/>
      <c r="M433" s="198"/>
      <c r="N433" s="198"/>
      <c r="O433" s="198"/>
      <c r="P433" s="198"/>
      <c r="Q433"/>
      <c r="R433"/>
    </row>
    <row r="434" spans="1:18" s="8" customFormat="1" ht="12.75" customHeight="1" x14ac:dyDescent="0.25">
      <c r="A434" s="7">
        <v>432</v>
      </c>
      <c r="B434" s="56" t="s">
        <v>388</v>
      </c>
      <c r="C434" s="28" t="s">
        <v>394</v>
      </c>
      <c r="D434" s="28"/>
      <c r="E434" s="28"/>
      <c r="F434" s="28"/>
      <c r="G434" s="72">
        <v>7</v>
      </c>
      <c r="H434" s="73">
        <v>41</v>
      </c>
      <c r="I434" s="151" t="s">
        <v>719</v>
      </c>
      <c r="J434" s="130" t="s">
        <v>719</v>
      </c>
      <c r="K434" s="70"/>
      <c r="M434" s="198"/>
      <c r="N434" s="198"/>
      <c r="O434" s="198"/>
      <c r="P434" s="198"/>
      <c r="Q434"/>
      <c r="R434"/>
    </row>
    <row r="435" spans="1:18" s="8" customFormat="1" ht="12.75" customHeight="1" x14ac:dyDescent="0.25">
      <c r="A435" s="7">
        <v>433</v>
      </c>
      <c r="B435" s="56" t="s">
        <v>388</v>
      </c>
      <c r="C435" s="28" t="s">
        <v>394</v>
      </c>
      <c r="D435" s="28"/>
      <c r="E435" s="28"/>
      <c r="F435" s="28"/>
      <c r="G435" s="72">
        <v>7</v>
      </c>
      <c r="H435" s="73">
        <v>42</v>
      </c>
      <c r="I435" s="151" t="s">
        <v>719</v>
      </c>
      <c r="J435" s="130" t="s">
        <v>719</v>
      </c>
      <c r="K435" s="70"/>
      <c r="M435" s="198"/>
      <c r="N435" s="198"/>
      <c r="O435" s="198"/>
      <c r="P435" s="198"/>
      <c r="Q435"/>
      <c r="R435"/>
    </row>
    <row r="436" spans="1:18" s="8" customFormat="1" ht="12.75" customHeight="1" x14ac:dyDescent="0.25">
      <c r="A436" s="7">
        <v>434</v>
      </c>
      <c r="B436" s="56" t="s">
        <v>388</v>
      </c>
      <c r="C436" s="28" t="s">
        <v>394</v>
      </c>
      <c r="D436" s="28"/>
      <c r="E436" s="28"/>
      <c r="F436" s="28"/>
      <c r="G436" s="72">
        <v>7</v>
      </c>
      <c r="H436" s="73">
        <v>43</v>
      </c>
      <c r="I436" s="151" t="s">
        <v>719</v>
      </c>
      <c r="J436" s="130" t="s">
        <v>719</v>
      </c>
      <c r="K436" s="70"/>
      <c r="M436" s="198"/>
      <c r="N436" s="198"/>
      <c r="O436" s="198"/>
      <c r="P436" s="198"/>
      <c r="Q436"/>
      <c r="R436"/>
    </row>
    <row r="437" spans="1:18" s="8" customFormat="1" ht="12.75" customHeight="1" x14ac:dyDescent="0.25">
      <c r="A437" s="7">
        <v>435</v>
      </c>
      <c r="B437" s="56" t="s">
        <v>388</v>
      </c>
      <c r="C437" s="28"/>
      <c r="D437" s="28"/>
      <c r="E437" s="28"/>
      <c r="F437" s="28"/>
      <c r="G437" s="72">
        <v>7</v>
      </c>
      <c r="H437" s="73">
        <v>44</v>
      </c>
      <c r="I437" s="151" t="s">
        <v>719</v>
      </c>
      <c r="J437" s="130" t="s">
        <v>719</v>
      </c>
      <c r="K437" s="70"/>
      <c r="M437" s="198"/>
      <c r="N437" s="198"/>
      <c r="O437" s="198"/>
      <c r="P437" s="198"/>
      <c r="Q437"/>
      <c r="R437"/>
    </row>
    <row r="438" spans="1:18" s="8" customFormat="1" ht="12.75" customHeight="1" x14ac:dyDescent="0.25">
      <c r="A438" s="7">
        <v>436</v>
      </c>
      <c r="B438" s="56" t="s">
        <v>388</v>
      </c>
      <c r="C438" s="28"/>
      <c r="D438" s="28"/>
      <c r="E438" s="28"/>
      <c r="F438" s="28"/>
      <c r="G438" s="72">
        <v>7</v>
      </c>
      <c r="H438" s="73">
        <v>45</v>
      </c>
      <c r="I438" s="151" t="s">
        <v>719</v>
      </c>
      <c r="J438" s="130" t="s">
        <v>719</v>
      </c>
      <c r="K438" s="70"/>
      <c r="M438" s="198"/>
      <c r="N438" s="198"/>
      <c r="O438" s="198"/>
      <c r="P438" s="198"/>
      <c r="Q438"/>
      <c r="R438"/>
    </row>
    <row r="439" spans="1:18" s="8" customFormat="1" ht="12.75" customHeight="1" x14ac:dyDescent="0.25">
      <c r="A439" s="7">
        <v>437</v>
      </c>
      <c r="B439" s="56" t="s">
        <v>388</v>
      </c>
      <c r="C439" s="28"/>
      <c r="D439" s="28"/>
      <c r="E439" s="28"/>
      <c r="F439" s="28"/>
      <c r="G439" s="72">
        <v>7</v>
      </c>
      <c r="H439" s="73">
        <v>46</v>
      </c>
      <c r="I439" s="151" t="s">
        <v>719</v>
      </c>
      <c r="J439" s="130" t="s">
        <v>719</v>
      </c>
      <c r="K439" s="70"/>
      <c r="M439" s="198"/>
      <c r="N439" s="198"/>
      <c r="O439" s="198"/>
      <c r="P439" s="198"/>
      <c r="Q439"/>
      <c r="R439"/>
    </row>
    <row r="440" spans="1:18" s="8" customFormat="1" ht="12.75" customHeight="1" x14ac:dyDescent="0.25">
      <c r="A440" s="7">
        <v>438</v>
      </c>
      <c r="B440" s="56" t="s">
        <v>388</v>
      </c>
      <c r="C440" s="28"/>
      <c r="D440" s="28"/>
      <c r="E440" s="28"/>
      <c r="F440" s="28"/>
      <c r="G440" s="72">
        <v>7</v>
      </c>
      <c r="H440" s="73">
        <v>47</v>
      </c>
      <c r="I440" s="151" t="s">
        <v>719</v>
      </c>
      <c r="J440" s="130" t="s">
        <v>719</v>
      </c>
      <c r="K440" s="70"/>
      <c r="M440" s="198"/>
      <c r="N440" s="198"/>
      <c r="O440" s="198"/>
      <c r="P440" s="198"/>
      <c r="Q440"/>
      <c r="R440"/>
    </row>
    <row r="441" spans="1:18" s="8" customFormat="1" ht="12.75" customHeight="1" x14ac:dyDescent="0.25">
      <c r="A441" s="7">
        <v>439</v>
      </c>
      <c r="B441" s="56" t="s">
        <v>388</v>
      </c>
      <c r="C441" s="28"/>
      <c r="D441" s="28"/>
      <c r="E441" s="28"/>
      <c r="F441" s="28"/>
      <c r="G441" s="72">
        <v>7</v>
      </c>
      <c r="H441" s="73">
        <v>48</v>
      </c>
      <c r="I441" s="151" t="s">
        <v>719</v>
      </c>
      <c r="J441" s="130" t="s">
        <v>719</v>
      </c>
      <c r="K441" s="70"/>
      <c r="M441" s="198"/>
      <c r="N441" s="198"/>
      <c r="O441" s="198"/>
      <c r="P441" s="198"/>
      <c r="Q441"/>
      <c r="R441"/>
    </row>
    <row r="442" spans="1:18" s="8" customFormat="1" ht="12.75" customHeight="1" x14ac:dyDescent="0.25">
      <c r="A442" s="7">
        <v>440</v>
      </c>
      <c r="B442" s="56" t="s">
        <v>388</v>
      </c>
      <c r="C442" s="28"/>
      <c r="D442" s="28"/>
      <c r="E442" s="28"/>
      <c r="F442" s="28"/>
      <c r="G442" s="72">
        <v>7</v>
      </c>
      <c r="H442" s="73">
        <v>49</v>
      </c>
      <c r="I442" s="151" t="s">
        <v>719</v>
      </c>
      <c r="J442" s="130" t="s">
        <v>719</v>
      </c>
      <c r="K442" s="70"/>
      <c r="M442" s="198"/>
      <c r="N442" s="198"/>
      <c r="O442" s="198"/>
      <c r="P442" s="198"/>
      <c r="Q442"/>
      <c r="R442"/>
    </row>
    <row r="443" spans="1:18" s="8" customFormat="1" ht="12.75" customHeight="1" x14ac:dyDescent="0.25">
      <c r="A443" s="7">
        <v>441</v>
      </c>
      <c r="B443" s="56" t="s">
        <v>388</v>
      </c>
      <c r="C443" s="28"/>
      <c r="D443" s="28"/>
      <c r="E443" s="28"/>
      <c r="F443" s="28"/>
      <c r="G443" s="72">
        <v>7</v>
      </c>
      <c r="H443" s="73">
        <v>50</v>
      </c>
      <c r="I443" s="151" t="s">
        <v>719</v>
      </c>
      <c r="J443" s="130" t="s">
        <v>719</v>
      </c>
      <c r="K443" s="70"/>
      <c r="M443" s="198"/>
      <c r="N443" s="198"/>
      <c r="O443" s="198"/>
      <c r="P443" s="198"/>
      <c r="Q443"/>
      <c r="R443"/>
    </row>
    <row r="444" spans="1:18" s="8" customFormat="1" ht="12.75" customHeight="1" x14ac:dyDescent="0.25">
      <c r="A444" s="7">
        <v>442</v>
      </c>
      <c r="B444" s="56" t="s">
        <v>388</v>
      </c>
      <c r="C444" s="28"/>
      <c r="D444" s="28"/>
      <c r="E444" s="28"/>
      <c r="F444" s="28"/>
      <c r="G444" s="72">
        <v>7</v>
      </c>
      <c r="H444" s="73">
        <v>51</v>
      </c>
      <c r="I444" s="151" t="s">
        <v>719</v>
      </c>
      <c r="J444" s="130" t="s">
        <v>719</v>
      </c>
      <c r="K444" s="70"/>
      <c r="M444" s="198"/>
      <c r="N444" s="198"/>
      <c r="O444" s="198"/>
      <c r="P444" s="198"/>
      <c r="Q444"/>
      <c r="R444"/>
    </row>
    <row r="445" spans="1:18" s="8" customFormat="1" ht="12.75" customHeight="1" x14ac:dyDescent="0.25">
      <c r="A445" s="7">
        <v>443</v>
      </c>
      <c r="B445" s="56" t="s">
        <v>388</v>
      </c>
      <c r="C445" s="28"/>
      <c r="D445" s="28"/>
      <c r="E445" s="28"/>
      <c r="F445" s="28"/>
      <c r="G445" s="72">
        <v>7</v>
      </c>
      <c r="H445" s="73">
        <v>52</v>
      </c>
      <c r="I445" s="151" t="s">
        <v>719</v>
      </c>
      <c r="J445" s="130" t="s">
        <v>719</v>
      </c>
      <c r="K445" s="137"/>
      <c r="M445" s="198"/>
      <c r="N445" s="198"/>
      <c r="O445" s="198"/>
      <c r="P445" s="198"/>
      <c r="Q445"/>
      <c r="R445"/>
    </row>
    <row r="446" spans="1:18" s="8" customFormat="1" ht="12.75" customHeight="1" x14ac:dyDescent="0.25">
      <c r="A446" s="7">
        <v>444</v>
      </c>
      <c r="B446" s="56" t="s">
        <v>388</v>
      </c>
      <c r="C446" s="28"/>
      <c r="D446" s="28"/>
      <c r="E446" s="28"/>
      <c r="F446" s="28"/>
      <c r="G446" s="72">
        <v>7</v>
      </c>
      <c r="H446" s="73">
        <v>53</v>
      </c>
      <c r="I446" s="151" t="s">
        <v>719</v>
      </c>
      <c r="J446" s="130" t="s">
        <v>719</v>
      </c>
      <c r="K446" s="70"/>
      <c r="M446" s="198"/>
      <c r="N446" s="198"/>
      <c r="O446" s="198"/>
      <c r="P446" s="198"/>
      <c r="Q446"/>
      <c r="R446"/>
    </row>
    <row r="447" spans="1:18" s="8" customFormat="1" ht="12.75" customHeight="1" x14ac:dyDescent="0.25">
      <c r="A447" s="7">
        <v>445</v>
      </c>
      <c r="B447" s="56" t="s">
        <v>388</v>
      </c>
      <c r="C447" s="28"/>
      <c r="D447" s="28"/>
      <c r="E447" s="28"/>
      <c r="F447" s="28"/>
      <c r="G447" s="72">
        <v>7</v>
      </c>
      <c r="H447" s="73">
        <v>54</v>
      </c>
      <c r="I447" s="151" t="s">
        <v>719</v>
      </c>
      <c r="J447" s="130" t="s">
        <v>719</v>
      </c>
      <c r="K447" s="70"/>
      <c r="M447" s="198"/>
      <c r="N447" s="198"/>
      <c r="O447" s="198"/>
      <c r="P447" s="198"/>
      <c r="Q447"/>
      <c r="R447"/>
    </row>
    <row r="448" spans="1:18" s="8" customFormat="1" ht="12.75" customHeight="1" x14ac:dyDescent="0.25">
      <c r="A448" s="7">
        <v>446</v>
      </c>
      <c r="B448" s="56" t="s">
        <v>388</v>
      </c>
      <c r="C448" s="28"/>
      <c r="D448" s="28"/>
      <c r="E448" s="28"/>
      <c r="F448" s="28"/>
      <c r="G448" s="72">
        <v>7</v>
      </c>
      <c r="H448" s="73">
        <v>55</v>
      </c>
      <c r="I448" s="151" t="s">
        <v>719</v>
      </c>
      <c r="J448" s="130" t="s">
        <v>719</v>
      </c>
      <c r="K448" s="70"/>
      <c r="M448" s="198"/>
      <c r="N448" s="198"/>
      <c r="O448" s="198"/>
      <c r="P448" s="198"/>
      <c r="Q448"/>
      <c r="R448"/>
    </row>
    <row r="449" spans="1:18" s="8" customFormat="1" ht="12.75" customHeight="1" x14ac:dyDescent="0.25">
      <c r="A449" s="7">
        <v>447</v>
      </c>
      <c r="B449" s="56" t="s">
        <v>388</v>
      </c>
      <c r="C449" s="28"/>
      <c r="D449" s="28"/>
      <c r="E449" s="28"/>
      <c r="F449" s="28"/>
      <c r="G449" s="72">
        <v>7</v>
      </c>
      <c r="H449" s="73">
        <v>56</v>
      </c>
      <c r="I449" s="151" t="s">
        <v>719</v>
      </c>
      <c r="J449" s="130" t="s">
        <v>719</v>
      </c>
      <c r="K449" s="70"/>
      <c r="M449" s="198"/>
      <c r="N449" s="198"/>
      <c r="O449" s="198"/>
      <c r="P449" s="198"/>
      <c r="Q449"/>
      <c r="R449"/>
    </row>
    <row r="450" spans="1:18" s="8" customFormat="1" ht="12.75" customHeight="1" x14ac:dyDescent="0.25">
      <c r="A450" s="7">
        <v>448</v>
      </c>
      <c r="B450" s="56" t="s">
        <v>388</v>
      </c>
      <c r="C450" s="28"/>
      <c r="D450" s="28"/>
      <c r="E450" s="28"/>
      <c r="F450" s="28"/>
      <c r="G450" s="72">
        <v>7</v>
      </c>
      <c r="H450" s="73">
        <v>57</v>
      </c>
      <c r="I450" s="151" t="s">
        <v>719</v>
      </c>
      <c r="J450" s="130" t="s">
        <v>719</v>
      </c>
      <c r="K450" s="70"/>
      <c r="M450" s="198"/>
      <c r="N450" s="198"/>
      <c r="O450" s="198"/>
      <c r="P450" s="198"/>
      <c r="Q450"/>
      <c r="R450"/>
    </row>
    <row r="451" spans="1:18" s="8" customFormat="1" ht="12.75" customHeight="1" x14ac:dyDescent="0.25">
      <c r="A451" s="7">
        <v>449</v>
      </c>
      <c r="B451" s="56" t="s">
        <v>388</v>
      </c>
      <c r="C451" s="28"/>
      <c r="D451" s="28"/>
      <c r="E451" s="28"/>
      <c r="F451" s="28"/>
      <c r="G451" s="72">
        <v>7</v>
      </c>
      <c r="H451" s="73">
        <v>58</v>
      </c>
      <c r="I451" s="151" t="s">
        <v>719</v>
      </c>
      <c r="J451" s="130" t="s">
        <v>719</v>
      </c>
      <c r="K451" s="28"/>
      <c r="M451" s="198"/>
      <c r="N451" s="198"/>
      <c r="O451" s="198"/>
      <c r="P451" s="198"/>
      <c r="Q451"/>
      <c r="R451"/>
    </row>
    <row r="452" spans="1:18" s="8" customFormat="1" ht="12.75" customHeight="1" x14ac:dyDescent="0.25">
      <c r="A452" s="7">
        <v>450</v>
      </c>
      <c r="B452" s="56" t="s">
        <v>388</v>
      </c>
      <c r="C452" s="28"/>
      <c r="G452" s="72">
        <v>7</v>
      </c>
      <c r="H452" s="73">
        <v>59</v>
      </c>
      <c r="I452" s="151" t="s">
        <v>866</v>
      </c>
      <c r="J452" s="133" t="s">
        <v>719</v>
      </c>
      <c r="K452" s="146"/>
      <c r="M452" s="198"/>
      <c r="N452" s="198"/>
      <c r="O452" s="198"/>
      <c r="P452" s="198"/>
      <c r="Q452"/>
      <c r="R452"/>
    </row>
    <row r="453" spans="1:18" s="8" customFormat="1" ht="12.75" customHeight="1" x14ac:dyDescent="0.25">
      <c r="A453" s="7">
        <v>451</v>
      </c>
      <c r="B453" s="56" t="s">
        <v>388</v>
      </c>
      <c r="C453" s="28"/>
      <c r="D453" s="28"/>
      <c r="E453" s="28"/>
      <c r="F453" s="28"/>
      <c r="G453" s="72">
        <v>7</v>
      </c>
      <c r="H453" s="73">
        <v>60</v>
      </c>
      <c r="I453" s="151" t="s">
        <v>719</v>
      </c>
      <c r="J453" s="130" t="s">
        <v>719</v>
      </c>
      <c r="K453" s="28"/>
      <c r="M453" s="198"/>
      <c r="N453" s="198"/>
      <c r="O453" s="198"/>
      <c r="P453" s="198"/>
      <c r="Q453"/>
      <c r="R453"/>
    </row>
    <row r="454" spans="1:18" s="8" customFormat="1" ht="12.75" customHeight="1" x14ac:dyDescent="0.25">
      <c r="A454" s="7">
        <v>452</v>
      </c>
      <c r="B454" s="56" t="s">
        <v>388</v>
      </c>
      <c r="C454" s="28"/>
      <c r="D454" s="28"/>
      <c r="E454" s="28"/>
      <c r="F454" s="28"/>
      <c r="G454" s="72">
        <v>7</v>
      </c>
      <c r="H454" s="73">
        <v>61</v>
      </c>
      <c r="I454" s="151" t="s">
        <v>719</v>
      </c>
      <c r="J454" s="130" t="s">
        <v>719</v>
      </c>
      <c r="K454" s="28"/>
      <c r="M454" s="198"/>
      <c r="N454" s="198"/>
      <c r="O454" s="198"/>
      <c r="P454" s="198"/>
      <c r="Q454"/>
      <c r="R454"/>
    </row>
    <row r="455" spans="1:18" s="8" customFormat="1" ht="12.75" customHeight="1" x14ac:dyDescent="0.25">
      <c r="A455" s="7">
        <v>453</v>
      </c>
      <c r="B455" s="56" t="s">
        <v>388</v>
      </c>
      <c r="C455" s="28"/>
      <c r="D455" s="28"/>
      <c r="E455" s="28"/>
      <c r="F455" s="28"/>
      <c r="G455" s="72">
        <v>7</v>
      </c>
      <c r="H455" s="73">
        <v>62</v>
      </c>
      <c r="I455" s="151" t="s">
        <v>719</v>
      </c>
      <c r="J455" s="130" t="s">
        <v>719</v>
      </c>
      <c r="K455" s="28"/>
      <c r="M455" s="198"/>
      <c r="N455" s="198"/>
      <c r="O455" s="198"/>
      <c r="P455" s="198"/>
      <c r="Q455"/>
      <c r="R455"/>
    </row>
    <row r="456" spans="1:18" s="8" customFormat="1" ht="12.75" customHeight="1" x14ac:dyDescent="0.25">
      <c r="A456" s="7">
        <v>454</v>
      </c>
      <c r="B456" s="56" t="s">
        <v>388</v>
      </c>
      <c r="C456" s="28"/>
      <c r="D456" s="28"/>
      <c r="E456" s="28"/>
      <c r="F456" s="28"/>
      <c r="G456" s="72">
        <v>7</v>
      </c>
      <c r="H456" s="73">
        <v>63</v>
      </c>
      <c r="I456" s="151" t="s">
        <v>719</v>
      </c>
      <c r="J456" s="130" t="s">
        <v>719</v>
      </c>
      <c r="K456" s="28"/>
      <c r="M456" s="198"/>
      <c r="N456" s="198"/>
      <c r="O456" s="198"/>
      <c r="P456" s="198"/>
      <c r="Q456"/>
      <c r="R456"/>
    </row>
    <row r="457" spans="1:18" s="8" customFormat="1" ht="12.75" customHeight="1" x14ac:dyDescent="0.25">
      <c r="A457" s="7">
        <v>455</v>
      </c>
      <c r="B457" s="56" t="s">
        <v>388</v>
      </c>
      <c r="C457" s="28"/>
      <c r="D457" s="28"/>
      <c r="E457" s="28"/>
      <c r="F457" s="28"/>
      <c r="G457" s="72">
        <v>7</v>
      </c>
      <c r="H457" s="73">
        <v>64</v>
      </c>
      <c r="I457" s="151" t="s">
        <v>719</v>
      </c>
      <c r="J457" s="130" t="s">
        <v>719</v>
      </c>
      <c r="K457" s="28"/>
      <c r="M457" s="198"/>
      <c r="N457" s="198"/>
      <c r="O457" s="198"/>
      <c r="P457" s="198"/>
      <c r="Q457"/>
      <c r="R457"/>
    </row>
    <row r="458" spans="1:18" s="8" customFormat="1" ht="12.75" customHeight="1" x14ac:dyDescent="0.25">
      <c r="A458" s="7">
        <v>456</v>
      </c>
      <c r="B458" s="56" t="s">
        <v>388</v>
      </c>
      <c r="C458" s="28"/>
      <c r="D458" s="28" t="s">
        <v>459</v>
      </c>
      <c r="E458" s="28"/>
      <c r="F458" s="28"/>
      <c r="G458" s="72">
        <v>7</v>
      </c>
      <c r="H458" s="73">
        <v>65</v>
      </c>
      <c r="I458" s="151">
        <v>765</v>
      </c>
      <c r="J458" s="130" t="s">
        <v>719</v>
      </c>
      <c r="K458" s="28"/>
      <c r="M458" s="198"/>
      <c r="N458" s="198"/>
      <c r="O458" s="198"/>
      <c r="P458" s="198"/>
      <c r="Q458"/>
      <c r="R458"/>
    </row>
    <row r="459" spans="1:18" s="8" customFormat="1" ht="12.75" customHeight="1" x14ac:dyDescent="0.25">
      <c r="A459" s="7">
        <v>457</v>
      </c>
      <c r="B459" s="56" t="s">
        <v>388</v>
      </c>
      <c r="C459" s="28"/>
      <c r="D459" s="28" t="s">
        <v>460</v>
      </c>
      <c r="E459" s="28"/>
      <c r="F459" s="28"/>
      <c r="G459" s="72">
        <v>7</v>
      </c>
      <c r="H459" s="73">
        <v>66</v>
      </c>
      <c r="I459" s="151">
        <v>766</v>
      </c>
      <c r="J459" s="130" t="s">
        <v>719</v>
      </c>
      <c r="K459" s="28"/>
      <c r="M459" s="198"/>
      <c r="N459" s="198"/>
      <c r="O459" s="198"/>
      <c r="P459" s="198"/>
      <c r="Q459"/>
      <c r="R459"/>
    </row>
    <row r="460" spans="1:18" s="8" customFormat="1" ht="12.75" customHeight="1" x14ac:dyDescent="0.25">
      <c r="A460" s="7">
        <v>458</v>
      </c>
      <c r="B460" s="56" t="s">
        <v>388</v>
      </c>
      <c r="C460" s="28"/>
      <c r="D460" s="28" t="s">
        <v>461</v>
      </c>
      <c r="E460" s="28"/>
      <c r="F460" s="28"/>
      <c r="G460" s="72">
        <v>7</v>
      </c>
      <c r="H460" s="73">
        <v>67</v>
      </c>
      <c r="I460" s="151">
        <v>767</v>
      </c>
      <c r="J460" s="130" t="s">
        <v>719</v>
      </c>
      <c r="K460" s="28"/>
      <c r="M460" s="198"/>
      <c r="N460" s="198"/>
      <c r="O460" s="198"/>
      <c r="P460" s="198"/>
      <c r="Q460"/>
      <c r="R460"/>
    </row>
    <row r="461" spans="1:18" s="8" customFormat="1" ht="12.75" customHeight="1" x14ac:dyDescent="0.25">
      <c r="A461" s="7">
        <v>459</v>
      </c>
      <c r="B461" s="56" t="s">
        <v>388</v>
      </c>
      <c r="C461" s="28"/>
      <c r="D461" s="28" t="s">
        <v>462</v>
      </c>
      <c r="E461" s="28"/>
      <c r="F461" s="28" t="s">
        <v>463</v>
      </c>
      <c r="G461" s="72">
        <v>7</v>
      </c>
      <c r="H461" s="73">
        <v>68</v>
      </c>
      <c r="I461" s="151" t="s">
        <v>867</v>
      </c>
      <c r="J461" s="130" t="s">
        <v>719</v>
      </c>
      <c r="K461" s="28"/>
      <c r="M461" s="198"/>
      <c r="N461" s="198"/>
      <c r="O461" s="198"/>
      <c r="P461" s="198"/>
      <c r="Q461"/>
      <c r="R461"/>
    </row>
    <row r="462" spans="1:18" s="8" customFormat="1" ht="12.75" customHeight="1" x14ac:dyDescent="0.25">
      <c r="A462" s="7">
        <v>460</v>
      </c>
      <c r="B462" s="56" t="s">
        <v>388</v>
      </c>
      <c r="C462" s="35"/>
      <c r="D462" s="35" t="s">
        <v>464</v>
      </c>
      <c r="E462" s="35" t="s">
        <v>465</v>
      </c>
      <c r="F462" s="35" t="s">
        <v>466</v>
      </c>
      <c r="G462" s="72">
        <v>7</v>
      </c>
      <c r="H462" s="85">
        <v>69</v>
      </c>
      <c r="I462" s="151" t="s">
        <v>868</v>
      </c>
      <c r="J462" s="131" t="s">
        <v>719</v>
      </c>
      <c r="K462" s="35"/>
      <c r="M462" s="198"/>
      <c r="N462" s="198"/>
      <c r="O462" s="198"/>
      <c r="P462" s="198"/>
      <c r="Q462"/>
      <c r="R462"/>
    </row>
    <row r="463" spans="1:18" s="8" customFormat="1" ht="12.75" customHeight="1" x14ac:dyDescent="0.25">
      <c r="A463" s="7">
        <v>461</v>
      </c>
      <c r="B463" s="56" t="s">
        <v>388</v>
      </c>
      <c r="C463" s="35"/>
      <c r="D463" s="28" t="s">
        <v>467</v>
      </c>
      <c r="E463" s="28" t="s">
        <v>468</v>
      </c>
      <c r="F463" s="28" t="s">
        <v>469</v>
      </c>
      <c r="G463" s="72">
        <v>7</v>
      </c>
      <c r="H463" s="73">
        <v>70</v>
      </c>
      <c r="I463" s="151" t="s">
        <v>869</v>
      </c>
      <c r="J463" s="130" t="s">
        <v>719</v>
      </c>
      <c r="K463" s="28"/>
      <c r="M463" s="198"/>
      <c r="N463" s="198"/>
      <c r="O463" s="198"/>
      <c r="P463" s="198"/>
      <c r="Q463"/>
      <c r="R463"/>
    </row>
    <row r="464" spans="1:18" s="8" customFormat="1" ht="12.75" customHeight="1" thickBot="1" x14ac:dyDescent="0.3">
      <c r="A464" s="7">
        <v>462</v>
      </c>
      <c r="B464" s="64" t="s">
        <v>388</v>
      </c>
      <c r="C464" s="35"/>
      <c r="D464" s="35" t="s">
        <v>470</v>
      </c>
      <c r="E464" s="35"/>
      <c r="F464" s="35"/>
      <c r="G464" s="72">
        <v>7</v>
      </c>
      <c r="H464" s="85">
        <v>71</v>
      </c>
      <c r="I464" s="151" t="s">
        <v>718</v>
      </c>
      <c r="J464" s="131" t="s">
        <v>719</v>
      </c>
      <c r="K464" s="35"/>
      <c r="M464" s="198"/>
      <c r="N464" s="198"/>
      <c r="O464" s="198"/>
      <c r="P464" s="198"/>
      <c r="Q464"/>
      <c r="R464"/>
    </row>
    <row r="465" spans="1:45" s="19" customFormat="1" ht="12.75" customHeight="1" x14ac:dyDescent="0.25">
      <c r="A465" s="7">
        <v>463</v>
      </c>
      <c r="B465" s="53" t="s">
        <v>471</v>
      </c>
      <c r="C465" s="54"/>
      <c r="D465" s="89" t="s">
        <v>472</v>
      </c>
      <c r="E465" s="54"/>
      <c r="F465" s="54"/>
      <c r="G465" s="68">
        <v>4</v>
      </c>
      <c r="H465" s="69">
        <v>99</v>
      </c>
      <c r="I465" s="153" t="s">
        <v>718</v>
      </c>
      <c r="J465" s="132" t="s">
        <v>719</v>
      </c>
      <c r="K465" s="136"/>
      <c r="L465" s="8"/>
      <c r="M465" s="198"/>
      <c r="N465" s="198"/>
      <c r="O465" s="198"/>
      <c r="P465" s="198"/>
      <c r="Q465"/>
      <c r="R465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</row>
    <row r="466" spans="1:45" s="19" customFormat="1" ht="12.75" customHeight="1" x14ac:dyDescent="0.25">
      <c r="A466" s="7">
        <v>464</v>
      </c>
      <c r="B466" s="56" t="s">
        <v>471</v>
      </c>
      <c r="C466" s="90" t="s">
        <v>473</v>
      </c>
      <c r="D466" s="91" t="s">
        <v>474</v>
      </c>
      <c r="E466" s="57"/>
      <c r="F466" s="57"/>
      <c r="G466" s="72">
        <v>4</v>
      </c>
      <c r="H466" s="73">
        <v>98</v>
      </c>
      <c r="I466" s="151" t="s">
        <v>718</v>
      </c>
      <c r="J466" s="130" t="s">
        <v>719</v>
      </c>
      <c r="K466" s="28"/>
      <c r="L466" s="8"/>
      <c r="M466" s="198"/>
      <c r="N466" s="198"/>
      <c r="O466" s="198"/>
      <c r="P466" s="198"/>
      <c r="Q466"/>
      <c r="R466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</row>
    <row r="467" spans="1:45" s="19" customFormat="1" ht="12.75" customHeight="1" x14ac:dyDescent="0.25">
      <c r="A467" s="7">
        <v>465</v>
      </c>
      <c r="B467" s="56" t="s">
        <v>471</v>
      </c>
      <c r="C467" s="90" t="s">
        <v>475</v>
      </c>
      <c r="D467" s="91" t="s">
        <v>476</v>
      </c>
      <c r="E467" s="57"/>
      <c r="F467" s="57"/>
      <c r="G467" s="72">
        <v>4</v>
      </c>
      <c r="H467" s="73">
        <v>97</v>
      </c>
      <c r="I467" s="151" t="s">
        <v>718</v>
      </c>
      <c r="J467" s="130" t="s">
        <v>719</v>
      </c>
      <c r="K467" s="28"/>
      <c r="L467" s="8"/>
      <c r="M467" s="198"/>
      <c r="N467" s="198"/>
      <c r="O467" s="198"/>
      <c r="P467" s="198"/>
      <c r="Q467"/>
      <c r="R467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</row>
    <row r="468" spans="1:45" s="19" customFormat="1" ht="12.75" customHeight="1" x14ac:dyDescent="0.25">
      <c r="A468" s="7">
        <v>466</v>
      </c>
      <c r="B468" s="56" t="s">
        <v>471</v>
      </c>
      <c r="C468" s="57" t="s">
        <v>477</v>
      </c>
      <c r="D468" s="91" t="s">
        <v>478</v>
      </c>
      <c r="E468" s="57"/>
      <c r="F468" s="57"/>
      <c r="G468" s="72">
        <v>4</v>
      </c>
      <c r="H468" s="73">
        <v>96</v>
      </c>
      <c r="I468" s="151" t="s">
        <v>718</v>
      </c>
      <c r="J468" s="130" t="s">
        <v>719</v>
      </c>
      <c r="K468" s="28"/>
      <c r="L468" s="8"/>
      <c r="M468" s="198"/>
      <c r="N468" s="198"/>
      <c r="O468" s="198"/>
      <c r="P468" s="198"/>
      <c r="Q468"/>
      <c r="R46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</row>
    <row r="469" spans="1:45" s="19" customFormat="1" ht="12.75" customHeight="1" x14ac:dyDescent="0.25">
      <c r="A469" s="7">
        <v>467</v>
      </c>
      <c r="B469" s="56" t="s">
        <v>471</v>
      </c>
      <c r="D469" s="91"/>
      <c r="E469" s="57"/>
      <c r="F469" s="57"/>
      <c r="G469" s="72">
        <v>4</v>
      </c>
      <c r="H469" s="73">
        <v>73</v>
      </c>
      <c r="I469" s="151" t="s">
        <v>719</v>
      </c>
      <c r="J469" s="130" t="s">
        <v>719</v>
      </c>
      <c r="K469" s="28"/>
      <c r="L469" s="8"/>
      <c r="M469" s="198"/>
      <c r="N469" s="198"/>
      <c r="O469" s="198"/>
      <c r="P469" s="198"/>
      <c r="Q469"/>
      <c r="R469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</row>
    <row r="470" spans="1:45" s="19" customFormat="1" ht="12.75" customHeight="1" x14ac:dyDescent="0.25">
      <c r="A470" s="7">
        <v>468</v>
      </c>
      <c r="B470" s="56" t="s">
        <v>471</v>
      </c>
      <c r="C470" s="57"/>
      <c r="D470" s="91"/>
      <c r="E470" s="57"/>
      <c r="F470" s="57"/>
      <c r="G470" s="72">
        <v>4</v>
      </c>
      <c r="H470" s="73">
        <v>72</v>
      </c>
      <c r="I470" s="151" t="s">
        <v>719</v>
      </c>
      <c r="J470" s="130" t="s">
        <v>719</v>
      </c>
      <c r="K470" s="28"/>
      <c r="L470" s="8"/>
      <c r="M470" s="198"/>
      <c r="N470" s="198"/>
      <c r="O470" s="198"/>
      <c r="P470" s="198"/>
      <c r="Q470"/>
      <c r="R470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</row>
    <row r="471" spans="1:45" s="19" customFormat="1" ht="12.75" customHeight="1" x14ac:dyDescent="0.25">
      <c r="A471" s="7">
        <v>469</v>
      </c>
      <c r="B471" s="56" t="s">
        <v>471</v>
      </c>
      <c r="C471" s="57" t="s">
        <v>473</v>
      </c>
      <c r="D471" s="91" t="s">
        <v>479</v>
      </c>
      <c r="E471" s="57" t="s">
        <v>480</v>
      </c>
      <c r="F471" s="57" t="s">
        <v>481</v>
      </c>
      <c r="G471" s="72">
        <v>4</v>
      </c>
      <c r="H471" s="77" t="s">
        <v>29</v>
      </c>
      <c r="I471" s="151" t="s">
        <v>870</v>
      </c>
      <c r="J471" s="130" t="s">
        <v>719</v>
      </c>
      <c r="K471" s="28"/>
      <c r="L471" s="8"/>
      <c r="M471" s="198"/>
      <c r="N471" s="198"/>
      <c r="O471" s="198"/>
      <c r="P471" s="198"/>
      <c r="Q471"/>
      <c r="R471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</row>
    <row r="472" spans="1:45" s="19" customFormat="1" ht="12.75" customHeight="1" x14ac:dyDescent="0.25">
      <c r="A472" s="7">
        <v>470</v>
      </c>
      <c r="B472" s="56" t="s">
        <v>471</v>
      </c>
      <c r="C472" s="57" t="s">
        <v>473</v>
      </c>
      <c r="D472" s="91" t="s">
        <v>482</v>
      </c>
      <c r="E472" s="57" t="s">
        <v>483</v>
      </c>
      <c r="F472" s="57" t="s">
        <v>484</v>
      </c>
      <c r="G472" s="72">
        <v>4</v>
      </c>
      <c r="H472" s="77" t="s">
        <v>33</v>
      </c>
      <c r="I472" s="151" t="s">
        <v>871</v>
      </c>
      <c r="J472" s="130" t="s">
        <v>719</v>
      </c>
      <c r="K472" s="28"/>
      <c r="L472" s="8"/>
      <c r="M472" s="198"/>
      <c r="N472" s="198"/>
      <c r="O472" s="198"/>
      <c r="P472" s="198"/>
      <c r="Q472"/>
      <c r="R472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</row>
    <row r="473" spans="1:45" s="19" customFormat="1" ht="12.75" customHeight="1" x14ac:dyDescent="0.25">
      <c r="A473" s="7">
        <v>471</v>
      </c>
      <c r="B473" s="56" t="s">
        <v>471</v>
      </c>
      <c r="C473" s="57" t="s">
        <v>473</v>
      </c>
      <c r="D473" s="91" t="s">
        <v>485</v>
      </c>
      <c r="E473" s="57" t="s">
        <v>486</v>
      </c>
      <c r="F473" s="57" t="s">
        <v>487</v>
      </c>
      <c r="G473" s="72">
        <v>4</v>
      </c>
      <c r="H473" s="77" t="s">
        <v>36</v>
      </c>
      <c r="I473" s="151" t="s">
        <v>872</v>
      </c>
      <c r="J473" s="130" t="s">
        <v>719</v>
      </c>
      <c r="K473" s="28"/>
      <c r="L473" s="8"/>
      <c r="M473" s="198"/>
      <c r="N473" s="198"/>
      <c r="O473" s="198"/>
      <c r="P473" s="198"/>
      <c r="Q473"/>
      <c r="R473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</row>
    <row r="474" spans="1:45" s="19" customFormat="1" ht="12.75" customHeight="1" x14ac:dyDescent="0.25">
      <c r="A474" s="7">
        <v>472</v>
      </c>
      <c r="B474" s="56" t="s">
        <v>471</v>
      </c>
      <c r="C474" s="57" t="s">
        <v>473</v>
      </c>
      <c r="D474" s="91" t="s">
        <v>488</v>
      </c>
      <c r="E474" s="57" t="s">
        <v>489</v>
      </c>
      <c r="F474" s="57" t="s">
        <v>487</v>
      </c>
      <c r="G474" s="72">
        <v>4</v>
      </c>
      <c r="H474" s="77" t="s">
        <v>40</v>
      </c>
      <c r="I474" s="151" t="s">
        <v>873</v>
      </c>
      <c r="J474" s="130" t="s">
        <v>719</v>
      </c>
      <c r="K474" s="28"/>
      <c r="L474" s="8"/>
      <c r="M474" s="198"/>
      <c r="N474" s="198"/>
      <c r="O474" s="198"/>
      <c r="P474" s="198"/>
      <c r="Q474"/>
      <c r="R474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</row>
    <row r="475" spans="1:45" s="19" customFormat="1" ht="12.75" customHeight="1" x14ac:dyDescent="0.25">
      <c r="A475" s="7">
        <v>473</v>
      </c>
      <c r="B475" s="56" t="s">
        <v>471</v>
      </c>
      <c r="C475" s="57" t="s">
        <v>473</v>
      </c>
      <c r="D475" s="91"/>
      <c r="E475" s="57"/>
      <c r="F475" s="57"/>
      <c r="G475" s="72">
        <v>4</v>
      </c>
      <c r="H475" s="77" t="s">
        <v>43</v>
      </c>
      <c r="I475" s="151" t="s">
        <v>719</v>
      </c>
      <c r="J475" s="130" t="s">
        <v>719</v>
      </c>
      <c r="K475" s="28"/>
      <c r="L475" s="8"/>
      <c r="M475" s="198"/>
      <c r="N475" s="198"/>
      <c r="O475" s="198"/>
      <c r="P475" s="198"/>
      <c r="Q475"/>
      <c r="R475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</row>
    <row r="476" spans="1:45" s="19" customFormat="1" ht="15.75" customHeight="1" x14ac:dyDescent="0.25">
      <c r="A476" s="7">
        <v>474</v>
      </c>
      <c r="B476" s="56" t="s">
        <v>471</v>
      </c>
      <c r="C476" s="57" t="s">
        <v>473</v>
      </c>
      <c r="D476" s="91"/>
      <c r="E476" s="57"/>
      <c r="F476" s="57"/>
      <c r="G476" s="72">
        <v>4</v>
      </c>
      <c r="H476" s="77" t="s">
        <v>47</v>
      </c>
      <c r="I476" s="151" t="s">
        <v>719</v>
      </c>
      <c r="J476" s="130" t="s">
        <v>719</v>
      </c>
      <c r="K476" s="28"/>
      <c r="L476" s="8"/>
      <c r="M476" s="198"/>
      <c r="N476" s="198"/>
      <c r="O476" s="198"/>
      <c r="P476" s="198"/>
      <c r="Q476"/>
      <c r="R476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</row>
    <row r="477" spans="1:45" s="19" customFormat="1" ht="12.75" customHeight="1" x14ac:dyDescent="0.25">
      <c r="A477" s="7">
        <v>475</v>
      </c>
      <c r="B477" s="56" t="s">
        <v>471</v>
      </c>
      <c r="C477" s="57" t="s">
        <v>473</v>
      </c>
      <c r="D477" s="91"/>
      <c r="E477" s="57"/>
      <c r="F477" s="57"/>
      <c r="G477" s="72">
        <v>4</v>
      </c>
      <c r="H477" s="77" t="s">
        <v>50</v>
      </c>
      <c r="I477" s="151" t="s">
        <v>719</v>
      </c>
      <c r="J477" s="130" t="s">
        <v>719</v>
      </c>
      <c r="K477" s="28"/>
      <c r="L477" s="8"/>
      <c r="M477" s="198"/>
      <c r="N477" s="198"/>
      <c r="O477" s="198"/>
      <c r="P477" s="198"/>
      <c r="Q477"/>
      <c r="R477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</row>
    <row r="478" spans="1:45" s="19" customFormat="1" ht="12.75" customHeight="1" x14ac:dyDescent="0.25">
      <c r="A478" s="7">
        <v>476</v>
      </c>
      <c r="B478" s="56" t="s">
        <v>471</v>
      </c>
      <c r="C478" s="57" t="s">
        <v>473</v>
      </c>
      <c r="D478" s="91"/>
      <c r="E478" s="57"/>
      <c r="F478" s="57"/>
      <c r="G478" s="72">
        <v>4</v>
      </c>
      <c r="H478" s="77" t="s">
        <v>53</v>
      </c>
      <c r="I478" s="151" t="s">
        <v>719</v>
      </c>
      <c r="J478" s="130" t="s">
        <v>719</v>
      </c>
      <c r="K478" s="28"/>
      <c r="L478" s="8"/>
      <c r="M478" s="198"/>
      <c r="N478" s="198"/>
      <c r="O478" s="198"/>
      <c r="P478" s="198"/>
      <c r="Q478"/>
      <c r="R47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</row>
    <row r="479" spans="1:45" s="19" customFormat="1" ht="12.75" customHeight="1" x14ac:dyDescent="0.25">
      <c r="A479" s="7">
        <v>477</v>
      </c>
      <c r="B479" s="56" t="s">
        <v>471</v>
      </c>
      <c r="C479" s="57" t="s">
        <v>473</v>
      </c>
      <c r="D479" s="91"/>
      <c r="E479" s="57"/>
      <c r="F479" s="57"/>
      <c r="G479" s="72">
        <v>4</v>
      </c>
      <c r="H479" s="77" t="s">
        <v>56</v>
      </c>
      <c r="I479" s="151" t="s">
        <v>719</v>
      </c>
      <c r="J479" s="130" t="s">
        <v>719</v>
      </c>
      <c r="K479" s="28"/>
      <c r="L479" s="8"/>
      <c r="M479" s="198"/>
      <c r="N479" s="198"/>
      <c r="O479" s="198"/>
      <c r="P479" s="198"/>
      <c r="Q479"/>
      <c r="R479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</row>
    <row r="480" spans="1:45" s="19" customFormat="1" ht="12.75" customHeight="1" x14ac:dyDescent="0.25">
      <c r="A480" s="7">
        <v>478</v>
      </c>
      <c r="B480" s="56" t="s">
        <v>471</v>
      </c>
      <c r="C480" s="57" t="s">
        <v>473</v>
      </c>
      <c r="D480" s="92"/>
      <c r="E480" s="93"/>
      <c r="F480" s="93"/>
      <c r="G480" s="72">
        <v>4</v>
      </c>
      <c r="H480" s="73">
        <v>10</v>
      </c>
      <c r="I480" s="151" t="s">
        <v>719</v>
      </c>
      <c r="J480" s="130" t="s">
        <v>719</v>
      </c>
      <c r="K480" s="28"/>
      <c r="L480" s="8"/>
      <c r="M480" s="198"/>
      <c r="N480" s="198"/>
      <c r="O480" s="198"/>
      <c r="P480" s="198"/>
      <c r="Q480"/>
      <c r="R480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</row>
    <row r="481" spans="1:45" s="19" customFormat="1" ht="12.75" customHeight="1" x14ac:dyDescent="0.25">
      <c r="A481" s="7">
        <v>479</v>
      </c>
      <c r="B481" s="56" t="s">
        <v>471</v>
      </c>
      <c r="C481" s="57" t="s">
        <v>473</v>
      </c>
      <c r="D481" s="91"/>
      <c r="E481" s="57"/>
      <c r="F481" s="57"/>
      <c r="G481" s="72">
        <v>4</v>
      </c>
      <c r="H481" s="73">
        <v>11</v>
      </c>
      <c r="I481" s="151" t="s">
        <v>719</v>
      </c>
      <c r="J481" s="130" t="s">
        <v>719</v>
      </c>
      <c r="K481" s="28"/>
      <c r="L481" s="8"/>
      <c r="M481" s="198"/>
      <c r="N481" s="198"/>
      <c r="O481" s="198"/>
      <c r="P481" s="198"/>
      <c r="Q481"/>
      <c r="R481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</row>
    <row r="482" spans="1:45" s="19" customFormat="1" ht="12.75" customHeight="1" x14ac:dyDescent="0.25">
      <c r="A482" s="7">
        <v>480</v>
      </c>
      <c r="B482" s="56" t="s">
        <v>471</v>
      </c>
      <c r="C482" s="57" t="s">
        <v>473</v>
      </c>
      <c r="D482" s="92"/>
      <c r="E482" s="57"/>
      <c r="F482" s="57"/>
      <c r="G482" s="72">
        <v>4</v>
      </c>
      <c r="H482" s="73">
        <v>12</v>
      </c>
      <c r="I482" s="151" t="s">
        <v>719</v>
      </c>
      <c r="J482" s="130" t="s">
        <v>719</v>
      </c>
      <c r="K482" s="28"/>
      <c r="L482" s="8"/>
      <c r="M482" s="198"/>
      <c r="N482" s="198"/>
      <c r="O482" s="198"/>
      <c r="P482" s="198"/>
      <c r="Q482"/>
      <c r="R482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</row>
    <row r="483" spans="1:45" s="19" customFormat="1" ht="12.75" customHeight="1" x14ac:dyDescent="0.25">
      <c r="A483" s="7">
        <v>481</v>
      </c>
      <c r="B483" s="56" t="s">
        <v>471</v>
      </c>
      <c r="C483" s="57" t="s">
        <v>473</v>
      </c>
      <c r="D483" s="92"/>
      <c r="E483" s="57"/>
      <c r="F483" s="57"/>
      <c r="G483" s="72">
        <v>4</v>
      </c>
      <c r="H483" s="73">
        <v>13</v>
      </c>
      <c r="I483" s="151" t="s">
        <v>719</v>
      </c>
      <c r="J483" s="130" t="s">
        <v>719</v>
      </c>
      <c r="K483" s="28"/>
      <c r="L483" s="8"/>
      <c r="M483" s="198"/>
      <c r="N483" s="198"/>
      <c r="O483" s="198"/>
      <c r="P483" s="198"/>
      <c r="Q483"/>
      <c r="R483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</row>
    <row r="484" spans="1:45" s="19" customFormat="1" ht="12.75" customHeight="1" x14ac:dyDescent="0.25">
      <c r="A484" s="7">
        <v>482</v>
      </c>
      <c r="B484" s="56" t="s">
        <v>471</v>
      </c>
      <c r="C484" s="57" t="s">
        <v>473</v>
      </c>
      <c r="D484" s="92"/>
      <c r="E484" s="93"/>
      <c r="F484" s="93"/>
      <c r="G484" s="72">
        <v>4</v>
      </c>
      <c r="H484" s="73">
        <v>14</v>
      </c>
      <c r="I484" s="151" t="s">
        <v>719</v>
      </c>
      <c r="J484" s="130" t="s">
        <v>719</v>
      </c>
      <c r="K484" s="28"/>
      <c r="L484" s="197"/>
      <c r="M484" s="198"/>
      <c r="N484" s="198"/>
      <c r="O484" s="198"/>
      <c r="P484" s="198"/>
      <c r="Q484"/>
      <c r="R484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</row>
    <row r="485" spans="1:45" s="19" customFormat="1" ht="12.75" customHeight="1" x14ac:dyDescent="0.25">
      <c r="A485" s="7">
        <v>483</v>
      </c>
      <c r="B485" s="56" t="s">
        <v>471</v>
      </c>
      <c r="C485" s="57" t="s">
        <v>473</v>
      </c>
      <c r="D485" s="92"/>
      <c r="E485" s="57"/>
      <c r="F485" s="57"/>
      <c r="G485" s="72">
        <v>4</v>
      </c>
      <c r="H485" s="73">
        <v>15</v>
      </c>
      <c r="I485" s="151" t="s">
        <v>719</v>
      </c>
      <c r="J485" s="130" t="s">
        <v>719</v>
      </c>
      <c r="K485" s="28"/>
      <c r="L485" s="197"/>
      <c r="M485" s="198"/>
      <c r="N485" s="198"/>
      <c r="O485" s="198"/>
      <c r="P485" s="198"/>
      <c r="Q485"/>
      <c r="R48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</row>
    <row r="486" spans="1:45" s="19" customFormat="1" ht="12.75" customHeight="1" x14ac:dyDescent="0.25">
      <c r="A486" s="7">
        <v>484</v>
      </c>
      <c r="B486" s="56" t="s">
        <v>471</v>
      </c>
      <c r="C486" s="57" t="s">
        <v>473</v>
      </c>
      <c r="D486" s="92"/>
      <c r="E486" s="93"/>
      <c r="F486" s="94"/>
      <c r="G486" s="72">
        <v>4</v>
      </c>
      <c r="H486" s="73">
        <v>16</v>
      </c>
      <c r="I486" s="151" t="s">
        <v>719</v>
      </c>
      <c r="J486" s="130" t="s">
        <v>719</v>
      </c>
      <c r="K486" s="28"/>
      <c r="L486" s="8"/>
      <c r="M486" s="198"/>
      <c r="N486" s="198"/>
      <c r="O486" s="198"/>
      <c r="P486" s="198"/>
      <c r="Q486"/>
      <c r="R486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</row>
    <row r="487" spans="1:45" s="19" customFormat="1" ht="12.75" customHeight="1" x14ac:dyDescent="0.25">
      <c r="A487" s="7">
        <v>485</v>
      </c>
      <c r="B487" s="56" t="s">
        <v>471</v>
      </c>
      <c r="C487" s="57" t="s">
        <v>473</v>
      </c>
      <c r="D487" s="92"/>
      <c r="E487" s="95"/>
      <c r="F487" s="93"/>
      <c r="G487" s="72">
        <v>4</v>
      </c>
      <c r="H487" s="73">
        <v>17</v>
      </c>
      <c r="I487" s="151" t="s">
        <v>719</v>
      </c>
      <c r="J487" s="130" t="s">
        <v>719</v>
      </c>
      <c r="K487" s="28"/>
      <c r="L487" s="8"/>
      <c r="M487" s="198"/>
      <c r="N487" s="198"/>
      <c r="O487" s="198"/>
      <c r="P487" s="198"/>
      <c r="Q487"/>
      <c r="R487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</row>
    <row r="488" spans="1:45" s="19" customFormat="1" x14ac:dyDescent="0.25">
      <c r="A488" s="7">
        <v>486</v>
      </c>
      <c r="B488" s="56" t="s">
        <v>471</v>
      </c>
      <c r="C488" s="57" t="s">
        <v>473</v>
      </c>
      <c r="D488" s="92"/>
      <c r="E488" s="93"/>
      <c r="F488" s="93"/>
      <c r="G488" s="72">
        <v>4</v>
      </c>
      <c r="H488" s="73">
        <v>18</v>
      </c>
      <c r="I488" s="151" t="s">
        <v>719</v>
      </c>
      <c r="J488" s="130" t="s">
        <v>719</v>
      </c>
      <c r="K488" s="28"/>
      <c r="L488" s="8"/>
      <c r="M488" s="198"/>
      <c r="N488" s="198"/>
      <c r="O488" s="198"/>
      <c r="P488" s="198"/>
      <c r="Q488"/>
      <c r="R48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</row>
    <row r="489" spans="1:45" s="19" customFormat="1" ht="12.75" customHeight="1" x14ac:dyDescent="0.25">
      <c r="A489" s="7">
        <v>487</v>
      </c>
      <c r="B489" s="56" t="s">
        <v>471</v>
      </c>
      <c r="C489" s="57" t="s">
        <v>473</v>
      </c>
      <c r="D489" s="92"/>
      <c r="E489" s="93"/>
      <c r="F489" s="93"/>
      <c r="G489" s="72">
        <v>4</v>
      </c>
      <c r="H489" s="73">
        <v>19</v>
      </c>
      <c r="I489" s="151" t="s">
        <v>719</v>
      </c>
      <c r="J489" s="130" t="s">
        <v>719</v>
      </c>
      <c r="K489" s="28"/>
      <c r="L489" s="8"/>
      <c r="M489" s="198"/>
      <c r="N489" s="198"/>
      <c r="O489" s="198"/>
      <c r="P489" s="198"/>
      <c r="Q489"/>
      <c r="R489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</row>
    <row r="490" spans="1:45" s="19" customFormat="1" ht="12.75" customHeight="1" x14ac:dyDescent="0.25">
      <c r="A490" s="7">
        <v>488</v>
      </c>
      <c r="B490" s="56" t="s">
        <v>471</v>
      </c>
      <c r="C490" s="57" t="s">
        <v>473</v>
      </c>
      <c r="D490" s="92"/>
      <c r="E490" s="93"/>
      <c r="F490" s="93"/>
      <c r="G490" s="72">
        <v>4</v>
      </c>
      <c r="H490" s="73">
        <v>20</v>
      </c>
      <c r="I490" s="151" t="s">
        <v>719</v>
      </c>
      <c r="J490" s="130" t="s">
        <v>719</v>
      </c>
      <c r="K490" s="28"/>
      <c r="L490" s="8"/>
      <c r="M490" s="198"/>
      <c r="N490" s="198"/>
      <c r="O490" s="198"/>
      <c r="P490" s="198"/>
      <c r="Q490"/>
      <c r="R490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</row>
    <row r="491" spans="1:45" s="19" customFormat="1" ht="12.75" customHeight="1" x14ac:dyDescent="0.25">
      <c r="A491" s="7">
        <v>489</v>
      </c>
      <c r="B491" s="56" t="s">
        <v>471</v>
      </c>
      <c r="C491" s="57" t="s">
        <v>475</v>
      </c>
      <c r="D491" s="96" t="s">
        <v>490</v>
      </c>
      <c r="E491" s="93" t="s">
        <v>491</v>
      </c>
      <c r="F491" s="93" t="s">
        <v>492</v>
      </c>
      <c r="G491" s="72">
        <v>4</v>
      </c>
      <c r="H491" s="73">
        <v>21</v>
      </c>
      <c r="I491" s="151" t="s">
        <v>874</v>
      </c>
      <c r="J491" s="133" t="s">
        <v>719</v>
      </c>
      <c r="K491" s="146"/>
      <c r="L491" s="8"/>
      <c r="M491" s="198"/>
      <c r="N491" s="198"/>
      <c r="O491" s="198"/>
      <c r="P491" s="198"/>
      <c r="Q491"/>
      <c r="R491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</row>
    <row r="492" spans="1:45" s="8" customFormat="1" ht="12.75" customHeight="1" x14ac:dyDescent="0.25">
      <c r="A492" s="7">
        <v>490</v>
      </c>
      <c r="B492" s="56" t="s">
        <v>471</v>
      </c>
      <c r="C492" s="57" t="s">
        <v>475</v>
      </c>
      <c r="D492" s="92" t="s">
        <v>493</v>
      </c>
      <c r="E492" s="57" t="s">
        <v>494</v>
      </c>
      <c r="F492" s="57" t="s">
        <v>495</v>
      </c>
      <c r="G492" s="72">
        <v>4</v>
      </c>
      <c r="H492" s="73">
        <v>22</v>
      </c>
      <c r="I492" s="151" t="s">
        <v>875</v>
      </c>
      <c r="J492" s="130" t="s">
        <v>719</v>
      </c>
      <c r="K492" s="28"/>
      <c r="M492" s="198"/>
      <c r="N492" s="198"/>
      <c r="O492" s="198"/>
      <c r="P492" s="198"/>
      <c r="Q492"/>
      <c r="R492"/>
    </row>
    <row r="493" spans="1:45" s="19" customFormat="1" ht="12.75" customHeight="1" x14ac:dyDescent="0.25">
      <c r="A493" s="7">
        <v>491</v>
      </c>
      <c r="B493" s="56" t="s">
        <v>471</v>
      </c>
      <c r="C493" s="57" t="s">
        <v>475</v>
      </c>
      <c r="D493" s="92" t="s">
        <v>496</v>
      </c>
      <c r="E493" s="57" t="s">
        <v>497</v>
      </c>
      <c r="F493" s="57" t="s">
        <v>498</v>
      </c>
      <c r="G493" s="72">
        <v>4</v>
      </c>
      <c r="H493" s="73">
        <v>23</v>
      </c>
      <c r="I493" s="151" t="s">
        <v>876</v>
      </c>
      <c r="J493" s="130" t="s">
        <v>719</v>
      </c>
      <c r="K493" s="28"/>
      <c r="L493" s="8"/>
      <c r="M493" s="198"/>
      <c r="N493" s="198"/>
      <c r="O493" s="198"/>
      <c r="P493" s="198"/>
      <c r="Q493"/>
      <c r="R493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</row>
    <row r="494" spans="1:45" s="19" customFormat="1" ht="12.75" customHeight="1" x14ac:dyDescent="0.25">
      <c r="A494" s="7">
        <v>492</v>
      </c>
      <c r="B494" s="56" t="s">
        <v>471</v>
      </c>
      <c r="C494" s="57" t="s">
        <v>475</v>
      </c>
      <c r="D494" s="92" t="s">
        <v>499</v>
      </c>
      <c r="E494" s="57" t="s">
        <v>500</v>
      </c>
      <c r="F494" s="57" t="s">
        <v>501</v>
      </c>
      <c r="G494" s="72">
        <v>4</v>
      </c>
      <c r="H494" s="73">
        <v>24</v>
      </c>
      <c r="I494" s="151" t="s">
        <v>877</v>
      </c>
      <c r="J494" s="130" t="s">
        <v>719</v>
      </c>
      <c r="K494" s="91"/>
      <c r="L494" s="8"/>
      <c r="M494" s="198"/>
      <c r="N494" s="198"/>
      <c r="O494" s="198"/>
      <c r="P494" s="198"/>
      <c r="Q494"/>
      <c r="R494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</row>
    <row r="495" spans="1:45" s="19" customFormat="1" ht="12.75" customHeight="1" x14ac:dyDescent="0.25">
      <c r="A495" s="7">
        <v>493</v>
      </c>
      <c r="B495" s="56" t="s">
        <v>471</v>
      </c>
      <c r="C495" s="57" t="s">
        <v>475</v>
      </c>
      <c r="D495" s="92" t="s">
        <v>502</v>
      </c>
      <c r="E495" s="57" t="s">
        <v>503</v>
      </c>
      <c r="F495" s="57" t="s">
        <v>504</v>
      </c>
      <c r="G495" s="72">
        <v>4</v>
      </c>
      <c r="H495" s="73">
        <v>25</v>
      </c>
      <c r="I495" s="151" t="s">
        <v>878</v>
      </c>
      <c r="J495" s="130" t="s">
        <v>719</v>
      </c>
      <c r="K495" s="91"/>
      <c r="L495" s="8"/>
      <c r="M495" s="198"/>
      <c r="N495" s="198"/>
      <c r="O495" s="198"/>
      <c r="P495" s="198"/>
      <c r="Q495"/>
      <c r="R495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</row>
    <row r="496" spans="1:45" s="19" customFormat="1" ht="12.75" customHeight="1" x14ac:dyDescent="0.25">
      <c r="A496" s="7">
        <v>494</v>
      </c>
      <c r="B496" s="56" t="s">
        <v>471</v>
      </c>
      <c r="C496" s="57" t="s">
        <v>475</v>
      </c>
      <c r="D496" s="92" t="s">
        <v>505</v>
      </c>
      <c r="E496" s="93" t="s">
        <v>506</v>
      </c>
      <c r="F496" s="93" t="s">
        <v>507</v>
      </c>
      <c r="G496" s="72">
        <v>4</v>
      </c>
      <c r="H496" s="73">
        <v>26</v>
      </c>
      <c r="I496" s="151" t="s">
        <v>879</v>
      </c>
      <c r="J496" s="130" t="s">
        <v>719</v>
      </c>
      <c r="K496" s="91"/>
      <c r="L496" s="8"/>
      <c r="M496" s="198"/>
      <c r="N496" s="198"/>
      <c r="O496" s="198"/>
      <c r="P496" s="198"/>
      <c r="Q496"/>
      <c r="R496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</row>
    <row r="497" spans="1:45" s="19" customFormat="1" ht="12.75" customHeight="1" x14ac:dyDescent="0.25">
      <c r="A497" s="7">
        <v>495</v>
      </c>
      <c r="B497" s="56" t="s">
        <v>471</v>
      </c>
      <c r="C497" s="57" t="s">
        <v>475</v>
      </c>
      <c r="D497" s="92" t="s">
        <v>508</v>
      </c>
      <c r="E497" s="93" t="s">
        <v>509</v>
      </c>
      <c r="F497" s="93" t="s">
        <v>498</v>
      </c>
      <c r="G497" s="72">
        <v>4</v>
      </c>
      <c r="H497" s="73">
        <v>27</v>
      </c>
      <c r="I497" s="151" t="s">
        <v>880</v>
      </c>
      <c r="J497" s="130" t="s">
        <v>719</v>
      </c>
      <c r="K497" s="91"/>
      <c r="L497" s="8"/>
      <c r="M497" s="198"/>
      <c r="N497" s="198"/>
      <c r="O497" s="198"/>
      <c r="P497" s="198"/>
      <c r="Q497"/>
      <c r="R497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59"/>
      <c r="AQ497" s="59"/>
      <c r="AR497" s="8"/>
      <c r="AS497" s="8"/>
    </row>
    <row r="498" spans="1:45" s="8" customFormat="1" ht="12.75" customHeight="1" x14ac:dyDescent="0.25">
      <c r="A498" s="7">
        <v>496</v>
      </c>
      <c r="B498" s="56" t="s">
        <v>471</v>
      </c>
      <c r="C498" s="57" t="s">
        <v>475</v>
      </c>
      <c r="D498" s="92"/>
      <c r="E498" s="93"/>
      <c r="F498" s="93"/>
      <c r="G498" s="72">
        <v>4</v>
      </c>
      <c r="H498" s="73">
        <v>28</v>
      </c>
      <c r="I498" s="151" t="s">
        <v>719</v>
      </c>
      <c r="J498" s="130" t="s">
        <v>719</v>
      </c>
      <c r="K498" s="91"/>
      <c r="M498" s="198"/>
      <c r="N498" s="198"/>
      <c r="O498" s="198"/>
      <c r="P498" s="198"/>
      <c r="Q498"/>
      <c r="R498"/>
      <c r="AS498" s="59"/>
    </row>
    <row r="499" spans="1:45" s="19" customFormat="1" ht="12.75" customHeight="1" x14ac:dyDescent="0.25">
      <c r="A499" s="7">
        <v>497</v>
      </c>
      <c r="B499" s="56" t="s">
        <v>471</v>
      </c>
      <c r="C499" s="57" t="s">
        <v>475</v>
      </c>
      <c r="D499" s="92"/>
      <c r="E499" s="57"/>
      <c r="F499" s="57"/>
      <c r="G499" s="72">
        <v>4</v>
      </c>
      <c r="H499" s="73">
        <v>29</v>
      </c>
      <c r="I499" s="151" t="s">
        <v>719</v>
      </c>
      <c r="J499" s="130" t="s">
        <v>719</v>
      </c>
      <c r="K499" s="91"/>
      <c r="L499" s="8"/>
      <c r="M499" s="198"/>
      <c r="N499" s="198"/>
      <c r="O499" s="198"/>
      <c r="P499" s="198"/>
      <c r="Q499"/>
      <c r="R499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59"/>
    </row>
    <row r="500" spans="1:45" s="19" customFormat="1" ht="12.75" customHeight="1" x14ac:dyDescent="0.25">
      <c r="A500" s="7">
        <v>498</v>
      </c>
      <c r="B500" s="56" t="s">
        <v>471</v>
      </c>
      <c r="C500" s="57" t="s">
        <v>475</v>
      </c>
      <c r="D500" s="92"/>
      <c r="E500" s="93"/>
      <c r="F500" s="93"/>
      <c r="G500" s="72">
        <v>4</v>
      </c>
      <c r="H500" s="73">
        <v>30</v>
      </c>
      <c r="I500" s="151" t="s">
        <v>719</v>
      </c>
      <c r="J500" s="130" t="s">
        <v>719</v>
      </c>
      <c r="K500" s="91"/>
      <c r="L500" s="8"/>
      <c r="M500" s="198"/>
      <c r="N500" s="198"/>
      <c r="O500" s="198"/>
      <c r="P500" s="198"/>
      <c r="Q500"/>
      <c r="R500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</row>
    <row r="501" spans="1:45" s="19" customFormat="1" ht="12.75" customHeight="1" x14ac:dyDescent="0.25">
      <c r="A501" s="7">
        <v>499</v>
      </c>
      <c r="B501" s="56" t="s">
        <v>471</v>
      </c>
      <c r="C501" s="57" t="s">
        <v>475</v>
      </c>
      <c r="D501" s="92"/>
      <c r="E501" s="57"/>
      <c r="F501" s="57"/>
      <c r="G501" s="72">
        <v>4</v>
      </c>
      <c r="H501" s="73">
        <v>31</v>
      </c>
      <c r="I501" s="151" t="s">
        <v>719</v>
      </c>
      <c r="J501" s="130" t="s">
        <v>719</v>
      </c>
      <c r="K501" s="92"/>
      <c r="L501" s="196"/>
      <c r="M501" s="198"/>
      <c r="N501" s="198"/>
      <c r="O501" s="198"/>
      <c r="P501" s="198"/>
      <c r="Q501"/>
      <c r="R501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</row>
    <row r="502" spans="1:45" s="19" customFormat="1" ht="12.75" customHeight="1" x14ac:dyDescent="0.25">
      <c r="A502" s="7">
        <v>500</v>
      </c>
      <c r="B502" s="56" t="s">
        <v>471</v>
      </c>
      <c r="C502" s="57" t="s">
        <v>475</v>
      </c>
      <c r="D502" s="92"/>
      <c r="E502" s="57"/>
      <c r="F502" s="57"/>
      <c r="G502" s="72">
        <v>4</v>
      </c>
      <c r="H502" s="73">
        <v>32</v>
      </c>
      <c r="I502" s="151" t="s">
        <v>719</v>
      </c>
      <c r="J502" s="130" t="s">
        <v>719</v>
      </c>
      <c r="K502" s="91"/>
      <c r="L502" s="8"/>
      <c r="M502" s="198"/>
      <c r="N502" s="198"/>
      <c r="O502" s="198"/>
      <c r="P502" s="198"/>
      <c r="Q502"/>
      <c r="R502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</row>
    <row r="503" spans="1:45" s="19" customFormat="1" ht="12.75" customHeight="1" x14ac:dyDescent="0.25">
      <c r="A503" s="7">
        <v>501</v>
      </c>
      <c r="B503" s="56" t="s">
        <v>471</v>
      </c>
      <c r="C503" s="57" t="s">
        <v>475</v>
      </c>
      <c r="D503" s="92"/>
      <c r="E503" s="57"/>
      <c r="F503" s="57"/>
      <c r="G503" s="72">
        <v>4</v>
      </c>
      <c r="H503" s="73">
        <v>33</v>
      </c>
      <c r="I503" s="151" t="s">
        <v>719</v>
      </c>
      <c r="J503" s="130" t="s">
        <v>719</v>
      </c>
      <c r="K503" s="92"/>
      <c r="L503" s="8"/>
      <c r="M503" s="198"/>
      <c r="N503" s="198"/>
      <c r="O503" s="198"/>
      <c r="P503" s="198"/>
      <c r="Q503"/>
      <c r="R503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</row>
    <row r="504" spans="1:45" s="19" customFormat="1" ht="12.75" customHeight="1" x14ac:dyDescent="0.25">
      <c r="A504" s="7">
        <v>502</v>
      </c>
      <c r="B504" s="56" t="s">
        <v>471</v>
      </c>
      <c r="C504" s="57" t="s">
        <v>475</v>
      </c>
      <c r="D504" s="92"/>
      <c r="E504" s="93"/>
      <c r="F504" s="93"/>
      <c r="G504" s="72">
        <v>4</v>
      </c>
      <c r="H504" s="73">
        <v>34</v>
      </c>
      <c r="I504" s="151" t="s">
        <v>719</v>
      </c>
      <c r="J504" s="130" t="s">
        <v>719</v>
      </c>
      <c r="K504" s="92"/>
      <c r="L504" s="8"/>
      <c r="M504" s="198"/>
      <c r="N504" s="198"/>
      <c r="O504" s="198"/>
      <c r="P504" s="198"/>
      <c r="Q504"/>
      <c r="R504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</row>
    <row r="505" spans="1:45" s="19" customFormat="1" ht="12.75" customHeight="1" x14ac:dyDescent="0.25">
      <c r="A505" s="7">
        <v>503</v>
      </c>
      <c r="B505" s="56" t="s">
        <v>471</v>
      </c>
      <c r="C505" s="57" t="s">
        <v>475</v>
      </c>
      <c r="D505" s="92"/>
      <c r="E505" s="93"/>
      <c r="F505" s="93"/>
      <c r="G505" s="72">
        <v>4</v>
      </c>
      <c r="H505" s="73">
        <v>35</v>
      </c>
      <c r="I505" s="151" t="s">
        <v>719</v>
      </c>
      <c r="J505" s="130" t="s">
        <v>719</v>
      </c>
      <c r="K505" s="92"/>
      <c r="L505" s="8"/>
      <c r="M505" s="198"/>
      <c r="N505" s="198"/>
      <c r="O505" s="198"/>
      <c r="P505" s="198"/>
      <c r="Q505"/>
      <c r="R505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</row>
    <row r="506" spans="1:45" s="19" customFormat="1" ht="12.75" customHeight="1" x14ac:dyDescent="0.25">
      <c r="A506" s="7">
        <v>504</v>
      </c>
      <c r="B506" s="56" t="s">
        <v>471</v>
      </c>
      <c r="C506" s="57" t="s">
        <v>475</v>
      </c>
      <c r="D506" s="92"/>
      <c r="E506" s="93"/>
      <c r="F506" s="93"/>
      <c r="G506" s="72">
        <v>4</v>
      </c>
      <c r="H506" s="73">
        <v>36</v>
      </c>
      <c r="I506" s="151" t="s">
        <v>719</v>
      </c>
      <c r="J506" s="130" t="s">
        <v>719</v>
      </c>
      <c r="K506" s="92"/>
      <c r="L506" s="8"/>
      <c r="M506" s="198"/>
      <c r="N506" s="198"/>
      <c r="O506" s="198"/>
      <c r="P506" s="198"/>
      <c r="Q506"/>
      <c r="R506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</row>
    <row r="507" spans="1:45" s="19" customFormat="1" ht="12.75" customHeight="1" x14ac:dyDescent="0.25">
      <c r="A507" s="7">
        <v>505</v>
      </c>
      <c r="B507" s="56" t="s">
        <v>471</v>
      </c>
      <c r="C507" s="57" t="s">
        <v>475</v>
      </c>
      <c r="D507" s="92"/>
      <c r="E507" s="93"/>
      <c r="F507" s="93"/>
      <c r="G507" s="72">
        <v>4</v>
      </c>
      <c r="H507" s="73">
        <v>37</v>
      </c>
      <c r="I507" s="151" t="s">
        <v>719</v>
      </c>
      <c r="J507" s="130" t="s">
        <v>719</v>
      </c>
      <c r="K507" s="92"/>
      <c r="L507" s="8"/>
      <c r="M507" s="198"/>
      <c r="N507" s="198"/>
      <c r="O507" s="198"/>
      <c r="P507" s="198"/>
      <c r="Q507"/>
      <c r="R507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</row>
    <row r="508" spans="1:45" s="19" customFormat="1" ht="12.75" customHeight="1" x14ac:dyDescent="0.25">
      <c r="A508" s="7">
        <v>506</v>
      </c>
      <c r="B508" s="56" t="s">
        <v>471</v>
      </c>
      <c r="C508" s="57" t="s">
        <v>475</v>
      </c>
      <c r="D508" s="92"/>
      <c r="E508" s="93"/>
      <c r="F508" s="93"/>
      <c r="G508" s="72">
        <v>4</v>
      </c>
      <c r="H508" s="73">
        <v>38</v>
      </c>
      <c r="I508" s="151" t="s">
        <v>719</v>
      </c>
      <c r="J508" s="130" t="s">
        <v>719</v>
      </c>
      <c r="K508" s="92"/>
      <c r="L508" s="8"/>
      <c r="M508" s="198"/>
      <c r="N508" s="198"/>
      <c r="O508" s="198"/>
      <c r="P508" s="198"/>
      <c r="Q508"/>
      <c r="R50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</row>
    <row r="509" spans="1:45" s="19" customFormat="1" ht="12.75" customHeight="1" x14ac:dyDescent="0.25">
      <c r="A509" s="7">
        <v>507</v>
      </c>
      <c r="B509" s="56" t="s">
        <v>471</v>
      </c>
      <c r="C509" s="57" t="s">
        <v>475</v>
      </c>
      <c r="D509" s="92"/>
      <c r="E509" s="93"/>
      <c r="F509" s="93"/>
      <c r="G509" s="72">
        <v>4</v>
      </c>
      <c r="H509" s="73">
        <v>39</v>
      </c>
      <c r="I509" s="151" t="s">
        <v>719</v>
      </c>
      <c r="J509" s="130" t="s">
        <v>719</v>
      </c>
      <c r="K509" s="92"/>
      <c r="L509" s="8"/>
      <c r="M509" s="198"/>
      <c r="N509" s="198"/>
      <c r="O509" s="198"/>
      <c r="P509" s="198"/>
      <c r="Q509"/>
      <c r="R509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</row>
    <row r="510" spans="1:45" s="19" customFormat="1" ht="12.75" customHeight="1" x14ac:dyDescent="0.25">
      <c r="A510" s="7">
        <v>508</v>
      </c>
      <c r="B510" s="56" t="s">
        <v>471</v>
      </c>
      <c r="C510" s="57" t="s">
        <v>475</v>
      </c>
      <c r="D510" s="97"/>
      <c r="E510" s="98"/>
      <c r="F510" s="93"/>
      <c r="G510" s="72">
        <v>4</v>
      </c>
      <c r="H510" s="73">
        <v>40</v>
      </c>
      <c r="I510" s="151" t="s">
        <v>719</v>
      </c>
      <c r="J510" s="131" t="s">
        <v>719</v>
      </c>
      <c r="K510" s="97"/>
      <c r="L510" s="8"/>
      <c r="M510" s="198"/>
      <c r="N510" s="198"/>
      <c r="O510" s="198"/>
      <c r="P510" s="198"/>
      <c r="Q510"/>
      <c r="R510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</row>
    <row r="511" spans="1:45" s="19" customFormat="1" ht="12.75" customHeight="1" x14ac:dyDescent="0.25">
      <c r="A511" s="7">
        <v>509</v>
      </c>
      <c r="B511" s="56" t="s">
        <v>471</v>
      </c>
      <c r="C511" s="57" t="s">
        <v>477</v>
      </c>
      <c r="D511" s="99" t="s">
        <v>510</v>
      </c>
      <c r="E511" s="99" t="s">
        <v>511</v>
      </c>
      <c r="F511" s="93" t="s">
        <v>512</v>
      </c>
      <c r="G511" s="72">
        <v>4</v>
      </c>
      <c r="H511" s="73">
        <v>41</v>
      </c>
      <c r="I511" s="151" t="s">
        <v>881</v>
      </c>
      <c r="J511" s="130" t="s">
        <v>719</v>
      </c>
      <c r="K511" s="92"/>
      <c r="L511" s="8"/>
      <c r="M511" s="198"/>
      <c r="N511" s="198"/>
      <c r="O511" s="198"/>
      <c r="P511" s="198"/>
      <c r="Q511"/>
      <c r="R511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</row>
    <row r="512" spans="1:45" s="19" customFormat="1" ht="12.75" customHeight="1" x14ac:dyDescent="0.25">
      <c r="A512" s="7">
        <v>510</v>
      </c>
      <c r="B512" s="56" t="s">
        <v>471</v>
      </c>
      <c r="C512" s="57" t="s">
        <v>477</v>
      </c>
      <c r="D512" s="99" t="s">
        <v>513</v>
      </c>
      <c r="E512" s="99" t="s">
        <v>514</v>
      </c>
      <c r="F512" s="93" t="s">
        <v>515</v>
      </c>
      <c r="G512" s="72">
        <v>4</v>
      </c>
      <c r="H512" s="73">
        <v>42</v>
      </c>
      <c r="I512" s="151" t="s">
        <v>882</v>
      </c>
      <c r="J512" s="130" t="s">
        <v>719</v>
      </c>
      <c r="K512" s="92"/>
      <c r="L512" s="8"/>
      <c r="M512" s="198"/>
      <c r="N512" s="198"/>
      <c r="O512" s="198"/>
      <c r="P512" s="198"/>
      <c r="Q512"/>
      <c r="R512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</row>
    <row r="513" spans="1:45" s="19" customFormat="1" ht="12.75" customHeight="1" x14ac:dyDescent="0.25">
      <c r="A513" s="7">
        <v>511</v>
      </c>
      <c r="B513" s="56" t="s">
        <v>471</v>
      </c>
      <c r="C513" s="57" t="s">
        <v>477</v>
      </c>
      <c r="D513" s="99" t="s">
        <v>516</v>
      </c>
      <c r="E513" s="99" t="s">
        <v>517</v>
      </c>
      <c r="F513" s="93" t="s">
        <v>518</v>
      </c>
      <c r="G513" s="72">
        <v>4</v>
      </c>
      <c r="H513" s="73">
        <v>43</v>
      </c>
      <c r="I513" s="151" t="s">
        <v>883</v>
      </c>
      <c r="J513" s="130" t="s">
        <v>719</v>
      </c>
      <c r="K513" s="92"/>
      <c r="L513" s="8"/>
      <c r="M513" s="198"/>
      <c r="N513" s="198"/>
      <c r="O513" s="198"/>
      <c r="P513" s="198"/>
      <c r="Q513"/>
      <c r="R513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</row>
    <row r="514" spans="1:45" s="19" customFormat="1" ht="12.75" customHeight="1" x14ac:dyDescent="0.25">
      <c r="A514" s="7">
        <v>512</v>
      </c>
      <c r="B514" s="56" t="s">
        <v>471</v>
      </c>
      <c r="C514" s="57" t="s">
        <v>477</v>
      </c>
      <c r="D514" s="99" t="s">
        <v>519</v>
      </c>
      <c r="E514" s="99" t="s">
        <v>520</v>
      </c>
      <c r="F514" s="93" t="s">
        <v>521</v>
      </c>
      <c r="G514" s="72">
        <v>4</v>
      </c>
      <c r="H514" s="73">
        <v>44</v>
      </c>
      <c r="I514" s="151" t="s">
        <v>884</v>
      </c>
      <c r="J514" s="130" t="s">
        <v>719</v>
      </c>
      <c r="K514" s="92"/>
      <c r="L514" s="8"/>
      <c r="M514" s="198"/>
      <c r="N514" s="198"/>
      <c r="O514" s="198"/>
      <c r="P514" s="198"/>
      <c r="Q514"/>
      <c r="R514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</row>
    <row r="515" spans="1:45" s="19" customFormat="1" ht="12.75" customHeight="1" x14ac:dyDescent="0.25">
      <c r="A515" s="7">
        <v>513</v>
      </c>
      <c r="B515" s="56" t="s">
        <v>471</v>
      </c>
      <c r="C515" s="57" t="s">
        <v>477</v>
      </c>
      <c r="D515" s="99" t="s">
        <v>522</v>
      </c>
      <c r="E515" s="99" t="s">
        <v>523</v>
      </c>
      <c r="F515" s="93" t="s">
        <v>512</v>
      </c>
      <c r="G515" s="72">
        <v>4</v>
      </c>
      <c r="H515" s="73">
        <v>45</v>
      </c>
      <c r="I515" s="151" t="s">
        <v>885</v>
      </c>
      <c r="J515" s="130" t="s">
        <v>719</v>
      </c>
      <c r="K515" s="92"/>
      <c r="L515" s="8"/>
      <c r="M515" s="198"/>
      <c r="N515" s="198"/>
      <c r="O515" s="198"/>
      <c r="P515" s="198"/>
      <c r="Q515"/>
      <c r="R515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</row>
    <row r="516" spans="1:45" s="19" customFormat="1" ht="12.75" customHeight="1" x14ac:dyDescent="0.25">
      <c r="A516" s="7">
        <v>514</v>
      </c>
      <c r="B516" s="56" t="s">
        <v>471</v>
      </c>
      <c r="C516" s="57" t="s">
        <v>477</v>
      </c>
      <c r="D516" s="92"/>
      <c r="E516" s="93"/>
      <c r="F516" s="93"/>
      <c r="G516" s="72">
        <v>4</v>
      </c>
      <c r="H516" s="73">
        <v>46</v>
      </c>
      <c r="I516" s="151" t="s">
        <v>719</v>
      </c>
      <c r="J516" s="130" t="s">
        <v>719</v>
      </c>
      <c r="K516" s="92"/>
      <c r="L516" s="8"/>
      <c r="M516" s="198"/>
      <c r="N516" s="198"/>
      <c r="O516" s="198"/>
      <c r="P516" s="198"/>
      <c r="Q516"/>
      <c r="R516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</row>
    <row r="517" spans="1:45" s="19" customFormat="1" ht="12.75" customHeight="1" x14ac:dyDescent="0.25">
      <c r="A517" s="7">
        <v>515</v>
      </c>
      <c r="B517" s="56" t="s">
        <v>471</v>
      </c>
      <c r="C517" s="57" t="s">
        <v>477</v>
      </c>
      <c r="D517" s="92"/>
      <c r="E517" s="93"/>
      <c r="F517" s="93"/>
      <c r="G517" s="72">
        <v>4</v>
      </c>
      <c r="H517" s="73">
        <v>47</v>
      </c>
      <c r="I517" s="151" t="s">
        <v>719</v>
      </c>
      <c r="J517" s="130" t="s">
        <v>719</v>
      </c>
      <c r="K517" s="92"/>
      <c r="L517" s="8"/>
      <c r="M517" s="198"/>
      <c r="N517" s="198"/>
      <c r="O517" s="198"/>
      <c r="P517" s="198"/>
      <c r="Q517"/>
      <c r="R517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</row>
    <row r="518" spans="1:45" s="19" customFormat="1" ht="12.75" customHeight="1" x14ac:dyDescent="0.25">
      <c r="A518" s="7">
        <v>516</v>
      </c>
      <c r="B518" s="56" t="s">
        <v>471</v>
      </c>
      <c r="C518" s="57" t="s">
        <v>477</v>
      </c>
      <c r="D518" s="92"/>
      <c r="E518" s="93"/>
      <c r="F518" s="93"/>
      <c r="G518" s="72">
        <v>4</v>
      </c>
      <c r="H518" s="73">
        <v>48</v>
      </c>
      <c r="I518" s="151" t="s">
        <v>719</v>
      </c>
      <c r="J518" s="130" t="s">
        <v>719</v>
      </c>
      <c r="K518" s="92"/>
      <c r="L518" s="8"/>
      <c r="M518" s="198"/>
      <c r="N518" s="198"/>
      <c r="O518" s="198"/>
      <c r="P518" s="198"/>
      <c r="Q518"/>
      <c r="R51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</row>
    <row r="519" spans="1:45" s="19" customFormat="1" ht="12.75" customHeight="1" x14ac:dyDescent="0.25">
      <c r="A519" s="7">
        <v>517</v>
      </c>
      <c r="B519" s="56" t="s">
        <v>471</v>
      </c>
      <c r="C519" s="57" t="s">
        <v>477</v>
      </c>
      <c r="D519" s="92"/>
      <c r="E519" s="93"/>
      <c r="F519" s="93"/>
      <c r="G519" s="72">
        <v>4</v>
      </c>
      <c r="H519" s="73">
        <v>49</v>
      </c>
      <c r="I519" s="151" t="s">
        <v>719</v>
      </c>
      <c r="J519" s="130" t="s">
        <v>719</v>
      </c>
      <c r="K519" s="92"/>
      <c r="L519" s="8"/>
      <c r="M519" s="198"/>
      <c r="N519" s="198"/>
      <c r="O519" s="198"/>
      <c r="P519" s="198"/>
      <c r="Q519"/>
      <c r="R519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</row>
    <row r="520" spans="1:45" s="19" customFormat="1" ht="12.75" customHeight="1" x14ac:dyDescent="0.25">
      <c r="A520" s="7">
        <v>518</v>
      </c>
      <c r="B520" s="56" t="s">
        <v>471</v>
      </c>
      <c r="C520" s="57" t="s">
        <v>477</v>
      </c>
      <c r="D520" s="92"/>
      <c r="E520" s="93"/>
      <c r="F520" s="93"/>
      <c r="G520" s="72">
        <v>4</v>
      </c>
      <c r="H520" s="73">
        <v>50</v>
      </c>
      <c r="I520" s="151" t="s">
        <v>719</v>
      </c>
      <c r="J520" s="130" t="s">
        <v>719</v>
      </c>
      <c r="K520" s="92"/>
      <c r="L520" s="8"/>
      <c r="M520" s="198"/>
      <c r="N520" s="198"/>
      <c r="O520" s="198"/>
      <c r="P520" s="198"/>
      <c r="Q520"/>
      <c r="R520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</row>
    <row r="521" spans="1:45" s="19" customFormat="1" ht="12.75" customHeight="1" x14ac:dyDescent="0.25">
      <c r="A521" s="7">
        <v>519</v>
      </c>
      <c r="B521" s="56" t="s">
        <v>471</v>
      </c>
      <c r="C521" s="57" t="s">
        <v>477</v>
      </c>
      <c r="D521" s="92"/>
      <c r="E521" s="93"/>
      <c r="F521" s="93"/>
      <c r="G521" s="72">
        <v>4</v>
      </c>
      <c r="H521" s="73">
        <v>51</v>
      </c>
      <c r="I521" s="151" t="s">
        <v>719</v>
      </c>
      <c r="J521" s="130" t="s">
        <v>719</v>
      </c>
      <c r="K521" s="92"/>
      <c r="L521" s="8"/>
      <c r="M521" s="198"/>
      <c r="N521" s="198"/>
      <c r="O521" s="198"/>
      <c r="P521" s="198"/>
      <c r="Q521"/>
      <c r="R521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</row>
    <row r="522" spans="1:45" s="19" customFormat="1" ht="12.75" customHeight="1" x14ac:dyDescent="0.25">
      <c r="A522" s="7">
        <v>520</v>
      </c>
      <c r="B522" s="56" t="s">
        <v>471</v>
      </c>
      <c r="C522" s="57" t="s">
        <v>477</v>
      </c>
      <c r="D522" s="92"/>
      <c r="E522" s="93"/>
      <c r="F522" s="93"/>
      <c r="G522" s="72">
        <v>4</v>
      </c>
      <c r="H522" s="73">
        <v>52</v>
      </c>
      <c r="I522" s="151" t="s">
        <v>719</v>
      </c>
      <c r="J522" s="130" t="s">
        <v>719</v>
      </c>
      <c r="K522" s="92"/>
      <c r="L522" s="8"/>
      <c r="M522" s="198"/>
      <c r="N522" s="198"/>
      <c r="O522" s="198"/>
      <c r="P522" s="198"/>
      <c r="Q522"/>
      <c r="R522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</row>
    <row r="523" spans="1:45" s="19" customFormat="1" ht="12.75" customHeight="1" x14ac:dyDescent="0.25">
      <c r="A523" s="7">
        <v>521</v>
      </c>
      <c r="B523" s="56" t="s">
        <v>471</v>
      </c>
      <c r="C523" s="57" t="s">
        <v>477</v>
      </c>
      <c r="D523" s="92"/>
      <c r="E523" s="93"/>
      <c r="F523" s="93"/>
      <c r="G523" s="72">
        <v>4</v>
      </c>
      <c r="H523" s="73">
        <v>53</v>
      </c>
      <c r="I523" s="151" t="s">
        <v>719</v>
      </c>
      <c r="J523" s="130" t="s">
        <v>719</v>
      </c>
      <c r="K523" s="92"/>
      <c r="L523" s="8"/>
      <c r="M523" s="198"/>
      <c r="N523" s="198"/>
      <c r="O523" s="198"/>
      <c r="P523" s="198"/>
      <c r="Q523"/>
      <c r="R523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</row>
    <row r="524" spans="1:45" s="19" customFormat="1" ht="12.75" customHeight="1" x14ac:dyDescent="0.25">
      <c r="A524" s="7">
        <v>522</v>
      </c>
      <c r="B524" s="56" t="s">
        <v>471</v>
      </c>
      <c r="C524" s="57" t="s">
        <v>477</v>
      </c>
      <c r="D524" s="92"/>
      <c r="E524" s="93"/>
      <c r="F524" s="93"/>
      <c r="G524" s="72">
        <v>4</v>
      </c>
      <c r="H524" s="73">
        <v>54</v>
      </c>
      <c r="I524" s="151" t="s">
        <v>719</v>
      </c>
      <c r="J524" s="130" t="s">
        <v>719</v>
      </c>
      <c r="K524" s="92"/>
      <c r="L524" s="8"/>
      <c r="M524" s="198"/>
      <c r="N524" s="198"/>
      <c r="O524" s="198"/>
      <c r="P524" s="198"/>
      <c r="Q524"/>
      <c r="R524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</row>
    <row r="525" spans="1:45" s="19" customFormat="1" ht="12.75" customHeight="1" x14ac:dyDescent="0.25">
      <c r="A525" s="7">
        <v>523</v>
      </c>
      <c r="B525" s="56" t="s">
        <v>471</v>
      </c>
      <c r="C525" s="57" t="s">
        <v>477</v>
      </c>
      <c r="D525" s="92"/>
      <c r="E525" s="93"/>
      <c r="F525" s="93"/>
      <c r="G525" s="72">
        <v>4</v>
      </c>
      <c r="H525" s="73">
        <v>55</v>
      </c>
      <c r="I525" s="151" t="s">
        <v>719</v>
      </c>
      <c r="J525" s="130" t="s">
        <v>719</v>
      </c>
      <c r="K525" s="92"/>
      <c r="L525" s="8"/>
      <c r="M525" s="198"/>
      <c r="N525" s="198"/>
      <c r="O525" s="198"/>
      <c r="P525" s="198"/>
      <c r="Q525"/>
      <c r="R525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</row>
    <row r="526" spans="1:45" s="19" customFormat="1" ht="12.75" customHeight="1" x14ac:dyDescent="0.25">
      <c r="A526" s="7">
        <v>524</v>
      </c>
      <c r="B526" s="56" t="s">
        <v>471</v>
      </c>
      <c r="C526" s="57" t="s">
        <v>477</v>
      </c>
      <c r="D526" s="92"/>
      <c r="E526" s="93"/>
      <c r="F526" s="93"/>
      <c r="G526" s="72">
        <v>4</v>
      </c>
      <c r="H526" s="73">
        <v>56</v>
      </c>
      <c r="I526" s="151" t="s">
        <v>719</v>
      </c>
      <c r="J526" s="130" t="s">
        <v>719</v>
      </c>
      <c r="K526" s="92"/>
      <c r="L526" s="8"/>
      <c r="M526" s="198"/>
      <c r="N526" s="198"/>
      <c r="O526" s="198"/>
      <c r="P526" s="198"/>
      <c r="Q526"/>
      <c r="R526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</row>
    <row r="527" spans="1:45" s="19" customFormat="1" ht="12.75" customHeight="1" x14ac:dyDescent="0.25">
      <c r="A527" s="7">
        <v>525</v>
      </c>
      <c r="B527" s="56" t="s">
        <v>471</v>
      </c>
      <c r="C527" s="57" t="s">
        <v>477</v>
      </c>
      <c r="D527" s="92"/>
      <c r="E527" s="93"/>
      <c r="F527" s="93"/>
      <c r="G527" s="72">
        <v>4</v>
      </c>
      <c r="H527" s="73">
        <v>57</v>
      </c>
      <c r="I527" s="151" t="s">
        <v>719</v>
      </c>
      <c r="J527" s="130" t="s">
        <v>719</v>
      </c>
      <c r="K527" s="92"/>
      <c r="L527" s="8"/>
      <c r="M527" s="198"/>
      <c r="N527" s="198"/>
      <c r="O527" s="198"/>
      <c r="P527" s="198"/>
      <c r="Q527"/>
      <c r="R527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</row>
    <row r="528" spans="1:45" s="19" customFormat="1" ht="12.75" customHeight="1" x14ac:dyDescent="0.25">
      <c r="A528" s="7">
        <v>526</v>
      </c>
      <c r="B528" s="56" t="s">
        <v>471</v>
      </c>
      <c r="C528" s="57" t="s">
        <v>477</v>
      </c>
      <c r="D528" s="92"/>
      <c r="E528" s="93"/>
      <c r="F528" s="93"/>
      <c r="G528" s="72">
        <v>4</v>
      </c>
      <c r="H528" s="73">
        <v>58</v>
      </c>
      <c r="I528" s="151" t="s">
        <v>719</v>
      </c>
      <c r="J528" s="130" t="s">
        <v>719</v>
      </c>
      <c r="K528" s="92"/>
      <c r="L528" s="8"/>
      <c r="M528" s="198"/>
      <c r="N528" s="198"/>
      <c r="O528" s="198"/>
      <c r="P528" s="198"/>
      <c r="Q528"/>
      <c r="R52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</row>
    <row r="529" spans="1:45" s="19" customFormat="1" ht="12.75" customHeight="1" x14ac:dyDescent="0.25">
      <c r="A529" s="7">
        <v>527</v>
      </c>
      <c r="B529" s="56" t="s">
        <v>471</v>
      </c>
      <c r="C529" s="57"/>
      <c r="D529" s="100"/>
      <c r="E529" s="100"/>
      <c r="F529" s="100"/>
      <c r="G529" s="72">
        <v>4</v>
      </c>
      <c r="H529" s="73">
        <v>59</v>
      </c>
      <c r="I529" s="151" t="s">
        <v>719</v>
      </c>
      <c r="J529" s="130" t="s">
        <v>719</v>
      </c>
      <c r="K529" s="92"/>
      <c r="L529" s="8"/>
      <c r="M529" s="198"/>
      <c r="N529" s="198"/>
      <c r="O529" s="198"/>
      <c r="P529" s="198"/>
      <c r="Q529"/>
      <c r="R529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</row>
    <row r="530" spans="1:45" s="19" customFormat="1" ht="12.75" customHeight="1" x14ac:dyDescent="0.25">
      <c r="A530" s="7">
        <v>528</v>
      </c>
      <c r="B530" s="56" t="s">
        <v>471</v>
      </c>
      <c r="C530" s="57"/>
      <c r="D530" s="92"/>
      <c r="E530" s="93"/>
      <c r="F530" s="93"/>
      <c r="G530" s="72">
        <v>4</v>
      </c>
      <c r="H530" s="73">
        <v>60</v>
      </c>
      <c r="I530" s="151" t="s">
        <v>719</v>
      </c>
      <c r="J530" s="130" t="s">
        <v>719</v>
      </c>
      <c r="K530" s="92"/>
      <c r="L530" s="8"/>
      <c r="M530" s="198"/>
      <c r="N530" s="198"/>
      <c r="O530" s="198"/>
      <c r="P530" s="198"/>
      <c r="Q530"/>
      <c r="R530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</row>
    <row r="531" spans="1:45" s="19" customFormat="1" ht="12.75" customHeight="1" x14ac:dyDescent="0.25">
      <c r="A531" s="7">
        <v>529</v>
      </c>
      <c r="B531" s="56" t="s">
        <v>471</v>
      </c>
      <c r="C531" s="57"/>
      <c r="D531" s="92"/>
      <c r="E531" s="93"/>
      <c r="F531" s="93"/>
      <c r="G531" s="72">
        <v>4</v>
      </c>
      <c r="H531" s="73">
        <v>61</v>
      </c>
      <c r="I531" s="151" t="s">
        <v>719</v>
      </c>
      <c r="J531" s="130" t="s">
        <v>719</v>
      </c>
      <c r="K531" s="92"/>
      <c r="L531" s="8"/>
      <c r="M531" s="198"/>
      <c r="N531" s="198"/>
      <c r="O531" s="198"/>
      <c r="P531" s="198"/>
      <c r="Q531"/>
      <c r="R531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</row>
    <row r="532" spans="1:45" s="19" customFormat="1" ht="12.75" customHeight="1" x14ac:dyDescent="0.25">
      <c r="A532" s="7">
        <v>530</v>
      </c>
      <c r="B532" s="56" t="s">
        <v>471</v>
      </c>
      <c r="C532" s="57"/>
      <c r="D532" s="92"/>
      <c r="E532" s="93"/>
      <c r="F532" s="93"/>
      <c r="G532" s="72">
        <v>4</v>
      </c>
      <c r="H532" s="73">
        <v>62</v>
      </c>
      <c r="I532" s="151" t="s">
        <v>719</v>
      </c>
      <c r="J532" s="130" t="s">
        <v>719</v>
      </c>
      <c r="K532" s="92"/>
      <c r="L532" s="8"/>
      <c r="M532" s="198"/>
      <c r="N532" s="198"/>
      <c r="O532" s="198"/>
      <c r="P532" s="198"/>
      <c r="Q532"/>
      <c r="R532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</row>
    <row r="533" spans="1:45" s="19" customFormat="1" ht="12.75" customHeight="1" x14ac:dyDescent="0.25">
      <c r="A533" s="7">
        <v>531</v>
      </c>
      <c r="B533" s="56" t="s">
        <v>471</v>
      </c>
      <c r="C533" s="57"/>
      <c r="D533" s="92"/>
      <c r="E533" s="93"/>
      <c r="F533" s="93"/>
      <c r="G533" s="72">
        <v>4</v>
      </c>
      <c r="H533" s="73">
        <v>63</v>
      </c>
      <c r="I533" s="151" t="s">
        <v>719</v>
      </c>
      <c r="J533" s="130" t="s">
        <v>719</v>
      </c>
      <c r="K533" s="92"/>
      <c r="L533" s="8"/>
      <c r="M533" s="198"/>
      <c r="N533" s="198"/>
      <c r="O533" s="198"/>
      <c r="P533" s="198"/>
      <c r="Q533"/>
      <c r="R533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</row>
    <row r="534" spans="1:45" s="19" customFormat="1" ht="12.75" customHeight="1" x14ac:dyDescent="0.25">
      <c r="A534" s="7">
        <v>532</v>
      </c>
      <c r="B534" s="56" t="s">
        <v>471</v>
      </c>
      <c r="C534" s="57" t="s">
        <v>477</v>
      </c>
      <c r="D534" s="92" t="s">
        <v>524</v>
      </c>
      <c r="E534" s="93" t="s">
        <v>525</v>
      </c>
      <c r="F534" s="93" t="s">
        <v>526</v>
      </c>
      <c r="G534" s="72">
        <v>4</v>
      </c>
      <c r="H534" s="73">
        <v>64</v>
      </c>
      <c r="I534" s="151">
        <v>464</v>
      </c>
      <c r="J534" s="130" t="s">
        <v>719</v>
      </c>
      <c r="K534" s="92"/>
      <c r="L534" s="8"/>
      <c r="M534" s="198"/>
      <c r="N534" s="198"/>
      <c r="O534" s="198"/>
      <c r="P534" s="198"/>
      <c r="Q534"/>
      <c r="R534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</row>
    <row r="535" spans="1:45" s="19" customFormat="1" ht="12.75" customHeight="1" x14ac:dyDescent="0.25">
      <c r="A535" s="7">
        <v>533</v>
      </c>
      <c r="B535" s="56" t="s">
        <v>471</v>
      </c>
      <c r="C535" s="57" t="s">
        <v>473</v>
      </c>
      <c r="D535" s="92" t="s">
        <v>527</v>
      </c>
      <c r="E535" s="93" t="s">
        <v>528</v>
      </c>
      <c r="F535" s="93" t="s">
        <v>529</v>
      </c>
      <c r="G535" s="72">
        <v>4</v>
      </c>
      <c r="H535" s="73">
        <v>65</v>
      </c>
      <c r="I535" s="151">
        <v>465</v>
      </c>
      <c r="J535" s="130" t="s">
        <v>719</v>
      </c>
      <c r="K535" s="92"/>
      <c r="L535" s="8"/>
      <c r="M535" s="198"/>
      <c r="N535" s="198"/>
      <c r="O535" s="198"/>
      <c r="P535" s="198"/>
      <c r="Q535"/>
      <c r="R535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</row>
    <row r="536" spans="1:45" s="19" customFormat="1" ht="12.75" customHeight="1" x14ac:dyDescent="0.25">
      <c r="A536" s="7">
        <v>534</v>
      </c>
      <c r="B536" s="56" t="s">
        <v>471</v>
      </c>
      <c r="C536" s="57" t="s">
        <v>477</v>
      </c>
      <c r="D536" s="92" t="s">
        <v>530</v>
      </c>
      <c r="E536" s="93" t="s">
        <v>531</v>
      </c>
      <c r="F536" s="93" t="s">
        <v>526</v>
      </c>
      <c r="G536" s="72">
        <v>4</v>
      </c>
      <c r="H536" s="73">
        <v>66</v>
      </c>
      <c r="I536" s="151">
        <v>466</v>
      </c>
      <c r="J536" s="130" t="s">
        <v>719</v>
      </c>
      <c r="K536" s="92"/>
      <c r="L536" s="8"/>
      <c r="M536" s="198"/>
      <c r="N536" s="198"/>
      <c r="O536" s="198"/>
      <c r="P536" s="198"/>
      <c r="Q536"/>
      <c r="R536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</row>
    <row r="537" spans="1:45" s="19" customFormat="1" ht="12.75" customHeight="1" x14ac:dyDescent="0.25">
      <c r="A537" s="7">
        <v>535</v>
      </c>
      <c r="B537" s="56" t="s">
        <v>471</v>
      </c>
      <c r="C537" s="57" t="s">
        <v>475</v>
      </c>
      <c r="D537" s="92" t="s">
        <v>532</v>
      </c>
      <c r="E537" s="93" t="s">
        <v>533</v>
      </c>
      <c r="F537" s="93" t="s">
        <v>534</v>
      </c>
      <c r="G537" s="72">
        <v>4</v>
      </c>
      <c r="H537" s="73">
        <v>67</v>
      </c>
      <c r="I537" s="151">
        <v>467</v>
      </c>
      <c r="J537" s="130" t="s">
        <v>719</v>
      </c>
      <c r="K537" s="92"/>
      <c r="L537" s="8"/>
      <c r="M537" s="198"/>
      <c r="N537" s="198"/>
      <c r="O537" s="198"/>
      <c r="P537" s="198"/>
      <c r="Q537"/>
      <c r="R537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</row>
    <row r="538" spans="1:45" s="19" customFormat="1" ht="12.75" customHeight="1" x14ac:dyDescent="0.25">
      <c r="A538" s="7">
        <v>536</v>
      </c>
      <c r="B538" s="56" t="s">
        <v>471</v>
      </c>
      <c r="C538" s="57" t="s">
        <v>473</v>
      </c>
      <c r="D538" s="92" t="s">
        <v>535</v>
      </c>
      <c r="E538" s="93" t="s">
        <v>536</v>
      </c>
      <c r="F538" s="93" t="s">
        <v>537</v>
      </c>
      <c r="G538" s="72">
        <v>4</v>
      </c>
      <c r="H538" s="73">
        <v>68</v>
      </c>
      <c r="I538" s="151">
        <v>468</v>
      </c>
      <c r="J538" s="130" t="s">
        <v>719</v>
      </c>
      <c r="K538" s="100"/>
      <c r="L538" s="8"/>
      <c r="M538" s="198"/>
      <c r="N538" s="198"/>
      <c r="O538" s="198"/>
      <c r="P538" s="198"/>
      <c r="Q538"/>
      <c r="R53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</row>
    <row r="539" spans="1:45" s="19" customFormat="1" ht="12.75" customHeight="1" x14ac:dyDescent="0.25">
      <c r="A539" s="7">
        <v>537</v>
      </c>
      <c r="B539" s="56" t="s">
        <v>471</v>
      </c>
      <c r="C539" s="57" t="s">
        <v>475</v>
      </c>
      <c r="D539" s="97" t="s">
        <v>538</v>
      </c>
      <c r="E539" s="98" t="s">
        <v>539</v>
      </c>
      <c r="F539" s="98" t="s">
        <v>540</v>
      </c>
      <c r="G539" s="72">
        <v>4</v>
      </c>
      <c r="H539" s="85">
        <v>69</v>
      </c>
      <c r="I539" s="151">
        <v>469</v>
      </c>
      <c r="J539" s="131" t="s">
        <v>719</v>
      </c>
      <c r="K539" s="97"/>
      <c r="L539" s="8"/>
      <c r="M539" s="198"/>
      <c r="N539" s="198"/>
      <c r="O539" s="198"/>
      <c r="P539" s="198"/>
      <c r="Q539"/>
      <c r="R539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</row>
    <row r="540" spans="1:45" s="19" customFormat="1" ht="12.75" customHeight="1" x14ac:dyDescent="0.25">
      <c r="A540" s="7">
        <v>538</v>
      </c>
      <c r="B540" s="56" t="s">
        <v>471</v>
      </c>
      <c r="C540" s="57" t="s">
        <v>473</v>
      </c>
      <c r="D540" s="92" t="s">
        <v>541</v>
      </c>
      <c r="E540" s="93" t="s">
        <v>542</v>
      </c>
      <c r="F540" s="93" t="s">
        <v>543</v>
      </c>
      <c r="G540" s="72">
        <v>4</v>
      </c>
      <c r="H540" s="73">
        <v>70</v>
      </c>
      <c r="I540" s="151" t="s">
        <v>886</v>
      </c>
      <c r="J540" s="130" t="s">
        <v>719</v>
      </c>
      <c r="K540" s="92"/>
      <c r="L540" s="8"/>
      <c r="M540" s="198"/>
      <c r="N540" s="198"/>
      <c r="O540" s="198"/>
      <c r="P540" s="198"/>
      <c r="Q540"/>
      <c r="R540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</row>
    <row r="541" spans="1:45" s="19" customFormat="1" ht="12.75" customHeight="1" thickBot="1" x14ac:dyDescent="0.3">
      <c r="A541" s="7">
        <v>539</v>
      </c>
      <c r="B541" s="64" t="s">
        <v>471</v>
      </c>
      <c r="C541" s="57"/>
      <c r="D541" s="97" t="s">
        <v>544</v>
      </c>
      <c r="E541" s="98"/>
      <c r="F541" s="98"/>
      <c r="G541" s="72">
        <v>4</v>
      </c>
      <c r="H541" s="85">
        <v>71</v>
      </c>
      <c r="I541" s="151" t="s">
        <v>718</v>
      </c>
      <c r="J541" s="131" t="s">
        <v>719</v>
      </c>
      <c r="K541" s="97"/>
      <c r="L541" s="8"/>
      <c r="M541" s="198"/>
      <c r="N541" s="198"/>
      <c r="O541" s="198"/>
      <c r="P541" s="198"/>
      <c r="Q541"/>
      <c r="R541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</row>
    <row r="542" spans="1:45" ht="12.75" customHeight="1" x14ac:dyDescent="0.25">
      <c r="A542" s="7">
        <v>540</v>
      </c>
      <c r="B542" s="39" t="s">
        <v>545</v>
      </c>
      <c r="C542" s="54"/>
      <c r="D542" s="101" t="s">
        <v>546</v>
      </c>
      <c r="E542" s="54"/>
      <c r="F542" s="54"/>
      <c r="G542" s="102">
        <v>6</v>
      </c>
      <c r="H542" s="42">
        <v>99</v>
      </c>
      <c r="I542" s="153" t="s">
        <v>718</v>
      </c>
      <c r="J542" s="132" t="s">
        <v>719</v>
      </c>
      <c r="K542" s="101"/>
      <c r="L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</row>
    <row r="543" spans="1:45" ht="12.75" customHeight="1" x14ac:dyDescent="0.25">
      <c r="A543" s="7">
        <v>541</v>
      </c>
      <c r="B543" s="20" t="s">
        <v>545</v>
      </c>
      <c r="C543" s="57" t="s">
        <v>547</v>
      </c>
      <c r="D543" s="92" t="s">
        <v>548</v>
      </c>
      <c r="E543" s="57"/>
      <c r="F543" s="57"/>
      <c r="G543" s="103">
        <v>6</v>
      </c>
      <c r="H543" s="24">
        <v>98</v>
      </c>
      <c r="I543" s="151" t="s">
        <v>718</v>
      </c>
      <c r="J543" s="130" t="s">
        <v>719</v>
      </c>
      <c r="K543" s="92"/>
      <c r="L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</row>
    <row r="544" spans="1:45" ht="12.75" customHeight="1" x14ac:dyDescent="0.25">
      <c r="A544" s="7">
        <v>542</v>
      </c>
      <c r="B544" s="20" t="s">
        <v>545</v>
      </c>
      <c r="C544" s="57" t="s">
        <v>549</v>
      </c>
      <c r="D544" s="92" t="s">
        <v>550</v>
      </c>
      <c r="E544" s="57"/>
      <c r="F544" s="57"/>
      <c r="G544" s="103">
        <v>6</v>
      </c>
      <c r="H544" s="24">
        <v>97</v>
      </c>
      <c r="I544" s="151" t="s">
        <v>718</v>
      </c>
      <c r="J544" s="130" t="s">
        <v>719</v>
      </c>
      <c r="K544" s="92"/>
      <c r="L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</row>
    <row r="545" spans="1:45" ht="12.75" customHeight="1" x14ac:dyDescent="0.25">
      <c r="A545" s="7">
        <v>543</v>
      </c>
      <c r="B545" s="20" t="s">
        <v>545</v>
      </c>
      <c r="C545" s="57" t="s">
        <v>551</v>
      </c>
      <c r="D545" s="92" t="s">
        <v>552</v>
      </c>
      <c r="E545" s="57"/>
      <c r="F545" s="57"/>
      <c r="G545" s="103">
        <v>6</v>
      </c>
      <c r="H545" s="24">
        <v>96</v>
      </c>
      <c r="I545" s="151" t="s">
        <v>718</v>
      </c>
      <c r="J545" s="130" t="s">
        <v>719</v>
      </c>
      <c r="K545" s="92"/>
      <c r="L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</row>
    <row r="546" spans="1:45" ht="12.75" customHeight="1" x14ac:dyDescent="0.25">
      <c r="A546" s="7">
        <v>544</v>
      </c>
      <c r="B546" s="20" t="s">
        <v>545</v>
      </c>
      <c r="C546" s="57" t="s">
        <v>553</v>
      </c>
      <c r="D546" s="92" t="s">
        <v>554</v>
      </c>
      <c r="E546" s="57"/>
      <c r="F546" s="57"/>
      <c r="G546" s="103">
        <v>6</v>
      </c>
      <c r="H546" s="24">
        <v>95</v>
      </c>
      <c r="I546" s="151" t="s">
        <v>718</v>
      </c>
      <c r="J546" s="130" t="s">
        <v>719</v>
      </c>
      <c r="K546" s="92"/>
      <c r="L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</row>
    <row r="547" spans="1:45" ht="12.75" customHeight="1" x14ac:dyDescent="0.25">
      <c r="A547" s="7">
        <v>545</v>
      </c>
      <c r="B547" s="20" t="s">
        <v>545</v>
      </c>
      <c r="C547" s="57" t="s">
        <v>555</v>
      </c>
      <c r="D547" s="92" t="s">
        <v>556</v>
      </c>
      <c r="E547" s="57"/>
      <c r="F547" s="57"/>
      <c r="G547" s="103">
        <v>6</v>
      </c>
      <c r="H547" s="24">
        <v>73</v>
      </c>
      <c r="I547" s="151" t="s">
        <v>718</v>
      </c>
      <c r="J547" s="130" t="s">
        <v>719</v>
      </c>
      <c r="K547" s="92"/>
      <c r="L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</row>
    <row r="548" spans="1:45" ht="12.75" customHeight="1" x14ac:dyDescent="0.25">
      <c r="A548" s="7">
        <v>546</v>
      </c>
      <c r="B548" s="20" t="s">
        <v>545</v>
      </c>
      <c r="C548" s="57" t="s">
        <v>557</v>
      </c>
      <c r="D548" s="92" t="s">
        <v>558</v>
      </c>
      <c r="E548" s="57"/>
      <c r="F548" s="57"/>
      <c r="G548" s="103">
        <v>6</v>
      </c>
      <c r="H548" s="24">
        <v>72</v>
      </c>
      <c r="I548" s="151" t="s">
        <v>718</v>
      </c>
      <c r="J548" s="130" t="s">
        <v>719</v>
      </c>
      <c r="K548" s="92"/>
      <c r="L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</row>
    <row r="549" spans="1:45" ht="12.75" customHeight="1" x14ac:dyDescent="0.25">
      <c r="A549" s="7">
        <v>547</v>
      </c>
      <c r="B549" s="20" t="s">
        <v>545</v>
      </c>
      <c r="C549" s="60" t="s">
        <v>547</v>
      </c>
      <c r="D549" s="92" t="s">
        <v>559</v>
      </c>
      <c r="E549" s="60" t="s">
        <v>560</v>
      </c>
      <c r="F549" s="60" t="s">
        <v>561</v>
      </c>
      <c r="G549" s="103">
        <v>6</v>
      </c>
      <c r="H549" s="104" t="s">
        <v>29</v>
      </c>
      <c r="I549" s="151" t="s">
        <v>887</v>
      </c>
      <c r="J549" s="130" t="s">
        <v>719</v>
      </c>
      <c r="K549" s="92"/>
    </row>
    <row r="550" spans="1:45" x14ac:dyDescent="0.25">
      <c r="A550" s="7">
        <v>548</v>
      </c>
      <c r="B550" s="20" t="s">
        <v>545</v>
      </c>
      <c r="C550" s="60" t="s">
        <v>547</v>
      </c>
      <c r="D550" s="92" t="s">
        <v>562</v>
      </c>
      <c r="E550" s="105" t="s">
        <v>563</v>
      </c>
      <c r="F550" s="60" t="s">
        <v>564</v>
      </c>
      <c r="G550" s="103">
        <v>6</v>
      </c>
      <c r="H550" s="104" t="s">
        <v>33</v>
      </c>
      <c r="I550" s="151" t="s">
        <v>888</v>
      </c>
      <c r="J550" s="130" t="s">
        <v>719</v>
      </c>
      <c r="K550" s="92"/>
    </row>
    <row r="551" spans="1:45" ht="12.75" customHeight="1" x14ac:dyDescent="0.25">
      <c r="A551" s="7">
        <v>549</v>
      </c>
      <c r="B551" s="20" t="s">
        <v>545</v>
      </c>
      <c r="C551" s="60" t="s">
        <v>547</v>
      </c>
      <c r="D551" s="92" t="s">
        <v>565</v>
      </c>
      <c r="E551" s="60" t="s">
        <v>566</v>
      </c>
      <c r="F551" s="60" t="s">
        <v>567</v>
      </c>
      <c r="G551" s="103">
        <v>6</v>
      </c>
      <c r="H551" s="104" t="s">
        <v>36</v>
      </c>
      <c r="I551" s="151" t="s">
        <v>889</v>
      </c>
      <c r="J551" s="130" t="s">
        <v>719</v>
      </c>
      <c r="K551" s="92"/>
    </row>
    <row r="552" spans="1:45" ht="12.75" customHeight="1" x14ac:dyDescent="0.25">
      <c r="A552" s="7">
        <v>550</v>
      </c>
      <c r="B552" s="20" t="s">
        <v>545</v>
      </c>
      <c r="C552" s="60" t="s">
        <v>547</v>
      </c>
      <c r="D552" s="92" t="s">
        <v>568</v>
      </c>
      <c r="E552" s="60" t="s">
        <v>569</v>
      </c>
      <c r="F552" s="60" t="s">
        <v>570</v>
      </c>
      <c r="G552" s="103">
        <v>6</v>
      </c>
      <c r="H552" s="104" t="s">
        <v>40</v>
      </c>
      <c r="I552" s="151" t="s">
        <v>890</v>
      </c>
      <c r="J552" s="130" t="s">
        <v>719</v>
      </c>
      <c r="K552" s="92"/>
    </row>
    <row r="553" spans="1:45" ht="12.75" customHeight="1" x14ac:dyDescent="0.25">
      <c r="A553" s="7">
        <v>551</v>
      </c>
      <c r="B553" s="20" t="s">
        <v>545</v>
      </c>
      <c r="C553" s="60" t="s">
        <v>547</v>
      </c>
      <c r="D553" s="92" t="s">
        <v>571</v>
      </c>
      <c r="E553" s="60" t="s">
        <v>572</v>
      </c>
      <c r="F553" s="60" t="s">
        <v>573</v>
      </c>
      <c r="G553" s="103">
        <v>6</v>
      </c>
      <c r="H553" s="104" t="s">
        <v>43</v>
      </c>
      <c r="I553" s="151" t="s">
        <v>891</v>
      </c>
      <c r="J553" s="130" t="s">
        <v>719</v>
      </c>
      <c r="K553" s="92"/>
    </row>
    <row r="554" spans="1:45" ht="12.75" customHeight="1" x14ac:dyDescent="0.25">
      <c r="A554" s="7">
        <v>552</v>
      </c>
      <c r="B554" s="20" t="s">
        <v>545</v>
      </c>
      <c r="C554" s="60" t="s">
        <v>547</v>
      </c>
      <c r="D554" s="92" t="s">
        <v>574</v>
      </c>
      <c r="E554" s="60" t="s">
        <v>575</v>
      </c>
      <c r="F554" s="60" t="s">
        <v>573</v>
      </c>
      <c r="G554" s="103">
        <v>6</v>
      </c>
      <c r="H554" s="104" t="s">
        <v>47</v>
      </c>
      <c r="I554" s="151" t="s">
        <v>892</v>
      </c>
      <c r="J554" s="130" t="s">
        <v>719</v>
      </c>
      <c r="K554" s="92"/>
    </row>
    <row r="555" spans="1:45" ht="12.75" customHeight="1" x14ac:dyDescent="0.25">
      <c r="A555" s="7">
        <v>553</v>
      </c>
      <c r="B555" s="20" t="s">
        <v>545</v>
      </c>
      <c r="C555" s="60" t="s">
        <v>547</v>
      </c>
      <c r="D555" s="92" t="s">
        <v>576</v>
      </c>
      <c r="E555" s="60" t="s">
        <v>577</v>
      </c>
      <c r="F555" s="60" t="s">
        <v>570</v>
      </c>
      <c r="G555" s="103">
        <v>6</v>
      </c>
      <c r="H555" s="104" t="s">
        <v>50</v>
      </c>
      <c r="I555" s="151" t="s">
        <v>893</v>
      </c>
      <c r="J555" s="130" t="s">
        <v>719</v>
      </c>
      <c r="K555" s="92"/>
    </row>
    <row r="556" spans="1:45" ht="12.75" customHeight="1" x14ac:dyDescent="0.25">
      <c r="A556" s="7">
        <v>554</v>
      </c>
      <c r="B556" s="20" t="s">
        <v>545</v>
      </c>
      <c r="C556" s="60" t="s">
        <v>547</v>
      </c>
      <c r="D556" s="92" t="s">
        <v>578</v>
      </c>
      <c r="E556" s="60" t="s">
        <v>579</v>
      </c>
      <c r="F556" s="60" t="s">
        <v>580</v>
      </c>
      <c r="G556" s="103">
        <v>6</v>
      </c>
      <c r="H556" s="104" t="s">
        <v>53</v>
      </c>
      <c r="I556" s="151" t="s">
        <v>894</v>
      </c>
      <c r="J556" s="130" t="s">
        <v>719</v>
      </c>
      <c r="K556" s="92"/>
    </row>
    <row r="557" spans="1:45" ht="12.75" customHeight="1" x14ac:dyDescent="0.25">
      <c r="A557" s="7">
        <v>555</v>
      </c>
      <c r="B557" s="20" t="s">
        <v>545</v>
      </c>
      <c r="C557" s="60" t="s">
        <v>547</v>
      </c>
      <c r="D557" s="92" t="s">
        <v>581</v>
      </c>
      <c r="E557" s="60" t="s">
        <v>582</v>
      </c>
      <c r="F557" s="60" t="s">
        <v>583</v>
      </c>
      <c r="G557" s="103">
        <v>6</v>
      </c>
      <c r="H557" s="104" t="s">
        <v>56</v>
      </c>
      <c r="I557" s="151" t="s">
        <v>895</v>
      </c>
      <c r="J557" s="130" t="s">
        <v>719</v>
      </c>
      <c r="K557" s="92"/>
    </row>
    <row r="558" spans="1:45" ht="12.75" customHeight="1" x14ac:dyDescent="0.25">
      <c r="A558" s="7">
        <v>556</v>
      </c>
      <c r="B558" s="20" t="s">
        <v>545</v>
      </c>
      <c r="C558" s="60" t="s">
        <v>547</v>
      </c>
      <c r="D558" s="92"/>
      <c r="E558" s="60"/>
      <c r="F558" s="60"/>
      <c r="G558" s="103">
        <v>6</v>
      </c>
      <c r="H558" s="106">
        <v>10</v>
      </c>
      <c r="I558" s="151" t="s">
        <v>719</v>
      </c>
      <c r="J558" s="130" t="s">
        <v>719</v>
      </c>
      <c r="K558" s="92"/>
    </row>
    <row r="559" spans="1:45" ht="12.75" customHeight="1" x14ac:dyDescent="0.25">
      <c r="A559" s="7">
        <v>557</v>
      </c>
      <c r="B559" s="20" t="s">
        <v>545</v>
      </c>
      <c r="C559" s="60" t="s">
        <v>547</v>
      </c>
      <c r="D559" s="92"/>
      <c r="E559" s="60"/>
      <c r="F559" s="60"/>
      <c r="G559" s="103">
        <v>6</v>
      </c>
      <c r="H559" s="106">
        <v>11</v>
      </c>
      <c r="I559" s="151" t="s">
        <v>719</v>
      </c>
      <c r="J559" s="130" t="s">
        <v>719</v>
      </c>
      <c r="K559" s="92"/>
    </row>
    <row r="560" spans="1:45" ht="12.75" customHeight="1" x14ac:dyDescent="0.25">
      <c r="A560" s="7">
        <v>558</v>
      </c>
      <c r="B560" s="20" t="s">
        <v>545</v>
      </c>
      <c r="C560" s="60" t="s">
        <v>547</v>
      </c>
      <c r="D560" s="92"/>
      <c r="E560" s="60"/>
      <c r="F560" s="60"/>
      <c r="G560" s="103">
        <v>6</v>
      </c>
      <c r="H560" s="106">
        <v>12</v>
      </c>
      <c r="I560" s="151" t="s">
        <v>719</v>
      </c>
      <c r="J560" s="130" t="s">
        <v>719</v>
      </c>
      <c r="K560" s="92"/>
      <c r="L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</row>
    <row r="561" spans="1:11" ht="12.75" customHeight="1" x14ac:dyDescent="0.25">
      <c r="A561" s="7">
        <v>559</v>
      </c>
      <c r="B561" s="20" t="s">
        <v>545</v>
      </c>
      <c r="C561" s="60" t="s">
        <v>547</v>
      </c>
      <c r="D561" s="92"/>
      <c r="E561" s="60"/>
      <c r="F561" s="60"/>
      <c r="G561" s="103">
        <v>6</v>
      </c>
      <c r="H561" s="106">
        <v>13</v>
      </c>
      <c r="I561" s="151" t="s">
        <v>719</v>
      </c>
      <c r="J561" s="130" t="s">
        <v>719</v>
      </c>
      <c r="K561" s="92"/>
    </row>
    <row r="562" spans="1:11" ht="12.75" customHeight="1" x14ac:dyDescent="0.25">
      <c r="A562" s="7">
        <v>560</v>
      </c>
      <c r="B562" s="107" t="s">
        <v>545</v>
      </c>
      <c r="C562" s="60" t="s">
        <v>547</v>
      </c>
      <c r="D562" s="92"/>
      <c r="E562" s="60"/>
      <c r="F562" s="93"/>
      <c r="G562" s="103">
        <v>6</v>
      </c>
      <c r="H562" s="106">
        <v>14</v>
      </c>
      <c r="I562" s="151" t="s">
        <v>719</v>
      </c>
      <c r="J562" s="130" t="s">
        <v>719</v>
      </c>
      <c r="K562" s="92"/>
    </row>
    <row r="563" spans="1:11" ht="12.75" customHeight="1" x14ac:dyDescent="0.25">
      <c r="A563" s="7">
        <v>561</v>
      </c>
      <c r="B563" s="107" t="s">
        <v>545</v>
      </c>
      <c r="C563" s="60" t="s">
        <v>547</v>
      </c>
      <c r="D563" s="92"/>
      <c r="E563" s="60"/>
      <c r="F563" s="93"/>
      <c r="G563" s="103">
        <v>6</v>
      </c>
      <c r="H563" s="106">
        <v>15</v>
      </c>
      <c r="I563" s="151" t="s">
        <v>719</v>
      </c>
      <c r="J563" s="130" t="s">
        <v>719</v>
      </c>
      <c r="K563" s="92"/>
    </row>
    <row r="564" spans="1:11" ht="12.75" customHeight="1" x14ac:dyDescent="0.25">
      <c r="A564" s="7">
        <v>562</v>
      </c>
      <c r="B564" s="107" t="s">
        <v>545</v>
      </c>
      <c r="C564" s="60" t="s">
        <v>547</v>
      </c>
      <c r="D564" s="92"/>
      <c r="E564" s="60"/>
      <c r="F564" s="93"/>
      <c r="G564" s="103">
        <v>6</v>
      </c>
      <c r="H564" s="106">
        <v>16</v>
      </c>
      <c r="I564" s="151" t="s">
        <v>719</v>
      </c>
      <c r="J564" s="130" t="s">
        <v>719</v>
      </c>
      <c r="K564" s="92"/>
    </row>
    <row r="565" spans="1:11" ht="12.75" customHeight="1" x14ac:dyDescent="0.25">
      <c r="A565" s="7">
        <v>563</v>
      </c>
      <c r="B565" s="107" t="s">
        <v>545</v>
      </c>
      <c r="C565" s="60" t="s">
        <v>547</v>
      </c>
      <c r="D565" s="92"/>
      <c r="E565" s="60"/>
      <c r="F565" s="93"/>
      <c r="G565" s="103">
        <v>6</v>
      </c>
      <c r="H565" s="106">
        <v>17</v>
      </c>
      <c r="I565" s="151" t="s">
        <v>719</v>
      </c>
      <c r="J565" s="130" t="s">
        <v>719</v>
      </c>
      <c r="K565" s="92"/>
    </row>
    <row r="566" spans="1:11" ht="12.75" customHeight="1" x14ac:dyDescent="0.25">
      <c r="A566" s="7">
        <v>564</v>
      </c>
      <c r="B566" s="107" t="s">
        <v>545</v>
      </c>
      <c r="C566" s="60" t="s">
        <v>547</v>
      </c>
      <c r="D566" s="92"/>
      <c r="E566" s="60"/>
      <c r="F566" s="93"/>
      <c r="G566" s="103">
        <v>6</v>
      </c>
      <c r="H566" s="106">
        <v>18</v>
      </c>
      <c r="I566" s="151" t="s">
        <v>719</v>
      </c>
      <c r="J566" s="130" t="s">
        <v>719</v>
      </c>
      <c r="K566" s="92"/>
    </row>
    <row r="567" spans="1:11" ht="12.75" customHeight="1" x14ac:dyDescent="0.25">
      <c r="A567" s="7">
        <v>565</v>
      </c>
      <c r="B567" s="107" t="s">
        <v>545</v>
      </c>
      <c r="C567" s="60" t="s">
        <v>547</v>
      </c>
      <c r="D567" s="92"/>
      <c r="E567" s="60"/>
      <c r="F567" s="93"/>
      <c r="G567" s="103">
        <v>6</v>
      </c>
      <c r="H567" s="106">
        <v>19</v>
      </c>
      <c r="I567" s="151" t="s">
        <v>719</v>
      </c>
      <c r="J567" s="130" t="s">
        <v>719</v>
      </c>
      <c r="K567" s="92"/>
    </row>
    <row r="568" spans="1:11" ht="12.75" customHeight="1" x14ac:dyDescent="0.25">
      <c r="A568" s="7">
        <v>566</v>
      </c>
      <c r="B568" s="107" t="s">
        <v>545</v>
      </c>
      <c r="C568" s="60" t="s">
        <v>549</v>
      </c>
      <c r="D568" s="92" t="s">
        <v>584</v>
      </c>
      <c r="E568" s="60" t="s">
        <v>585</v>
      </c>
      <c r="F568" s="93" t="s">
        <v>586</v>
      </c>
      <c r="G568" s="103">
        <v>6</v>
      </c>
      <c r="H568" s="106">
        <v>20</v>
      </c>
      <c r="I568" s="151" t="s">
        <v>896</v>
      </c>
      <c r="J568" s="130" t="s">
        <v>719</v>
      </c>
      <c r="K568" s="92"/>
    </row>
    <row r="569" spans="1:11" ht="12.75" customHeight="1" x14ac:dyDescent="0.25">
      <c r="A569" s="7">
        <v>567</v>
      </c>
      <c r="B569" s="107" t="s">
        <v>545</v>
      </c>
      <c r="C569" s="60" t="s">
        <v>549</v>
      </c>
      <c r="D569" s="92" t="s">
        <v>587</v>
      </c>
      <c r="E569" s="60" t="s">
        <v>588</v>
      </c>
      <c r="F569" s="93" t="s">
        <v>589</v>
      </c>
      <c r="G569" s="103">
        <v>6</v>
      </c>
      <c r="H569" s="106">
        <v>21</v>
      </c>
      <c r="I569" s="151" t="s">
        <v>897</v>
      </c>
      <c r="J569" s="130" t="s">
        <v>719</v>
      </c>
      <c r="K569" s="92"/>
    </row>
    <row r="570" spans="1:11" ht="12.75" customHeight="1" x14ac:dyDescent="0.25">
      <c r="A570" s="7">
        <v>568</v>
      </c>
      <c r="B570" s="107" t="s">
        <v>545</v>
      </c>
      <c r="C570" s="60" t="s">
        <v>549</v>
      </c>
      <c r="D570" s="92" t="s">
        <v>590</v>
      </c>
      <c r="E570" s="60" t="s">
        <v>591</v>
      </c>
      <c r="F570" s="93" t="s">
        <v>592</v>
      </c>
      <c r="G570" s="103">
        <v>6</v>
      </c>
      <c r="H570" s="106">
        <v>22</v>
      </c>
      <c r="I570" s="151" t="s">
        <v>898</v>
      </c>
      <c r="J570" s="130" t="s">
        <v>719</v>
      </c>
      <c r="K570" s="92"/>
    </row>
    <row r="571" spans="1:11" ht="12.75" customHeight="1" x14ac:dyDescent="0.25">
      <c r="A571" s="7">
        <v>569</v>
      </c>
      <c r="B571" s="107" t="s">
        <v>545</v>
      </c>
      <c r="C571" s="60" t="s">
        <v>549</v>
      </c>
      <c r="D571" s="92" t="s">
        <v>593</v>
      </c>
      <c r="E571" s="60" t="s">
        <v>594</v>
      </c>
      <c r="F571" s="93" t="s">
        <v>592</v>
      </c>
      <c r="G571" s="103">
        <v>6</v>
      </c>
      <c r="H571" s="106">
        <v>23</v>
      </c>
      <c r="I571" s="151" t="s">
        <v>899</v>
      </c>
      <c r="J571" s="130" t="s">
        <v>719</v>
      </c>
      <c r="K571" s="144"/>
    </row>
    <row r="572" spans="1:11" ht="12.75" customHeight="1" x14ac:dyDescent="0.25">
      <c r="A572" s="7">
        <v>570</v>
      </c>
      <c r="B572" s="107" t="s">
        <v>545</v>
      </c>
      <c r="C572" s="60" t="s">
        <v>549</v>
      </c>
      <c r="D572" s="92" t="s">
        <v>595</v>
      </c>
      <c r="E572" s="60"/>
      <c r="F572" s="93" t="s">
        <v>595</v>
      </c>
      <c r="G572" s="103">
        <v>6</v>
      </c>
      <c r="H572" s="106">
        <v>24</v>
      </c>
      <c r="I572" s="151" t="s">
        <v>900</v>
      </c>
      <c r="J572" s="130" t="s">
        <v>719</v>
      </c>
      <c r="K572" s="92"/>
    </row>
    <row r="573" spans="1:11" ht="12.75" customHeight="1" x14ac:dyDescent="0.25">
      <c r="A573" s="7">
        <v>571</v>
      </c>
      <c r="B573" s="107" t="s">
        <v>545</v>
      </c>
      <c r="C573" s="60" t="s">
        <v>549</v>
      </c>
      <c r="D573" s="92"/>
      <c r="E573" s="60"/>
      <c r="F573" s="93"/>
      <c r="G573" s="103">
        <v>6</v>
      </c>
      <c r="H573" s="106">
        <v>25</v>
      </c>
      <c r="I573" s="151" t="s">
        <v>719</v>
      </c>
      <c r="J573" s="130" t="s">
        <v>719</v>
      </c>
      <c r="K573" s="92"/>
    </row>
    <row r="574" spans="1:11" ht="12.75" customHeight="1" x14ac:dyDescent="0.25">
      <c r="A574" s="7">
        <v>572</v>
      </c>
      <c r="B574" s="107" t="s">
        <v>545</v>
      </c>
      <c r="C574" s="60" t="s">
        <v>549</v>
      </c>
      <c r="D574" s="92"/>
      <c r="E574" s="60"/>
      <c r="F574" s="93"/>
      <c r="G574" s="103">
        <v>6</v>
      </c>
      <c r="H574" s="106">
        <v>26</v>
      </c>
      <c r="I574" s="151" t="s">
        <v>719</v>
      </c>
      <c r="J574" s="130" t="s">
        <v>719</v>
      </c>
      <c r="K574" s="92"/>
    </row>
    <row r="575" spans="1:11" ht="12.75" customHeight="1" x14ac:dyDescent="0.25">
      <c r="A575" s="7">
        <v>573</v>
      </c>
      <c r="B575" s="107" t="s">
        <v>545</v>
      </c>
      <c r="C575" s="60" t="s">
        <v>549</v>
      </c>
      <c r="D575" s="92"/>
      <c r="E575" s="60"/>
      <c r="F575" s="93"/>
      <c r="G575" s="103">
        <v>6</v>
      </c>
      <c r="H575" s="106">
        <v>27</v>
      </c>
      <c r="I575" s="151" t="s">
        <v>719</v>
      </c>
      <c r="J575" s="130" t="s">
        <v>719</v>
      </c>
      <c r="K575" s="92"/>
    </row>
    <row r="576" spans="1:11" ht="12.75" customHeight="1" x14ac:dyDescent="0.25">
      <c r="A576" s="7">
        <v>574</v>
      </c>
      <c r="B576" s="107" t="s">
        <v>545</v>
      </c>
      <c r="C576" s="60" t="s">
        <v>549</v>
      </c>
      <c r="D576" s="92"/>
      <c r="E576" s="60"/>
      <c r="F576" s="93"/>
      <c r="G576" s="103">
        <v>6</v>
      </c>
      <c r="H576" s="106">
        <v>28</v>
      </c>
      <c r="I576" s="151" t="s">
        <v>719</v>
      </c>
      <c r="J576" s="130" t="s">
        <v>719</v>
      </c>
      <c r="K576" s="92"/>
    </row>
    <row r="577" spans="1:11" ht="12.75" customHeight="1" x14ac:dyDescent="0.25">
      <c r="A577" s="7">
        <v>575</v>
      </c>
      <c r="B577" s="107" t="s">
        <v>545</v>
      </c>
      <c r="C577" s="60" t="s">
        <v>549</v>
      </c>
      <c r="D577" s="92"/>
      <c r="E577" s="60"/>
      <c r="F577" s="93"/>
      <c r="G577" s="103">
        <v>6</v>
      </c>
      <c r="H577" s="106">
        <v>29</v>
      </c>
      <c r="I577" s="151" t="s">
        <v>719</v>
      </c>
      <c r="J577" s="130" t="s">
        <v>719</v>
      </c>
      <c r="K577" s="92"/>
    </row>
    <row r="578" spans="1:11" ht="12.75" customHeight="1" x14ac:dyDescent="0.25">
      <c r="A578" s="7">
        <v>576</v>
      </c>
      <c r="B578" s="107" t="s">
        <v>545</v>
      </c>
      <c r="C578" s="60" t="s">
        <v>549</v>
      </c>
      <c r="D578" s="92"/>
      <c r="E578" s="60"/>
      <c r="F578" s="93"/>
      <c r="G578" s="103">
        <v>6</v>
      </c>
      <c r="H578" s="106">
        <v>30</v>
      </c>
      <c r="I578" s="151" t="s">
        <v>719</v>
      </c>
      <c r="J578" s="130" t="s">
        <v>719</v>
      </c>
      <c r="K578" s="92"/>
    </row>
    <row r="579" spans="1:11" ht="12.75" customHeight="1" x14ac:dyDescent="0.25">
      <c r="A579" s="7">
        <v>577</v>
      </c>
      <c r="B579" s="107" t="s">
        <v>545</v>
      </c>
      <c r="C579" s="60" t="s">
        <v>549</v>
      </c>
      <c r="D579" s="92"/>
      <c r="E579" s="60"/>
      <c r="F579" s="93"/>
      <c r="G579" s="103">
        <v>6</v>
      </c>
      <c r="H579" s="106">
        <v>31</v>
      </c>
      <c r="I579" s="151" t="s">
        <v>719</v>
      </c>
      <c r="J579" s="130" t="s">
        <v>719</v>
      </c>
      <c r="K579" s="92"/>
    </row>
    <row r="580" spans="1:11" ht="12.75" customHeight="1" x14ac:dyDescent="0.25">
      <c r="A580" s="7">
        <v>578</v>
      </c>
      <c r="B580" s="107" t="s">
        <v>545</v>
      </c>
      <c r="C580" s="60" t="s">
        <v>549</v>
      </c>
      <c r="D580" s="92"/>
      <c r="E580" s="60"/>
      <c r="F580" s="93"/>
      <c r="G580" s="103">
        <v>6</v>
      </c>
      <c r="H580" s="106">
        <v>32</v>
      </c>
      <c r="I580" s="151" t="s">
        <v>719</v>
      </c>
      <c r="J580" s="130" t="s">
        <v>719</v>
      </c>
      <c r="K580" s="93"/>
    </row>
    <row r="581" spans="1:11" ht="12.75" customHeight="1" x14ac:dyDescent="0.25">
      <c r="A581" s="7">
        <v>579</v>
      </c>
      <c r="B581" s="107" t="s">
        <v>545</v>
      </c>
      <c r="C581" s="60" t="s">
        <v>549</v>
      </c>
      <c r="D581" s="92"/>
      <c r="E581" s="60"/>
      <c r="F581" s="93"/>
      <c r="G581" s="103">
        <v>6</v>
      </c>
      <c r="H581" s="106">
        <v>33</v>
      </c>
      <c r="I581" s="151" t="s">
        <v>719</v>
      </c>
      <c r="J581" s="130" t="s">
        <v>719</v>
      </c>
      <c r="K581" s="93"/>
    </row>
    <row r="582" spans="1:11" ht="12.75" customHeight="1" x14ac:dyDescent="0.25">
      <c r="A582" s="7">
        <v>580</v>
      </c>
      <c r="B582" s="107" t="s">
        <v>545</v>
      </c>
      <c r="C582" s="60" t="s">
        <v>551</v>
      </c>
      <c r="D582" s="92" t="s">
        <v>596</v>
      </c>
      <c r="E582" s="60" t="s">
        <v>597</v>
      </c>
      <c r="F582" s="93" t="s">
        <v>598</v>
      </c>
      <c r="G582" s="103">
        <v>6</v>
      </c>
      <c r="H582" s="106">
        <v>34</v>
      </c>
      <c r="I582" s="151" t="s">
        <v>901</v>
      </c>
      <c r="J582" s="130" t="s">
        <v>719</v>
      </c>
      <c r="K582" s="93"/>
    </row>
    <row r="583" spans="1:11" ht="12.75" customHeight="1" x14ac:dyDescent="0.25">
      <c r="A583" s="7">
        <v>581</v>
      </c>
      <c r="B583" s="107" t="s">
        <v>545</v>
      </c>
      <c r="C583" s="60" t="s">
        <v>551</v>
      </c>
      <c r="D583" s="92" t="s">
        <v>599</v>
      </c>
      <c r="E583" s="60" t="s">
        <v>600</v>
      </c>
      <c r="F583" s="93" t="s">
        <v>601</v>
      </c>
      <c r="G583" s="103">
        <v>6</v>
      </c>
      <c r="H583" s="106">
        <v>35</v>
      </c>
      <c r="I583" s="151" t="s">
        <v>902</v>
      </c>
      <c r="J583" s="130" t="s">
        <v>719</v>
      </c>
      <c r="K583" s="93"/>
    </row>
    <row r="584" spans="1:11" ht="12.75" customHeight="1" x14ac:dyDescent="0.25">
      <c r="A584" s="7">
        <v>582</v>
      </c>
      <c r="B584" s="107" t="s">
        <v>545</v>
      </c>
      <c r="C584" s="60" t="s">
        <v>551</v>
      </c>
      <c r="D584" s="92" t="s">
        <v>602</v>
      </c>
      <c r="E584" s="60" t="s">
        <v>603</v>
      </c>
      <c r="F584" s="93" t="s">
        <v>604</v>
      </c>
      <c r="G584" s="103">
        <v>6</v>
      </c>
      <c r="H584" s="106">
        <v>36</v>
      </c>
      <c r="I584" s="151" t="s">
        <v>903</v>
      </c>
      <c r="J584" s="130" t="s">
        <v>719</v>
      </c>
      <c r="K584" s="93"/>
    </row>
    <row r="585" spans="1:11" ht="12.75" customHeight="1" x14ac:dyDescent="0.25">
      <c r="A585" s="7">
        <v>583</v>
      </c>
      <c r="B585" s="107" t="s">
        <v>545</v>
      </c>
      <c r="C585" s="60" t="s">
        <v>551</v>
      </c>
      <c r="D585" s="92"/>
      <c r="E585" s="60"/>
      <c r="F585" s="93"/>
      <c r="G585" s="103">
        <v>6</v>
      </c>
      <c r="H585" s="106">
        <v>37</v>
      </c>
      <c r="I585" s="151" t="s">
        <v>719</v>
      </c>
      <c r="J585" s="130" t="s">
        <v>719</v>
      </c>
      <c r="K585" s="93"/>
    </row>
    <row r="586" spans="1:11" ht="12.75" customHeight="1" x14ac:dyDescent="0.25">
      <c r="A586" s="7">
        <v>584</v>
      </c>
      <c r="B586" s="107" t="s">
        <v>545</v>
      </c>
      <c r="C586" s="60" t="s">
        <v>551</v>
      </c>
      <c r="D586" s="92" t="s">
        <v>605</v>
      </c>
      <c r="E586" s="60"/>
      <c r="F586" s="93" t="s">
        <v>605</v>
      </c>
      <c r="G586" s="103">
        <v>6</v>
      </c>
      <c r="H586" s="106">
        <v>38</v>
      </c>
      <c r="I586" s="151" t="s">
        <v>904</v>
      </c>
      <c r="J586" s="130" t="s">
        <v>719</v>
      </c>
      <c r="K586" s="93"/>
    </row>
    <row r="587" spans="1:11" ht="12.75" customHeight="1" x14ac:dyDescent="0.25">
      <c r="A587" s="7">
        <v>585</v>
      </c>
      <c r="B587" s="107" t="s">
        <v>545</v>
      </c>
      <c r="C587" s="60" t="s">
        <v>551</v>
      </c>
      <c r="D587" s="92" t="s">
        <v>606</v>
      </c>
      <c r="E587" s="60"/>
      <c r="F587" s="93" t="s">
        <v>606</v>
      </c>
      <c r="G587" s="103">
        <v>6</v>
      </c>
      <c r="H587" s="106">
        <v>39</v>
      </c>
      <c r="I587" s="151" t="s">
        <v>905</v>
      </c>
      <c r="J587" s="130" t="s">
        <v>719</v>
      </c>
      <c r="K587" s="93"/>
    </row>
    <row r="588" spans="1:11" ht="12.75" customHeight="1" x14ac:dyDescent="0.25">
      <c r="A588" s="7">
        <v>586</v>
      </c>
      <c r="B588" s="107" t="s">
        <v>545</v>
      </c>
      <c r="C588" s="60" t="s">
        <v>551</v>
      </c>
      <c r="D588" s="92" t="s">
        <v>607</v>
      </c>
      <c r="E588" s="60"/>
      <c r="F588" s="93" t="s">
        <v>607</v>
      </c>
      <c r="G588" s="103">
        <v>6</v>
      </c>
      <c r="H588" s="106">
        <v>40</v>
      </c>
      <c r="I588" s="151" t="s">
        <v>906</v>
      </c>
      <c r="J588" s="130" t="s">
        <v>719</v>
      </c>
      <c r="K588" s="93"/>
    </row>
    <row r="589" spans="1:11" ht="12.75" customHeight="1" x14ac:dyDescent="0.25">
      <c r="A589" s="7">
        <v>587</v>
      </c>
      <c r="B589" s="107" t="s">
        <v>545</v>
      </c>
      <c r="C589" s="60" t="s">
        <v>551</v>
      </c>
      <c r="D589" s="92" t="s">
        <v>608</v>
      </c>
      <c r="E589" s="60"/>
      <c r="F589" s="93" t="s">
        <v>608</v>
      </c>
      <c r="G589" s="103">
        <v>6</v>
      </c>
      <c r="H589" s="106">
        <v>41</v>
      </c>
      <c r="I589" s="151" t="s">
        <v>907</v>
      </c>
      <c r="J589" s="130" t="s">
        <v>719</v>
      </c>
      <c r="K589" s="93"/>
    </row>
    <row r="590" spans="1:11" ht="12.75" customHeight="1" x14ac:dyDescent="0.25">
      <c r="A590" s="7">
        <v>588</v>
      </c>
      <c r="B590" s="107" t="s">
        <v>545</v>
      </c>
      <c r="C590" s="60" t="s">
        <v>551</v>
      </c>
      <c r="D590" s="92" t="s">
        <v>609</v>
      </c>
      <c r="E590" s="60"/>
      <c r="F590" s="93" t="s">
        <v>609</v>
      </c>
      <c r="G590" s="103">
        <v>6</v>
      </c>
      <c r="H590" s="106">
        <v>42</v>
      </c>
      <c r="I590" s="151" t="s">
        <v>908</v>
      </c>
      <c r="J590" s="130" t="s">
        <v>719</v>
      </c>
      <c r="K590" s="93"/>
    </row>
    <row r="591" spans="1:11" ht="12.75" customHeight="1" x14ac:dyDescent="0.25">
      <c r="A591" s="7">
        <v>589</v>
      </c>
      <c r="B591" s="107" t="s">
        <v>545</v>
      </c>
      <c r="C591" s="60" t="s">
        <v>551</v>
      </c>
      <c r="D591" s="92" t="s">
        <v>610</v>
      </c>
      <c r="E591" s="60"/>
      <c r="F591" s="93" t="s">
        <v>610</v>
      </c>
      <c r="G591" s="103">
        <v>6</v>
      </c>
      <c r="H591" s="106">
        <v>43</v>
      </c>
      <c r="I591" s="151" t="s">
        <v>909</v>
      </c>
      <c r="J591" s="130" t="s">
        <v>719</v>
      </c>
      <c r="K591" s="93"/>
    </row>
    <row r="592" spans="1:11" ht="12.75" customHeight="1" x14ac:dyDescent="0.25">
      <c r="A592" s="7">
        <v>590</v>
      </c>
      <c r="B592" s="107" t="s">
        <v>545</v>
      </c>
      <c r="C592" s="60" t="s">
        <v>551</v>
      </c>
      <c r="D592" s="92" t="s">
        <v>611</v>
      </c>
      <c r="E592" s="60"/>
      <c r="F592" s="93" t="s">
        <v>612</v>
      </c>
      <c r="G592" s="103">
        <v>6</v>
      </c>
      <c r="H592" s="106">
        <v>44</v>
      </c>
      <c r="I592" s="151" t="s">
        <v>910</v>
      </c>
      <c r="J592" s="130" t="s">
        <v>719</v>
      </c>
      <c r="K592" s="93"/>
    </row>
    <row r="593" spans="1:11" ht="12.75" customHeight="1" x14ac:dyDescent="0.25">
      <c r="A593" s="7">
        <v>591</v>
      </c>
      <c r="B593" s="107" t="s">
        <v>545</v>
      </c>
      <c r="C593" s="60" t="s">
        <v>551</v>
      </c>
      <c r="D593" s="92"/>
      <c r="E593" s="60"/>
      <c r="F593" s="93"/>
      <c r="G593" s="103">
        <v>6</v>
      </c>
      <c r="H593" s="106">
        <v>45</v>
      </c>
      <c r="I593" s="151" t="s">
        <v>719</v>
      </c>
      <c r="J593" s="130" t="s">
        <v>719</v>
      </c>
      <c r="K593" s="93"/>
    </row>
    <row r="594" spans="1:11" ht="12.75" customHeight="1" x14ac:dyDescent="0.25">
      <c r="A594" s="7">
        <v>592</v>
      </c>
      <c r="B594" s="107" t="s">
        <v>545</v>
      </c>
      <c r="C594" s="60" t="s">
        <v>551</v>
      </c>
      <c r="D594" s="92"/>
      <c r="E594" s="60"/>
      <c r="F594" s="93"/>
      <c r="G594" s="103">
        <v>6</v>
      </c>
      <c r="H594" s="106">
        <v>46</v>
      </c>
      <c r="I594" s="151" t="s">
        <v>719</v>
      </c>
      <c r="J594" s="130" t="s">
        <v>719</v>
      </c>
      <c r="K594" s="93"/>
    </row>
    <row r="595" spans="1:11" ht="12.75" customHeight="1" x14ac:dyDescent="0.25">
      <c r="A595" s="7">
        <v>593</v>
      </c>
      <c r="B595" s="107" t="s">
        <v>545</v>
      </c>
      <c r="C595" s="60" t="s">
        <v>551</v>
      </c>
      <c r="D595" s="92"/>
      <c r="E595" s="60"/>
      <c r="F595" s="93"/>
      <c r="G595" s="103">
        <v>6</v>
      </c>
      <c r="H595" s="106">
        <v>47</v>
      </c>
      <c r="I595" s="151" t="s">
        <v>719</v>
      </c>
      <c r="J595" s="130" t="s">
        <v>719</v>
      </c>
      <c r="K595" s="93"/>
    </row>
    <row r="596" spans="1:11" ht="12.75" customHeight="1" x14ac:dyDescent="0.25">
      <c r="A596" s="7">
        <v>594</v>
      </c>
      <c r="B596" s="107" t="s">
        <v>545</v>
      </c>
      <c r="C596" s="60" t="s">
        <v>551</v>
      </c>
      <c r="D596" s="92"/>
      <c r="E596" s="60"/>
      <c r="F596" s="93"/>
      <c r="G596" s="103">
        <v>6</v>
      </c>
      <c r="H596" s="106">
        <v>48</v>
      </c>
      <c r="I596" s="151" t="s">
        <v>719</v>
      </c>
      <c r="J596" s="130" t="s">
        <v>719</v>
      </c>
      <c r="K596" s="93"/>
    </row>
    <row r="597" spans="1:11" ht="12.75" customHeight="1" x14ac:dyDescent="0.25">
      <c r="A597" s="7">
        <v>595</v>
      </c>
      <c r="B597" s="107" t="s">
        <v>545</v>
      </c>
      <c r="C597" s="60" t="s">
        <v>551</v>
      </c>
      <c r="D597" s="92"/>
      <c r="E597" s="60"/>
      <c r="F597" s="93"/>
      <c r="G597" s="103">
        <v>6</v>
      </c>
      <c r="H597" s="106">
        <v>49</v>
      </c>
      <c r="I597" s="151" t="s">
        <v>719</v>
      </c>
      <c r="J597" s="130" t="s">
        <v>719</v>
      </c>
      <c r="K597" s="93"/>
    </row>
    <row r="598" spans="1:11" ht="12.75" customHeight="1" x14ac:dyDescent="0.25">
      <c r="A598" s="7">
        <v>596</v>
      </c>
      <c r="B598" s="107" t="s">
        <v>545</v>
      </c>
      <c r="C598" s="60" t="s">
        <v>551</v>
      </c>
      <c r="D598" s="92"/>
      <c r="E598" s="60"/>
      <c r="F598" s="93"/>
      <c r="G598" s="103">
        <v>6</v>
      </c>
      <c r="H598" s="106">
        <v>50</v>
      </c>
      <c r="I598" s="151" t="s">
        <v>719</v>
      </c>
      <c r="J598" s="130" t="s">
        <v>719</v>
      </c>
      <c r="K598" s="93"/>
    </row>
    <row r="599" spans="1:11" ht="12.75" customHeight="1" x14ac:dyDescent="0.25">
      <c r="A599" s="7">
        <v>597</v>
      </c>
      <c r="B599" s="107" t="s">
        <v>545</v>
      </c>
      <c r="C599" s="60" t="s">
        <v>551</v>
      </c>
      <c r="D599" s="92"/>
      <c r="E599" s="60"/>
      <c r="F599" s="93"/>
      <c r="G599" s="103">
        <v>6</v>
      </c>
      <c r="H599" s="106">
        <v>51</v>
      </c>
      <c r="I599" s="151" t="s">
        <v>719</v>
      </c>
      <c r="J599" s="130" t="s">
        <v>718</v>
      </c>
      <c r="K599" s="22" t="s">
        <v>19</v>
      </c>
    </row>
    <row r="600" spans="1:11" ht="12.75" customHeight="1" x14ac:dyDescent="0.25">
      <c r="A600" s="7">
        <v>598</v>
      </c>
      <c r="B600" s="20" t="s">
        <v>545</v>
      </c>
      <c r="C600" s="60" t="s">
        <v>553</v>
      </c>
      <c r="D600" s="92" t="s">
        <v>613</v>
      </c>
      <c r="E600" s="60" t="s">
        <v>614</v>
      </c>
      <c r="F600" s="93" t="s">
        <v>615</v>
      </c>
      <c r="G600" s="103">
        <v>6</v>
      </c>
      <c r="H600" s="106">
        <v>52</v>
      </c>
      <c r="I600" s="151" t="s">
        <v>911</v>
      </c>
      <c r="J600" s="130" t="s">
        <v>718</v>
      </c>
      <c r="K600" s="22" t="s">
        <v>21</v>
      </c>
    </row>
    <row r="601" spans="1:11" ht="12.75" customHeight="1" x14ac:dyDescent="0.25">
      <c r="A601" s="7">
        <v>599</v>
      </c>
      <c r="B601" s="20" t="s">
        <v>545</v>
      </c>
      <c r="C601" s="60" t="s">
        <v>553</v>
      </c>
      <c r="D601" s="92" t="s">
        <v>616</v>
      </c>
      <c r="E601" s="60" t="s">
        <v>617</v>
      </c>
      <c r="F601" s="60" t="s">
        <v>618</v>
      </c>
      <c r="G601" s="103">
        <v>6</v>
      </c>
      <c r="H601" s="106">
        <v>53</v>
      </c>
      <c r="I601" s="151" t="s">
        <v>912</v>
      </c>
      <c r="J601" s="130" t="s">
        <v>718</v>
      </c>
      <c r="K601" s="22" t="s">
        <v>23</v>
      </c>
    </row>
    <row r="602" spans="1:11" ht="12.75" customHeight="1" x14ac:dyDescent="0.25">
      <c r="A602" s="7">
        <v>600</v>
      </c>
      <c r="B602" s="20" t="s">
        <v>545</v>
      </c>
      <c r="C602" s="60" t="s">
        <v>553</v>
      </c>
      <c r="D602" s="92" t="s">
        <v>619</v>
      </c>
      <c r="E602" s="60" t="s">
        <v>620</v>
      </c>
      <c r="F602" s="60" t="s">
        <v>612</v>
      </c>
      <c r="G602" s="103">
        <v>6</v>
      </c>
      <c r="H602" s="106">
        <v>54</v>
      </c>
      <c r="I602" s="151" t="s">
        <v>913</v>
      </c>
      <c r="J602" s="130" t="s">
        <v>718</v>
      </c>
      <c r="K602" s="22" t="s">
        <v>25</v>
      </c>
    </row>
    <row r="603" spans="1:11" ht="12.75" customHeight="1" x14ac:dyDescent="0.25">
      <c r="A603" s="7">
        <v>601</v>
      </c>
      <c r="B603" s="20" t="s">
        <v>545</v>
      </c>
      <c r="C603" s="60" t="s">
        <v>553</v>
      </c>
      <c r="D603" s="92" t="s">
        <v>621</v>
      </c>
      <c r="E603" s="60" t="s">
        <v>622</v>
      </c>
      <c r="F603" s="60" t="s">
        <v>612</v>
      </c>
      <c r="G603" s="103">
        <v>6</v>
      </c>
      <c r="H603" s="106">
        <v>55</v>
      </c>
      <c r="I603" s="151" t="s">
        <v>914</v>
      </c>
      <c r="J603" s="130" t="s">
        <v>718</v>
      </c>
      <c r="K603" s="45" t="s">
        <v>123</v>
      </c>
    </row>
    <row r="604" spans="1:11" ht="12.75" customHeight="1" x14ac:dyDescent="0.25">
      <c r="A604" s="7">
        <v>602</v>
      </c>
      <c r="B604" s="20" t="s">
        <v>545</v>
      </c>
      <c r="C604" s="60" t="s">
        <v>553</v>
      </c>
      <c r="D604" s="92" t="s">
        <v>623</v>
      </c>
      <c r="E604" s="60" t="s">
        <v>624</v>
      </c>
      <c r="F604" s="93" t="s">
        <v>612</v>
      </c>
      <c r="G604" s="103">
        <v>6</v>
      </c>
      <c r="H604" s="106">
        <v>56</v>
      </c>
      <c r="I604" s="151" t="s">
        <v>915</v>
      </c>
      <c r="J604" s="130" t="s">
        <v>718</v>
      </c>
      <c r="K604" s="43" t="s">
        <v>125</v>
      </c>
    </row>
    <row r="605" spans="1:11" ht="12.75" customHeight="1" x14ac:dyDescent="0.25">
      <c r="A605" s="7">
        <v>603</v>
      </c>
      <c r="B605" s="20" t="s">
        <v>545</v>
      </c>
      <c r="C605" s="60" t="s">
        <v>553</v>
      </c>
      <c r="D605" s="92" t="s">
        <v>625</v>
      </c>
      <c r="E605" s="60"/>
      <c r="F605" s="93" t="s">
        <v>625</v>
      </c>
      <c r="G605" s="103">
        <v>6</v>
      </c>
      <c r="H605" s="106">
        <v>57</v>
      </c>
      <c r="I605" s="151" t="s">
        <v>916</v>
      </c>
      <c r="J605" s="130" t="s">
        <v>718</v>
      </c>
      <c r="K605" s="43" t="s">
        <v>127</v>
      </c>
    </row>
    <row r="606" spans="1:11" ht="12.75" customHeight="1" x14ac:dyDescent="0.25">
      <c r="A606" s="7">
        <v>604</v>
      </c>
      <c r="B606" s="20" t="s">
        <v>545</v>
      </c>
      <c r="C606" s="60"/>
      <c r="D606" s="92"/>
      <c r="E606" s="60"/>
      <c r="F606" s="93"/>
      <c r="G606" s="103">
        <v>6</v>
      </c>
      <c r="H606" s="106">
        <v>58</v>
      </c>
      <c r="I606" s="151" t="s">
        <v>719</v>
      </c>
      <c r="J606" s="130" t="s">
        <v>718</v>
      </c>
      <c r="K606" s="43" t="s">
        <v>129</v>
      </c>
    </row>
    <row r="607" spans="1:11" ht="12.75" customHeight="1" x14ac:dyDescent="0.25">
      <c r="A607" s="7">
        <v>605</v>
      </c>
      <c r="B607" s="20" t="s">
        <v>545</v>
      </c>
      <c r="C607" s="60"/>
      <c r="D607" s="25"/>
      <c r="E607" s="25"/>
      <c r="F607" s="25"/>
      <c r="G607" s="103">
        <v>6</v>
      </c>
      <c r="H607" s="106">
        <v>59</v>
      </c>
      <c r="I607" s="151" t="s">
        <v>719</v>
      </c>
      <c r="J607" s="133" t="s">
        <v>718</v>
      </c>
      <c r="K607" s="138" t="s">
        <v>181</v>
      </c>
    </row>
    <row r="608" spans="1:11" ht="12.75" customHeight="1" x14ac:dyDescent="0.25">
      <c r="A608" s="7">
        <v>606</v>
      </c>
      <c r="B608" s="20" t="s">
        <v>545</v>
      </c>
      <c r="C608" s="60"/>
      <c r="D608" s="92"/>
      <c r="E608" s="60"/>
      <c r="F608" s="93"/>
      <c r="G608" s="103">
        <v>6</v>
      </c>
      <c r="H608" s="106">
        <v>60</v>
      </c>
      <c r="I608" s="151" t="s">
        <v>719</v>
      </c>
      <c r="J608" s="130" t="s">
        <v>718</v>
      </c>
      <c r="K608" s="58" t="s">
        <v>183</v>
      </c>
    </row>
    <row r="609" spans="1:11" ht="12.75" customHeight="1" x14ac:dyDescent="0.25">
      <c r="A609" s="7">
        <v>607</v>
      </c>
      <c r="B609" s="20" t="s">
        <v>545</v>
      </c>
      <c r="C609" s="60"/>
      <c r="D609" s="92"/>
      <c r="E609" s="60"/>
      <c r="F609" s="93"/>
      <c r="G609" s="103">
        <v>6</v>
      </c>
      <c r="H609" s="106">
        <v>61</v>
      </c>
      <c r="I609" s="151" t="s">
        <v>719</v>
      </c>
      <c r="J609" s="130" t="s">
        <v>718</v>
      </c>
      <c r="K609" s="58" t="s">
        <v>185</v>
      </c>
    </row>
    <row r="610" spans="1:11" ht="12.75" customHeight="1" x14ac:dyDescent="0.25">
      <c r="A610" s="7">
        <v>608</v>
      </c>
      <c r="B610" s="20" t="s">
        <v>545</v>
      </c>
      <c r="C610" s="60"/>
      <c r="D610" s="92"/>
      <c r="E610" s="60"/>
      <c r="F610" s="93"/>
      <c r="G610" s="103">
        <v>6</v>
      </c>
      <c r="H610" s="106">
        <v>62</v>
      </c>
      <c r="I610" s="151" t="s">
        <v>719</v>
      </c>
      <c r="J610" s="130" t="s">
        <v>718</v>
      </c>
      <c r="K610" s="58" t="s">
        <v>187</v>
      </c>
    </row>
    <row r="611" spans="1:11" ht="12.75" customHeight="1" x14ac:dyDescent="0.25">
      <c r="A611" s="7">
        <v>609</v>
      </c>
      <c r="B611" s="20" t="s">
        <v>545</v>
      </c>
      <c r="C611" s="60"/>
      <c r="D611" s="92"/>
      <c r="E611" s="60"/>
      <c r="F611" s="93"/>
      <c r="G611" s="103">
        <v>6</v>
      </c>
      <c r="H611" s="106">
        <v>63</v>
      </c>
      <c r="I611" s="151" t="s">
        <v>719</v>
      </c>
      <c r="J611" s="130" t="s">
        <v>718</v>
      </c>
      <c r="K611" s="58" t="s">
        <v>189</v>
      </c>
    </row>
    <row r="612" spans="1:11" ht="12.75" customHeight="1" x14ac:dyDescent="0.25">
      <c r="A612" s="7">
        <v>610</v>
      </c>
      <c r="B612" s="20" t="s">
        <v>545</v>
      </c>
      <c r="C612" s="60"/>
      <c r="D612" s="92"/>
      <c r="E612" s="60"/>
      <c r="F612" s="93"/>
      <c r="G612" s="103">
        <v>6</v>
      </c>
      <c r="H612" s="106">
        <v>64</v>
      </c>
      <c r="I612" s="151" t="s">
        <v>719</v>
      </c>
      <c r="J612" s="130" t="s">
        <v>718</v>
      </c>
      <c r="K612" s="58" t="s">
        <v>229</v>
      </c>
    </row>
    <row r="613" spans="1:11" ht="12.75" customHeight="1" x14ac:dyDescent="0.25">
      <c r="A613" s="7">
        <v>611</v>
      </c>
      <c r="B613" s="20" t="s">
        <v>545</v>
      </c>
      <c r="C613" s="60"/>
      <c r="D613" s="92"/>
      <c r="E613" s="60"/>
      <c r="F613" s="93"/>
      <c r="G613" s="103">
        <v>6</v>
      </c>
      <c r="H613" s="106">
        <v>65</v>
      </c>
      <c r="I613" s="151" t="s">
        <v>719</v>
      </c>
      <c r="J613" s="130" t="s">
        <v>718</v>
      </c>
      <c r="K613" s="58" t="s">
        <v>231</v>
      </c>
    </row>
    <row r="614" spans="1:11" ht="12.75" customHeight="1" x14ac:dyDescent="0.25">
      <c r="A614" s="7">
        <v>612</v>
      </c>
      <c r="B614" s="20" t="s">
        <v>545</v>
      </c>
      <c r="C614" s="60"/>
      <c r="D614" s="92"/>
      <c r="E614" s="60"/>
      <c r="F614" s="93"/>
      <c r="G614" s="103">
        <v>6</v>
      </c>
      <c r="H614" s="106">
        <v>66</v>
      </c>
      <c r="I614" s="151" t="s">
        <v>719</v>
      </c>
      <c r="J614" s="130" t="s">
        <v>718</v>
      </c>
      <c r="K614" s="58" t="s">
        <v>233</v>
      </c>
    </row>
    <row r="615" spans="1:11" ht="12.75" customHeight="1" x14ac:dyDescent="0.25">
      <c r="A615" s="7">
        <v>613</v>
      </c>
      <c r="B615" s="20" t="s">
        <v>545</v>
      </c>
      <c r="C615" s="60"/>
      <c r="D615" s="92"/>
      <c r="E615" s="60"/>
      <c r="F615" s="93"/>
      <c r="G615" s="103">
        <v>6</v>
      </c>
      <c r="H615" s="106">
        <v>67</v>
      </c>
      <c r="I615" s="151" t="s">
        <v>719</v>
      </c>
      <c r="J615" s="130" t="s">
        <v>718</v>
      </c>
      <c r="K615" s="58" t="s">
        <v>235</v>
      </c>
    </row>
    <row r="616" spans="1:11" ht="12.75" customHeight="1" x14ac:dyDescent="0.25">
      <c r="A616" s="7">
        <v>614</v>
      </c>
      <c r="B616" s="20" t="s">
        <v>545</v>
      </c>
      <c r="C616" s="60"/>
      <c r="D616" s="92" t="s">
        <v>559</v>
      </c>
      <c r="E616" s="60"/>
      <c r="F616" s="93" t="s">
        <v>559</v>
      </c>
      <c r="G616" s="103">
        <v>6</v>
      </c>
      <c r="H616" s="106">
        <v>68</v>
      </c>
      <c r="I616" s="151" t="s">
        <v>917</v>
      </c>
      <c r="J616" s="130" t="s">
        <v>718</v>
      </c>
      <c r="K616" s="58" t="s">
        <v>237</v>
      </c>
    </row>
    <row r="617" spans="1:11" ht="12.75" customHeight="1" x14ac:dyDescent="0.25">
      <c r="A617" s="7">
        <v>615</v>
      </c>
      <c r="B617" s="20" t="s">
        <v>545</v>
      </c>
      <c r="C617" s="60"/>
      <c r="D617" s="92" t="s">
        <v>626</v>
      </c>
      <c r="E617" s="60"/>
      <c r="F617" s="93" t="s">
        <v>627</v>
      </c>
      <c r="G617" s="103">
        <v>6</v>
      </c>
      <c r="H617" s="106">
        <v>69</v>
      </c>
      <c r="I617" s="151" t="s">
        <v>918</v>
      </c>
      <c r="J617" s="130" t="s">
        <v>718</v>
      </c>
      <c r="K617" s="58" t="s">
        <v>321</v>
      </c>
    </row>
    <row r="618" spans="1:11" ht="12.75" customHeight="1" x14ac:dyDescent="0.25">
      <c r="A618" s="7">
        <v>616</v>
      </c>
      <c r="B618" s="20" t="s">
        <v>545</v>
      </c>
      <c r="C618" s="60"/>
      <c r="D618" s="92" t="s">
        <v>628</v>
      </c>
      <c r="E618" s="60" t="s">
        <v>577</v>
      </c>
      <c r="F618" s="93" t="s">
        <v>629</v>
      </c>
      <c r="G618" s="103">
        <v>6</v>
      </c>
      <c r="H618" s="106">
        <v>70</v>
      </c>
      <c r="I618" s="151" t="s">
        <v>919</v>
      </c>
      <c r="J618" s="130" t="s">
        <v>718</v>
      </c>
      <c r="K618" s="70" t="s">
        <v>323</v>
      </c>
    </row>
    <row r="619" spans="1:11" ht="12.75" customHeight="1" thickBot="1" x14ac:dyDescent="0.3">
      <c r="A619" s="7">
        <v>617</v>
      </c>
      <c r="B619" s="38" t="s">
        <v>545</v>
      </c>
      <c r="C619" s="60"/>
      <c r="D619" s="108" t="s">
        <v>630</v>
      </c>
      <c r="E619" s="25"/>
      <c r="F619" s="25"/>
      <c r="G619" s="103">
        <v>6</v>
      </c>
      <c r="H619" s="106">
        <v>71</v>
      </c>
      <c r="I619" s="151" t="s">
        <v>718</v>
      </c>
      <c r="J619" s="133" t="s">
        <v>718</v>
      </c>
      <c r="K619" s="140" t="s">
        <v>325</v>
      </c>
    </row>
    <row r="620" spans="1:11" ht="12.75" customHeight="1" x14ac:dyDescent="0.25">
      <c r="B620" s="39" t="s">
        <v>631</v>
      </c>
      <c r="C620" s="109"/>
      <c r="D620" s="93" t="s">
        <v>632</v>
      </c>
      <c r="E620" s="60"/>
      <c r="F620" s="93"/>
      <c r="G620" s="103">
        <v>9</v>
      </c>
      <c r="H620" s="106">
        <v>99</v>
      </c>
      <c r="I620" s="151" t="s">
        <v>718</v>
      </c>
      <c r="J620" s="130" t="s">
        <v>718</v>
      </c>
      <c r="K620" s="70" t="s">
        <v>327</v>
      </c>
    </row>
    <row r="621" spans="1:11" ht="12.75" customHeight="1" x14ac:dyDescent="0.25">
      <c r="B621" s="20" t="s">
        <v>631</v>
      </c>
      <c r="C621" s="60" t="s">
        <v>633</v>
      </c>
      <c r="D621" s="93" t="s">
        <v>634</v>
      </c>
      <c r="E621" s="60"/>
      <c r="F621" s="93"/>
      <c r="G621" s="103">
        <v>9</v>
      </c>
      <c r="H621" s="106">
        <v>98</v>
      </c>
      <c r="I621" s="151" t="s">
        <v>718</v>
      </c>
      <c r="J621" s="130" t="s">
        <v>718</v>
      </c>
      <c r="K621" s="21" t="s">
        <v>329</v>
      </c>
    </row>
    <row r="622" spans="1:11" ht="12.75" customHeight="1" x14ac:dyDescent="0.25">
      <c r="B622" s="20" t="s">
        <v>631</v>
      </c>
      <c r="C622" s="60" t="s">
        <v>635</v>
      </c>
      <c r="D622" s="93" t="s">
        <v>636</v>
      </c>
      <c r="E622" s="60"/>
      <c r="F622" s="93"/>
      <c r="G622" s="103">
        <v>9</v>
      </c>
      <c r="H622" s="106">
        <v>97</v>
      </c>
      <c r="I622" s="151" t="s">
        <v>718</v>
      </c>
      <c r="J622" s="130" t="s">
        <v>718</v>
      </c>
      <c r="K622" s="70" t="s">
        <v>351</v>
      </c>
    </row>
    <row r="623" spans="1:11" ht="12.75" customHeight="1" x14ac:dyDescent="0.25">
      <c r="B623" s="20" t="s">
        <v>631</v>
      </c>
      <c r="C623" s="60" t="s">
        <v>637</v>
      </c>
      <c r="D623" s="93" t="s">
        <v>638</v>
      </c>
      <c r="E623" s="60"/>
      <c r="F623" s="93"/>
      <c r="G623" s="103">
        <v>9</v>
      </c>
      <c r="H623" s="106">
        <v>96</v>
      </c>
      <c r="I623" s="151" t="s">
        <v>718</v>
      </c>
      <c r="J623" s="130" t="s">
        <v>718</v>
      </c>
      <c r="K623" s="70" t="s">
        <v>387</v>
      </c>
    </row>
    <row r="624" spans="1:11" ht="12.75" customHeight="1" x14ac:dyDescent="0.25">
      <c r="B624" s="20" t="s">
        <v>631</v>
      </c>
      <c r="C624" s="60" t="s">
        <v>633</v>
      </c>
      <c r="D624" s="93" t="s">
        <v>639</v>
      </c>
      <c r="E624" s="60"/>
      <c r="F624" s="93" t="s">
        <v>639</v>
      </c>
      <c r="G624" s="103">
        <v>9</v>
      </c>
      <c r="H624" s="106" t="s">
        <v>29</v>
      </c>
      <c r="I624" s="151" t="s">
        <v>920</v>
      </c>
      <c r="J624" s="130" t="s">
        <v>718</v>
      </c>
      <c r="K624" s="28" t="s">
        <v>389</v>
      </c>
    </row>
    <row r="625" spans="2:11" ht="12.75" customHeight="1" x14ac:dyDescent="0.25">
      <c r="B625" s="20" t="s">
        <v>631</v>
      </c>
      <c r="C625" s="60" t="s">
        <v>633</v>
      </c>
      <c r="D625" s="93" t="s">
        <v>640</v>
      </c>
      <c r="E625" s="60"/>
      <c r="F625" s="93" t="s">
        <v>640</v>
      </c>
      <c r="G625" s="103">
        <v>9</v>
      </c>
      <c r="H625" s="106" t="s">
        <v>33</v>
      </c>
      <c r="I625" s="151" t="s">
        <v>921</v>
      </c>
      <c r="J625" s="130" t="s">
        <v>718</v>
      </c>
      <c r="K625" s="28" t="s">
        <v>391</v>
      </c>
    </row>
    <row r="626" spans="2:11" ht="12.75" customHeight="1" x14ac:dyDescent="0.25">
      <c r="B626" s="20" t="s">
        <v>631</v>
      </c>
      <c r="C626" s="60" t="s">
        <v>635</v>
      </c>
      <c r="D626" s="93" t="s">
        <v>641</v>
      </c>
      <c r="E626" s="60"/>
      <c r="F626" s="93" t="s">
        <v>641</v>
      </c>
      <c r="G626" s="103">
        <v>9</v>
      </c>
      <c r="H626" s="106" t="s">
        <v>36</v>
      </c>
      <c r="I626" s="151" t="s">
        <v>922</v>
      </c>
      <c r="J626" s="130" t="s">
        <v>718</v>
      </c>
      <c r="K626" s="28" t="s">
        <v>393</v>
      </c>
    </row>
    <row r="627" spans="2:11" ht="12.75" customHeight="1" x14ac:dyDescent="0.25">
      <c r="B627" s="20" t="s">
        <v>631</v>
      </c>
      <c r="C627" s="60" t="s">
        <v>635</v>
      </c>
      <c r="D627" s="93" t="s">
        <v>642</v>
      </c>
      <c r="E627" s="60"/>
      <c r="F627" s="93" t="s">
        <v>642</v>
      </c>
      <c r="G627" s="103">
        <v>9</v>
      </c>
      <c r="H627" s="106" t="s">
        <v>40</v>
      </c>
      <c r="I627" s="151" t="s">
        <v>923</v>
      </c>
      <c r="J627" s="130" t="s">
        <v>718</v>
      </c>
      <c r="K627" s="28" t="s">
        <v>395</v>
      </c>
    </row>
    <row r="628" spans="2:11" ht="12.75" customHeight="1" x14ac:dyDescent="0.25">
      <c r="B628" s="20" t="s">
        <v>631</v>
      </c>
      <c r="C628" s="60"/>
      <c r="D628" s="93" t="s">
        <v>643</v>
      </c>
      <c r="E628" s="60"/>
      <c r="F628" s="93"/>
      <c r="G628" s="103">
        <v>9</v>
      </c>
      <c r="H628" s="106" t="s">
        <v>43</v>
      </c>
      <c r="I628" s="151" t="s">
        <v>718</v>
      </c>
      <c r="J628" s="130" t="s">
        <v>718</v>
      </c>
      <c r="K628" s="28" t="s">
        <v>470</v>
      </c>
    </row>
    <row r="629" spans="2:11" ht="12.75" customHeight="1" x14ac:dyDescent="0.25">
      <c r="B629" s="20" t="s">
        <v>631</v>
      </c>
      <c r="C629" s="60"/>
      <c r="D629" s="93" t="s">
        <v>644</v>
      </c>
      <c r="E629" s="60"/>
      <c r="F629" s="93"/>
      <c r="G629" s="103">
        <v>9</v>
      </c>
      <c r="H629" s="106" t="s">
        <v>47</v>
      </c>
      <c r="I629" s="151" t="s">
        <v>718</v>
      </c>
      <c r="J629" s="130" t="s">
        <v>718</v>
      </c>
      <c r="K629" s="91" t="s">
        <v>472</v>
      </c>
    </row>
    <row r="630" spans="2:11" ht="12.75" customHeight="1" x14ac:dyDescent="0.25">
      <c r="B630" s="20" t="s">
        <v>631</v>
      </c>
      <c r="C630" s="60"/>
      <c r="D630" s="93"/>
      <c r="E630" s="60"/>
      <c r="F630" s="93"/>
      <c r="G630" s="103">
        <v>9</v>
      </c>
      <c r="H630" s="106" t="s">
        <v>50</v>
      </c>
      <c r="I630" s="151" t="s">
        <v>719</v>
      </c>
      <c r="J630" s="130" t="s">
        <v>718</v>
      </c>
      <c r="K630" s="91" t="s">
        <v>474</v>
      </c>
    </row>
    <row r="631" spans="2:11" ht="12.75" customHeight="1" x14ac:dyDescent="0.25">
      <c r="B631" s="20" t="s">
        <v>631</v>
      </c>
      <c r="C631" s="60"/>
      <c r="D631" s="93"/>
      <c r="E631" s="60"/>
      <c r="F631" s="93"/>
      <c r="G631" s="103">
        <v>9</v>
      </c>
      <c r="H631" s="106" t="s">
        <v>53</v>
      </c>
      <c r="I631" s="151" t="s">
        <v>719</v>
      </c>
      <c r="J631" s="130" t="s">
        <v>718</v>
      </c>
      <c r="K631" s="91" t="s">
        <v>476</v>
      </c>
    </row>
    <row r="632" spans="2:11" ht="12.75" customHeight="1" x14ac:dyDescent="0.25">
      <c r="B632" s="20" t="s">
        <v>631</v>
      </c>
      <c r="C632" s="60"/>
      <c r="D632" s="93"/>
      <c r="E632" s="60"/>
      <c r="F632" s="93"/>
      <c r="G632" s="103">
        <v>9</v>
      </c>
      <c r="H632" s="106" t="s">
        <v>56</v>
      </c>
      <c r="I632" s="151" t="s">
        <v>719</v>
      </c>
      <c r="J632" s="130" t="s">
        <v>718</v>
      </c>
      <c r="K632" s="91" t="s">
        <v>478</v>
      </c>
    </row>
    <row r="633" spans="2:11" ht="12.75" customHeight="1" x14ac:dyDescent="0.25">
      <c r="B633" s="20" t="s">
        <v>631</v>
      </c>
      <c r="C633" s="60"/>
      <c r="D633" s="93"/>
      <c r="E633" s="60"/>
      <c r="F633" s="93"/>
      <c r="G633" s="103">
        <v>9</v>
      </c>
      <c r="H633" s="106">
        <v>10</v>
      </c>
      <c r="I633" s="151" t="s">
        <v>719</v>
      </c>
      <c r="J633" s="130" t="s">
        <v>718</v>
      </c>
      <c r="K633" s="92" t="s">
        <v>544</v>
      </c>
    </row>
    <row r="634" spans="2:11" ht="12.75" customHeight="1" x14ac:dyDescent="0.25">
      <c r="B634" s="20" t="s">
        <v>631</v>
      </c>
      <c r="C634" s="60"/>
      <c r="D634" s="93"/>
      <c r="E634" s="60"/>
      <c r="F634" s="93"/>
      <c r="G634" s="103">
        <v>9</v>
      </c>
      <c r="H634" s="106">
        <v>11</v>
      </c>
      <c r="I634" s="151" t="s">
        <v>719</v>
      </c>
      <c r="J634" s="130" t="s">
        <v>718</v>
      </c>
      <c r="K634" s="92" t="s">
        <v>546</v>
      </c>
    </row>
    <row r="635" spans="2:11" ht="12.75" customHeight="1" x14ac:dyDescent="0.25">
      <c r="B635" s="20" t="s">
        <v>631</v>
      </c>
      <c r="C635" s="60"/>
      <c r="D635" s="93"/>
      <c r="E635" s="60"/>
      <c r="F635" s="93"/>
      <c r="G635" s="103">
        <v>9</v>
      </c>
      <c r="H635" s="106">
        <v>12</v>
      </c>
      <c r="I635" s="151" t="s">
        <v>719</v>
      </c>
      <c r="J635" s="130" t="s">
        <v>718</v>
      </c>
      <c r="K635" s="92" t="s">
        <v>548</v>
      </c>
    </row>
    <row r="636" spans="2:11" ht="12.75" customHeight="1" x14ac:dyDescent="0.25">
      <c r="B636" s="20" t="s">
        <v>631</v>
      </c>
      <c r="C636" s="60"/>
      <c r="D636" s="93"/>
      <c r="E636" s="60"/>
      <c r="F636" s="93"/>
      <c r="G636" s="103">
        <v>9</v>
      </c>
      <c r="H636" s="106">
        <v>13</v>
      </c>
      <c r="I636" s="151" t="s">
        <v>719</v>
      </c>
      <c r="J636" s="130" t="s">
        <v>718</v>
      </c>
      <c r="K636" s="92" t="s">
        <v>550</v>
      </c>
    </row>
    <row r="637" spans="2:11" ht="12.75" customHeight="1" x14ac:dyDescent="0.25">
      <c r="B637" s="20" t="s">
        <v>631</v>
      </c>
      <c r="C637" s="60"/>
      <c r="D637" s="93"/>
      <c r="E637" s="60"/>
      <c r="F637" s="93"/>
      <c r="G637" s="103">
        <v>9</v>
      </c>
      <c r="H637" s="106">
        <v>14</v>
      </c>
      <c r="I637" s="151" t="s">
        <v>719</v>
      </c>
      <c r="J637" s="130" t="s">
        <v>718</v>
      </c>
      <c r="K637" s="92" t="s">
        <v>552</v>
      </c>
    </row>
    <row r="638" spans="2:11" ht="12.75" customHeight="1" x14ac:dyDescent="0.25">
      <c r="B638" s="20" t="s">
        <v>631</v>
      </c>
      <c r="C638" s="60"/>
      <c r="D638" s="93"/>
      <c r="E638" s="60"/>
      <c r="F638" s="93"/>
      <c r="G638" s="103">
        <v>9</v>
      </c>
      <c r="H638" s="106">
        <v>15</v>
      </c>
      <c r="I638" s="151" t="s">
        <v>719</v>
      </c>
      <c r="J638" s="130" t="s">
        <v>718</v>
      </c>
      <c r="K638" s="92" t="s">
        <v>554</v>
      </c>
    </row>
    <row r="639" spans="2:11" ht="12.75" customHeight="1" x14ac:dyDescent="0.25">
      <c r="B639" s="20" t="s">
        <v>631</v>
      </c>
      <c r="C639" s="60"/>
      <c r="D639" s="93"/>
      <c r="E639" s="60"/>
      <c r="F639" s="93"/>
      <c r="G639" s="103">
        <v>9</v>
      </c>
      <c r="H639" s="106">
        <v>16</v>
      </c>
      <c r="I639" s="151" t="s">
        <v>719</v>
      </c>
      <c r="J639" s="130" t="s">
        <v>718</v>
      </c>
      <c r="K639" s="92" t="s">
        <v>556</v>
      </c>
    </row>
    <row r="640" spans="2:11" ht="12.75" customHeight="1" x14ac:dyDescent="0.25">
      <c r="B640" s="20" t="s">
        <v>631</v>
      </c>
      <c r="C640" s="60"/>
      <c r="D640" s="93"/>
      <c r="E640" s="60"/>
      <c r="F640" s="93"/>
      <c r="G640" s="103">
        <v>9</v>
      </c>
      <c r="H640" s="106">
        <v>17</v>
      </c>
      <c r="I640" s="151" t="s">
        <v>719</v>
      </c>
      <c r="J640" s="130" t="s">
        <v>718</v>
      </c>
      <c r="K640" s="92" t="s">
        <v>558</v>
      </c>
    </row>
    <row r="641" spans="2:11" ht="12.75" customHeight="1" x14ac:dyDescent="0.25">
      <c r="B641" s="20" t="s">
        <v>631</v>
      </c>
      <c r="C641" s="60"/>
      <c r="D641" s="93"/>
      <c r="E641" s="60"/>
      <c r="F641" s="93"/>
      <c r="G641" s="103">
        <v>9</v>
      </c>
      <c r="H641" s="106">
        <v>18</v>
      </c>
      <c r="I641" s="151" t="s">
        <v>719</v>
      </c>
      <c r="J641" s="130" t="s">
        <v>718</v>
      </c>
      <c r="K641" s="139" t="s">
        <v>630</v>
      </c>
    </row>
    <row r="642" spans="2:11" ht="12.75" customHeight="1" x14ac:dyDescent="0.25">
      <c r="B642" s="20" t="s">
        <v>631</v>
      </c>
      <c r="C642" s="60"/>
      <c r="D642" s="93"/>
      <c r="E642" s="60"/>
      <c r="F642" s="93"/>
      <c r="G642" s="103">
        <v>9</v>
      </c>
      <c r="H642" s="106">
        <v>19</v>
      </c>
      <c r="I642" s="151" t="s">
        <v>719</v>
      </c>
      <c r="J642" s="130" t="s">
        <v>718</v>
      </c>
      <c r="K642" s="93" t="s">
        <v>632</v>
      </c>
    </row>
    <row r="643" spans="2:11" ht="12.75" customHeight="1" x14ac:dyDescent="0.25">
      <c r="B643" s="20" t="s">
        <v>631</v>
      </c>
      <c r="C643" s="60"/>
      <c r="D643" s="93"/>
      <c r="E643" s="60"/>
      <c r="F643" s="93"/>
      <c r="G643" s="103">
        <v>9</v>
      </c>
      <c r="H643" s="106">
        <v>20</v>
      </c>
      <c r="I643" s="151" t="s">
        <v>719</v>
      </c>
      <c r="J643" s="130" t="s">
        <v>718</v>
      </c>
      <c r="K643" s="93" t="s">
        <v>634</v>
      </c>
    </row>
    <row r="644" spans="2:11" ht="12.75" customHeight="1" x14ac:dyDescent="0.25">
      <c r="B644" s="20" t="s">
        <v>631</v>
      </c>
      <c r="C644" s="60"/>
      <c r="D644" s="93"/>
      <c r="E644" s="60"/>
      <c r="F644" s="93"/>
      <c r="G644" s="103">
        <v>9</v>
      </c>
      <c r="H644" s="106">
        <v>21</v>
      </c>
      <c r="I644" s="151" t="s">
        <v>719</v>
      </c>
      <c r="J644" s="130" t="s">
        <v>718</v>
      </c>
      <c r="K644" s="93" t="s">
        <v>636</v>
      </c>
    </row>
    <row r="645" spans="2:11" ht="12.75" customHeight="1" x14ac:dyDescent="0.25">
      <c r="B645" s="20" t="s">
        <v>631</v>
      </c>
      <c r="C645" s="60"/>
      <c r="D645" s="93"/>
      <c r="E645" s="60"/>
      <c r="F645" s="93"/>
      <c r="G645" s="103">
        <v>9</v>
      </c>
      <c r="H645" s="106">
        <v>22</v>
      </c>
      <c r="I645" s="151" t="s">
        <v>719</v>
      </c>
      <c r="J645" s="130" t="s">
        <v>718</v>
      </c>
      <c r="K645" s="93" t="s">
        <v>638</v>
      </c>
    </row>
    <row r="646" spans="2:11" ht="12.75" customHeight="1" x14ac:dyDescent="0.25">
      <c r="B646" s="20" t="s">
        <v>631</v>
      </c>
      <c r="C646" s="60"/>
      <c r="D646" s="93"/>
      <c r="E646" s="60"/>
      <c r="F646" s="93"/>
      <c r="G646" s="103">
        <v>9</v>
      </c>
      <c r="H646" s="106">
        <v>23</v>
      </c>
      <c r="I646" s="151" t="s">
        <v>719</v>
      </c>
      <c r="J646" s="130" t="s">
        <v>718</v>
      </c>
      <c r="K646" s="93" t="s">
        <v>643</v>
      </c>
    </row>
    <row r="647" spans="2:11" ht="12.75" customHeight="1" x14ac:dyDescent="0.25">
      <c r="B647" s="20" t="s">
        <v>631</v>
      </c>
      <c r="C647" s="60"/>
      <c r="D647" s="93"/>
      <c r="E647" s="60"/>
      <c r="F647" s="93"/>
      <c r="G647" s="103">
        <v>9</v>
      </c>
      <c r="H647" s="106">
        <v>24</v>
      </c>
      <c r="I647" s="151" t="s">
        <v>719</v>
      </c>
      <c r="J647" s="130" t="s">
        <v>718</v>
      </c>
      <c r="K647" s="93" t="s">
        <v>644</v>
      </c>
    </row>
    <row r="648" spans="2:11" ht="12.75" customHeight="1" x14ac:dyDescent="0.25">
      <c r="B648" s="20" t="s">
        <v>631</v>
      </c>
      <c r="C648" s="60"/>
      <c r="D648" s="93"/>
      <c r="E648" s="60"/>
      <c r="F648" s="93"/>
      <c r="G648" s="103">
        <v>9</v>
      </c>
      <c r="H648" s="106">
        <v>25</v>
      </c>
      <c r="I648" s="151" t="s">
        <v>719</v>
      </c>
      <c r="J648" s="130"/>
      <c r="K648" s="43" t="s">
        <v>181</v>
      </c>
    </row>
    <row r="649" spans="2:11" ht="12.75" customHeight="1" x14ac:dyDescent="0.25">
      <c r="B649" s="20" t="s">
        <v>645</v>
      </c>
      <c r="C649" s="60"/>
      <c r="D649" s="93"/>
      <c r="E649" s="60"/>
      <c r="F649" s="93"/>
      <c r="G649" s="103"/>
      <c r="H649" s="106"/>
      <c r="I649" s="151"/>
      <c r="J649" s="130"/>
      <c r="K649" s="93"/>
    </row>
    <row r="650" spans="2:11" ht="12.75" customHeight="1" x14ac:dyDescent="0.25">
      <c r="B650" s="20" t="s">
        <v>645</v>
      </c>
      <c r="C650" s="60"/>
      <c r="D650" s="93"/>
      <c r="E650" s="60"/>
      <c r="F650" s="93"/>
      <c r="G650" s="103"/>
      <c r="H650" s="106"/>
      <c r="I650" s="151"/>
      <c r="J650" s="130"/>
      <c r="K650" s="93"/>
    </row>
    <row r="651" spans="2:11" ht="12.75" customHeight="1" x14ac:dyDescent="0.25">
      <c r="B651" s="20" t="s">
        <v>645</v>
      </c>
      <c r="C651" s="60"/>
      <c r="D651" s="93"/>
      <c r="E651" s="60"/>
      <c r="F651" s="93"/>
      <c r="G651" s="103"/>
      <c r="H651" s="106"/>
      <c r="I651" s="151"/>
      <c r="J651" s="130"/>
      <c r="K651" s="93"/>
    </row>
    <row r="652" spans="2:11" ht="12.75" customHeight="1" x14ac:dyDescent="0.25">
      <c r="B652" s="20" t="s">
        <v>645</v>
      </c>
      <c r="C652" s="60"/>
      <c r="D652" s="93"/>
      <c r="E652" s="60"/>
      <c r="F652" s="93"/>
      <c r="G652" s="103"/>
      <c r="H652" s="106"/>
      <c r="I652" s="151"/>
      <c r="J652" s="130"/>
      <c r="K652" s="93"/>
    </row>
    <row r="653" spans="2:11" ht="12.75" customHeight="1" x14ac:dyDescent="0.25">
      <c r="B653" s="20" t="s">
        <v>645</v>
      </c>
      <c r="C653" s="60"/>
      <c r="D653" s="93"/>
      <c r="E653" s="60"/>
      <c r="F653" s="93"/>
      <c r="G653" s="103"/>
      <c r="H653" s="106"/>
      <c r="I653" s="151"/>
      <c r="J653" s="130"/>
      <c r="K653" s="93"/>
    </row>
    <row r="654" spans="2:11" ht="12.75" customHeight="1" x14ac:dyDescent="0.25">
      <c r="B654" s="20" t="s">
        <v>645</v>
      </c>
      <c r="C654" s="60"/>
      <c r="D654" s="93"/>
      <c r="E654" s="60"/>
      <c r="F654" s="93"/>
      <c r="G654" s="103"/>
      <c r="H654" s="106"/>
      <c r="I654" s="151"/>
      <c r="J654" s="130"/>
      <c r="K654" s="93"/>
    </row>
    <row r="655" spans="2:11" ht="12.75" customHeight="1" x14ac:dyDescent="0.25">
      <c r="B655" s="20" t="s">
        <v>645</v>
      </c>
      <c r="C655" s="60"/>
      <c r="D655" s="93"/>
      <c r="E655" s="60"/>
      <c r="F655" s="93"/>
      <c r="G655" s="103"/>
      <c r="H655" s="106"/>
      <c r="I655" s="151"/>
      <c r="J655" s="130"/>
      <c r="K655" s="93"/>
    </row>
    <row r="656" spans="2:11" ht="12.75" customHeight="1" x14ac:dyDescent="0.25">
      <c r="B656" s="20" t="s">
        <v>645</v>
      </c>
      <c r="C656" s="60"/>
      <c r="D656" s="93"/>
      <c r="E656" s="60"/>
      <c r="F656" s="93"/>
      <c r="G656" s="103"/>
      <c r="H656" s="106"/>
      <c r="I656" s="151"/>
      <c r="J656" s="130"/>
      <c r="K656" s="93"/>
    </row>
    <row r="657" spans="2:11" ht="12.75" customHeight="1" x14ac:dyDescent="0.25">
      <c r="B657" s="20" t="s">
        <v>645</v>
      </c>
      <c r="C657" s="60"/>
      <c r="D657" s="93"/>
      <c r="E657" s="60"/>
      <c r="F657" s="93"/>
      <c r="G657" s="103"/>
      <c r="H657" s="106"/>
      <c r="I657" s="151"/>
      <c r="J657" s="130"/>
      <c r="K657" s="93"/>
    </row>
    <row r="658" spans="2:11" ht="12.75" customHeight="1" x14ac:dyDescent="0.25">
      <c r="B658" s="20" t="s">
        <v>645</v>
      </c>
      <c r="C658" s="60"/>
      <c r="D658" s="93"/>
      <c r="E658" s="60"/>
      <c r="F658" s="93"/>
      <c r="G658" s="103"/>
      <c r="H658" s="106"/>
      <c r="I658" s="151"/>
      <c r="J658" s="130"/>
      <c r="K658" s="93"/>
    </row>
    <row r="659" spans="2:11" ht="12.75" customHeight="1" x14ac:dyDescent="0.25">
      <c r="B659" s="20" t="s">
        <v>645</v>
      </c>
      <c r="C659" s="60"/>
      <c r="D659" s="93"/>
      <c r="E659" s="60"/>
      <c r="F659" s="93"/>
      <c r="G659" s="103"/>
      <c r="H659" s="106"/>
      <c r="I659" s="151"/>
      <c r="J659" s="130"/>
      <c r="K659" s="93"/>
    </row>
    <row r="660" spans="2:11" ht="12.75" customHeight="1" x14ac:dyDescent="0.25">
      <c r="B660" s="20" t="s">
        <v>645</v>
      </c>
      <c r="C660" s="60"/>
      <c r="D660" s="93"/>
      <c r="E660" s="60"/>
      <c r="F660" s="93"/>
      <c r="G660" s="103"/>
      <c r="H660" s="106"/>
      <c r="I660" s="151"/>
      <c r="J660" s="130"/>
      <c r="K660" s="93"/>
    </row>
    <row r="661" spans="2:11" ht="12.75" customHeight="1" x14ac:dyDescent="0.25">
      <c r="B661" s="20" t="s">
        <v>645</v>
      </c>
      <c r="C661" s="60"/>
      <c r="D661" s="93"/>
      <c r="E661" s="60"/>
      <c r="F661" s="93"/>
      <c r="G661" s="103"/>
      <c r="H661" s="106"/>
      <c r="I661" s="151"/>
      <c r="J661" s="130"/>
      <c r="K661" s="93"/>
    </row>
    <row r="662" spans="2:11" ht="12.75" customHeight="1" x14ac:dyDescent="0.25">
      <c r="B662" s="20" t="s">
        <v>645</v>
      </c>
      <c r="C662" s="60"/>
      <c r="D662" s="93"/>
      <c r="E662" s="60"/>
      <c r="F662" s="93"/>
      <c r="G662" s="103"/>
      <c r="H662" s="106"/>
      <c r="I662" s="151"/>
      <c r="J662" s="130"/>
      <c r="K662" s="93"/>
    </row>
    <row r="663" spans="2:11" ht="12.75" customHeight="1" x14ac:dyDescent="0.25">
      <c r="B663" s="20" t="s">
        <v>645</v>
      </c>
      <c r="C663" s="60"/>
      <c r="D663" s="93"/>
      <c r="E663" s="60"/>
      <c r="F663" s="93"/>
      <c r="G663" s="103"/>
      <c r="H663" s="106"/>
      <c r="I663" s="151"/>
      <c r="J663" s="130"/>
      <c r="K663" s="93"/>
    </row>
    <row r="664" spans="2:11" ht="12.75" customHeight="1" x14ac:dyDescent="0.25">
      <c r="B664" s="20" t="s">
        <v>645</v>
      </c>
      <c r="C664" s="60"/>
      <c r="D664" s="93"/>
      <c r="E664" s="60"/>
      <c r="F664" s="93"/>
      <c r="G664" s="103"/>
      <c r="H664" s="106"/>
      <c r="I664" s="151"/>
      <c r="J664" s="130"/>
      <c r="K664" s="93"/>
    </row>
    <row r="665" spans="2:11" ht="12.75" customHeight="1" x14ac:dyDescent="0.25">
      <c r="B665" s="20" t="s">
        <v>645</v>
      </c>
      <c r="C665" s="60"/>
      <c r="D665" s="93"/>
      <c r="E665" s="60"/>
      <c r="F665" s="93"/>
      <c r="G665" s="103"/>
      <c r="H665" s="106"/>
      <c r="I665" s="151"/>
      <c r="J665" s="130"/>
      <c r="K665" s="93"/>
    </row>
    <row r="666" spans="2:11" ht="12.75" customHeight="1" x14ac:dyDescent="0.25">
      <c r="B666" s="20" t="s">
        <v>645</v>
      </c>
      <c r="C666" s="60"/>
      <c r="D666" s="93"/>
      <c r="E666" s="60"/>
      <c r="F666" s="93"/>
      <c r="G666" s="103"/>
      <c r="H666" s="106"/>
      <c r="I666" s="151"/>
      <c r="J666" s="130"/>
      <c r="K666" s="93"/>
    </row>
    <row r="667" spans="2:11" ht="12.75" customHeight="1" x14ac:dyDescent="0.25">
      <c r="B667" s="20" t="s">
        <v>645</v>
      </c>
      <c r="C667" s="60"/>
      <c r="D667" s="93"/>
      <c r="E667" s="60"/>
      <c r="F667" s="93"/>
      <c r="G667" s="103"/>
      <c r="H667" s="106"/>
      <c r="I667" s="151"/>
      <c r="J667" s="130"/>
      <c r="K667" s="93"/>
    </row>
    <row r="668" spans="2:11" ht="12.75" customHeight="1" x14ac:dyDescent="0.25">
      <c r="B668" s="20" t="s">
        <v>645</v>
      </c>
      <c r="C668" s="60"/>
      <c r="D668" s="93"/>
      <c r="E668" s="60"/>
      <c r="F668" s="93"/>
      <c r="G668" s="103"/>
      <c r="H668" s="106"/>
      <c r="I668" s="151"/>
      <c r="J668" s="130"/>
      <c r="K668" s="93"/>
    </row>
    <row r="669" spans="2:11" ht="12.75" customHeight="1" x14ac:dyDescent="0.25">
      <c r="B669" s="20" t="s">
        <v>645</v>
      </c>
      <c r="C669" s="60"/>
      <c r="D669" s="93"/>
      <c r="E669" s="60"/>
      <c r="F669" s="93"/>
      <c r="G669" s="103"/>
      <c r="H669" s="106"/>
      <c r="I669" s="151"/>
      <c r="J669" s="130"/>
      <c r="K669" s="93"/>
    </row>
    <row r="670" spans="2:11" ht="12.75" customHeight="1" x14ac:dyDescent="0.25">
      <c r="B670" s="20" t="s">
        <v>645</v>
      </c>
      <c r="C670" s="60"/>
      <c r="D670" s="93"/>
      <c r="E670" s="60"/>
      <c r="F670" s="93"/>
      <c r="G670" s="103"/>
      <c r="H670" s="106"/>
      <c r="I670" s="151"/>
      <c r="J670" s="130"/>
      <c r="K670" s="93"/>
    </row>
    <row r="671" spans="2:11" ht="12.75" customHeight="1" x14ac:dyDescent="0.25">
      <c r="B671" s="20" t="s">
        <v>645</v>
      </c>
      <c r="C671" s="60"/>
      <c r="D671" s="93"/>
      <c r="E671" s="60"/>
      <c r="F671" s="93"/>
      <c r="G671" s="103"/>
      <c r="H671" s="106"/>
      <c r="I671" s="151"/>
      <c r="J671" s="130"/>
      <c r="K671" s="93"/>
    </row>
    <row r="672" spans="2:11" ht="12.75" customHeight="1" x14ac:dyDescent="0.25">
      <c r="B672" s="20" t="s">
        <v>645</v>
      </c>
      <c r="C672" s="60"/>
      <c r="D672" s="93"/>
      <c r="E672" s="60"/>
      <c r="F672" s="93"/>
      <c r="G672" s="103"/>
      <c r="H672" s="106"/>
      <c r="I672" s="151"/>
      <c r="J672" s="130"/>
      <c r="K672" s="93"/>
    </row>
    <row r="673" spans="2:45" ht="12.75" customHeight="1" x14ac:dyDescent="0.25">
      <c r="B673" s="20" t="s">
        <v>645</v>
      </c>
      <c r="C673" s="60"/>
      <c r="D673" s="93"/>
      <c r="E673" s="60"/>
      <c r="F673" s="93"/>
      <c r="G673" s="103"/>
      <c r="H673" s="106"/>
      <c r="I673" s="151"/>
      <c r="J673" s="130"/>
      <c r="K673" s="93"/>
    </row>
    <row r="674" spans="2:45" ht="12.75" customHeight="1" x14ac:dyDescent="0.25">
      <c r="B674" s="20" t="s">
        <v>645</v>
      </c>
      <c r="C674" s="60"/>
      <c r="D674" s="93"/>
      <c r="E674" s="60"/>
      <c r="F674" s="93"/>
      <c r="G674" s="103"/>
      <c r="H674" s="106"/>
      <c r="I674" s="151"/>
      <c r="J674" s="130"/>
      <c r="K674" s="93"/>
    </row>
    <row r="675" spans="2:45" ht="12.75" customHeight="1" x14ac:dyDescent="0.25">
      <c r="B675" s="20" t="s">
        <v>645</v>
      </c>
      <c r="C675" s="60"/>
      <c r="D675" s="93"/>
      <c r="E675" s="60"/>
      <c r="F675" s="93"/>
      <c r="G675" s="103"/>
      <c r="H675" s="106"/>
      <c r="I675" s="151"/>
      <c r="J675" s="130"/>
      <c r="K675" s="93"/>
    </row>
    <row r="676" spans="2:45" ht="12.75" customHeight="1" x14ac:dyDescent="0.25">
      <c r="B676" s="20" t="s">
        <v>645</v>
      </c>
      <c r="C676" s="60"/>
      <c r="D676" s="93"/>
      <c r="E676" s="60"/>
      <c r="F676" s="93"/>
      <c r="G676" s="103"/>
      <c r="H676" s="106"/>
      <c r="I676" s="151"/>
      <c r="J676" s="130"/>
      <c r="K676" s="93"/>
    </row>
    <row r="677" spans="2:45" ht="12.75" customHeight="1" x14ac:dyDescent="0.25">
      <c r="B677" s="20" t="s">
        <v>645</v>
      </c>
      <c r="C677" s="60"/>
      <c r="D677" s="93"/>
      <c r="E677" s="60"/>
      <c r="F677" s="93"/>
      <c r="G677" s="103"/>
      <c r="H677" s="106"/>
      <c r="I677" s="151"/>
      <c r="J677" s="130"/>
      <c r="K677" s="93"/>
    </row>
    <row r="678" spans="2:45" ht="12.75" customHeight="1" x14ac:dyDescent="0.25">
      <c r="B678" s="20" t="s">
        <v>645</v>
      </c>
      <c r="C678" s="60"/>
      <c r="D678" s="93"/>
      <c r="E678" s="60"/>
      <c r="F678" s="93"/>
      <c r="G678" s="103"/>
      <c r="H678" s="106"/>
      <c r="I678" s="151"/>
      <c r="J678" s="130"/>
      <c r="K678" s="93"/>
    </row>
    <row r="679" spans="2:45" ht="12.75" customHeight="1" x14ac:dyDescent="0.25">
      <c r="B679" s="20" t="s">
        <v>645</v>
      </c>
      <c r="C679" s="60"/>
      <c r="D679" s="93"/>
      <c r="E679" s="60"/>
      <c r="F679" s="93"/>
      <c r="G679" s="103"/>
      <c r="H679" s="106"/>
      <c r="I679" s="151"/>
      <c r="J679" s="130"/>
      <c r="K679" s="93"/>
    </row>
    <row r="680" spans="2:45" ht="12.75" customHeight="1" x14ac:dyDescent="0.25">
      <c r="B680" s="20" t="s">
        <v>645</v>
      </c>
      <c r="C680" s="60"/>
      <c r="D680" s="93"/>
      <c r="E680" s="60"/>
      <c r="F680" s="93"/>
      <c r="G680" s="103"/>
      <c r="H680" s="106"/>
      <c r="I680" s="151"/>
      <c r="J680" s="130"/>
      <c r="K680" s="93"/>
    </row>
    <row r="681" spans="2:45" s="19" customFormat="1" ht="12.75" customHeight="1" x14ac:dyDescent="0.25">
      <c r="B681" s="110"/>
      <c r="C681" s="111" t="s">
        <v>646</v>
      </c>
      <c r="D681" s="93" t="s">
        <v>646</v>
      </c>
      <c r="E681" s="60" t="s">
        <v>646</v>
      </c>
      <c r="F681" s="93" t="s">
        <v>646</v>
      </c>
      <c r="G681" s="103"/>
      <c r="H681" s="106"/>
      <c r="I681" s="151"/>
      <c r="J681" s="130"/>
      <c r="K681" s="93" t="s">
        <v>646</v>
      </c>
      <c r="L681" s="196"/>
      <c r="M681" s="198"/>
      <c r="N681" s="198"/>
      <c r="O681" s="198"/>
      <c r="P681" s="198"/>
      <c r="Q681"/>
      <c r="R681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</row>
    <row r="682" spans="2:45" x14ac:dyDescent="0.25">
      <c r="H682" s="108"/>
    </row>
    <row r="683" spans="2:45" x14ac:dyDescent="0.25">
      <c r="H683" s="108"/>
    </row>
    <row r="684" spans="2:45" x14ac:dyDescent="0.25">
      <c r="H684" s="108"/>
    </row>
    <row r="685" spans="2:45" x14ac:dyDescent="0.25">
      <c r="H685" s="108"/>
    </row>
    <row r="686" spans="2:45" x14ac:dyDescent="0.25">
      <c r="H686" s="108"/>
    </row>
    <row r="687" spans="2:45" x14ac:dyDescent="0.25">
      <c r="H687" s="108"/>
    </row>
    <row r="688" spans="2:45" x14ac:dyDescent="0.25">
      <c r="H688" s="108"/>
    </row>
    <row r="689" spans="8:8" x14ac:dyDescent="0.25">
      <c r="H689" s="108"/>
    </row>
    <row r="690" spans="8:8" x14ac:dyDescent="0.25">
      <c r="H690" s="108"/>
    </row>
    <row r="691" spans="8:8" x14ac:dyDescent="0.25">
      <c r="H691" s="108"/>
    </row>
    <row r="692" spans="8:8" x14ac:dyDescent="0.25">
      <c r="H692" s="108"/>
    </row>
    <row r="693" spans="8:8" x14ac:dyDescent="0.25">
      <c r="H693" s="108"/>
    </row>
    <row r="694" spans="8:8" x14ac:dyDescent="0.25">
      <c r="H694" s="108"/>
    </row>
    <row r="695" spans="8:8" x14ac:dyDescent="0.25">
      <c r="H695" s="108"/>
    </row>
    <row r="696" spans="8:8" x14ac:dyDescent="0.25">
      <c r="H696" s="108"/>
    </row>
    <row r="697" spans="8:8" x14ac:dyDescent="0.25">
      <c r="H697" s="108"/>
    </row>
    <row r="698" spans="8:8" x14ac:dyDescent="0.25">
      <c r="H698" s="108"/>
    </row>
    <row r="699" spans="8:8" x14ac:dyDescent="0.25">
      <c r="H699" s="108"/>
    </row>
    <row r="700" spans="8:8" x14ac:dyDescent="0.25">
      <c r="H700" s="108"/>
    </row>
    <row r="701" spans="8:8" x14ac:dyDescent="0.25">
      <c r="H701" s="108"/>
    </row>
    <row r="702" spans="8:8" x14ac:dyDescent="0.25">
      <c r="H702" s="108"/>
    </row>
    <row r="703" spans="8:8" x14ac:dyDescent="0.25">
      <c r="H703" s="108"/>
    </row>
    <row r="704" spans="8:8" x14ac:dyDescent="0.25">
      <c r="H704" s="108"/>
    </row>
  </sheetData>
  <sheetProtection password="EBB6" sheet="1" objects="1" scenarios="1"/>
  <autoFilter ref="B1:AS681"/>
  <sortState ref="J2:K704">
    <sortCondition ref="J1"/>
  </sortState>
  <conditionalFormatting sqref="D69:D78 D234:D238 D260:F287 D310 D249:D259 D288:D297 D299:D308 K234:K238 K310 K249:K297 K299:K308">
    <cfRule type="expression" dxfId="22" priority="22" stopIfTrue="1">
      <formula>($V69&lt;&gt;"")</formula>
    </cfRule>
  </conditionalFormatting>
  <conditionalFormatting sqref="F264">
    <cfRule type="expression" dxfId="21" priority="21" stopIfTrue="1">
      <formula>($V264&lt;&gt;"")</formula>
    </cfRule>
  </conditionalFormatting>
  <conditionalFormatting sqref="F264">
    <cfRule type="expression" dxfId="20" priority="20" stopIfTrue="1">
      <formula>($V264&lt;&gt;"")</formula>
    </cfRule>
  </conditionalFormatting>
  <conditionalFormatting sqref="D239:F245">
    <cfRule type="expression" dxfId="19" priority="19" stopIfTrue="1">
      <formula>($V239&lt;&gt;"")</formula>
    </cfRule>
  </conditionalFormatting>
  <conditionalFormatting sqref="F243">
    <cfRule type="expression" dxfId="18" priority="18" stopIfTrue="1">
      <formula>($V243&lt;&gt;"")</formula>
    </cfRule>
  </conditionalFormatting>
  <conditionalFormatting sqref="F243">
    <cfRule type="expression" dxfId="17" priority="17" stopIfTrue="1">
      <formula>($V243&lt;&gt;"")</formula>
    </cfRule>
  </conditionalFormatting>
  <conditionalFormatting sqref="D260:F266">
    <cfRule type="expression" dxfId="16" priority="16" stopIfTrue="1">
      <formula>($V260&lt;&gt;"")</formula>
    </cfRule>
  </conditionalFormatting>
  <conditionalFormatting sqref="F264">
    <cfRule type="expression" dxfId="15" priority="15" stopIfTrue="1">
      <formula>($V264&lt;&gt;"")</formula>
    </cfRule>
  </conditionalFormatting>
  <conditionalFormatting sqref="F264">
    <cfRule type="expression" dxfId="14" priority="14" stopIfTrue="1">
      <formula>($V264&lt;&gt;"")</formula>
    </cfRule>
  </conditionalFormatting>
  <conditionalFormatting sqref="E265">
    <cfRule type="expression" dxfId="13" priority="13" stopIfTrue="1">
      <formula>($V266&lt;&gt;"")</formula>
    </cfRule>
  </conditionalFormatting>
  <conditionalFormatting sqref="D240:F249">
    <cfRule type="expression" dxfId="12" priority="12" stopIfTrue="1">
      <formula>($V240&lt;&gt;"")</formula>
    </cfRule>
  </conditionalFormatting>
  <conditionalFormatting sqref="F243">
    <cfRule type="expression" dxfId="11" priority="11" stopIfTrue="1">
      <formula>($V243&lt;&gt;"")</formula>
    </cfRule>
  </conditionalFormatting>
  <conditionalFormatting sqref="F243">
    <cfRule type="expression" dxfId="10" priority="10" stopIfTrue="1">
      <formula>($V243&lt;&gt;"")</formula>
    </cfRule>
  </conditionalFormatting>
  <conditionalFormatting sqref="D246:D249">
    <cfRule type="expression" dxfId="9" priority="9" stopIfTrue="1">
      <formula>($V250&lt;&gt;"")</formula>
    </cfRule>
  </conditionalFormatting>
  <conditionalFormatting sqref="D280:F286">
    <cfRule type="expression" dxfId="8" priority="8" stopIfTrue="1">
      <formula>($V281&lt;&gt;"")</formula>
    </cfRule>
  </conditionalFormatting>
  <conditionalFormatting sqref="D309">
    <cfRule type="expression" dxfId="7" priority="23" stopIfTrue="1">
      <formula>($V298&lt;&gt;"")</formula>
    </cfRule>
  </conditionalFormatting>
  <conditionalFormatting sqref="K69:K78">
    <cfRule type="expression" dxfId="6" priority="6" stopIfTrue="1">
      <formula>($V69&lt;&gt;"")</formula>
    </cfRule>
  </conditionalFormatting>
  <conditionalFormatting sqref="K239:K245">
    <cfRule type="expression" dxfId="5" priority="5" stopIfTrue="1">
      <formula>($V239&lt;&gt;"")</formula>
    </cfRule>
  </conditionalFormatting>
  <conditionalFormatting sqref="K260:K266">
    <cfRule type="expression" dxfId="4" priority="4" stopIfTrue="1">
      <formula>($V260&lt;&gt;"")</formula>
    </cfRule>
  </conditionalFormatting>
  <conditionalFormatting sqref="K240:K249">
    <cfRule type="expression" dxfId="3" priority="3" stopIfTrue="1">
      <formula>($V240&lt;&gt;"")</formula>
    </cfRule>
  </conditionalFormatting>
  <conditionalFormatting sqref="K246:K249">
    <cfRule type="expression" dxfId="2" priority="2" stopIfTrue="1">
      <formula>($V250&lt;&gt;"")</formula>
    </cfRule>
  </conditionalFormatting>
  <conditionalFormatting sqref="K280:K286">
    <cfRule type="expression" dxfId="1" priority="1" stopIfTrue="1">
      <formula>($V281&lt;&gt;"")</formula>
    </cfRule>
  </conditionalFormatting>
  <conditionalFormatting sqref="K309">
    <cfRule type="expression" dxfId="0" priority="7" stopIfTrue="1">
      <formula>($V298&lt;&gt;"")</formula>
    </cfRule>
  </conditionalFormatting>
  <pageMargins left="0.19685039370078741" right="0.19685039370078741" top="0.15748031496062992" bottom="0.15748031496062992" header="0.15748031496062992" footer="0.15748031496062992"/>
  <pageSetup paperSize="123" scale="68" fitToHeight="3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2"/>
  <sheetViews>
    <sheetView zoomScale="90" zoomScaleNormal="90" workbookViewId="0">
      <selection activeCell="L6" sqref="L6"/>
    </sheetView>
  </sheetViews>
  <sheetFormatPr baseColWidth="10" defaultRowHeight="14.25" x14ac:dyDescent="0.2"/>
  <cols>
    <col min="1" max="1" width="14.28515625" style="122" bestFit="1" customWidth="1"/>
    <col min="2" max="2" width="7.7109375" style="122" bestFit="1" customWidth="1"/>
    <col min="3" max="3" width="28.28515625" style="122" bestFit="1" customWidth="1"/>
    <col min="4" max="4" width="14.85546875" style="122" bestFit="1" customWidth="1"/>
    <col min="5" max="5" width="16.42578125" style="122" customWidth="1"/>
    <col min="6" max="6" width="3.42578125" style="122" customWidth="1"/>
    <col min="7" max="7" width="11.42578125" style="122"/>
    <col min="8" max="8" width="22" style="122" bestFit="1" customWidth="1"/>
    <col min="9" max="9" width="21.5703125" style="122" bestFit="1" customWidth="1"/>
    <col min="10" max="10" width="11.42578125" style="122"/>
    <col min="11" max="11" width="21.28515625" style="122" bestFit="1" customWidth="1"/>
    <col min="12" max="16384" width="11.42578125" style="122"/>
  </cols>
  <sheetData>
    <row r="1" spans="1:12" s="119" customFormat="1" x14ac:dyDescent="0.2">
      <c r="A1" s="116" t="s">
        <v>9</v>
      </c>
      <c r="B1" s="117" t="s">
        <v>14</v>
      </c>
      <c r="C1" s="117" t="s">
        <v>925</v>
      </c>
      <c r="G1" s="116" t="s">
        <v>698</v>
      </c>
      <c r="I1" s="116" t="s">
        <v>699</v>
      </c>
      <c r="K1" s="116" t="s">
        <v>945</v>
      </c>
    </row>
    <row r="2" spans="1:12" x14ac:dyDescent="0.2">
      <c r="A2" s="120"/>
      <c r="B2" s="121"/>
      <c r="C2" s="120"/>
    </row>
    <row r="3" spans="1:12" x14ac:dyDescent="0.2">
      <c r="A3" s="120"/>
      <c r="B3" s="121"/>
      <c r="C3" s="121" t="s">
        <v>926</v>
      </c>
    </row>
    <row r="4" spans="1:12" x14ac:dyDescent="0.2">
      <c r="A4" s="120" t="s">
        <v>647</v>
      </c>
      <c r="B4" s="121">
        <v>1</v>
      </c>
      <c r="C4" s="120"/>
      <c r="D4" s="122" t="s">
        <v>182</v>
      </c>
    </row>
    <row r="5" spans="1:12" x14ac:dyDescent="0.2">
      <c r="A5" s="120" t="s">
        <v>648</v>
      </c>
      <c r="B5" s="121">
        <v>2</v>
      </c>
      <c r="C5" s="120"/>
      <c r="D5" s="122" t="s">
        <v>322</v>
      </c>
      <c r="G5" s="122" t="s">
        <v>2</v>
      </c>
      <c r="I5" s="122" t="s">
        <v>936</v>
      </c>
      <c r="K5" s="122" t="s">
        <v>946</v>
      </c>
      <c r="L5" s="122" t="s">
        <v>182</v>
      </c>
    </row>
    <row r="6" spans="1:12" x14ac:dyDescent="0.2">
      <c r="A6" s="120" t="s">
        <v>649</v>
      </c>
      <c r="B6" s="121">
        <v>3</v>
      </c>
      <c r="C6" s="120"/>
      <c r="D6" s="122" t="s">
        <v>696</v>
      </c>
      <c r="G6" s="122" t="s">
        <v>3</v>
      </c>
      <c r="I6" s="122" t="s">
        <v>937</v>
      </c>
      <c r="K6" s="122" t="s">
        <v>947</v>
      </c>
    </row>
    <row r="7" spans="1:12" x14ac:dyDescent="0.2">
      <c r="A7" s="120" t="s">
        <v>650</v>
      </c>
      <c r="B7" s="121">
        <v>4</v>
      </c>
      <c r="C7" s="120"/>
      <c r="D7" s="122" t="s">
        <v>471</v>
      </c>
      <c r="G7" s="122" t="s">
        <v>4</v>
      </c>
      <c r="I7" s="122" t="s">
        <v>939</v>
      </c>
      <c r="K7" s="122" t="s">
        <v>948</v>
      </c>
    </row>
    <row r="8" spans="1:12" x14ac:dyDescent="0.2">
      <c r="A8" s="120" t="s">
        <v>651</v>
      </c>
      <c r="B8" s="121">
        <v>5</v>
      </c>
      <c r="C8" s="120"/>
      <c r="D8" s="122" t="s">
        <v>230</v>
      </c>
      <c r="G8" s="122" t="s">
        <v>5</v>
      </c>
      <c r="I8" s="122" t="s">
        <v>938</v>
      </c>
      <c r="K8" s="122" t="s">
        <v>950</v>
      </c>
      <c r="L8" s="122" t="s">
        <v>949</v>
      </c>
    </row>
    <row r="9" spans="1:12" x14ac:dyDescent="0.2">
      <c r="A9" s="120" t="s">
        <v>652</v>
      </c>
      <c r="B9" s="121">
        <v>6</v>
      </c>
      <c r="C9" s="120"/>
      <c r="D9" s="122" t="s">
        <v>697</v>
      </c>
      <c r="G9" s="122" t="s">
        <v>6</v>
      </c>
      <c r="I9" s="122" t="s">
        <v>940</v>
      </c>
    </row>
    <row r="10" spans="1:12" x14ac:dyDescent="0.2">
      <c r="A10" s="120" t="s">
        <v>653</v>
      </c>
      <c r="B10" s="121">
        <v>7</v>
      </c>
      <c r="C10" s="118"/>
      <c r="D10" s="122" t="s">
        <v>695</v>
      </c>
      <c r="G10" s="122" t="s">
        <v>7</v>
      </c>
      <c r="I10" s="122" t="s">
        <v>941</v>
      </c>
    </row>
    <row r="11" spans="1:12" x14ac:dyDescent="0.2">
      <c r="A11" s="120" t="s">
        <v>654</v>
      </c>
      <c r="B11" s="121">
        <v>8</v>
      </c>
      <c r="C11" s="120"/>
      <c r="D11" s="122" t="s">
        <v>18</v>
      </c>
      <c r="I11" s="122" t="s">
        <v>942</v>
      </c>
    </row>
    <row r="12" spans="1:12" x14ac:dyDescent="0.2">
      <c r="A12" s="124" t="s">
        <v>655</v>
      </c>
      <c r="B12" s="125">
        <v>9</v>
      </c>
      <c r="C12" s="124"/>
      <c r="I12" s="122" t="s">
        <v>943</v>
      </c>
    </row>
    <row r="13" spans="1:12" x14ac:dyDescent="0.2">
      <c r="A13" s="126"/>
      <c r="B13" s="127"/>
      <c r="C13" s="127" t="s">
        <v>656</v>
      </c>
      <c r="D13" s="127" t="s">
        <v>657</v>
      </c>
      <c r="E13" s="127" t="s">
        <v>658</v>
      </c>
      <c r="I13" s="122" t="s">
        <v>944</v>
      </c>
    </row>
    <row r="15" spans="1:12" x14ac:dyDescent="0.2">
      <c r="A15" s="123" t="s">
        <v>659</v>
      </c>
      <c r="C15" s="122" t="s">
        <v>660</v>
      </c>
      <c r="D15" s="122" t="s">
        <v>693</v>
      </c>
      <c r="E15" s="122">
        <v>98</v>
      </c>
    </row>
    <row r="16" spans="1:12" x14ac:dyDescent="0.2">
      <c r="A16" s="123" t="s">
        <v>659</v>
      </c>
      <c r="C16" s="122" t="s">
        <v>192</v>
      </c>
      <c r="D16" s="122" t="s">
        <v>192</v>
      </c>
      <c r="E16" s="122">
        <v>97</v>
      </c>
    </row>
    <row r="17" spans="1:10" x14ac:dyDescent="0.2">
      <c r="A17" s="123" t="s">
        <v>659</v>
      </c>
      <c r="C17" s="122" t="s">
        <v>661</v>
      </c>
      <c r="D17" s="122" t="s">
        <v>694</v>
      </c>
      <c r="E17" s="122">
        <v>96</v>
      </c>
    </row>
    <row r="18" spans="1:10" x14ac:dyDescent="0.2">
      <c r="A18" s="123" t="s">
        <v>662</v>
      </c>
      <c r="C18" s="122" t="s">
        <v>324</v>
      </c>
      <c r="D18" s="122" t="s">
        <v>324</v>
      </c>
      <c r="E18" s="122">
        <v>98</v>
      </c>
    </row>
    <row r="19" spans="1:10" x14ac:dyDescent="0.2">
      <c r="A19" s="123" t="s">
        <v>662</v>
      </c>
      <c r="C19" s="122" t="s">
        <v>371</v>
      </c>
      <c r="D19" s="122" t="s">
        <v>326</v>
      </c>
      <c r="E19" s="122">
        <v>97</v>
      </c>
    </row>
    <row r="20" spans="1:10" x14ac:dyDescent="0.2">
      <c r="A20" s="123" t="s">
        <v>662</v>
      </c>
      <c r="C20" s="122" t="s">
        <v>368</v>
      </c>
      <c r="D20" s="122" t="s">
        <v>328</v>
      </c>
      <c r="E20" s="122">
        <v>96</v>
      </c>
      <c r="J20" s="122" t="s">
        <v>700</v>
      </c>
    </row>
    <row r="21" spans="1:10" x14ac:dyDescent="0.2">
      <c r="A21" s="123" t="s">
        <v>663</v>
      </c>
      <c r="C21" s="122" t="s">
        <v>664</v>
      </c>
      <c r="D21" s="122" t="s">
        <v>124</v>
      </c>
      <c r="E21" s="122">
        <v>98</v>
      </c>
      <c r="J21" s="122" t="s">
        <v>701</v>
      </c>
    </row>
    <row r="22" spans="1:10" x14ac:dyDescent="0.2">
      <c r="A22" s="123" t="s">
        <v>663</v>
      </c>
      <c r="C22" s="122" t="s">
        <v>665</v>
      </c>
      <c r="D22" s="122" t="s">
        <v>126</v>
      </c>
      <c r="E22" s="122">
        <v>97</v>
      </c>
      <c r="J22" s="122" t="s">
        <v>702</v>
      </c>
    </row>
    <row r="23" spans="1:10" x14ac:dyDescent="0.2">
      <c r="A23" s="123" t="s">
        <v>663</v>
      </c>
      <c r="C23" s="122" t="s">
        <v>666</v>
      </c>
      <c r="D23" s="122" t="s">
        <v>128</v>
      </c>
      <c r="E23" s="122">
        <v>96</v>
      </c>
      <c r="J23" s="122" t="s">
        <v>703</v>
      </c>
    </row>
    <row r="24" spans="1:10" x14ac:dyDescent="0.2">
      <c r="A24" s="123" t="s">
        <v>667</v>
      </c>
      <c r="C24" s="122" t="s">
        <v>668</v>
      </c>
      <c r="D24" s="122" t="s">
        <v>473</v>
      </c>
      <c r="E24" s="122">
        <v>98</v>
      </c>
      <c r="J24" s="122" t="s">
        <v>704</v>
      </c>
    </row>
    <row r="25" spans="1:10" x14ac:dyDescent="0.2">
      <c r="A25" s="123" t="s">
        <v>667</v>
      </c>
      <c r="C25" s="122" t="s">
        <v>669</v>
      </c>
      <c r="D25" s="122" t="s">
        <v>475</v>
      </c>
      <c r="E25" s="122">
        <v>97</v>
      </c>
      <c r="J25" s="122" t="s">
        <v>705</v>
      </c>
    </row>
    <row r="26" spans="1:10" x14ac:dyDescent="0.2">
      <c r="A26" s="123" t="s">
        <v>667</v>
      </c>
      <c r="C26" s="122" t="s">
        <v>670</v>
      </c>
      <c r="D26" s="122" t="s">
        <v>477</v>
      </c>
      <c r="E26" s="122">
        <v>96</v>
      </c>
      <c r="J26" s="122" t="s">
        <v>706</v>
      </c>
    </row>
    <row r="27" spans="1:10" x14ac:dyDescent="0.2">
      <c r="A27" s="123" t="s">
        <v>671</v>
      </c>
      <c r="C27" s="122" t="s">
        <v>672</v>
      </c>
      <c r="D27" s="122" t="s">
        <v>232</v>
      </c>
      <c r="E27" s="122">
        <v>98</v>
      </c>
      <c r="J27" s="122" t="s">
        <v>707</v>
      </c>
    </row>
    <row r="28" spans="1:10" x14ac:dyDescent="0.2">
      <c r="A28" s="123" t="s">
        <v>671</v>
      </c>
      <c r="C28" s="122" t="s">
        <v>673</v>
      </c>
      <c r="D28" s="122" t="s">
        <v>234</v>
      </c>
      <c r="E28" s="122">
        <v>97</v>
      </c>
      <c r="J28" s="122" t="s">
        <v>708</v>
      </c>
    </row>
    <row r="29" spans="1:10" x14ac:dyDescent="0.2">
      <c r="A29" s="123" t="s">
        <v>671</v>
      </c>
      <c r="C29" s="122" t="s">
        <v>674</v>
      </c>
      <c r="D29" s="122" t="s">
        <v>236</v>
      </c>
      <c r="E29" s="122">
        <v>96</v>
      </c>
      <c r="J29" s="122" t="s">
        <v>709</v>
      </c>
    </row>
    <row r="30" spans="1:10" x14ac:dyDescent="0.2">
      <c r="A30" s="123" t="s">
        <v>675</v>
      </c>
      <c r="C30" s="122" t="s">
        <v>676</v>
      </c>
      <c r="D30" s="122" t="s">
        <v>547</v>
      </c>
      <c r="E30" s="122">
        <v>98</v>
      </c>
      <c r="J30" s="122" t="s">
        <v>710</v>
      </c>
    </row>
    <row r="31" spans="1:10" x14ac:dyDescent="0.2">
      <c r="A31" s="123" t="s">
        <v>675</v>
      </c>
      <c r="C31" s="122" t="s">
        <v>677</v>
      </c>
      <c r="D31" s="122" t="s">
        <v>678</v>
      </c>
      <c r="E31" s="122">
        <v>97</v>
      </c>
      <c r="J31" s="122" t="s">
        <v>711</v>
      </c>
    </row>
    <row r="32" spans="1:10" x14ac:dyDescent="0.2">
      <c r="A32" s="123" t="s">
        <v>675</v>
      </c>
      <c r="C32" s="122" t="s">
        <v>679</v>
      </c>
      <c r="D32" s="122" t="s">
        <v>551</v>
      </c>
      <c r="E32" s="122">
        <v>96</v>
      </c>
    </row>
    <row r="33" spans="1:5" x14ac:dyDescent="0.2">
      <c r="A33" s="123" t="s">
        <v>675</v>
      </c>
      <c r="C33" s="122" t="s">
        <v>680</v>
      </c>
      <c r="D33" s="122" t="s">
        <v>553</v>
      </c>
      <c r="E33" s="122">
        <v>95</v>
      </c>
    </row>
    <row r="34" spans="1:5" x14ac:dyDescent="0.2">
      <c r="A34" s="123" t="s">
        <v>681</v>
      </c>
      <c r="C34" s="122" t="s">
        <v>682</v>
      </c>
      <c r="D34" s="122" t="s">
        <v>390</v>
      </c>
      <c r="E34" s="122">
        <v>98</v>
      </c>
    </row>
    <row r="35" spans="1:5" x14ac:dyDescent="0.2">
      <c r="A35" s="123" t="s">
        <v>681</v>
      </c>
      <c r="C35" s="122" t="s">
        <v>683</v>
      </c>
      <c r="D35" s="122" t="s">
        <v>392</v>
      </c>
      <c r="E35" s="122">
        <v>97</v>
      </c>
    </row>
    <row r="36" spans="1:5" x14ac:dyDescent="0.2">
      <c r="A36" s="123" t="s">
        <v>681</v>
      </c>
      <c r="C36" s="122" t="s">
        <v>684</v>
      </c>
      <c r="D36" s="122" t="s">
        <v>394</v>
      </c>
      <c r="E36" s="122">
        <v>96</v>
      </c>
    </row>
    <row r="37" spans="1:5" x14ac:dyDescent="0.2">
      <c r="A37" s="120" t="s">
        <v>685</v>
      </c>
      <c r="C37" s="122" t="s">
        <v>686</v>
      </c>
      <c r="D37" s="122" t="s">
        <v>20</v>
      </c>
      <c r="E37" s="122">
        <v>98</v>
      </c>
    </row>
    <row r="38" spans="1:5" x14ac:dyDescent="0.2">
      <c r="A38" s="120" t="s">
        <v>685</v>
      </c>
      <c r="C38" s="122" t="s">
        <v>687</v>
      </c>
      <c r="D38" s="122" t="s">
        <v>22</v>
      </c>
      <c r="E38" s="122">
        <v>97</v>
      </c>
    </row>
    <row r="39" spans="1:5" x14ac:dyDescent="0.2">
      <c r="A39" s="120" t="s">
        <v>685</v>
      </c>
      <c r="C39" s="122" t="s">
        <v>688</v>
      </c>
      <c r="D39" s="122" t="s">
        <v>24</v>
      </c>
      <c r="E39" s="122">
        <v>96</v>
      </c>
    </row>
    <row r="40" spans="1:5" x14ac:dyDescent="0.2">
      <c r="A40" s="120" t="s">
        <v>689</v>
      </c>
      <c r="C40" s="122" t="s">
        <v>690</v>
      </c>
      <c r="D40" s="122" t="s">
        <v>634</v>
      </c>
      <c r="E40" s="122">
        <v>98</v>
      </c>
    </row>
    <row r="41" spans="1:5" x14ac:dyDescent="0.2">
      <c r="A41" s="120" t="s">
        <v>689</v>
      </c>
      <c r="C41" s="122" t="s">
        <v>691</v>
      </c>
      <c r="D41" s="122" t="s">
        <v>636</v>
      </c>
      <c r="E41" s="122">
        <v>97</v>
      </c>
    </row>
    <row r="42" spans="1:5" x14ac:dyDescent="0.2">
      <c r="A42" s="120" t="s">
        <v>689</v>
      </c>
      <c r="C42" s="122" t="s">
        <v>692</v>
      </c>
      <c r="D42" s="122" t="s">
        <v>638</v>
      </c>
      <c r="E42" s="122">
        <v>96</v>
      </c>
    </row>
  </sheetData>
  <sheetProtection password="EBB6" sheet="1" objects="1" scenarios="1" selectLockedCells="1" selectUnlockedCells="1"/>
  <dataValidations count="1">
    <dataValidation type="list" allowBlank="1" showInputMessage="1" showErrorMessage="1" sqref="L5">
      <formula1>DIR_ABRG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2"/>
  <sheetViews>
    <sheetView showGridLines="0" showRowColHeaders="0" zoomScaleNormal="100" workbookViewId="0"/>
  </sheetViews>
  <sheetFormatPr baseColWidth="10" defaultRowHeight="15" x14ac:dyDescent="0.25"/>
  <cols>
    <col min="1" max="2" width="3.7109375" customWidth="1"/>
    <col min="3" max="3" width="123.7109375" customWidth="1"/>
  </cols>
  <sheetData>
    <row r="2" spans="2:3" x14ac:dyDescent="0.25">
      <c r="B2" s="206" t="s">
        <v>969</v>
      </c>
    </row>
    <row r="3" spans="2:3" x14ac:dyDescent="0.25">
      <c r="B3" s="202"/>
      <c r="C3" s="202" t="s">
        <v>1007</v>
      </c>
    </row>
    <row r="4" spans="2:3" x14ac:dyDescent="0.25">
      <c r="B4" s="202"/>
    </row>
    <row r="5" spans="2:3" x14ac:dyDescent="0.25">
      <c r="B5" s="206" t="s">
        <v>970</v>
      </c>
    </row>
    <row r="6" spans="2:3" ht="30" x14ac:dyDescent="0.25">
      <c r="B6" s="203"/>
      <c r="C6" s="205" t="s">
        <v>972</v>
      </c>
    </row>
    <row r="7" spans="2:3" x14ac:dyDescent="0.25">
      <c r="B7" s="203"/>
    </row>
    <row r="8" spans="2:3" x14ac:dyDescent="0.25">
      <c r="B8" s="206" t="s">
        <v>971</v>
      </c>
    </row>
    <row r="9" spans="2:3" x14ac:dyDescent="0.25">
      <c r="B9" s="203"/>
      <c r="C9" t="s">
        <v>995</v>
      </c>
    </row>
    <row r="10" spans="2:3" x14ac:dyDescent="0.25">
      <c r="B10" s="203"/>
    </row>
    <row r="11" spans="2:3" x14ac:dyDescent="0.25">
      <c r="B11" s="206" t="s">
        <v>973</v>
      </c>
    </row>
    <row r="12" spans="2:3" x14ac:dyDescent="0.25">
      <c r="B12" s="203"/>
      <c r="C12" s="205" t="s">
        <v>1012</v>
      </c>
    </row>
    <row r="13" spans="2:3" x14ac:dyDescent="0.25">
      <c r="B13" s="203"/>
    </row>
    <row r="14" spans="2:3" x14ac:dyDescent="0.25">
      <c r="B14" s="206" t="s">
        <v>974</v>
      </c>
    </row>
    <row r="15" spans="2:3" x14ac:dyDescent="0.25">
      <c r="C15" t="s">
        <v>975</v>
      </c>
    </row>
    <row r="16" spans="2:3" x14ac:dyDescent="0.25">
      <c r="C16" t="s">
        <v>976</v>
      </c>
    </row>
    <row r="17" spans="2:3" x14ac:dyDescent="0.25">
      <c r="C17" t="s">
        <v>977</v>
      </c>
    </row>
    <row r="18" spans="2:3" x14ac:dyDescent="0.25">
      <c r="C18" t="s">
        <v>978</v>
      </c>
    </row>
    <row r="19" spans="2:3" x14ac:dyDescent="0.25">
      <c r="C19" t="s">
        <v>979</v>
      </c>
    </row>
    <row r="20" spans="2:3" ht="30" x14ac:dyDescent="0.25">
      <c r="C20" s="205" t="s">
        <v>996</v>
      </c>
    </row>
    <row r="21" spans="2:3" ht="30" x14ac:dyDescent="0.25">
      <c r="C21" s="205" t="s">
        <v>997</v>
      </c>
    </row>
    <row r="23" spans="2:3" x14ac:dyDescent="0.25">
      <c r="B23" s="206" t="s">
        <v>981</v>
      </c>
    </row>
    <row r="24" spans="2:3" x14ac:dyDescent="0.25">
      <c r="C24" t="s">
        <v>998</v>
      </c>
    </row>
    <row r="25" spans="2:3" x14ac:dyDescent="0.25">
      <c r="C25" t="s">
        <v>991</v>
      </c>
    </row>
    <row r="26" spans="2:3" x14ac:dyDescent="0.25">
      <c r="C26" t="s">
        <v>999</v>
      </c>
    </row>
    <row r="27" spans="2:3" x14ac:dyDescent="0.25">
      <c r="C27" t="s">
        <v>992</v>
      </c>
    </row>
    <row r="28" spans="2:3" x14ac:dyDescent="0.25">
      <c r="C28" t="s">
        <v>993</v>
      </c>
    </row>
    <row r="31" spans="2:3" x14ac:dyDescent="0.25">
      <c r="B31" s="206" t="s">
        <v>980</v>
      </c>
    </row>
    <row r="32" spans="2:3" x14ac:dyDescent="0.25">
      <c r="B32" s="203"/>
      <c r="C32" t="s">
        <v>1000</v>
      </c>
    </row>
    <row r="33" spans="2:3" x14ac:dyDescent="0.25">
      <c r="B33" s="203"/>
    </row>
    <row r="34" spans="2:3" x14ac:dyDescent="0.25">
      <c r="B34" s="206" t="s">
        <v>982</v>
      </c>
    </row>
    <row r="35" spans="2:3" x14ac:dyDescent="0.25">
      <c r="B35" s="203"/>
      <c r="C35" t="s">
        <v>983</v>
      </c>
    </row>
    <row r="36" spans="2:3" x14ac:dyDescent="0.25">
      <c r="C36" t="s">
        <v>1001</v>
      </c>
    </row>
    <row r="37" spans="2:3" x14ac:dyDescent="0.25">
      <c r="C37" t="s">
        <v>1006</v>
      </c>
    </row>
    <row r="39" spans="2:3" x14ac:dyDescent="0.25">
      <c r="B39" s="206" t="s">
        <v>984</v>
      </c>
    </row>
    <row r="40" spans="2:3" x14ac:dyDescent="0.25">
      <c r="B40" s="203"/>
      <c r="C40" t="s">
        <v>985</v>
      </c>
    </row>
    <row r="41" spans="2:3" x14ac:dyDescent="0.25">
      <c r="B41" s="203"/>
    </row>
    <row r="42" spans="2:3" x14ac:dyDescent="0.25">
      <c r="B42" s="206" t="s">
        <v>1010</v>
      </c>
    </row>
    <row r="43" spans="2:3" x14ac:dyDescent="0.25">
      <c r="B43" s="203"/>
      <c r="C43" t="s">
        <v>1011</v>
      </c>
    </row>
    <row r="44" spans="2:3" x14ac:dyDescent="0.25">
      <c r="B44" s="203"/>
    </row>
    <row r="45" spans="2:3" x14ac:dyDescent="0.25">
      <c r="B45" s="206" t="s">
        <v>986</v>
      </c>
      <c r="C45" s="203"/>
    </row>
    <row r="46" spans="2:3" x14ac:dyDescent="0.25">
      <c r="B46" s="203"/>
      <c r="C46" s="204" t="s">
        <v>1002</v>
      </c>
    </row>
    <row r="47" spans="2:3" x14ac:dyDescent="0.25">
      <c r="B47" s="203"/>
      <c r="C47" s="203"/>
    </row>
    <row r="48" spans="2:3" x14ac:dyDescent="0.25">
      <c r="B48" s="206" t="s">
        <v>987</v>
      </c>
    </row>
    <row r="49" spans="2:3" ht="30" x14ac:dyDescent="0.25">
      <c r="C49" s="205" t="s">
        <v>1008</v>
      </c>
    </row>
    <row r="50" spans="2:3" x14ac:dyDescent="0.25">
      <c r="C50" t="s">
        <v>1003</v>
      </c>
    </row>
    <row r="52" spans="2:3" x14ac:dyDescent="0.25">
      <c r="B52" s="206" t="s">
        <v>989</v>
      </c>
    </row>
    <row r="53" spans="2:3" x14ac:dyDescent="0.25">
      <c r="B53" s="206"/>
      <c r="C53" t="s">
        <v>1004</v>
      </c>
    </row>
    <row r="54" spans="2:3" x14ac:dyDescent="0.25">
      <c r="C54" t="s">
        <v>988</v>
      </c>
    </row>
    <row r="55" spans="2:3" x14ac:dyDescent="0.25">
      <c r="C55" t="s">
        <v>964</v>
      </c>
    </row>
    <row r="56" spans="2:3" x14ac:dyDescent="0.25">
      <c r="C56" t="s">
        <v>965</v>
      </c>
    </row>
    <row r="57" spans="2:3" x14ac:dyDescent="0.25">
      <c r="C57" t="s">
        <v>966</v>
      </c>
    </row>
    <row r="58" spans="2:3" x14ac:dyDescent="0.25">
      <c r="C58" t="s">
        <v>967</v>
      </c>
    </row>
    <row r="60" spans="2:3" x14ac:dyDescent="0.25">
      <c r="B60" s="206" t="s">
        <v>990</v>
      </c>
    </row>
    <row r="61" spans="2:3" x14ac:dyDescent="0.25">
      <c r="C61" t="s">
        <v>1005</v>
      </c>
    </row>
    <row r="62" spans="2:3" x14ac:dyDescent="0.25">
      <c r="B62" t="s">
        <v>968</v>
      </c>
      <c r="C62" t="s">
        <v>994</v>
      </c>
    </row>
  </sheetData>
  <sheetProtection sheet="1" objects="1" scenarios="1"/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44</vt:i4>
      </vt:variant>
    </vt:vector>
  </HeadingPairs>
  <TitlesOfParts>
    <vt:vector size="48" baseType="lpstr">
      <vt:lpstr>COLLECTE METIERS</vt:lpstr>
      <vt:lpstr>Domaines IP</vt:lpstr>
      <vt:lpstr>ListeDeChoix</vt:lpstr>
      <vt:lpstr>Lexique</vt:lpstr>
      <vt:lpstr>ACTIVITE_METIER</vt:lpstr>
      <vt:lpstr>ALSACE_FRANCHE_COMTE</vt:lpstr>
      <vt:lpstr>AQUITAINE_NORD</vt:lpstr>
      <vt:lpstr>AUVERGNE</vt:lpstr>
      <vt:lpstr>BOURGOGNE</vt:lpstr>
      <vt:lpstr>BRETAGNE</vt:lpstr>
      <vt:lpstr>CENTRE</vt:lpstr>
      <vt:lpstr>CHAMPAGNE_ARDENNES</vt:lpstr>
      <vt:lpstr>COTE_D_AZUR</vt:lpstr>
      <vt:lpstr>DIR_ABRG</vt:lpstr>
      <vt:lpstr>DIR0_TTE</vt:lpstr>
      <vt:lpstr>DIR1_IDF</vt:lpstr>
      <vt:lpstr>DIR2_MMN</vt:lpstr>
      <vt:lpstr>DIR3_EST</vt:lpstr>
      <vt:lpstr>DIR4_RAB</vt:lpstr>
      <vt:lpstr>DIR5_MED</vt:lpstr>
      <vt:lpstr>DIR6_SO</vt:lpstr>
      <vt:lpstr>DIR7_OUEST</vt:lpstr>
      <vt:lpstr>DIR8_ACL</vt:lpstr>
      <vt:lpstr>DIR9_IQ</vt:lpstr>
      <vt:lpstr>DR_A</vt:lpstr>
      <vt:lpstr>DR_B</vt:lpstr>
      <vt:lpstr>DR_C</vt:lpstr>
      <vt:lpstr>DR_PR</vt:lpstr>
      <vt:lpstr>IDF_EST</vt:lpstr>
      <vt:lpstr>IDF_Ouest</vt:lpstr>
      <vt:lpstr>LANGUEDOC_ROUSSILLON</vt:lpstr>
      <vt:lpstr>LIMOUSIN</vt:lpstr>
      <vt:lpstr>LORRAINE</vt:lpstr>
      <vt:lpstr>MIDI_PYRENEES_SUD</vt:lpstr>
      <vt:lpstr>NORD_MIDI_PYRENEES</vt:lpstr>
      <vt:lpstr>NORMANDIE</vt:lpstr>
      <vt:lpstr>NPDC</vt:lpstr>
      <vt:lpstr>NUM_DIR</vt:lpstr>
      <vt:lpstr>OUI</vt:lpstr>
      <vt:lpstr>PARIS</vt:lpstr>
      <vt:lpstr>PAYS_DE_LA_LOIRE</vt:lpstr>
      <vt:lpstr>PICARDIE</vt:lpstr>
      <vt:lpstr>POITOU_CHARENTE</vt:lpstr>
      <vt:lpstr>PROVENCE_ALPES_DU_SUD</vt:lpstr>
      <vt:lpstr>PYRENEES_LANDES</vt:lpstr>
      <vt:lpstr>SERVICES</vt:lpstr>
      <vt:lpstr>SILLON_ALPIN</vt:lpstr>
      <vt:lpstr>SILLON_RHODANIEN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CHOBE Franck</dc:creator>
  <cp:lastModifiedBy>CHOBE Franck</cp:lastModifiedBy>
  <cp:lastPrinted>2016-05-11T09:30:41Z</cp:lastPrinted>
  <dcterms:created xsi:type="dcterms:W3CDTF">2016-04-18T09:23:58Z</dcterms:created>
  <dcterms:modified xsi:type="dcterms:W3CDTF">2016-05-18T15:32:59Z</dcterms:modified>
</cp:coreProperties>
</file>