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K_APBD\Desktop\Ahmad Khoirul M\Latihan Excel\"/>
    </mc:Choice>
  </mc:AlternateContent>
  <bookViews>
    <workbookView xWindow="0" yWindow="0" windowWidth="15345" windowHeight="4560" activeTab="4"/>
  </bookViews>
  <sheets>
    <sheet name="A-1" sheetId="2" r:id="rId1"/>
    <sheet name="A-2" sheetId="1" r:id="rId2"/>
    <sheet name="A-3" sheetId="3" r:id="rId3"/>
    <sheet name="E-1" sheetId="4" r:id="rId4"/>
    <sheet name="T-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2" i="6"/>
  <c r="F3" i="6" l="1"/>
  <c r="F4" i="6"/>
  <c r="F5" i="6"/>
  <c r="F6" i="6"/>
  <c r="F7" i="6"/>
  <c r="F2" i="6"/>
  <c r="E3" i="6" l="1"/>
  <c r="E4" i="6"/>
  <c r="E5" i="6"/>
  <c r="E6" i="6"/>
  <c r="E7" i="6"/>
  <c r="E2" i="6"/>
  <c r="F3" i="4" l="1"/>
  <c r="F4" i="4"/>
  <c r="F5" i="4"/>
  <c r="F6" i="4"/>
  <c r="F7" i="4"/>
  <c r="F2" i="4"/>
  <c r="C3" i="3" l="1"/>
  <c r="C4" i="3"/>
  <c r="C5" i="3"/>
  <c r="C6" i="3"/>
  <c r="C2" i="3"/>
  <c r="E3" i="1" l="1"/>
  <c r="E4" i="1"/>
  <c r="E5" i="1"/>
  <c r="E6" i="1"/>
  <c r="E2" i="1"/>
  <c r="E3" i="4" l="1"/>
  <c r="E4" i="4"/>
  <c r="E5" i="4"/>
  <c r="E6" i="4"/>
  <c r="E7" i="4"/>
  <c r="E2" i="4"/>
  <c r="D3" i="4"/>
  <c r="D4" i="4"/>
  <c r="D5" i="4"/>
  <c r="D6" i="4"/>
  <c r="D7" i="4"/>
  <c r="D2" i="4"/>
  <c r="C3" i="2" l="1"/>
  <c r="C4" i="2"/>
  <c r="C5" i="2"/>
  <c r="C6" i="2"/>
  <c r="C2" i="2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<sst xmlns="http://schemas.openxmlformats.org/spreadsheetml/2006/main" count="97" uniqueCount="62">
  <si>
    <t>Nama</t>
  </si>
  <si>
    <t>Status</t>
  </si>
  <si>
    <t>Jumlah Anak</t>
  </si>
  <si>
    <t>Gaji</t>
  </si>
  <si>
    <t>Tunjangan Anak</t>
  </si>
  <si>
    <t>Andi</t>
  </si>
  <si>
    <t>Budi</t>
  </si>
  <si>
    <t>Ani</t>
  </si>
  <si>
    <t>Lia</t>
  </si>
  <si>
    <t>Keterangan</t>
  </si>
  <si>
    <t>PNS</t>
  </si>
  <si>
    <t>Honorer</t>
  </si>
  <si>
    <t>NAMA</t>
  </si>
  <si>
    <t>NILAI</t>
  </si>
  <si>
    <t>KETERANGAN</t>
  </si>
  <si>
    <t>Anang</t>
  </si>
  <si>
    <t>Tina</t>
  </si>
  <si>
    <t>Wahyu</t>
  </si>
  <si>
    <t>Sari</t>
  </si>
  <si>
    <t>Nindya</t>
  </si>
  <si>
    <t>&lt; 50</t>
  </si>
  <si>
    <t>Gagal</t>
  </si>
  <si>
    <t>&gt;= 75</t>
  </si>
  <si>
    <t>Lulus</t>
  </si>
  <si>
    <t>Remidi</t>
  </si>
  <si>
    <t>ASAL</t>
  </si>
  <si>
    <t>JKT</t>
  </si>
  <si>
    <t>SBY</t>
  </si>
  <si>
    <t>SMG</t>
  </si>
  <si>
    <t xml:space="preserve">JKT </t>
  </si>
  <si>
    <t>Selain JKT dan SBY</t>
  </si>
  <si>
    <t>NAMA KOTA</t>
  </si>
  <si>
    <t>Karyawan</t>
  </si>
  <si>
    <t>Golongan</t>
  </si>
  <si>
    <t>Gaji Pokok</t>
  </si>
  <si>
    <t>Tunjangan Jabatan</t>
  </si>
  <si>
    <t>Zaki</t>
  </si>
  <si>
    <t>Yuyun</t>
  </si>
  <si>
    <t>Xania</t>
  </si>
  <si>
    <t>Vivin</t>
  </si>
  <si>
    <t>Udin</t>
  </si>
  <si>
    <t>1. Gaji pokok untuk golongan 1 = 1150000 untuk golongan 2=2000000 dan untuk golongan 3=2600000</t>
  </si>
  <si>
    <t>Kontrak</t>
  </si>
  <si>
    <t>Outsource</t>
  </si>
  <si>
    <t>Bonus</t>
  </si>
  <si>
    <t>3. Bonus karyawan untuk pegawai tetap sebesar 500000, pegawai kontrak sebesar 250000, dan pegawai outsource sebesar 100000</t>
  </si>
  <si>
    <t>2. tunjangan jabatan untuk gol 1=25% dari gaji pokok, tujangan jabatan untuk gol 2=15% dari gaji pokok, tunjangan untuk gol 3= 10% dari gaji pokok</t>
  </si>
  <si>
    <t>&lt; 75</t>
  </si>
  <si>
    <t>1. Gaji pokok untuk golongan 1 = 1150000 untuk golongan 2=2000000  untuk golongan 3=2600000 dan untuk golongan 4 = 3000000</t>
  </si>
  <si>
    <t>Jabatan</t>
  </si>
  <si>
    <t>Staff</t>
  </si>
  <si>
    <t>Manajer</t>
  </si>
  <si>
    <t>Supervisor</t>
  </si>
  <si>
    <t>Kepala Cabang</t>
  </si>
  <si>
    <t>2. tunjangan jabatan untuk gol 1=5% dari gaji pokok, tujangan jabatan untuk gol 2=15% dari gaji pokok, tunjangan untuk gol 3= 20% dari gaji pokok, tunjangan untuk gol 4 = 25%</t>
  </si>
  <si>
    <t>3. Bonus karyawan untuk jabatan staff sebesar 100000, jabatan Supervisor sebesar 250000, jabatan Manager 350000 dan jabatan kepala cabang 500000</t>
  </si>
  <si>
    <t>Tetap</t>
  </si>
  <si>
    <t xml:space="preserve">Jika statusnya adalah PNS, karyawan yang memiliki anak mendapat </t>
  </si>
  <si>
    <t>tunjangan anak sebesar 100000 per anak maksimal 5 anak</t>
  </si>
  <si>
    <t>: Jakarta</t>
  </si>
  <si>
    <t>: Surabaya</t>
  </si>
  <si>
    <t>: Kota Belum Terdaftar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</si>
</sst>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Rp&quot;* #,##0_);_(&quot;Rp&quot;* \(#,##0\);_(&quot;Rp&quot;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0" borderId="0" xfId="0" applyFill="1"/>
    <xf numFmtId="42" fontId="0" fillId="0" borderId="1" xfId="2" applyNumberFormat="1" applyFont="1" applyBorder="1"/>
    <xf numFmtId="42" fontId="1" fillId="0" borderId="1" xfId="1" applyNumberFormat="1" applyFont="1" applyFill="1" applyBorder="1" applyAlignment="1">
      <alignment horizontal="center"/>
    </xf>
    <xf numFmtId="42" fontId="1" fillId="0" borderId="1" xfId="1" applyNumberFormat="1" applyFont="1" applyBorder="1"/>
    <xf numFmtId="42" fontId="1" fillId="0" borderId="1" xfId="2" applyNumberFormat="1" applyFont="1" applyFill="1" applyBorder="1" applyAlignment="1">
      <alignment horizontal="center"/>
    </xf>
    <xf numFmtId="42" fontId="1" fillId="0" borderId="1" xfId="2" applyNumberFormat="1" applyFont="1" applyBorder="1"/>
    <xf numFmtId="42" fontId="0" fillId="0" borderId="1" xfId="1" applyNumberFormat="1" applyFont="1" applyBorder="1"/>
    <xf numFmtId="164" fontId="0" fillId="0" borderId="0" xfId="3" applyFont="1"/>
  </cellXfs>
  <cellStyles count="4">
    <cellStyle name="Comma" xfId="1" builtinId="3"/>
    <cellStyle name="Comma [0]" xfId="2" builtinId="6"/>
    <cellStyle name="Currency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00" zoomScaleNormal="200" workbookViewId="0">
      <selection activeCell="D1" sqref="D1"/>
    </sheetView>
  </sheetViews>
  <sheetFormatPr defaultRowHeight="15" x14ac:dyDescent="0.25"/>
  <cols>
    <col min="1" max="1" width="11.28515625" bestFit="1" customWidth="1"/>
    <col min="3" max="3" width="13.28515625" bestFit="1" customWidth="1"/>
  </cols>
  <sheetData>
    <row r="1" spans="1:3" x14ac:dyDescent="0.25">
      <c r="A1" s="3" t="s">
        <v>12</v>
      </c>
      <c r="B1" s="3" t="s">
        <v>13</v>
      </c>
      <c r="C1" s="3" t="s">
        <v>14</v>
      </c>
    </row>
    <row r="2" spans="1:3" x14ac:dyDescent="0.25">
      <c r="A2" s="1" t="s">
        <v>15</v>
      </c>
      <c r="B2" s="1">
        <v>60</v>
      </c>
      <c r="C2" s="1" t="str">
        <f>IF(B2&lt;50,"Gagal",IF(B2&lt;75,"Remidi","Lulus"))</f>
        <v>Remidi</v>
      </c>
    </row>
    <row r="3" spans="1:3" x14ac:dyDescent="0.25">
      <c r="A3" s="1" t="s">
        <v>16</v>
      </c>
      <c r="B3" s="1">
        <v>80</v>
      </c>
      <c r="C3" s="1" t="str">
        <f t="shared" ref="C3:C6" si="0">IF(B3&lt;50,"Gagal",IF(B3&lt;75,"Remidi","Lulus"))</f>
        <v>Lulus</v>
      </c>
    </row>
    <row r="4" spans="1:3" x14ac:dyDescent="0.25">
      <c r="A4" s="1" t="s">
        <v>17</v>
      </c>
      <c r="B4" s="1">
        <v>40</v>
      </c>
      <c r="C4" s="1" t="str">
        <f t="shared" si="0"/>
        <v>Gagal</v>
      </c>
    </row>
    <row r="5" spans="1:3" x14ac:dyDescent="0.25">
      <c r="A5" s="1" t="s">
        <v>18</v>
      </c>
      <c r="B5" s="1">
        <v>64</v>
      </c>
      <c r="C5" s="1" t="str">
        <f t="shared" si="0"/>
        <v>Remidi</v>
      </c>
    </row>
    <row r="6" spans="1:3" x14ac:dyDescent="0.25">
      <c r="A6" s="1" t="s">
        <v>19</v>
      </c>
      <c r="B6" s="1">
        <v>95</v>
      </c>
      <c r="C6" s="1" t="str">
        <f t="shared" si="0"/>
        <v>Lulus</v>
      </c>
    </row>
    <row r="8" spans="1:3" x14ac:dyDescent="0.25">
      <c r="A8" t="s">
        <v>9</v>
      </c>
    </row>
    <row r="9" spans="1:3" x14ac:dyDescent="0.25">
      <c r="A9" t="s">
        <v>20</v>
      </c>
      <c r="B9" t="s">
        <v>21</v>
      </c>
    </row>
    <row r="10" spans="1:3" x14ac:dyDescent="0.25">
      <c r="A10" t="s">
        <v>47</v>
      </c>
      <c r="B10" t="s">
        <v>24</v>
      </c>
    </row>
    <row r="11" spans="1:3" x14ac:dyDescent="0.25">
      <c r="A11" t="s">
        <v>22</v>
      </c>
      <c r="B11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220" zoomScaleNormal="220" workbookViewId="0">
      <selection activeCell="F1" sqref="F1"/>
    </sheetView>
  </sheetViews>
  <sheetFormatPr defaultRowHeight="15" x14ac:dyDescent="0.25"/>
  <cols>
    <col min="2" max="2" width="12.5703125" bestFit="1" customWidth="1"/>
    <col min="3" max="3" width="12.140625" bestFit="1" customWidth="1"/>
    <col min="4" max="4" width="15.28515625" bestFit="1" customWidth="1"/>
    <col min="5" max="5" width="15.140625" bestFit="1" customWidth="1"/>
    <col min="6" max="6" width="11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1" t="s">
        <v>5</v>
      </c>
      <c r="B2" s="1" t="s">
        <v>10</v>
      </c>
      <c r="C2" s="1">
        <v>6</v>
      </c>
      <c r="D2" s="18">
        <v>1500000</v>
      </c>
      <c r="E2" s="15">
        <f>IF(B2="PNS",100000*IF(C2&gt;5,5,C2),0)</f>
        <v>500000</v>
      </c>
      <c r="F2" s="19"/>
      <c r="G2">
        <f>IF(C2&gt;5,5,C2)</f>
        <v>5</v>
      </c>
    </row>
    <row r="3" spans="1:7" x14ac:dyDescent="0.25">
      <c r="A3" s="1" t="s">
        <v>6</v>
      </c>
      <c r="B3" s="1" t="s">
        <v>10</v>
      </c>
      <c r="C3" s="1">
        <v>0</v>
      </c>
      <c r="D3" s="18">
        <v>2500000</v>
      </c>
      <c r="E3" s="15">
        <f t="shared" ref="E3:E6" si="0">IF(B3="PNS",100000*IF(C3&gt;5,5,C3),0)</f>
        <v>0</v>
      </c>
      <c r="F3" s="19"/>
      <c r="G3">
        <f t="shared" ref="G3:G6" si="1">IF(C3&gt;5,5,C3)</f>
        <v>0</v>
      </c>
    </row>
    <row r="4" spans="1:7" x14ac:dyDescent="0.25">
      <c r="A4" s="1" t="s">
        <v>5</v>
      </c>
      <c r="B4" s="1" t="s">
        <v>11</v>
      </c>
      <c r="C4" s="1">
        <v>1</v>
      </c>
      <c r="D4" s="18">
        <v>2500000</v>
      </c>
      <c r="E4" s="15">
        <f t="shared" si="0"/>
        <v>0</v>
      </c>
      <c r="F4" s="19"/>
      <c r="G4">
        <f t="shared" si="1"/>
        <v>1</v>
      </c>
    </row>
    <row r="5" spans="1:7" x14ac:dyDescent="0.25">
      <c r="A5" s="1" t="s">
        <v>7</v>
      </c>
      <c r="B5" s="1" t="s">
        <v>10</v>
      </c>
      <c r="C5" s="1">
        <v>3</v>
      </c>
      <c r="D5" s="18">
        <v>2000000</v>
      </c>
      <c r="E5" s="15">
        <f t="shared" si="0"/>
        <v>300000</v>
      </c>
      <c r="F5" s="19"/>
      <c r="G5">
        <f t="shared" si="1"/>
        <v>3</v>
      </c>
    </row>
    <row r="6" spans="1:7" x14ac:dyDescent="0.25">
      <c r="A6" s="1" t="s">
        <v>8</v>
      </c>
      <c r="B6" s="1" t="s">
        <v>10</v>
      </c>
      <c r="C6" s="1">
        <v>2</v>
      </c>
      <c r="D6" s="18">
        <v>3500000</v>
      </c>
      <c r="E6" s="15">
        <f t="shared" si="0"/>
        <v>200000</v>
      </c>
      <c r="F6" s="19"/>
      <c r="G6">
        <f t="shared" si="1"/>
        <v>2</v>
      </c>
    </row>
    <row r="7" spans="1:7" x14ac:dyDescent="0.25">
      <c r="A7" t="s">
        <v>9</v>
      </c>
    </row>
    <row r="8" spans="1:7" x14ac:dyDescent="0.25">
      <c r="A8" t="s">
        <v>57</v>
      </c>
    </row>
    <row r="9" spans="1:7" x14ac:dyDescent="0.25">
      <c r="A9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05" zoomScaleNormal="205" workbookViewId="0">
      <selection activeCell="D1" sqref="D1"/>
    </sheetView>
  </sheetViews>
  <sheetFormatPr defaultRowHeight="15" x14ac:dyDescent="0.25"/>
  <cols>
    <col min="1" max="1" width="18.28515625" customWidth="1"/>
    <col min="2" max="2" width="21" bestFit="1" customWidth="1"/>
    <col min="3" max="3" width="23.28515625" bestFit="1" customWidth="1"/>
  </cols>
  <sheetData>
    <row r="1" spans="1:3" x14ac:dyDescent="0.25">
      <c r="A1" s="4" t="s">
        <v>12</v>
      </c>
      <c r="B1" s="4" t="s">
        <v>25</v>
      </c>
      <c r="C1" s="4" t="s">
        <v>31</v>
      </c>
    </row>
    <row r="2" spans="1:3" x14ac:dyDescent="0.25">
      <c r="A2" s="1" t="s">
        <v>15</v>
      </c>
      <c r="B2" s="1" t="s">
        <v>26</v>
      </c>
      <c r="C2" s="1" t="str">
        <f>IF(B2="JKT","Jakarta",IF(B2="SBY","Surabaya","Kota Belum Terdaftar"))</f>
        <v>Jakarta</v>
      </c>
    </row>
    <row r="3" spans="1:3" x14ac:dyDescent="0.25">
      <c r="A3" s="1" t="s">
        <v>16</v>
      </c>
      <c r="B3" s="1" t="s">
        <v>27</v>
      </c>
      <c r="C3" s="1" t="str">
        <f t="shared" ref="C3:C6" si="0">IF(B3="JKT","Jakarta",IF(B3="SBY","Surabaya","Kota Belum Terdaftar"))</f>
        <v>Surabaya</v>
      </c>
    </row>
    <row r="4" spans="1:3" x14ac:dyDescent="0.25">
      <c r="A4" s="1" t="s">
        <v>17</v>
      </c>
      <c r="B4" s="1" t="s">
        <v>26</v>
      </c>
      <c r="C4" s="1" t="str">
        <f t="shared" si="0"/>
        <v>Jakarta</v>
      </c>
    </row>
    <row r="5" spans="1:3" x14ac:dyDescent="0.25">
      <c r="A5" s="1" t="s">
        <v>18</v>
      </c>
      <c r="B5" s="1" t="s">
        <v>28</v>
      </c>
      <c r="C5" s="1" t="str">
        <f t="shared" si="0"/>
        <v>Kota Belum Terdaftar</v>
      </c>
    </row>
    <row r="6" spans="1:3" x14ac:dyDescent="0.25">
      <c r="A6" s="1" t="s">
        <v>19</v>
      </c>
      <c r="B6" s="1" t="s">
        <v>27</v>
      </c>
      <c r="C6" s="1" t="str">
        <f t="shared" si="0"/>
        <v>Surabaya</v>
      </c>
    </row>
    <row r="7" spans="1:3" x14ac:dyDescent="0.25">
      <c r="A7" t="s">
        <v>9</v>
      </c>
    </row>
    <row r="8" spans="1:3" x14ac:dyDescent="0.25">
      <c r="A8" t="s">
        <v>29</v>
      </c>
      <c r="B8" t="s">
        <v>59</v>
      </c>
    </row>
    <row r="9" spans="1:3" x14ac:dyDescent="0.25">
      <c r="A9" t="s">
        <v>27</v>
      </c>
      <c r="B9" t="s">
        <v>60</v>
      </c>
    </row>
    <row r="10" spans="1:3" x14ac:dyDescent="0.25">
      <c r="A10" t="s">
        <v>30</v>
      </c>
      <c r="B10" t="s">
        <v>61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45" zoomScaleNormal="145" workbookViewId="0">
      <selection activeCell="G1" sqref="G1"/>
    </sheetView>
  </sheetViews>
  <sheetFormatPr defaultRowHeight="15" x14ac:dyDescent="0.25"/>
  <cols>
    <col min="1" max="1" width="11.85546875" customWidth="1"/>
    <col min="2" max="2" width="10" customWidth="1"/>
    <col min="3" max="3" width="12" customWidth="1"/>
    <col min="4" max="6" width="14.28515625" customWidth="1"/>
    <col min="7" max="7" width="14.140625" customWidth="1"/>
    <col min="8" max="8" width="12.85546875" customWidth="1"/>
  </cols>
  <sheetData>
    <row r="1" spans="1:7" ht="30" x14ac:dyDescent="0.25">
      <c r="A1" s="9" t="s">
        <v>32</v>
      </c>
      <c r="B1" s="9" t="s">
        <v>33</v>
      </c>
      <c r="C1" s="9" t="s">
        <v>1</v>
      </c>
      <c r="D1" s="9" t="s">
        <v>34</v>
      </c>
      <c r="E1" s="9" t="s">
        <v>35</v>
      </c>
      <c r="F1" s="11" t="s">
        <v>44</v>
      </c>
    </row>
    <row r="2" spans="1:7" x14ac:dyDescent="0.25">
      <c r="A2" s="5" t="s">
        <v>36</v>
      </c>
      <c r="B2" s="5">
        <v>1</v>
      </c>
      <c r="C2" s="10" t="s">
        <v>56</v>
      </c>
      <c r="D2" s="16">
        <f>IF(B2=1,1150000,IF(B2=2,2000000,2600000))</f>
        <v>1150000</v>
      </c>
      <c r="E2" s="16">
        <f>IF(B2=1,D2*25%,IF(B2=2,D2*15%,D2*10%))</f>
        <v>287500</v>
      </c>
      <c r="F2" s="17">
        <f>IF(C2="Tetap",500000,IF(C2="Kontrak",250000,100000))</f>
        <v>500000</v>
      </c>
    </row>
    <row r="3" spans="1:7" x14ac:dyDescent="0.25">
      <c r="A3" s="5" t="s">
        <v>37</v>
      </c>
      <c r="B3" s="5">
        <v>2</v>
      </c>
      <c r="C3" s="10" t="s">
        <v>42</v>
      </c>
      <c r="D3" s="16">
        <f t="shared" ref="D3:D7" si="0">IF(B3=1,1150000,IF(B3=2,2000000,2600000))</f>
        <v>2000000</v>
      </c>
      <c r="E3" s="16">
        <f t="shared" ref="E3:E7" si="1">IF(B3=1,D3*25%,IF(B3=2,D3*15%,D3*10%))</f>
        <v>300000</v>
      </c>
      <c r="F3" s="17">
        <f t="shared" ref="F3:F7" si="2">IF(C3="Tetap",500000,IF(C3="Kontrak",250000,100000))</f>
        <v>250000</v>
      </c>
    </row>
    <row r="4" spans="1:7" x14ac:dyDescent="0.25">
      <c r="A4" s="5" t="s">
        <v>38</v>
      </c>
      <c r="B4" s="5">
        <v>1</v>
      </c>
      <c r="C4" s="10" t="s">
        <v>43</v>
      </c>
      <c r="D4" s="16">
        <f t="shared" si="0"/>
        <v>1150000</v>
      </c>
      <c r="E4" s="16">
        <f t="shared" si="1"/>
        <v>287500</v>
      </c>
      <c r="F4" s="17">
        <f t="shared" si="2"/>
        <v>100000</v>
      </c>
    </row>
    <row r="5" spans="1:7" x14ac:dyDescent="0.25">
      <c r="A5" s="5" t="s">
        <v>17</v>
      </c>
      <c r="B5" s="5">
        <v>3</v>
      </c>
      <c r="C5" s="10" t="s">
        <v>56</v>
      </c>
      <c r="D5" s="16">
        <f t="shared" si="0"/>
        <v>2600000</v>
      </c>
      <c r="E5" s="16">
        <f t="shared" si="1"/>
        <v>260000</v>
      </c>
      <c r="F5" s="17">
        <f t="shared" si="2"/>
        <v>500000</v>
      </c>
    </row>
    <row r="6" spans="1:7" x14ac:dyDescent="0.25">
      <c r="A6" s="5" t="s">
        <v>39</v>
      </c>
      <c r="B6" s="5">
        <v>2</v>
      </c>
      <c r="C6" s="10" t="s">
        <v>42</v>
      </c>
      <c r="D6" s="16">
        <f t="shared" si="0"/>
        <v>2000000</v>
      </c>
      <c r="E6" s="16">
        <f t="shared" si="1"/>
        <v>300000</v>
      </c>
      <c r="F6" s="17">
        <f t="shared" si="2"/>
        <v>250000</v>
      </c>
    </row>
    <row r="7" spans="1:7" x14ac:dyDescent="0.25">
      <c r="A7" s="5" t="s">
        <v>40</v>
      </c>
      <c r="B7" s="5">
        <v>3</v>
      </c>
      <c r="C7" s="10" t="s">
        <v>43</v>
      </c>
      <c r="D7" s="16">
        <f t="shared" si="0"/>
        <v>2600000</v>
      </c>
      <c r="E7" s="16">
        <f t="shared" si="1"/>
        <v>260000</v>
      </c>
      <c r="F7" s="17">
        <f t="shared" si="2"/>
        <v>100000</v>
      </c>
    </row>
    <row r="8" spans="1:7" x14ac:dyDescent="0.25">
      <c r="G8" s="12"/>
    </row>
    <row r="9" spans="1:7" x14ac:dyDescent="0.25">
      <c r="A9" s="6" t="s">
        <v>9</v>
      </c>
    </row>
    <row r="10" spans="1:7" x14ac:dyDescent="0.25">
      <c r="A10" s="7" t="s">
        <v>41</v>
      </c>
    </row>
    <row r="11" spans="1:7" x14ac:dyDescent="0.25">
      <c r="A11" s="8" t="s">
        <v>46</v>
      </c>
    </row>
    <row r="12" spans="1:7" x14ac:dyDescent="0.25">
      <c r="A12" t="s">
        <v>45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H1" sqref="H1"/>
    </sheetView>
  </sheetViews>
  <sheetFormatPr defaultRowHeight="15" x14ac:dyDescent="0.25"/>
  <cols>
    <col min="1" max="1" width="11.85546875" customWidth="1"/>
    <col min="2" max="2" width="12" customWidth="1"/>
    <col min="3" max="3" width="14" bestFit="1" customWidth="1"/>
    <col min="4" max="4" width="14.5703125" customWidth="1"/>
    <col min="5" max="5" width="19" customWidth="1"/>
    <col min="6" max="6" width="14.42578125" customWidth="1"/>
    <col min="7" max="7" width="11.7109375" bestFit="1" customWidth="1"/>
  </cols>
  <sheetData>
    <row r="1" spans="1:7" ht="30" x14ac:dyDescent="0.25">
      <c r="B1" s="9" t="s">
        <v>32</v>
      </c>
      <c r="C1" s="9" t="s">
        <v>33</v>
      </c>
      <c r="D1" s="9" t="s">
        <v>49</v>
      </c>
      <c r="E1" s="9" t="s">
        <v>34</v>
      </c>
      <c r="F1" s="9" t="s">
        <v>35</v>
      </c>
      <c r="G1" s="11" t="s">
        <v>44</v>
      </c>
    </row>
    <row r="2" spans="1:7" x14ac:dyDescent="0.25">
      <c r="B2" s="5" t="s">
        <v>36</v>
      </c>
      <c r="C2" s="5">
        <v>1</v>
      </c>
      <c r="D2" s="10" t="s">
        <v>50</v>
      </c>
      <c r="E2" s="13">
        <f>IF(C2=1,1150000,IF(C2=2,2000000,IF(C2=3,2600000,3000000)))</f>
        <v>1150000</v>
      </c>
      <c r="F2" s="14">
        <f>IF(C2=1,E2*5%,IF(C2=2,E2*15%,IF(C2=3,E2*20%,E2*25%)))</f>
        <v>57500</v>
      </c>
      <c r="G2" s="15">
        <f>IF(D2="Staff",100000,IF(D2="Supervisor",250000,IF(D2="Manajer",350000,500000)))</f>
        <v>100000</v>
      </c>
    </row>
    <row r="3" spans="1:7" x14ac:dyDescent="0.25">
      <c r="B3" s="5" t="s">
        <v>37</v>
      </c>
      <c r="C3" s="5">
        <v>2</v>
      </c>
      <c r="D3" s="10" t="s">
        <v>51</v>
      </c>
      <c r="E3" s="13">
        <f t="shared" ref="E3:E7" si="0">IF(C3=1,1150000,IF(C3=2,2000000,IF(C3=3,2600000,3000000)))</f>
        <v>2000000</v>
      </c>
      <c r="F3" s="14">
        <f t="shared" ref="F3:F7" si="1">IF(C3=1,E3*5%,IF(C3=2,E3*15%,IF(C3=3,E3*20%,E3*25%)))</f>
        <v>300000</v>
      </c>
      <c r="G3" s="15">
        <f t="shared" ref="G3:G7" si="2">IF(D3="Staff",100000,IF(D3="Supervisor",250000,IF(D3="Manajer",350000,500000)))</f>
        <v>350000</v>
      </c>
    </row>
    <row r="4" spans="1:7" x14ac:dyDescent="0.25">
      <c r="B4" s="5" t="s">
        <v>38</v>
      </c>
      <c r="C4" s="5">
        <v>3</v>
      </c>
      <c r="D4" s="10" t="s">
        <v>52</v>
      </c>
      <c r="E4" s="13">
        <f t="shared" si="0"/>
        <v>2600000</v>
      </c>
      <c r="F4" s="14">
        <f t="shared" si="1"/>
        <v>520000</v>
      </c>
      <c r="G4" s="15">
        <f t="shared" si="2"/>
        <v>250000</v>
      </c>
    </row>
    <row r="5" spans="1:7" x14ac:dyDescent="0.25">
      <c r="B5" s="5" t="s">
        <v>17</v>
      </c>
      <c r="C5" s="5">
        <v>4</v>
      </c>
      <c r="D5" s="10" t="s">
        <v>53</v>
      </c>
      <c r="E5" s="13">
        <f t="shared" si="0"/>
        <v>3000000</v>
      </c>
      <c r="F5" s="14">
        <f t="shared" si="1"/>
        <v>750000</v>
      </c>
      <c r="G5" s="15">
        <f t="shared" si="2"/>
        <v>500000</v>
      </c>
    </row>
    <row r="6" spans="1:7" x14ac:dyDescent="0.25">
      <c r="B6" s="5" t="s">
        <v>39</v>
      </c>
      <c r="C6" s="5">
        <v>1</v>
      </c>
      <c r="D6" s="10" t="s">
        <v>50</v>
      </c>
      <c r="E6" s="13">
        <f t="shared" si="0"/>
        <v>1150000</v>
      </c>
      <c r="F6" s="14">
        <f t="shared" si="1"/>
        <v>57500</v>
      </c>
      <c r="G6" s="15">
        <f t="shared" si="2"/>
        <v>100000</v>
      </c>
    </row>
    <row r="7" spans="1:7" x14ac:dyDescent="0.25">
      <c r="B7" s="5" t="s">
        <v>40</v>
      </c>
      <c r="C7" s="5">
        <v>2</v>
      </c>
      <c r="D7" s="10" t="s">
        <v>51</v>
      </c>
      <c r="E7" s="13">
        <f t="shared" si="0"/>
        <v>2000000</v>
      </c>
      <c r="F7" s="14">
        <f t="shared" si="1"/>
        <v>300000</v>
      </c>
      <c r="G7" s="15">
        <f t="shared" si="2"/>
        <v>350000</v>
      </c>
    </row>
    <row r="9" spans="1:7" x14ac:dyDescent="0.25">
      <c r="A9" s="6" t="s">
        <v>9</v>
      </c>
    </row>
    <row r="10" spans="1:7" x14ac:dyDescent="0.25">
      <c r="A10" s="7" t="s">
        <v>48</v>
      </c>
    </row>
    <row r="11" spans="1:7" x14ac:dyDescent="0.25">
      <c r="A11" s="8" t="s">
        <v>54</v>
      </c>
    </row>
    <row r="12" spans="1:7" x14ac:dyDescent="0.25">
      <c r="A12" t="s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A-1</vt:lpstr>
      <vt:lpstr>A-2</vt:lpstr>
      <vt:lpstr>A-3</vt:lpstr>
      <vt:lpstr>E-1</vt:lpstr>
      <vt:lpstr>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</dc:creator>
  <cp:lastModifiedBy>TIK_APBD</cp:lastModifiedBy>
  <dcterms:created xsi:type="dcterms:W3CDTF">2015-12-09T10:48:13Z</dcterms:created>
  <dcterms:modified xsi:type="dcterms:W3CDTF">2019-04-25T04:50:55Z</dcterms:modified>
</cp:coreProperties>
</file>