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nosilva\Documents\Projeto Meli Awards\"/>
    </mc:Choice>
  </mc:AlternateContent>
  <xr:revisionPtr revIDLastSave="0" documentId="13_ncr:1_{063F928C-5EF5-492A-ABE5-BA28AF90C0A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tribuição de Nota" sheetId="1" r:id="rId1"/>
    <sheet name="Notas Ponderadas + Média" sheetId="2" r:id="rId2"/>
    <sheet name="Resultado" sheetId="3" r:id="rId3"/>
    <sheet name="Orientações" sheetId="5" state="hidden" r:id="rId4"/>
  </sheets>
  <definedNames>
    <definedName name="_xlnm._FilterDatabase" localSheetId="0" hidden="1">'Atribuição de Nota'!$A$4:$Y$338</definedName>
    <definedName name="_xlnm._FilterDatabase" localSheetId="1" hidden="1">'Notas Ponderadas + Média'!$A$1:$Z$335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35" i="2" l="1"/>
  <c r="Q335" i="2"/>
  <c r="P335" i="2"/>
  <c r="O335" i="2"/>
  <c r="N335" i="2"/>
  <c r="M335" i="2"/>
  <c r="L335" i="2"/>
  <c r="K335" i="2"/>
  <c r="J335" i="2"/>
  <c r="I335" i="2"/>
  <c r="H335" i="2"/>
  <c r="G335" i="2"/>
  <c r="T335" i="2" s="1"/>
  <c r="F335" i="2"/>
  <c r="E335" i="2"/>
  <c r="D335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T331" i="2" s="1"/>
  <c r="F331" i="2"/>
  <c r="E331" i="2"/>
  <c r="D331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T327" i="2" s="1"/>
  <c r="F327" i="2"/>
  <c r="E327" i="2"/>
  <c r="D327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T323" i="2" s="1"/>
  <c r="F323" i="2"/>
  <c r="E323" i="2"/>
  <c r="D323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T319" i="2" s="1"/>
  <c r="F319" i="2"/>
  <c r="E319" i="2"/>
  <c r="D319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R315" i="2"/>
  <c r="Q315" i="2"/>
  <c r="P315" i="2"/>
  <c r="O315" i="2"/>
  <c r="N315" i="2"/>
  <c r="M315" i="2"/>
  <c r="L315" i="2"/>
  <c r="K315" i="2"/>
  <c r="S315" i="2" s="1"/>
  <c r="J315" i="2"/>
  <c r="I315" i="2"/>
  <c r="H315" i="2"/>
  <c r="G315" i="2"/>
  <c r="T315" i="2" s="1"/>
  <c r="F315" i="2"/>
  <c r="E315" i="2"/>
  <c r="D315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T311" i="2" s="1"/>
  <c r="F311" i="2"/>
  <c r="E311" i="2"/>
  <c r="D311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T307" i="2" s="1"/>
  <c r="F307" i="2"/>
  <c r="E307" i="2"/>
  <c r="D307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T303" i="2" s="1"/>
  <c r="F303" i="2"/>
  <c r="E303" i="2"/>
  <c r="D303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T299" i="2" s="1"/>
  <c r="F299" i="2"/>
  <c r="E299" i="2"/>
  <c r="D299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T295" i="2" s="1"/>
  <c r="F295" i="2"/>
  <c r="E295" i="2"/>
  <c r="D295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T291" i="2" s="1"/>
  <c r="F291" i="2"/>
  <c r="E291" i="2"/>
  <c r="D291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T289" i="2" s="1"/>
  <c r="D289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R287" i="2"/>
  <c r="Q287" i="2"/>
  <c r="P287" i="2"/>
  <c r="O287" i="2"/>
  <c r="N287" i="2"/>
  <c r="M287" i="2"/>
  <c r="L287" i="2"/>
  <c r="K287" i="2"/>
  <c r="S287" i="2" s="1"/>
  <c r="J287" i="2"/>
  <c r="I287" i="2"/>
  <c r="H287" i="2"/>
  <c r="G287" i="2"/>
  <c r="T287" i="2" s="1"/>
  <c r="F287" i="2"/>
  <c r="E287" i="2"/>
  <c r="D287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T283" i="2" s="1"/>
  <c r="F283" i="2"/>
  <c r="E283" i="2"/>
  <c r="D283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T279" i="2" s="1"/>
  <c r="F279" i="2"/>
  <c r="E279" i="2"/>
  <c r="D279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T275" i="2" s="1"/>
  <c r="F275" i="2"/>
  <c r="E275" i="2"/>
  <c r="D275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T273" i="2" s="1"/>
  <c r="D273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T271" i="2" s="1"/>
  <c r="F271" i="2"/>
  <c r="E271" i="2"/>
  <c r="D271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T267" i="2" s="1"/>
  <c r="F267" i="2"/>
  <c r="E267" i="2"/>
  <c r="D267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T263" i="2" s="1"/>
  <c r="F263" i="2"/>
  <c r="E263" i="2"/>
  <c r="D263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T259" i="2" s="1"/>
  <c r="F259" i="2"/>
  <c r="E259" i="2"/>
  <c r="D259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T255" i="2" s="1"/>
  <c r="F255" i="2"/>
  <c r="E255" i="2"/>
  <c r="D255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T251" i="2" s="1"/>
  <c r="F251" i="2"/>
  <c r="E251" i="2"/>
  <c r="D251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T249" i="2" s="1"/>
  <c r="D249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T247" i="2" s="1"/>
  <c r="F247" i="2"/>
  <c r="E247" i="2"/>
  <c r="D247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T243" i="2" s="1"/>
  <c r="F243" i="2"/>
  <c r="E243" i="2"/>
  <c r="D243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T239" i="2" s="1"/>
  <c r="F239" i="2"/>
  <c r="E239" i="2"/>
  <c r="D239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T238" i="2" s="1"/>
  <c r="D238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T235" i="2" s="1"/>
  <c r="F235" i="2"/>
  <c r="E235" i="2"/>
  <c r="D235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T231" i="2" s="1"/>
  <c r="F231" i="2"/>
  <c r="E231" i="2"/>
  <c r="D231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T230" i="2" s="1"/>
  <c r="D230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R228" i="2"/>
  <c r="Q228" i="2"/>
  <c r="P228" i="2"/>
  <c r="S228" i="2" s="1"/>
  <c r="O228" i="2"/>
  <c r="N228" i="2"/>
  <c r="M228" i="2"/>
  <c r="L228" i="2"/>
  <c r="K228" i="2"/>
  <c r="J228" i="2"/>
  <c r="I228" i="2"/>
  <c r="H228" i="2"/>
  <c r="G228" i="2"/>
  <c r="F228" i="2"/>
  <c r="E228" i="2"/>
  <c r="D228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T227" i="2" s="1"/>
  <c r="F227" i="2"/>
  <c r="E227" i="2"/>
  <c r="D227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T223" i="2" s="1"/>
  <c r="F223" i="2"/>
  <c r="E223" i="2"/>
  <c r="D223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T222" i="2" s="1"/>
  <c r="D222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T219" i="2" s="1"/>
  <c r="F219" i="2"/>
  <c r="E219" i="2"/>
  <c r="D219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R216" i="2"/>
  <c r="Q216" i="2"/>
  <c r="P216" i="2"/>
  <c r="S216" i="2" s="1"/>
  <c r="O216" i="2"/>
  <c r="N216" i="2"/>
  <c r="M216" i="2"/>
  <c r="L216" i="2"/>
  <c r="K216" i="2"/>
  <c r="J216" i="2"/>
  <c r="I216" i="2"/>
  <c r="H216" i="2"/>
  <c r="G216" i="2"/>
  <c r="F216" i="2"/>
  <c r="E216" i="2"/>
  <c r="D216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T215" i="2" s="1"/>
  <c r="F215" i="2"/>
  <c r="E215" i="2"/>
  <c r="D215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T211" i="2" s="1"/>
  <c r="F211" i="2"/>
  <c r="E211" i="2"/>
  <c r="D211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T207" i="2" s="1"/>
  <c r="F207" i="2"/>
  <c r="E207" i="2"/>
  <c r="D207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T203" i="2" s="1"/>
  <c r="F203" i="2"/>
  <c r="E203" i="2"/>
  <c r="D203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R200" i="2"/>
  <c r="Q200" i="2"/>
  <c r="P200" i="2"/>
  <c r="S200" i="2" s="1"/>
  <c r="O200" i="2"/>
  <c r="N200" i="2"/>
  <c r="M200" i="2"/>
  <c r="L200" i="2"/>
  <c r="K200" i="2"/>
  <c r="J200" i="2"/>
  <c r="I200" i="2"/>
  <c r="H200" i="2"/>
  <c r="G200" i="2"/>
  <c r="F200" i="2"/>
  <c r="E200" i="2"/>
  <c r="D200" i="2"/>
  <c r="R199" i="2"/>
  <c r="Q199" i="2"/>
  <c r="P199" i="2"/>
  <c r="O199" i="2"/>
  <c r="N199" i="2"/>
  <c r="M199" i="2"/>
  <c r="L199" i="2"/>
  <c r="K199" i="2"/>
  <c r="S199" i="2" s="1"/>
  <c r="J199" i="2"/>
  <c r="I199" i="2"/>
  <c r="H199" i="2"/>
  <c r="G199" i="2"/>
  <c r="T199" i="2" s="1"/>
  <c r="F199" i="2"/>
  <c r="E199" i="2"/>
  <c r="D199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T195" i="2" s="1"/>
  <c r="F195" i="2"/>
  <c r="E195" i="2"/>
  <c r="D195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R192" i="2"/>
  <c r="Q192" i="2"/>
  <c r="P192" i="2"/>
  <c r="S192" i="2" s="1"/>
  <c r="O192" i="2"/>
  <c r="N192" i="2"/>
  <c r="M192" i="2"/>
  <c r="L192" i="2"/>
  <c r="K192" i="2"/>
  <c r="J192" i="2"/>
  <c r="I192" i="2"/>
  <c r="H192" i="2"/>
  <c r="G192" i="2"/>
  <c r="F192" i="2"/>
  <c r="E192" i="2"/>
  <c r="D192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T191" i="2" s="1"/>
  <c r="F191" i="2"/>
  <c r="E191" i="2"/>
  <c r="D191" i="2"/>
  <c r="R190" i="2"/>
  <c r="Q190" i="2"/>
  <c r="P190" i="2"/>
  <c r="O190" i="2"/>
  <c r="N190" i="2"/>
  <c r="M190" i="2"/>
  <c r="L190" i="2"/>
  <c r="K190" i="2"/>
  <c r="J190" i="2"/>
  <c r="S190" i="2" s="1"/>
  <c r="I190" i="2"/>
  <c r="H190" i="2"/>
  <c r="G190" i="2"/>
  <c r="F190" i="2"/>
  <c r="E190" i="2"/>
  <c r="D190" i="2"/>
  <c r="R189" i="2"/>
  <c r="Q189" i="2"/>
  <c r="P189" i="2"/>
  <c r="O189" i="2"/>
  <c r="N189" i="2"/>
  <c r="M189" i="2"/>
  <c r="S189" i="2" s="1"/>
  <c r="L189" i="2"/>
  <c r="K189" i="2"/>
  <c r="J189" i="2"/>
  <c r="I189" i="2"/>
  <c r="H189" i="2"/>
  <c r="G189" i="2"/>
  <c r="F189" i="2"/>
  <c r="E189" i="2"/>
  <c r="D189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T188" i="2" s="1"/>
  <c r="R187" i="2"/>
  <c r="Q187" i="2"/>
  <c r="P187" i="2"/>
  <c r="O187" i="2"/>
  <c r="N187" i="2"/>
  <c r="M187" i="2"/>
  <c r="L187" i="2"/>
  <c r="K187" i="2"/>
  <c r="J187" i="2"/>
  <c r="I187" i="2"/>
  <c r="H187" i="2"/>
  <c r="G187" i="2"/>
  <c r="T187" i="2" s="1"/>
  <c r="F187" i="2"/>
  <c r="E187" i="2"/>
  <c r="D187" i="2"/>
  <c r="R186" i="2"/>
  <c r="Q186" i="2"/>
  <c r="P186" i="2"/>
  <c r="O186" i="2"/>
  <c r="N186" i="2"/>
  <c r="M186" i="2"/>
  <c r="L186" i="2"/>
  <c r="K186" i="2"/>
  <c r="J186" i="2"/>
  <c r="S186" i="2" s="1"/>
  <c r="I186" i="2"/>
  <c r="H186" i="2"/>
  <c r="G186" i="2"/>
  <c r="F186" i="2"/>
  <c r="E186" i="2"/>
  <c r="D186" i="2"/>
  <c r="R185" i="2"/>
  <c r="Q185" i="2"/>
  <c r="P185" i="2"/>
  <c r="O185" i="2"/>
  <c r="N185" i="2"/>
  <c r="M185" i="2"/>
  <c r="S185" i="2" s="1"/>
  <c r="L185" i="2"/>
  <c r="K185" i="2"/>
  <c r="J185" i="2"/>
  <c r="I185" i="2"/>
  <c r="H185" i="2"/>
  <c r="G185" i="2"/>
  <c r="F185" i="2"/>
  <c r="E185" i="2"/>
  <c r="D185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T184" i="2" s="1"/>
  <c r="R183" i="2"/>
  <c r="Q183" i="2"/>
  <c r="P183" i="2"/>
  <c r="O183" i="2"/>
  <c r="N183" i="2"/>
  <c r="M183" i="2"/>
  <c r="L183" i="2"/>
  <c r="K183" i="2"/>
  <c r="J183" i="2"/>
  <c r="I183" i="2"/>
  <c r="H183" i="2"/>
  <c r="G183" i="2"/>
  <c r="T183" i="2" s="1"/>
  <c r="F183" i="2"/>
  <c r="E183" i="2"/>
  <c r="D183" i="2"/>
  <c r="R182" i="2"/>
  <c r="Q182" i="2"/>
  <c r="P182" i="2"/>
  <c r="O182" i="2"/>
  <c r="N182" i="2"/>
  <c r="M182" i="2"/>
  <c r="L182" i="2"/>
  <c r="K182" i="2"/>
  <c r="J182" i="2"/>
  <c r="S182" i="2" s="1"/>
  <c r="I182" i="2"/>
  <c r="H182" i="2"/>
  <c r="G182" i="2"/>
  <c r="F182" i="2"/>
  <c r="E182" i="2"/>
  <c r="D182" i="2"/>
  <c r="R181" i="2"/>
  <c r="Q181" i="2"/>
  <c r="P181" i="2"/>
  <c r="O181" i="2"/>
  <c r="N181" i="2"/>
  <c r="M181" i="2"/>
  <c r="S181" i="2" s="1"/>
  <c r="L181" i="2"/>
  <c r="K181" i="2"/>
  <c r="J181" i="2"/>
  <c r="I181" i="2"/>
  <c r="H181" i="2"/>
  <c r="G181" i="2"/>
  <c r="F181" i="2"/>
  <c r="E181" i="2"/>
  <c r="D181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T180" i="2" s="1"/>
  <c r="R179" i="2"/>
  <c r="Q179" i="2"/>
  <c r="P179" i="2"/>
  <c r="O179" i="2"/>
  <c r="N179" i="2"/>
  <c r="M179" i="2"/>
  <c r="L179" i="2"/>
  <c r="K179" i="2"/>
  <c r="J179" i="2"/>
  <c r="I179" i="2"/>
  <c r="H179" i="2"/>
  <c r="G179" i="2"/>
  <c r="T179" i="2" s="1"/>
  <c r="F179" i="2"/>
  <c r="E179" i="2"/>
  <c r="D179" i="2"/>
  <c r="R178" i="2"/>
  <c r="Q178" i="2"/>
  <c r="P178" i="2"/>
  <c r="O178" i="2"/>
  <c r="N178" i="2"/>
  <c r="M178" i="2"/>
  <c r="L178" i="2"/>
  <c r="K178" i="2"/>
  <c r="J178" i="2"/>
  <c r="S178" i="2" s="1"/>
  <c r="I178" i="2"/>
  <c r="H178" i="2"/>
  <c r="G178" i="2"/>
  <c r="F178" i="2"/>
  <c r="E178" i="2"/>
  <c r="T178" i="2" s="1"/>
  <c r="D178" i="2"/>
  <c r="R177" i="2"/>
  <c r="Q177" i="2"/>
  <c r="P177" i="2"/>
  <c r="O177" i="2"/>
  <c r="N177" i="2"/>
  <c r="M177" i="2"/>
  <c r="S177" i="2" s="1"/>
  <c r="L177" i="2"/>
  <c r="K177" i="2"/>
  <c r="J177" i="2"/>
  <c r="I177" i="2"/>
  <c r="H177" i="2"/>
  <c r="G177" i="2"/>
  <c r="F177" i="2"/>
  <c r="E177" i="2"/>
  <c r="D177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T176" i="2" s="1"/>
  <c r="R175" i="2"/>
  <c r="Q175" i="2"/>
  <c r="P175" i="2"/>
  <c r="O175" i="2"/>
  <c r="N175" i="2"/>
  <c r="M175" i="2"/>
  <c r="L175" i="2"/>
  <c r="K175" i="2"/>
  <c r="J175" i="2"/>
  <c r="I175" i="2"/>
  <c r="H175" i="2"/>
  <c r="G175" i="2"/>
  <c r="T175" i="2" s="1"/>
  <c r="F175" i="2"/>
  <c r="E175" i="2"/>
  <c r="D175" i="2"/>
  <c r="R174" i="2"/>
  <c r="Q174" i="2"/>
  <c r="P174" i="2"/>
  <c r="O174" i="2"/>
  <c r="N174" i="2"/>
  <c r="M174" i="2"/>
  <c r="L174" i="2"/>
  <c r="K174" i="2"/>
  <c r="J174" i="2"/>
  <c r="S174" i="2" s="1"/>
  <c r="I174" i="2"/>
  <c r="H174" i="2"/>
  <c r="G174" i="2"/>
  <c r="F174" i="2"/>
  <c r="E174" i="2"/>
  <c r="T174" i="2" s="1"/>
  <c r="D174" i="2"/>
  <c r="R173" i="2"/>
  <c r="Q173" i="2"/>
  <c r="P173" i="2"/>
  <c r="O173" i="2"/>
  <c r="N173" i="2"/>
  <c r="M173" i="2"/>
  <c r="S173" i="2" s="1"/>
  <c r="L173" i="2"/>
  <c r="K173" i="2"/>
  <c r="J173" i="2"/>
  <c r="I173" i="2"/>
  <c r="H173" i="2"/>
  <c r="G173" i="2"/>
  <c r="F173" i="2"/>
  <c r="E173" i="2"/>
  <c r="D173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T172" i="2" s="1"/>
  <c r="R171" i="2"/>
  <c r="Q171" i="2"/>
  <c r="P171" i="2"/>
  <c r="O171" i="2"/>
  <c r="N171" i="2"/>
  <c r="M171" i="2"/>
  <c r="L171" i="2"/>
  <c r="K171" i="2"/>
  <c r="J171" i="2"/>
  <c r="I171" i="2"/>
  <c r="H171" i="2"/>
  <c r="G171" i="2"/>
  <c r="T171" i="2" s="1"/>
  <c r="F171" i="2"/>
  <c r="E171" i="2"/>
  <c r="D171" i="2"/>
  <c r="R170" i="2"/>
  <c r="Q170" i="2"/>
  <c r="P170" i="2"/>
  <c r="O170" i="2"/>
  <c r="N170" i="2"/>
  <c r="M170" i="2"/>
  <c r="L170" i="2"/>
  <c r="K170" i="2"/>
  <c r="J170" i="2"/>
  <c r="S170" i="2" s="1"/>
  <c r="I170" i="2"/>
  <c r="H170" i="2"/>
  <c r="G170" i="2"/>
  <c r="F170" i="2"/>
  <c r="E170" i="2"/>
  <c r="D170" i="2"/>
  <c r="R169" i="2"/>
  <c r="Q169" i="2"/>
  <c r="P169" i="2"/>
  <c r="O169" i="2"/>
  <c r="N169" i="2"/>
  <c r="M169" i="2"/>
  <c r="S169" i="2" s="1"/>
  <c r="L169" i="2"/>
  <c r="K169" i="2"/>
  <c r="J169" i="2"/>
  <c r="I169" i="2"/>
  <c r="H169" i="2"/>
  <c r="G169" i="2"/>
  <c r="F169" i="2"/>
  <c r="E169" i="2"/>
  <c r="D169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T168" i="2" s="1"/>
  <c r="R167" i="2"/>
  <c r="Q167" i="2"/>
  <c r="P167" i="2"/>
  <c r="O167" i="2"/>
  <c r="N167" i="2"/>
  <c r="M167" i="2"/>
  <c r="L167" i="2"/>
  <c r="K167" i="2"/>
  <c r="J167" i="2"/>
  <c r="I167" i="2"/>
  <c r="H167" i="2"/>
  <c r="G167" i="2"/>
  <c r="T167" i="2" s="1"/>
  <c r="F167" i="2"/>
  <c r="E167" i="2"/>
  <c r="D167" i="2"/>
  <c r="R166" i="2"/>
  <c r="Q166" i="2"/>
  <c r="P166" i="2"/>
  <c r="O166" i="2"/>
  <c r="N166" i="2"/>
  <c r="M166" i="2"/>
  <c r="L166" i="2"/>
  <c r="K166" i="2"/>
  <c r="J166" i="2"/>
  <c r="S166" i="2" s="1"/>
  <c r="I166" i="2"/>
  <c r="H166" i="2"/>
  <c r="G166" i="2"/>
  <c r="F166" i="2"/>
  <c r="E166" i="2"/>
  <c r="T166" i="2" s="1"/>
  <c r="D166" i="2"/>
  <c r="R165" i="2"/>
  <c r="Q165" i="2"/>
  <c r="P165" i="2"/>
  <c r="O165" i="2"/>
  <c r="N165" i="2"/>
  <c r="M165" i="2"/>
  <c r="S165" i="2" s="1"/>
  <c r="L165" i="2"/>
  <c r="K165" i="2"/>
  <c r="J165" i="2"/>
  <c r="I165" i="2"/>
  <c r="H165" i="2"/>
  <c r="G165" i="2"/>
  <c r="F165" i="2"/>
  <c r="E165" i="2"/>
  <c r="T165" i="2" s="1"/>
  <c r="D165" i="2"/>
  <c r="R164" i="2"/>
  <c r="Q164" i="2"/>
  <c r="P164" i="2"/>
  <c r="O164" i="2"/>
  <c r="N164" i="2"/>
  <c r="M164" i="2"/>
  <c r="L164" i="2"/>
  <c r="K164" i="2"/>
  <c r="S164" i="2" s="1"/>
  <c r="J164" i="2"/>
  <c r="I164" i="2"/>
  <c r="H164" i="2"/>
  <c r="G164" i="2"/>
  <c r="F164" i="2"/>
  <c r="E164" i="2"/>
  <c r="D164" i="2"/>
  <c r="T164" i="2" s="1"/>
  <c r="R163" i="2"/>
  <c r="Q163" i="2"/>
  <c r="P163" i="2"/>
  <c r="O163" i="2"/>
  <c r="N163" i="2"/>
  <c r="M163" i="2"/>
  <c r="L163" i="2"/>
  <c r="K163" i="2"/>
  <c r="J163" i="2"/>
  <c r="I163" i="2"/>
  <c r="H163" i="2"/>
  <c r="G163" i="2"/>
  <c r="T163" i="2" s="1"/>
  <c r="F163" i="2"/>
  <c r="E163" i="2"/>
  <c r="D163" i="2"/>
  <c r="R162" i="2"/>
  <c r="Q162" i="2"/>
  <c r="P162" i="2"/>
  <c r="O162" i="2"/>
  <c r="N162" i="2"/>
  <c r="M162" i="2"/>
  <c r="L162" i="2"/>
  <c r="K162" i="2"/>
  <c r="J162" i="2"/>
  <c r="S162" i="2" s="1"/>
  <c r="I162" i="2"/>
  <c r="H162" i="2"/>
  <c r="G162" i="2"/>
  <c r="F162" i="2"/>
  <c r="E162" i="2"/>
  <c r="D162" i="2"/>
  <c r="R161" i="2"/>
  <c r="Q161" i="2"/>
  <c r="P161" i="2"/>
  <c r="O161" i="2"/>
  <c r="N161" i="2"/>
  <c r="M161" i="2"/>
  <c r="S161" i="2" s="1"/>
  <c r="L161" i="2"/>
  <c r="K161" i="2"/>
  <c r="J161" i="2"/>
  <c r="I161" i="2"/>
  <c r="H161" i="2"/>
  <c r="G161" i="2"/>
  <c r="F161" i="2"/>
  <c r="E161" i="2"/>
  <c r="D161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T160" i="2" s="1"/>
  <c r="R159" i="2"/>
  <c r="Q159" i="2"/>
  <c r="P159" i="2"/>
  <c r="O159" i="2"/>
  <c r="N159" i="2"/>
  <c r="M159" i="2"/>
  <c r="L159" i="2"/>
  <c r="K159" i="2"/>
  <c r="J159" i="2"/>
  <c r="I159" i="2"/>
  <c r="H159" i="2"/>
  <c r="G159" i="2"/>
  <c r="T159" i="2" s="1"/>
  <c r="F159" i="2"/>
  <c r="E159" i="2"/>
  <c r="D159" i="2"/>
  <c r="R158" i="2"/>
  <c r="Q158" i="2"/>
  <c r="P158" i="2"/>
  <c r="O158" i="2"/>
  <c r="N158" i="2"/>
  <c r="M158" i="2"/>
  <c r="L158" i="2"/>
  <c r="K158" i="2"/>
  <c r="J158" i="2"/>
  <c r="S158" i="2" s="1"/>
  <c r="I158" i="2"/>
  <c r="H158" i="2"/>
  <c r="G158" i="2"/>
  <c r="F158" i="2"/>
  <c r="E158" i="2"/>
  <c r="D158" i="2"/>
  <c r="R157" i="2"/>
  <c r="Q157" i="2"/>
  <c r="P157" i="2"/>
  <c r="O157" i="2"/>
  <c r="N157" i="2"/>
  <c r="M157" i="2"/>
  <c r="S157" i="2" s="1"/>
  <c r="L157" i="2"/>
  <c r="K157" i="2"/>
  <c r="J157" i="2"/>
  <c r="I157" i="2"/>
  <c r="H157" i="2"/>
  <c r="G157" i="2"/>
  <c r="F157" i="2"/>
  <c r="E157" i="2"/>
  <c r="D157" i="2"/>
  <c r="R156" i="2"/>
  <c r="Q156" i="2"/>
  <c r="P156" i="2"/>
  <c r="S156" i="2" s="1"/>
  <c r="O156" i="2"/>
  <c r="N156" i="2"/>
  <c r="M156" i="2"/>
  <c r="L156" i="2"/>
  <c r="K156" i="2"/>
  <c r="J156" i="2"/>
  <c r="I156" i="2"/>
  <c r="H156" i="2"/>
  <c r="G156" i="2"/>
  <c r="F156" i="2"/>
  <c r="E156" i="2"/>
  <c r="D156" i="2"/>
  <c r="T156" i="2" s="1"/>
  <c r="R155" i="2"/>
  <c r="Q155" i="2"/>
  <c r="P155" i="2"/>
  <c r="O155" i="2"/>
  <c r="N155" i="2"/>
  <c r="M155" i="2"/>
  <c r="L155" i="2"/>
  <c r="K155" i="2"/>
  <c r="J155" i="2"/>
  <c r="I155" i="2"/>
  <c r="H155" i="2"/>
  <c r="G155" i="2"/>
  <c r="T155" i="2" s="1"/>
  <c r="F155" i="2"/>
  <c r="E155" i="2"/>
  <c r="D155" i="2"/>
  <c r="R154" i="2"/>
  <c r="Q154" i="2"/>
  <c r="P154" i="2"/>
  <c r="O154" i="2"/>
  <c r="N154" i="2"/>
  <c r="M154" i="2"/>
  <c r="L154" i="2"/>
  <c r="K154" i="2"/>
  <c r="J154" i="2"/>
  <c r="S154" i="2" s="1"/>
  <c r="I154" i="2"/>
  <c r="H154" i="2"/>
  <c r="G154" i="2"/>
  <c r="F154" i="2"/>
  <c r="E154" i="2"/>
  <c r="D154" i="2"/>
  <c r="R153" i="2"/>
  <c r="Q153" i="2"/>
  <c r="P153" i="2"/>
  <c r="O153" i="2"/>
  <c r="N153" i="2"/>
  <c r="M153" i="2"/>
  <c r="S153" i="2" s="1"/>
  <c r="L153" i="2"/>
  <c r="K153" i="2"/>
  <c r="J153" i="2"/>
  <c r="I153" i="2"/>
  <c r="H153" i="2"/>
  <c r="G153" i="2"/>
  <c r="F153" i="2"/>
  <c r="E153" i="2"/>
  <c r="D153" i="2"/>
  <c r="R152" i="2"/>
  <c r="Q152" i="2"/>
  <c r="P152" i="2"/>
  <c r="S152" i="2" s="1"/>
  <c r="O152" i="2"/>
  <c r="N152" i="2"/>
  <c r="M152" i="2"/>
  <c r="L152" i="2"/>
  <c r="K152" i="2"/>
  <c r="J152" i="2"/>
  <c r="I152" i="2"/>
  <c r="H152" i="2"/>
  <c r="G152" i="2"/>
  <c r="F152" i="2"/>
  <c r="E152" i="2"/>
  <c r="D152" i="2"/>
  <c r="T152" i="2" s="1"/>
  <c r="R151" i="2"/>
  <c r="Q151" i="2"/>
  <c r="P151" i="2"/>
  <c r="O151" i="2"/>
  <c r="N151" i="2"/>
  <c r="M151" i="2"/>
  <c r="L151" i="2"/>
  <c r="K151" i="2"/>
  <c r="J151" i="2"/>
  <c r="I151" i="2"/>
  <c r="H151" i="2"/>
  <c r="G151" i="2"/>
  <c r="T151" i="2" s="1"/>
  <c r="F151" i="2"/>
  <c r="E151" i="2"/>
  <c r="D151" i="2"/>
  <c r="R150" i="2"/>
  <c r="Q150" i="2"/>
  <c r="P150" i="2"/>
  <c r="O150" i="2"/>
  <c r="N150" i="2"/>
  <c r="M150" i="2"/>
  <c r="L150" i="2"/>
  <c r="K150" i="2"/>
  <c r="J150" i="2"/>
  <c r="S150" i="2" s="1"/>
  <c r="I150" i="2"/>
  <c r="H150" i="2"/>
  <c r="G150" i="2"/>
  <c r="F150" i="2"/>
  <c r="E150" i="2"/>
  <c r="D150" i="2"/>
  <c r="R149" i="2"/>
  <c r="Q149" i="2"/>
  <c r="P149" i="2"/>
  <c r="O149" i="2"/>
  <c r="N149" i="2"/>
  <c r="M149" i="2"/>
  <c r="S149" i="2" s="1"/>
  <c r="L149" i="2"/>
  <c r="K149" i="2"/>
  <c r="J149" i="2"/>
  <c r="I149" i="2"/>
  <c r="H149" i="2"/>
  <c r="G149" i="2"/>
  <c r="F149" i="2"/>
  <c r="E149" i="2"/>
  <c r="D149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T148" i="2" s="1"/>
  <c r="R147" i="2"/>
  <c r="Q147" i="2"/>
  <c r="P147" i="2"/>
  <c r="O147" i="2"/>
  <c r="N147" i="2"/>
  <c r="M147" i="2"/>
  <c r="L147" i="2"/>
  <c r="K147" i="2"/>
  <c r="J147" i="2"/>
  <c r="I147" i="2"/>
  <c r="H147" i="2"/>
  <c r="G147" i="2"/>
  <c r="T147" i="2" s="1"/>
  <c r="F147" i="2"/>
  <c r="E147" i="2"/>
  <c r="D147" i="2"/>
  <c r="R146" i="2"/>
  <c r="Q146" i="2"/>
  <c r="P146" i="2"/>
  <c r="O146" i="2"/>
  <c r="N146" i="2"/>
  <c r="M146" i="2"/>
  <c r="L146" i="2"/>
  <c r="K146" i="2"/>
  <c r="J146" i="2"/>
  <c r="S146" i="2" s="1"/>
  <c r="I146" i="2"/>
  <c r="H146" i="2"/>
  <c r="G146" i="2"/>
  <c r="F146" i="2"/>
  <c r="E146" i="2"/>
  <c r="D146" i="2"/>
  <c r="R145" i="2"/>
  <c r="Q145" i="2"/>
  <c r="P145" i="2"/>
  <c r="O145" i="2"/>
  <c r="N145" i="2"/>
  <c r="M145" i="2"/>
  <c r="S145" i="2" s="1"/>
  <c r="L145" i="2"/>
  <c r="K145" i="2"/>
  <c r="J145" i="2"/>
  <c r="I145" i="2"/>
  <c r="H145" i="2"/>
  <c r="G145" i="2"/>
  <c r="F145" i="2"/>
  <c r="E145" i="2"/>
  <c r="D145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T144" i="2" s="1"/>
  <c r="R143" i="2"/>
  <c r="Q143" i="2"/>
  <c r="P143" i="2"/>
  <c r="O143" i="2"/>
  <c r="N143" i="2"/>
  <c r="M143" i="2"/>
  <c r="L143" i="2"/>
  <c r="K143" i="2"/>
  <c r="J143" i="2"/>
  <c r="I143" i="2"/>
  <c r="H143" i="2"/>
  <c r="G143" i="2"/>
  <c r="T143" i="2" s="1"/>
  <c r="F143" i="2"/>
  <c r="E143" i="2"/>
  <c r="D143" i="2"/>
  <c r="R142" i="2"/>
  <c r="Q142" i="2"/>
  <c r="P142" i="2"/>
  <c r="O142" i="2"/>
  <c r="N142" i="2"/>
  <c r="M142" i="2"/>
  <c r="L142" i="2"/>
  <c r="K142" i="2"/>
  <c r="J142" i="2"/>
  <c r="S142" i="2" s="1"/>
  <c r="I142" i="2"/>
  <c r="H142" i="2"/>
  <c r="G142" i="2"/>
  <c r="F142" i="2"/>
  <c r="E142" i="2"/>
  <c r="T142" i="2" s="1"/>
  <c r="D142" i="2"/>
  <c r="R141" i="2"/>
  <c r="Q141" i="2"/>
  <c r="P141" i="2"/>
  <c r="O141" i="2"/>
  <c r="N141" i="2"/>
  <c r="M141" i="2"/>
  <c r="S141" i="2" s="1"/>
  <c r="L141" i="2"/>
  <c r="K141" i="2"/>
  <c r="J141" i="2"/>
  <c r="I141" i="2"/>
  <c r="H141" i="2"/>
  <c r="G141" i="2"/>
  <c r="F141" i="2"/>
  <c r="E141" i="2"/>
  <c r="D141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T140" i="2" s="1"/>
  <c r="R139" i="2"/>
  <c r="Q139" i="2"/>
  <c r="P139" i="2"/>
  <c r="O139" i="2"/>
  <c r="N139" i="2"/>
  <c r="M139" i="2"/>
  <c r="L139" i="2"/>
  <c r="K139" i="2"/>
  <c r="J139" i="2"/>
  <c r="I139" i="2"/>
  <c r="H139" i="2"/>
  <c r="G139" i="2"/>
  <c r="T139" i="2" s="1"/>
  <c r="F139" i="2"/>
  <c r="E139" i="2"/>
  <c r="D139" i="2"/>
  <c r="R138" i="2"/>
  <c r="Q138" i="2"/>
  <c r="P138" i="2"/>
  <c r="O138" i="2"/>
  <c r="N138" i="2"/>
  <c r="M138" i="2"/>
  <c r="L138" i="2"/>
  <c r="K138" i="2"/>
  <c r="J138" i="2"/>
  <c r="S138" i="2" s="1"/>
  <c r="I138" i="2"/>
  <c r="H138" i="2"/>
  <c r="G138" i="2"/>
  <c r="F138" i="2"/>
  <c r="E138" i="2"/>
  <c r="D138" i="2"/>
  <c r="R137" i="2"/>
  <c r="Q137" i="2"/>
  <c r="P137" i="2"/>
  <c r="O137" i="2"/>
  <c r="N137" i="2"/>
  <c r="M137" i="2"/>
  <c r="S137" i="2" s="1"/>
  <c r="L137" i="2"/>
  <c r="K137" i="2"/>
  <c r="J137" i="2"/>
  <c r="I137" i="2"/>
  <c r="H137" i="2"/>
  <c r="G137" i="2"/>
  <c r="F137" i="2"/>
  <c r="E137" i="2"/>
  <c r="D137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T136" i="2" s="1"/>
  <c r="R135" i="2"/>
  <c r="Q135" i="2"/>
  <c r="P135" i="2"/>
  <c r="O135" i="2"/>
  <c r="N135" i="2"/>
  <c r="M135" i="2"/>
  <c r="L135" i="2"/>
  <c r="K135" i="2"/>
  <c r="J135" i="2"/>
  <c r="I135" i="2"/>
  <c r="H135" i="2"/>
  <c r="G135" i="2"/>
  <c r="T135" i="2" s="1"/>
  <c r="F135" i="2"/>
  <c r="E135" i="2"/>
  <c r="D135" i="2"/>
  <c r="R134" i="2"/>
  <c r="Q134" i="2"/>
  <c r="P134" i="2"/>
  <c r="O134" i="2"/>
  <c r="N134" i="2"/>
  <c r="M134" i="2"/>
  <c r="L134" i="2"/>
  <c r="K134" i="2"/>
  <c r="J134" i="2"/>
  <c r="S134" i="2" s="1"/>
  <c r="I134" i="2"/>
  <c r="H134" i="2"/>
  <c r="G134" i="2"/>
  <c r="F134" i="2"/>
  <c r="E134" i="2"/>
  <c r="D134" i="2"/>
  <c r="R133" i="2"/>
  <c r="Q133" i="2"/>
  <c r="P133" i="2"/>
  <c r="O133" i="2"/>
  <c r="N133" i="2"/>
  <c r="M133" i="2"/>
  <c r="S133" i="2" s="1"/>
  <c r="L133" i="2"/>
  <c r="K133" i="2"/>
  <c r="J133" i="2"/>
  <c r="I133" i="2"/>
  <c r="H133" i="2"/>
  <c r="G133" i="2"/>
  <c r="F133" i="2"/>
  <c r="E133" i="2"/>
  <c r="D133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T132" i="2" s="1"/>
  <c r="R131" i="2"/>
  <c r="Q131" i="2"/>
  <c r="P131" i="2"/>
  <c r="O131" i="2"/>
  <c r="N131" i="2"/>
  <c r="M131" i="2"/>
  <c r="L131" i="2"/>
  <c r="K131" i="2"/>
  <c r="J131" i="2"/>
  <c r="I131" i="2"/>
  <c r="H131" i="2"/>
  <c r="G131" i="2"/>
  <c r="T131" i="2" s="1"/>
  <c r="F131" i="2"/>
  <c r="E131" i="2"/>
  <c r="D131" i="2"/>
  <c r="R130" i="2"/>
  <c r="Q130" i="2"/>
  <c r="P130" i="2"/>
  <c r="O130" i="2"/>
  <c r="N130" i="2"/>
  <c r="M130" i="2"/>
  <c r="L130" i="2"/>
  <c r="K130" i="2"/>
  <c r="J130" i="2"/>
  <c r="S130" i="2" s="1"/>
  <c r="I130" i="2"/>
  <c r="H130" i="2"/>
  <c r="G130" i="2"/>
  <c r="F130" i="2"/>
  <c r="E130" i="2"/>
  <c r="D130" i="2"/>
  <c r="R129" i="2"/>
  <c r="Q129" i="2"/>
  <c r="P129" i="2"/>
  <c r="O129" i="2"/>
  <c r="N129" i="2"/>
  <c r="M129" i="2"/>
  <c r="S129" i="2" s="1"/>
  <c r="L129" i="2"/>
  <c r="K129" i="2"/>
  <c r="J129" i="2"/>
  <c r="I129" i="2"/>
  <c r="H129" i="2"/>
  <c r="G129" i="2"/>
  <c r="F129" i="2"/>
  <c r="E129" i="2"/>
  <c r="D129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T128" i="2" s="1"/>
  <c r="R127" i="2"/>
  <c r="Q127" i="2"/>
  <c r="P127" i="2"/>
  <c r="O127" i="2"/>
  <c r="N127" i="2"/>
  <c r="M127" i="2"/>
  <c r="L127" i="2"/>
  <c r="K127" i="2"/>
  <c r="J127" i="2"/>
  <c r="I127" i="2"/>
  <c r="H127" i="2"/>
  <c r="G127" i="2"/>
  <c r="T127" i="2" s="1"/>
  <c r="F127" i="2"/>
  <c r="E127" i="2"/>
  <c r="D127" i="2"/>
  <c r="R126" i="2"/>
  <c r="Q126" i="2"/>
  <c r="P126" i="2"/>
  <c r="O126" i="2"/>
  <c r="N126" i="2"/>
  <c r="M126" i="2"/>
  <c r="L126" i="2"/>
  <c r="K126" i="2"/>
  <c r="J126" i="2"/>
  <c r="S126" i="2" s="1"/>
  <c r="I126" i="2"/>
  <c r="H126" i="2"/>
  <c r="G126" i="2"/>
  <c r="F126" i="2"/>
  <c r="E126" i="2"/>
  <c r="D126" i="2"/>
  <c r="R125" i="2"/>
  <c r="Q125" i="2"/>
  <c r="P125" i="2"/>
  <c r="O125" i="2"/>
  <c r="N125" i="2"/>
  <c r="M125" i="2"/>
  <c r="S125" i="2" s="1"/>
  <c r="L125" i="2"/>
  <c r="K125" i="2"/>
  <c r="J125" i="2"/>
  <c r="I125" i="2"/>
  <c r="H125" i="2"/>
  <c r="G125" i="2"/>
  <c r="F125" i="2"/>
  <c r="E125" i="2"/>
  <c r="D125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T124" i="2" s="1"/>
  <c r="R123" i="2"/>
  <c r="Q123" i="2"/>
  <c r="P123" i="2"/>
  <c r="O123" i="2"/>
  <c r="N123" i="2"/>
  <c r="M123" i="2"/>
  <c r="L123" i="2"/>
  <c r="K123" i="2"/>
  <c r="J123" i="2"/>
  <c r="I123" i="2"/>
  <c r="H123" i="2"/>
  <c r="G123" i="2"/>
  <c r="T123" i="2" s="1"/>
  <c r="F123" i="2"/>
  <c r="E123" i="2"/>
  <c r="D123" i="2"/>
  <c r="R122" i="2"/>
  <c r="Q122" i="2"/>
  <c r="P122" i="2"/>
  <c r="O122" i="2"/>
  <c r="N122" i="2"/>
  <c r="M122" i="2"/>
  <c r="L122" i="2"/>
  <c r="K122" i="2"/>
  <c r="J122" i="2"/>
  <c r="S122" i="2" s="1"/>
  <c r="I122" i="2"/>
  <c r="H122" i="2"/>
  <c r="G122" i="2"/>
  <c r="F122" i="2"/>
  <c r="E122" i="2"/>
  <c r="D122" i="2"/>
  <c r="R121" i="2"/>
  <c r="Q121" i="2"/>
  <c r="P121" i="2"/>
  <c r="O121" i="2"/>
  <c r="N121" i="2"/>
  <c r="M121" i="2"/>
  <c r="S121" i="2" s="1"/>
  <c r="L121" i="2"/>
  <c r="K121" i="2"/>
  <c r="J121" i="2"/>
  <c r="I121" i="2"/>
  <c r="H121" i="2"/>
  <c r="G121" i="2"/>
  <c r="F121" i="2"/>
  <c r="E121" i="2"/>
  <c r="D121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T120" i="2" s="1"/>
  <c r="R119" i="2"/>
  <c r="Q119" i="2"/>
  <c r="P119" i="2"/>
  <c r="O119" i="2"/>
  <c r="N119" i="2"/>
  <c r="M119" i="2"/>
  <c r="L119" i="2"/>
  <c r="K119" i="2"/>
  <c r="J119" i="2"/>
  <c r="I119" i="2"/>
  <c r="H119" i="2"/>
  <c r="G119" i="2"/>
  <c r="T119" i="2" s="1"/>
  <c r="F119" i="2"/>
  <c r="E119" i="2"/>
  <c r="D119" i="2"/>
  <c r="R118" i="2"/>
  <c r="Q118" i="2"/>
  <c r="P118" i="2"/>
  <c r="O118" i="2"/>
  <c r="N118" i="2"/>
  <c r="M118" i="2"/>
  <c r="L118" i="2"/>
  <c r="K118" i="2"/>
  <c r="J118" i="2"/>
  <c r="S118" i="2" s="1"/>
  <c r="I118" i="2"/>
  <c r="H118" i="2"/>
  <c r="G118" i="2"/>
  <c r="F118" i="2"/>
  <c r="E118" i="2"/>
  <c r="D118" i="2"/>
  <c r="R117" i="2"/>
  <c r="Q117" i="2"/>
  <c r="P117" i="2"/>
  <c r="O117" i="2"/>
  <c r="N117" i="2"/>
  <c r="M117" i="2"/>
  <c r="S117" i="2" s="1"/>
  <c r="L117" i="2"/>
  <c r="K117" i="2"/>
  <c r="J117" i="2"/>
  <c r="I117" i="2"/>
  <c r="H117" i="2"/>
  <c r="G117" i="2"/>
  <c r="F117" i="2"/>
  <c r="E117" i="2"/>
  <c r="D117" i="2"/>
  <c r="R116" i="2"/>
  <c r="Q116" i="2"/>
  <c r="P116" i="2"/>
  <c r="S116" i="2" s="1"/>
  <c r="O116" i="2"/>
  <c r="N116" i="2"/>
  <c r="M116" i="2"/>
  <c r="L116" i="2"/>
  <c r="K116" i="2"/>
  <c r="J116" i="2"/>
  <c r="I116" i="2"/>
  <c r="H116" i="2"/>
  <c r="G116" i="2"/>
  <c r="F116" i="2"/>
  <c r="E116" i="2"/>
  <c r="D116" i="2"/>
  <c r="T116" i="2" s="1"/>
  <c r="R115" i="2"/>
  <c r="Q115" i="2"/>
  <c r="P115" i="2"/>
  <c r="O115" i="2"/>
  <c r="N115" i="2"/>
  <c r="M115" i="2"/>
  <c r="L115" i="2"/>
  <c r="K115" i="2"/>
  <c r="J115" i="2"/>
  <c r="I115" i="2"/>
  <c r="H115" i="2"/>
  <c r="G115" i="2"/>
  <c r="T115" i="2" s="1"/>
  <c r="F115" i="2"/>
  <c r="E115" i="2"/>
  <c r="D115" i="2"/>
  <c r="R114" i="2"/>
  <c r="Q114" i="2"/>
  <c r="P114" i="2"/>
  <c r="O114" i="2"/>
  <c r="N114" i="2"/>
  <c r="M114" i="2"/>
  <c r="L114" i="2"/>
  <c r="K114" i="2"/>
  <c r="J114" i="2"/>
  <c r="S114" i="2" s="1"/>
  <c r="I114" i="2"/>
  <c r="H114" i="2"/>
  <c r="G114" i="2"/>
  <c r="F114" i="2"/>
  <c r="E114" i="2"/>
  <c r="D114" i="2"/>
  <c r="R113" i="2"/>
  <c r="Q113" i="2"/>
  <c r="P113" i="2"/>
  <c r="O113" i="2"/>
  <c r="N113" i="2"/>
  <c r="M113" i="2"/>
  <c r="S113" i="2" s="1"/>
  <c r="L113" i="2"/>
  <c r="K113" i="2"/>
  <c r="J113" i="2"/>
  <c r="I113" i="2"/>
  <c r="H113" i="2"/>
  <c r="G113" i="2"/>
  <c r="F113" i="2"/>
  <c r="E113" i="2"/>
  <c r="D113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T112" i="2" s="1"/>
  <c r="R111" i="2"/>
  <c r="Q111" i="2"/>
  <c r="P111" i="2"/>
  <c r="O111" i="2"/>
  <c r="N111" i="2"/>
  <c r="M111" i="2"/>
  <c r="L111" i="2"/>
  <c r="K111" i="2"/>
  <c r="J111" i="2"/>
  <c r="I111" i="2"/>
  <c r="H111" i="2"/>
  <c r="G111" i="2"/>
  <c r="T111" i="2" s="1"/>
  <c r="F111" i="2"/>
  <c r="E111" i="2"/>
  <c r="D111" i="2"/>
  <c r="R110" i="2"/>
  <c r="Q110" i="2"/>
  <c r="P110" i="2"/>
  <c r="O110" i="2"/>
  <c r="N110" i="2"/>
  <c r="M110" i="2"/>
  <c r="L110" i="2"/>
  <c r="K110" i="2"/>
  <c r="J110" i="2"/>
  <c r="S110" i="2" s="1"/>
  <c r="I110" i="2"/>
  <c r="H110" i="2"/>
  <c r="G110" i="2"/>
  <c r="F110" i="2"/>
  <c r="E110" i="2"/>
  <c r="T110" i="2" s="1"/>
  <c r="D110" i="2"/>
  <c r="R109" i="2"/>
  <c r="Q109" i="2"/>
  <c r="P109" i="2"/>
  <c r="O109" i="2"/>
  <c r="N109" i="2"/>
  <c r="M109" i="2"/>
  <c r="S109" i="2" s="1"/>
  <c r="L109" i="2"/>
  <c r="K109" i="2"/>
  <c r="J109" i="2"/>
  <c r="I109" i="2"/>
  <c r="H109" i="2"/>
  <c r="G109" i="2"/>
  <c r="F109" i="2"/>
  <c r="E109" i="2"/>
  <c r="D109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T108" i="2" s="1"/>
  <c r="R107" i="2"/>
  <c r="Q107" i="2"/>
  <c r="P107" i="2"/>
  <c r="O107" i="2"/>
  <c r="N107" i="2"/>
  <c r="M107" i="2"/>
  <c r="L107" i="2"/>
  <c r="K107" i="2"/>
  <c r="J107" i="2"/>
  <c r="I107" i="2"/>
  <c r="H107" i="2"/>
  <c r="G107" i="2"/>
  <c r="T107" i="2" s="1"/>
  <c r="F107" i="2"/>
  <c r="E107" i="2"/>
  <c r="D107" i="2"/>
  <c r="R106" i="2"/>
  <c r="Q106" i="2"/>
  <c r="P106" i="2"/>
  <c r="O106" i="2"/>
  <c r="N106" i="2"/>
  <c r="M106" i="2"/>
  <c r="L106" i="2"/>
  <c r="K106" i="2"/>
  <c r="J106" i="2"/>
  <c r="S106" i="2" s="1"/>
  <c r="I106" i="2"/>
  <c r="H106" i="2"/>
  <c r="G106" i="2"/>
  <c r="F106" i="2"/>
  <c r="E106" i="2"/>
  <c r="T106" i="2" s="1"/>
  <c r="D106" i="2"/>
  <c r="R105" i="2"/>
  <c r="Q105" i="2"/>
  <c r="P105" i="2"/>
  <c r="O105" i="2"/>
  <c r="N105" i="2"/>
  <c r="M105" i="2"/>
  <c r="S105" i="2" s="1"/>
  <c r="L105" i="2"/>
  <c r="K105" i="2"/>
  <c r="J105" i="2"/>
  <c r="I105" i="2"/>
  <c r="H105" i="2"/>
  <c r="G105" i="2"/>
  <c r="F105" i="2"/>
  <c r="E105" i="2"/>
  <c r="D105" i="2"/>
  <c r="T105" i="2" s="1"/>
  <c r="R104" i="2"/>
  <c r="Q104" i="2"/>
  <c r="P104" i="2"/>
  <c r="S104" i="2" s="1"/>
  <c r="O104" i="2"/>
  <c r="N104" i="2"/>
  <c r="M104" i="2"/>
  <c r="L104" i="2"/>
  <c r="K104" i="2"/>
  <c r="J104" i="2"/>
  <c r="I104" i="2"/>
  <c r="H104" i="2"/>
  <c r="G104" i="2"/>
  <c r="F104" i="2"/>
  <c r="E104" i="2"/>
  <c r="D104" i="2"/>
  <c r="T104" i="2" s="1"/>
  <c r="R103" i="2"/>
  <c r="Q103" i="2"/>
  <c r="P103" i="2"/>
  <c r="O103" i="2"/>
  <c r="N103" i="2"/>
  <c r="M103" i="2"/>
  <c r="L103" i="2"/>
  <c r="K103" i="2"/>
  <c r="J103" i="2"/>
  <c r="S103" i="2" s="1"/>
  <c r="I103" i="2"/>
  <c r="H103" i="2"/>
  <c r="G103" i="2"/>
  <c r="T103" i="2" s="1"/>
  <c r="F103" i="2"/>
  <c r="E103" i="2"/>
  <c r="D103" i="2"/>
  <c r="R102" i="2"/>
  <c r="Q102" i="2"/>
  <c r="P102" i="2"/>
  <c r="O102" i="2"/>
  <c r="N102" i="2"/>
  <c r="M102" i="2"/>
  <c r="L102" i="2"/>
  <c r="K102" i="2"/>
  <c r="J102" i="2"/>
  <c r="S102" i="2" s="1"/>
  <c r="I102" i="2"/>
  <c r="H102" i="2"/>
  <c r="G102" i="2"/>
  <c r="F102" i="2"/>
  <c r="E102" i="2"/>
  <c r="D102" i="2"/>
  <c r="R101" i="2"/>
  <c r="Q101" i="2"/>
  <c r="P101" i="2"/>
  <c r="O101" i="2"/>
  <c r="N101" i="2"/>
  <c r="M101" i="2"/>
  <c r="S101" i="2" s="1"/>
  <c r="L101" i="2"/>
  <c r="K101" i="2"/>
  <c r="J101" i="2"/>
  <c r="I101" i="2"/>
  <c r="H101" i="2"/>
  <c r="G101" i="2"/>
  <c r="F101" i="2"/>
  <c r="E101" i="2"/>
  <c r="D101" i="2"/>
  <c r="T101" i="2" s="1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T100" i="2" s="1"/>
  <c r="R99" i="2"/>
  <c r="Q99" i="2"/>
  <c r="P99" i="2"/>
  <c r="O99" i="2"/>
  <c r="N99" i="2"/>
  <c r="M99" i="2"/>
  <c r="L99" i="2"/>
  <c r="K99" i="2"/>
  <c r="J99" i="2"/>
  <c r="S99" i="2" s="1"/>
  <c r="I99" i="2"/>
  <c r="H99" i="2"/>
  <c r="G99" i="2"/>
  <c r="T99" i="2" s="1"/>
  <c r="F99" i="2"/>
  <c r="E99" i="2"/>
  <c r="D99" i="2"/>
  <c r="R98" i="2"/>
  <c r="Q98" i="2"/>
  <c r="P98" i="2"/>
  <c r="O98" i="2"/>
  <c r="N98" i="2"/>
  <c r="M98" i="2"/>
  <c r="L98" i="2"/>
  <c r="K98" i="2"/>
  <c r="J98" i="2"/>
  <c r="S98" i="2" s="1"/>
  <c r="I98" i="2"/>
  <c r="H98" i="2"/>
  <c r="G98" i="2"/>
  <c r="F98" i="2"/>
  <c r="E98" i="2"/>
  <c r="T98" i="2" s="1"/>
  <c r="D98" i="2"/>
  <c r="R97" i="2"/>
  <c r="Q97" i="2"/>
  <c r="P97" i="2"/>
  <c r="O97" i="2"/>
  <c r="N97" i="2"/>
  <c r="M97" i="2"/>
  <c r="S97" i="2" s="1"/>
  <c r="L97" i="2"/>
  <c r="K97" i="2"/>
  <c r="J97" i="2"/>
  <c r="I97" i="2"/>
  <c r="H97" i="2"/>
  <c r="G97" i="2"/>
  <c r="F97" i="2"/>
  <c r="E97" i="2"/>
  <c r="D97" i="2"/>
  <c r="T97" i="2" s="1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T96" i="2" s="1"/>
  <c r="R95" i="2"/>
  <c r="Q95" i="2"/>
  <c r="P95" i="2"/>
  <c r="O95" i="2"/>
  <c r="N95" i="2"/>
  <c r="M95" i="2"/>
  <c r="L95" i="2"/>
  <c r="K95" i="2"/>
  <c r="J95" i="2"/>
  <c r="S95" i="2" s="1"/>
  <c r="I95" i="2"/>
  <c r="H95" i="2"/>
  <c r="G95" i="2"/>
  <c r="T95" i="2" s="1"/>
  <c r="F95" i="2"/>
  <c r="E95" i="2"/>
  <c r="D95" i="2"/>
  <c r="R94" i="2"/>
  <c r="Q94" i="2"/>
  <c r="P94" i="2"/>
  <c r="O94" i="2"/>
  <c r="N94" i="2"/>
  <c r="M94" i="2"/>
  <c r="L94" i="2"/>
  <c r="K94" i="2"/>
  <c r="J94" i="2"/>
  <c r="S94" i="2" s="1"/>
  <c r="I94" i="2"/>
  <c r="H94" i="2"/>
  <c r="G94" i="2"/>
  <c r="F94" i="2"/>
  <c r="E94" i="2"/>
  <c r="D94" i="2"/>
  <c r="R93" i="2"/>
  <c r="Q93" i="2"/>
  <c r="P93" i="2"/>
  <c r="O93" i="2"/>
  <c r="N93" i="2"/>
  <c r="M93" i="2"/>
  <c r="S93" i="2" s="1"/>
  <c r="L93" i="2"/>
  <c r="K93" i="2"/>
  <c r="J93" i="2"/>
  <c r="I93" i="2"/>
  <c r="H93" i="2"/>
  <c r="G93" i="2"/>
  <c r="F93" i="2"/>
  <c r="E93" i="2"/>
  <c r="D93" i="2"/>
  <c r="T93" i="2" s="1"/>
  <c r="R92" i="2"/>
  <c r="Q92" i="2"/>
  <c r="P92" i="2"/>
  <c r="S92" i="2" s="1"/>
  <c r="O92" i="2"/>
  <c r="N92" i="2"/>
  <c r="M92" i="2"/>
  <c r="L92" i="2"/>
  <c r="K92" i="2"/>
  <c r="J92" i="2"/>
  <c r="I92" i="2"/>
  <c r="H92" i="2"/>
  <c r="G92" i="2"/>
  <c r="F92" i="2"/>
  <c r="E92" i="2"/>
  <c r="D92" i="2"/>
  <c r="T92" i="2" s="1"/>
  <c r="R91" i="2"/>
  <c r="Q91" i="2"/>
  <c r="P91" i="2"/>
  <c r="O91" i="2"/>
  <c r="N91" i="2"/>
  <c r="M91" i="2"/>
  <c r="L91" i="2"/>
  <c r="K91" i="2"/>
  <c r="J91" i="2"/>
  <c r="S91" i="2" s="1"/>
  <c r="I91" i="2"/>
  <c r="H91" i="2"/>
  <c r="G91" i="2"/>
  <c r="T91" i="2" s="1"/>
  <c r="F91" i="2"/>
  <c r="E91" i="2"/>
  <c r="D91" i="2"/>
  <c r="R90" i="2"/>
  <c r="Q90" i="2"/>
  <c r="P90" i="2"/>
  <c r="O90" i="2"/>
  <c r="N90" i="2"/>
  <c r="M90" i="2"/>
  <c r="L90" i="2"/>
  <c r="K90" i="2"/>
  <c r="J90" i="2"/>
  <c r="S90" i="2" s="1"/>
  <c r="I90" i="2"/>
  <c r="H90" i="2"/>
  <c r="G90" i="2"/>
  <c r="F90" i="2"/>
  <c r="E90" i="2"/>
  <c r="D90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T89" i="2" s="1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T88" i="2" s="1"/>
  <c r="R87" i="2"/>
  <c r="Q87" i="2"/>
  <c r="P87" i="2"/>
  <c r="O87" i="2"/>
  <c r="N87" i="2"/>
  <c r="M87" i="2"/>
  <c r="L87" i="2"/>
  <c r="K87" i="2"/>
  <c r="J87" i="2"/>
  <c r="S87" i="2" s="1"/>
  <c r="I87" i="2"/>
  <c r="H87" i="2"/>
  <c r="G87" i="2"/>
  <c r="T87" i="2" s="1"/>
  <c r="F87" i="2"/>
  <c r="E87" i="2"/>
  <c r="D87" i="2"/>
  <c r="R86" i="2"/>
  <c r="Q86" i="2"/>
  <c r="P86" i="2"/>
  <c r="O86" i="2"/>
  <c r="N86" i="2"/>
  <c r="M86" i="2"/>
  <c r="L86" i="2"/>
  <c r="K86" i="2"/>
  <c r="J86" i="2"/>
  <c r="S86" i="2" s="1"/>
  <c r="I86" i="2"/>
  <c r="H86" i="2"/>
  <c r="G86" i="2"/>
  <c r="F86" i="2"/>
  <c r="E86" i="2"/>
  <c r="T86" i="2" s="1"/>
  <c r="D86" i="2"/>
  <c r="R85" i="2"/>
  <c r="Q85" i="2"/>
  <c r="P85" i="2"/>
  <c r="O85" i="2"/>
  <c r="N85" i="2"/>
  <c r="M85" i="2"/>
  <c r="S85" i="2" s="1"/>
  <c r="L85" i="2"/>
  <c r="K85" i="2"/>
  <c r="J85" i="2"/>
  <c r="I85" i="2"/>
  <c r="H85" i="2"/>
  <c r="G85" i="2"/>
  <c r="F85" i="2"/>
  <c r="E85" i="2"/>
  <c r="D85" i="2"/>
  <c r="T85" i="2" s="1"/>
  <c r="R84" i="2"/>
  <c r="Q84" i="2"/>
  <c r="P84" i="2"/>
  <c r="S84" i="2" s="1"/>
  <c r="O84" i="2"/>
  <c r="N84" i="2"/>
  <c r="M84" i="2"/>
  <c r="L84" i="2"/>
  <c r="K84" i="2"/>
  <c r="J84" i="2"/>
  <c r="I84" i="2"/>
  <c r="H84" i="2"/>
  <c r="G84" i="2"/>
  <c r="F84" i="2"/>
  <c r="E84" i="2"/>
  <c r="D84" i="2"/>
  <c r="T84" i="2" s="1"/>
  <c r="R83" i="2"/>
  <c r="Q83" i="2"/>
  <c r="P83" i="2"/>
  <c r="O83" i="2"/>
  <c r="N83" i="2"/>
  <c r="M83" i="2"/>
  <c r="L83" i="2"/>
  <c r="K83" i="2"/>
  <c r="J83" i="2"/>
  <c r="S83" i="2" s="1"/>
  <c r="I83" i="2"/>
  <c r="H83" i="2"/>
  <c r="G83" i="2"/>
  <c r="F83" i="2"/>
  <c r="E83" i="2"/>
  <c r="D83" i="2"/>
  <c r="R82" i="2"/>
  <c r="Q82" i="2"/>
  <c r="P82" i="2"/>
  <c r="O82" i="2"/>
  <c r="N82" i="2"/>
  <c r="M82" i="2"/>
  <c r="L82" i="2"/>
  <c r="K82" i="2"/>
  <c r="J82" i="2"/>
  <c r="S82" i="2" s="1"/>
  <c r="I82" i="2"/>
  <c r="H82" i="2"/>
  <c r="G82" i="2"/>
  <c r="F82" i="2"/>
  <c r="E82" i="2"/>
  <c r="D82" i="2"/>
  <c r="R81" i="2"/>
  <c r="Q81" i="2"/>
  <c r="P81" i="2"/>
  <c r="O81" i="2"/>
  <c r="N81" i="2"/>
  <c r="M81" i="2"/>
  <c r="S81" i="2" s="1"/>
  <c r="L81" i="2"/>
  <c r="K81" i="2"/>
  <c r="J81" i="2"/>
  <c r="I81" i="2"/>
  <c r="H81" i="2"/>
  <c r="G81" i="2"/>
  <c r="F81" i="2"/>
  <c r="E81" i="2"/>
  <c r="D81" i="2"/>
  <c r="T81" i="2" s="1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T80" i="2" s="1"/>
  <c r="R79" i="2"/>
  <c r="Q79" i="2"/>
  <c r="P79" i="2"/>
  <c r="O79" i="2"/>
  <c r="N79" i="2"/>
  <c r="M79" i="2"/>
  <c r="L79" i="2"/>
  <c r="K79" i="2"/>
  <c r="J79" i="2"/>
  <c r="S79" i="2" s="1"/>
  <c r="I79" i="2"/>
  <c r="H79" i="2"/>
  <c r="G79" i="2"/>
  <c r="T79" i="2" s="1"/>
  <c r="F79" i="2"/>
  <c r="E79" i="2"/>
  <c r="D79" i="2"/>
  <c r="R78" i="2"/>
  <c r="Q78" i="2"/>
  <c r="P78" i="2"/>
  <c r="O78" i="2"/>
  <c r="N78" i="2"/>
  <c r="M78" i="2"/>
  <c r="L78" i="2"/>
  <c r="K78" i="2"/>
  <c r="J78" i="2"/>
  <c r="S78" i="2" s="1"/>
  <c r="I78" i="2"/>
  <c r="H78" i="2"/>
  <c r="G78" i="2"/>
  <c r="F78" i="2"/>
  <c r="E78" i="2"/>
  <c r="D78" i="2"/>
  <c r="R77" i="2"/>
  <c r="Q77" i="2"/>
  <c r="P77" i="2"/>
  <c r="O77" i="2"/>
  <c r="N77" i="2"/>
  <c r="M77" i="2"/>
  <c r="S77" i="2" s="1"/>
  <c r="L77" i="2"/>
  <c r="K77" i="2"/>
  <c r="J77" i="2"/>
  <c r="I77" i="2"/>
  <c r="H77" i="2"/>
  <c r="G77" i="2"/>
  <c r="F77" i="2"/>
  <c r="E77" i="2"/>
  <c r="D77" i="2"/>
  <c r="T77" i="2" s="1"/>
  <c r="R76" i="2"/>
  <c r="Q76" i="2"/>
  <c r="P76" i="2"/>
  <c r="S76" i="2" s="1"/>
  <c r="O76" i="2"/>
  <c r="N76" i="2"/>
  <c r="M76" i="2"/>
  <c r="L76" i="2"/>
  <c r="K76" i="2"/>
  <c r="J76" i="2"/>
  <c r="I76" i="2"/>
  <c r="H76" i="2"/>
  <c r="G76" i="2"/>
  <c r="F76" i="2"/>
  <c r="E76" i="2"/>
  <c r="D76" i="2"/>
  <c r="T76" i="2" s="1"/>
  <c r="R75" i="2"/>
  <c r="Q75" i="2"/>
  <c r="P75" i="2"/>
  <c r="O75" i="2"/>
  <c r="N75" i="2"/>
  <c r="M75" i="2"/>
  <c r="L75" i="2"/>
  <c r="K75" i="2"/>
  <c r="J75" i="2"/>
  <c r="S75" i="2" s="1"/>
  <c r="I75" i="2"/>
  <c r="H75" i="2"/>
  <c r="G75" i="2"/>
  <c r="T75" i="2" s="1"/>
  <c r="F75" i="2"/>
  <c r="E75" i="2"/>
  <c r="D75" i="2"/>
  <c r="R74" i="2"/>
  <c r="Q74" i="2"/>
  <c r="P74" i="2"/>
  <c r="O74" i="2"/>
  <c r="N74" i="2"/>
  <c r="M74" i="2"/>
  <c r="L74" i="2"/>
  <c r="K74" i="2"/>
  <c r="J74" i="2"/>
  <c r="S74" i="2" s="1"/>
  <c r="I74" i="2"/>
  <c r="H74" i="2"/>
  <c r="G74" i="2"/>
  <c r="F74" i="2"/>
  <c r="E74" i="2"/>
  <c r="D74" i="2"/>
  <c r="R73" i="2"/>
  <c r="Q73" i="2"/>
  <c r="P73" i="2"/>
  <c r="O73" i="2"/>
  <c r="N73" i="2"/>
  <c r="M73" i="2"/>
  <c r="S73" i="2" s="1"/>
  <c r="U73" i="2" s="1"/>
  <c r="L73" i="2"/>
  <c r="K73" i="2"/>
  <c r="J73" i="2"/>
  <c r="I73" i="2"/>
  <c r="H73" i="2"/>
  <c r="G73" i="2"/>
  <c r="F73" i="2"/>
  <c r="E73" i="2"/>
  <c r="D73" i="2"/>
  <c r="T73" i="2" s="1"/>
  <c r="R72" i="2"/>
  <c r="Q72" i="2"/>
  <c r="P72" i="2"/>
  <c r="S72" i="2" s="1"/>
  <c r="O72" i="2"/>
  <c r="N72" i="2"/>
  <c r="M72" i="2"/>
  <c r="L72" i="2"/>
  <c r="K72" i="2"/>
  <c r="J72" i="2"/>
  <c r="I72" i="2"/>
  <c r="H72" i="2"/>
  <c r="G72" i="2"/>
  <c r="F72" i="2"/>
  <c r="E72" i="2"/>
  <c r="D72" i="2"/>
  <c r="T72" i="2" s="1"/>
  <c r="R71" i="2"/>
  <c r="Q71" i="2"/>
  <c r="P71" i="2"/>
  <c r="O71" i="2"/>
  <c r="N71" i="2"/>
  <c r="M71" i="2"/>
  <c r="L71" i="2"/>
  <c r="K71" i="2"/>
  <c r="J71" i="2"/>
  <c r="S71" i="2" s="1"/>
  <c r="I71" i="2"/>
  <c r="H71" i="2"/>
  <c r="G71" i="2"/>
  <c r="F71" i="2"/>
  <c r="E71" i="2"/>
  <c r="D71" i="2"/>
  <c r="R70" i="2"/>
  <c r="Q70" i="2"/>
  <c r="P70" i="2"/>
  <c r="O70" i="2"/>
  <c r="N70" i="2"/>
  <c r="M70" i="2"/>
  <c r="L70" i="2"/>
  <c r="K70" i="2"/>
  <c r="J70" i="2"/>
  <c r="S70" i="2" s="1"/>
  <c r="I70" i="2"/>
  <c r="H70" i="2"/>
  <c r="G70" i="2"/>
  <c r="F70" i="2"/>
  <c r="E70" i="2"/>
  <c r="D70" i="2"/>
  <c r="R69" i="2"/>
  <c r="Q69" i="2"/>
  <c r="P69" i="2"/>
  <c r="O69" i="2"/>
  <c r="N69" i="2"/>
  <c r="M69" i="2"/>
  <c r="S69" i="2" s="1"/>
  <c r="L69" i="2"/>
  <c r="K69" i="2"/>
  <c r="J69" i="2"/>
  <c r="I69" i="2"/>
  <c r="H69" i="2"/>
  <c r="G69" i="2"/>
  <c r="F69" i="2"/>
  <c r="E69" i="2"/>
  <c r="D69" i="2"/>
  <c r="T69" i="2" s="1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T68" i="2" s="1"/>
  <c r="R67" i="2"/>
  <c r="Q67" i="2"/>
  <c r="P67" i="2"/>
  <c r="O67" i="2"/>
  <c r="N67" i="2"/>
  <c r="M67" i="2"/>
  <c r="L67" i="2"/>
  <c r="K67" i="2"/>
  <c r="J67" i="2"/>
  <c r="S67" i="2" s="1"/>
  <c r="I67" i="2"/>
  <c r="H67" i="2"/>
  <c r="G67" i="2"/>
  <c r="T67" i="2" s="1"/>
  <c r="F67" i="2"/>
  <c r="E67" i="2"/>
  <c r="D67" i="2"/>
  <c r="R66" i="2"/>
  <c r="Q66" i="2"/>
  <c r="P66" i="2"/>
  <c r="O66" i="2"/>
  <c r="N66" i="2"/>
  <c r="M66" i="2"/>
  <c r="L66" i="2"/>
  <c r="K66" i="2"/>
  <c r="J66" i="2"/>
  <c r="S66" i="2" s="1"/>
  <c r="I66" i="2"/>
  <c r="H66" i="2"/>
  <c r="G66" i="2"/>
  <c r="F66" i="2"/>
  <c r="E66" i="2"/>
  <c r="D66" i="2"/>
  <c r="R65" i="2"/>
  <c r="Q65" i="2"/>
  <c r="P65" i="2"/>
  <c r="O65" i="2"/>
  <c r="N65" i="2"/>
  <c r="M65" i="2"/>
  <c r="S65" i="2" s="1"/>
  <c r="L65" i="2"/>
  <c r="K65" i="2"/>
  <c r="J65" i="2"/>
  <c r="I65" i="2"/>
  <c r="H65" i="2"/>
  <c r="G65" i="2"/>
  <c r="F65" i="2"/>
  <c r="E65" i="2"/>
  <c r="D65" i="2"/>
  <c r="T65" i="2" s="1"/>
  <c r="R64" i="2"/>
  <c r="Q64" i="2"/>
  <c r="P64" i="2"/>
  <c r="O64" i="2"/>
  <c r="N64" i="2"/>
  <c r="M64" i="2"/>
  <c r="L64" i="2"/>
  <c r="K64" i="2"/>
  <c r="S64" i="2" s="1"/>
  <c r="J64" i="2"/>
  <c r="I64" i="2"/>
  <c r="H64" i="2"/>
  <c r="G64" i="2"/>
  <c r="F64" i="2"/>
  <c r="E64" i="2"/>
  <c r="D64" i="2"/>
  <c r="T64" i="2" s="1"/>
  <c r="R63" i="2"/>
  <c r="Q63" i="2"/>
  <c r="P63" i="2"/>
  <c r="O63" i="2"/>
  <c r="N63" i="2"/>
  <c r="M63" i="2"/>
  <c r="L63" i="2"/>
  <c r="K63" i="2"/>
  <c r="J63" i="2"/>
  <c r="S63" i="2" s="1"/>
  <c r="I63" i="2"/>
  <c r="H63" i="2"/>
  <c r="G63" i="2"/>
  <c r="T63" i="2" s="1"/>
  <c r="F63" i="2"/>
  <c r="E63" i="2"/>
  <c r="D63" i="2"/>
  <c r="R62" i="2"/>
  <c r="Q62" i="2"/>
  <c r="P62" i="2"/>
  <c r="O62" i="2"/>
  <c r="N62" i="2"/>
  <c r="M62" i="2"/>
  <c r="L62" i="2"/>
  <c r="K62" i="2"/>
  <c r="J62" i="2"/>
  <c r="S62" i="2" s="1"/>
  <c r="I62" i="2"/>
  <c r="H62" i="2"/>
  <c r="G62" i="2"/>
  <c r="F62" i="2"/>
  <c r="E62" i="2"/>
  <c r="D62" i="2"/>
  <c r="R61" i="2"/>
  <c r="Q61" i="2"/>
  <c r="P61" i="2"/>
  <c r="O61" i="2"/>
  <c r="N61" i="2"/>
  <c r="M61" i="2"/>
  <c r="S61" i="2" s="1"/>
  <c r="L61" i="2"/>
  <c r="K61" i="2"/>
  <c r="J61" i="2"/>
  <c r="I61" i="2"/>
  <c r="H61" i="2"/>
  <c r="G61" i="2"/>
  <c r="F61" i="2"/>
  <c r="E61" i="2"/>
  <c r="D61" i="2"/>
  <c r="T61" i="2" s="1"/>
  <c r="R60" i="2"/>
  <c r="Q60" i="2"/>
  <c r="P60" i="2"/>
  <c r="S60" i="2" s="1"/>
  <c r="O60" i="2"/>
  <c r="N60" i="2"/>
  <c r="M60" i="2"/>
  <c r="L60" i="2"/>
  <c r="K60" i="2"/>
  <c r="J60" i="2"/>
  <c r="I60" i="2"/>
  <c r="H60" i="2"/>
  <c r="G60" i="2"/>
  <c r="F60" i="2"/>
  <c r="E60" i="2"/>
  <c r="D60" i="2"/>
  <c r="T60" i="2" s="1"/>
  <c r="R59" i="2"/>
  <c r="Q59" i="2"/>
  <c r="P59" i="2"/>
  <c r="O59" i="2"/>
  <c r="N59" i="2"/>
  <c r="M59" i="2"/>
  <c r="L59" i="2"/>
  <c r="K59" i="2"/>
  <c r="J59" i="2"/>
  <c r="S59" i="2" s="1"/>
  <c r="I59" i="2"/>
  <c r="H59" i="2"/>
  <c r="G59" i="2"/>
  <c r="F59" i="2"/>
  <c r="E59" i="2"/>
  <c r="D59" i="2"/>
  <c r="R58" i="2"/>
  <c r="Q58" i="2"/>
  <c r="P58" i="2"/>
  <c r="O58" i="2"/>
  <c r="N58" i="2"/>
  <c r="M58" i="2"/>
  <c r="L58" i="2"/>
  <c r="K58" i="2"/>
  <c r="J58" i="2"/>
  <c r="S58" i="2" s="1"/>
  <c r="I58" i="2"/>
  <c r="H58" i="2"/>
  <c r="G58" i="2"/>
  <c r="F58" i="2"/>
  <c r="E58" i="2"/>
  <c r="D58" i="2"/>
  <c r="R57" i="2"/>
  <c r="Q57" i="2"/>
  <c r="P57" i="2"/>
  <c r="O57" i="2"/>
  <c r="N57" i="2"/>
  <c r="M57" i="2"/>
  <c r="S57" i="2" s="1"/>
  <c r="L57" i="2"/>
  <c r="K57" i="2"/>
  <c r="J57" i="2"/>
  <c r="I57" i="2"/>
  <c r="H57" i="2"/>
  <c r="G57" i="2"/>
  <c r="F57" i="2"/>
  <c r="E57" i="2"/>
  <c r="D57" i="2"/>
  <c r="T57" i="2" s="1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T56" i="2" s="1"/>
  <c r="R55" i="2"/>
  <c r="Q55" i="2"/>
  <c r="P55" i="2"/>
  <c r="O55" i="2"/>
  <c r="N55" i="2"/>
  <c r="M55" i="2"/>
  <c r="L55" i="2"/>
  <c r="K55" i="2"/>
  <c r="J55" i="2"/>
  <c r="S55" i="2" s="1"/>
  <c r="I55" i="2"/>
  <c r="H55" i="2"/>
  <c r="G55" i="2"/>
  <c r="T55" i="2" s="1"/>
  <c r="F55" i="2"/>
  <c r="E55" i="2"/>
  <c r="D55" i="2"/>
  <c r="R54" i="2"/>
  <c r="Q54" i="2"/>
  <c r="P54" i="2"/>
  <c r="O54" i="2"/>
  <c r="N54" i="2"/>
  <c r="M54" i="2"/>
  <c r="L54" i="2"/>
  <c r="K54" i="2"/>
  <c r="J54" i="2"/>
  <c r="S54" i="2" s="1"/>
  <c r="I54" i="2"/>
  <c r="H54" i="2"/>
  <c r="G54" i="2"/>
  <c r="F54" i="2"/>
  <c r="E54" i="2"/>
  <c r="D54" i="2"/>
  <c r="R53" i="2"/>
  <c r="Q53" i="2"/>
  <c r="P53" i="2"/>
  <c r="O53" i="2"/>
  <c r="N53" i="2"/>
  <c r="M53" i="2"/>
  <c r="S53" i="2" s="1"/>
  <c r="L53" i="2"/>
  <c r="K53" i="2"/>
  <c r="J53" i="2"/>
  <c r="I53" i="2"/>
  <c r="H53" i="2"/>
  <c r="G53" i="2"/>
  <c r="F53" i="2"/>
  <c r="E53" i="2"/>
  <c r="D53" i="2"/>
  <c r="T53" i="2" s="1"/>
  <c r="R52" i="2"/>
  <c r="Q52" i="2"/>
  <c r="P52" i="2"/>
  <c r="S52" i="2" s="1"/>
  <c r="O52" i="2"/>
  <c r="N52" i="2"/>
  <c r="M52" i="2"/>
  <c r="L52" i="2"/>
  <c r="K52" i="2"/>
  <c r="J52" i="2"/>
  <c r="I52" i="2"/>
  <c r="H52" i="2"/>
  <c r="G52" i="2"/>
  <c r="F52" i="2"/>
  <c r="E52" i="2"/>
  <c r="D52" i="2"/>
  <c r="T52" i="2" s="1"/>
  <c r="R51" i="2"/>
  <c r="Q51" i="2"/>
  <c r="P51" i="2"/>
  <c r="O51" i="2"/>
  <c r="N51" i="2"/>
  <c r="M51" i="2"/>
  <c r="L51" i="2"/>
  <c r="K51" i="2"/>
  <c r="J51" i="2"/>
  <c r="S51" i="2" s="1"/>
  <c r="I51" i="2"/>
  <c r="H51" i="2"/>
  <c r="G51" i="2"/>
  <c r="T51" i="2" s="1"/>
  <c r="F51" i="2"/>
  <c r="E51" i="2"/>
  <c r="D51" i="2"/>
  <c r="R50" i="2"/>
  <c r="Q50" i="2"/>
  <c r="P50" i="2"/>
  <c r="O50" i="2"/>
  <c r="N50" i="2"/>
  <c r="M50" i="2"/>
  <c r="L50" i="2"/>
  <c r="K50" i="2"/>
  <c r="J50" i="2"/>
  <c r="S50" i="2" s="1"/>
  <c r="I50" i="2"/>
  <c r="H50" i="2"/>
  <c r="G50" i="2"/>
  <c r="F50" i="2"/>
  <c r="E50" i="2"/>
  <c r="D50" i="2"/>
  <c r="R49" i="2"/>
  <c r="Q49" i="2"/>
  <c r="P49" i="2"/>
  <c r="O49" i="2"/>
  <c r="N49" i="2"/>
  <c r="M49" i="2"/>
  <c r="S49" i="2" s="1"/>
  <c r="L49" i="2"/>
  <c r="K49" i="2"/>
  <c r="J49" i="2"/>
  <c r="I49" i="2"/>
  <c r="H49" i="2"/>
  <c r="G49" i="2"/>
  <c r="F49" i="2"/>
  <c r="E49" i="2"/>
  <c r="D49" i="2"/>
  <c r="T49" i="2" s="1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T48" i="2" s="1"/>
  <c r="R47" i="2"/>
  <c r="Q47" i="2"/>
  <c r="P47" i="2"/>
  <c r="O47" i="2"/>
  <c r="N47" i="2"/>
  <c r="M47" i="2"/>
  <c r="L47" i="2"/>
  <c r="K47" i="2"/>
  <c r="J47" i="2"/>
  <c r="S47" i="2" s="1"/>
  <c r="I47" i="2"/>
  <c r="H47" i="2"/>
  <c r="G47" i="2"/>
  <c r="F47" i="2"/>
  <c r="E47" i="2"/>
  <c r="D47" i="2"/>
  <c r="R46" i="2"/>
  <c r="Q46" i="2"/>
  <c r="P46" i="2"/>
  <c r="O46" i="2"/>
  <c r="N46" i="2"/>
  <c r="M46" i="2"/>
  <c r="L46" i="2"/>
  <c r="K46" i="2"/>
  <c r="J46" i="2"/>
  <c r="S46" i="2" s="1"/>
  <c r="I46" i="2"/>
  <c r="H46" i="2"/>
  <c r="G46" i="2"/>
  <c r="F46" i="2"/>
  <c r="E46" i="2"/>
  <c r="D46" i="2"/>
  <c r="R45" i="2"/>
  <c r="Q45" i="2"/>
  <c r="P45" i="2"/>
  <c r="O45" i="2"/>
  <c r="N45" i="2"/>
  <c r="M45" i="2"/>
  <c r="S45" i="2" s="1"/>
  <c r="L45" i="2"/>
  <c r="K45" i="2"/>
  <c r="J45" i="2"/>
  <c r="I45" i="2"/>
  <c r="H45" i="2"/>
  <c r="G45" i="2"/>
  <c r="F45" i="2"/>
  <c r="E45" i="2"/>
  <c r="D45" i="2"/>
  <c r="T45" i="2" s="1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T44" i="2" s="1"/>
  <c r="R43" i="2"/>
  <c r="Q43" i="2"/>
  <c r="P43" i="2"/>
  <c r="O43" i="2"/>
  <c r="N43" i="2"/>
  <c r="M43" i="2"/>
  <c r="L43" i="2"/>
  <c r="K43" i="2"/>
  <c r="J43" i="2"/>
  <c r="S43" i="2" s="1"/>
  <c r="I43" i="2"/>
  <c r="H43" i="2"/>
  <c r="G43" i="2"/>
  <c r="F43" i="2"/>
  <c r="E43" i="2"/>
  <c r="D43" i="2"/>
  <c r="R42" i="2"/>
  <c r="Q42" i="2"/>
  <c r="P42" i="2"/>
  <c r="O42" i="2"/>
  <c r="N42" i="2"/>
  <c r="M42" i="2"/>
  <c r="L42" i="2"/>
  <c r="K42" i="2"/>
  <c r="J42" i="2"/>
  <c r="S42" i="2" s="1"/>
  <c r="I42" i="2"/>
  <c r="H42" i="2"/>
  <c r="G42" i="2"/>
  <c r="F42" i="2"/>
  <c r="E42" i="2"/>
  <c r="D42" i="2"/>
  <c r="R41" i="2"/>
  <c r="Q41" i="2"/>
  <c r="P41" i="2"/>
  <c r="O41" i="2"/>
  <c r="N41" i="2"/>
  <c r="M41" i="2"/>
  <c r="S41" i="2" s="1"/>
  <c r="L41" i="2"/>
  <c r="K41" i="2"/>
  <c r="J41" i="2"/>
  <c r="I41" i="2"/>
  <c r="H41" i="2"/>
  <c r="G41" i="2"/>
  <c r="F41" i="2"/>
  <c r="E41" i="2"/>
  <c r="D41" i="2"/>
  <c r="T41" i="2" s="1"/>
  <c r="R40" i="2"/>
  <c r="Q40" i="2"/>
  <c r="P40" i="2"/>
  <c r="S40" i="2" s="1"/>
  <c r="O40" i="2"/>
  <c r="N40" i="2"/>
  <c r="M40" i="2"/>
  <c r="L40" i="2"/>
  <c r="K40" i="2"/>
  <c r="J40" i="2"/>
  <c r="I40" i="2"/>
  <c r="H40" i="2"/>
  <c r="G40" i="2"/>
  <c r="F40" i="2"/>
  <c r="E40" i="2"/>
  <c r="D40" i="2"/>
  <c r="T40" i="2" s="1"/>
  <c r="R39" i="2"/>
  <c r="Q39" i="2"/>
  <c r="P39" i="2"/>
  <c r="O39" i="2"/>
  <c r="N39" i="2"/>
  <c r="M39" i="2"/>
  <c r="L39" i="2"/>
  <c r="K39" i="2"/>
  <c r="J39" i="2"/>
  <c r="S39" i="2" s="1"/>
  <c r="I39" i="2"/>
  <c r="H39" i="2"/>
  <c r="G39" i="2"/>
  <c r="T39" i="2" s="1"/>
  <c r="F39" i="2"/>
  <c r="E39" i="2"/>
  <c r="D39" i="2"/>
  <c r="R38" i="2"/>
  <c r="Q38" i="2"/>
  <c r="P38" i="2"/>
  <c r="O38" i="2"/>
  <c r="N38" i="2"/>
  <c r="M38" i="2"/>
  <c r="L38" i="2"/>
  <c r="K38" i="2"/>
  <c r="J38" i="2"/>
  <c r="S38" i="2" s="1"/>
  <c r="I38" i="2"/>
  <c r="H38" i="2"/>
  <c r="G38" i="2"/>
  <c r="F38" i="2"/>
  <c r="E38" i="2"/>
  <c r="D38" i="2"/>
  <c r="R37" i="2"/>
  <c r="Q37" i="2"/>
  <c r="P37" i="2"/>
  <c r="O37" i="2"/>
  <c r="N37" i="2"/>
  <c r="M37" i="2"/>
  <c r="S37" i="2" s="1"/>
  <c r="L37" i="2"/>
  <c r="K37" i="2"/>
  <c r="J37" i="2"/>
  <c r="I37" i="2"/>
  <c r="H37" i="2"/>
  <c r="G37" i="2"/>
  <c r="F37" i="2"/>
  <c r="E37" i="2"/>
  <c r="D37" i="2"/>
  <c r="T37" i="2" s="1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T36" i="2" s="1"/>
  <c r="R35" i="2"/>
  <c r="Q35" i="2"/>
  <c r="P35" i="2"/>
  <c r="O35" i="2"/>
  <c r="N35" i="2"/>
  <c r="M35" i="2"/>
  <c r="L35" i="2"/>
  <c r="K35" i="2"/>
  <c r="J35" i="2"/>
  <c r="S35" i="2" s="1"/>
  <c r="I35" i="2"/>
  <c r="H35" i="2"/>
  <c r="G35" i="2"/>
  <c r="F35" i="2"/>
  <c r="E35" i="2"/>
  <c r="D35" i="2"/>
  <c r="R34" i="2"/>
  <c r="Q34" i="2"/>
  <c r="P34" i="2"/>
  <c r="O34" i="2"/>
  <c r="N34" i="2"/>
  <c r="M34" i="2"/>
  <c r="L34" i="2"/>
  <c r="K34" i="2"/>
  <c r="J34" i="2"/>
  <c r="S34" i="2" s="1"/>
  <c r="I34" i="2"/>
  <c r="H34" i="2"/>
  <c r="G34" i="2"/>
  <c r="F34" i="2"/>
  <c r="E34" i="2"/>
  <c r="D34" i="2"/>
  <c r="R33" i="2"/>
  <c r="Q33" i="2"/>
  <c r="P33" i="2"/>
  <c r="O33" i="2"/>
  <c r="N33" i="2"/>
  <c r="M33" i="2"/>
  <c r="S33" i="2" s="1"/>
  <c r="L33" i="2"/>
  <c r="K33" i="2"/>
  <c r="J33" i="2"/>
  <c r="I33" i="2"/>
  <c r="H33" i="2"/>
  <c r="G33" i="2"/>
  <c r="F33" i="2"/>
  <c r="E33" i="2"/>
  <c r="D33" i="2"/>
  <c r="T33" i="2" s="1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T32" i="2" s="1"/>
  <c r="R31" i="2"/>
  <c r="Q31" i="2"/>
  <c r="P31" i="2"/>
  <c r="O31" i="2"/>
  <c r="N31" i="2"/>
  <c r="M31" i="2"/>
  <c r="L31" i="2"/>
  <c r="K31" i="2"/>
  <c r="J31" i="2"/>
  <c r="S31" i="2" s="1"/>
  <c r="I31" i="2"/>
  <c r="H31" i="2"/>
  <c r="G31" i="2"/>
  <c r="T31" i="2" s="1"/>
  <c r="F31" i="2"/>
  <c r="E31" i="2"/>
  <c r="D31" i="2"/>
  <c r="R30" i="2"/>
  <c r="Q30" i="2"/>
  <c r="P30" i="2"/>
  <c r="O30" i="2"/>
  <c r="N30" i="2"/>
  <c r="M30" i="2"/>
  <c r="L30" i="2"/>
  <c r="K30" i="2"/>
  <c r="J30" i="2"/>
  <c r="S30" i="2" s="1"/>
  <c r="I30" i="2"/>
  <c r="H30" i="2"/>
  <c r="G30" i="2"/>
  <c r="F30" i="2"/>
  <c r="E30" i="2"/>
  <c r="D30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T29" i="2" s="1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T28" i="2" s="1"/>
  <c r="R27" i="2"/>
  <c r="Q27" i="2"/>
  <c r="P27" i="2"/>
  <c r="O27" i="2"/>
  <c r="N27" i="2"/>
  <c r="M27" i="2"/>
  <c r="L27" i="2"/>
  <c r="K27" i="2"/>
  <c r="J27" i="2"/>
  <c r="S27" i="2" s="1"/>
  <c r="I27" i="2"/>
  <c r="H27" i="2"/>
  <c r="G27" i="2"/>
  <c r="T27" i="2" s="1"/>
  <c r="F27" i="2"/>
  <c r="E27" i="2"/>
  <c r="D27" i="2"/>
  <c r="R26" i="2"/>
  <c r="Q26" i="2"/>
  <c r="P26" i="2"/>
  <c r="O26" i="2"/>
  <c r="N26" i="2"/>
  <c r="M26" i="2"/>
  <c r="L26" i="2"/>
  <c r="K26" i="2"/>
  <c r="J26" i="2"/>
  <c r="S26" i="2" s="1"/>
  <c r="I26" i="2"/>
  <c r="H26" i="2"/>
  <c r="G26" i="2"/>
  <c r="F26" i="2"/>
  <c r="E26" i="2"/>
  <c r="D26" i="2"/>
  <c r="R25" i="2"/>
  <c r="Q25" i="2"/>
  <c r="P25" i="2"/>
  <c r="O25" i="2"/>
  <c r="N25" i="2"/>
  <c r="M25" i="2"/>
  <c r="S25" i="2" s="1"/>
  <c r="L25" i="2"/>
  <c r="K25" i="2"/>
  <c r="J25" i="2"/>
  <c r="I25" i="2"/>
  <c r="H25" i="2"/>
  <c r="G25" i="2"/>
  <c r="F25" i="2"/>
  <c r="E25" i="2"/>
  <c r="D25" i="2"/>
  <c r="T25" i="2" s="1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T24" i="2" s="1"/>
  <c r="R23" i="2"/>
  <c r="Q23" i="2"/>
  <c r="P23" i="2"/>
  <c r="O23" i="2"/>
  <c r="N23" i="2"/>
  <c r="M23" i="2"/>
  <c r="L23" i="2"/>
  <c r="K23" i="2"/>
  <c r="J23" i="2"/>
  <c r="S23" i="2" s="1"/>
  <c r="I23" i="2"/>
  <c r="H23" i="2"/>
  <c r="G23" i="2"/>
  <c r="F23" i="2"/>
  <c r="E23" i="2"/>
  <c r="D23" i="2"/>
  <c r="R22" i="2"/>
  <c r="Q22" i="2"/>
  <c r="P22" i="2"/>
  <c r="O22" i="2"/>
  <c r="N22" i="2"/>
  <c r="M22" i="2"/>
  <c r="L22" i="2"/>
  <c r="K22" i="2"/>
  <c r="J22" i="2"/>
  <c r="S22" i="2" s="1"/>
  <c r="I22" i="2"/>
  <c r="H22" i="2"/>
  <c r="G22" i="2"/>
  <c r="F22" i="2"/>
  <c r="E22" i="2"/>
  <c r="D22" i="2"/>
  <c r="R21" i="2"/>
  <c r="Q21" i="2"/>
  <c r="P21" i="2"/>
  <c r="O21" i="2"/>
  <c r="N21" i="2"/>
  <c r="M21" i="2"/>
  <c r="S21" i="2" s="1"/>
  <c r="L21" i="2"/>
  <c r="K21" i="2"/>
  <c r="J21" i="2"/>
  <c r="I21" i="2"/>
  <c r="H21" i="2"/>
  <c r="G21" i="2"/>
  <c r="F21" i="2"/>
  <c r="E21" i="2"/>
  <c r="D21" i="2"/>
  <c r="T21" i="2" s="1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T20" i="2" s="1"/>
  <c r="R19" i="2"/>
  <c r="Q19" i="2"/>
  <c r="P19" i="2"/>
  <c r="O19" i="2"/>
  <c r="N19" i="2"/>
  <c r="M19" i="2"/>
  <c r="L19" i="2"/>
  <c r="K19" i="2"/>
  <c r="J19" i="2"/>
  <c r="I19" i="2"/>
  <c r="H19" i="2"/>
  <c r="G19" i="2"/>
  <c r="T19" i="2" s="1"/>
  <c r="F19" i="2"/>
  <c r="E19" i="2"/>
  <c r="D19" i="2"/>
  <c r="R18" i="2"/>
  <c r="Q18" i="2"/>
  <c r="P18" i="2"/>
  <c r="O18" i="2"/>
  <c r="N18" i="2"/>
  <c r="M18" i="2"/>
  <c r="L18" i="2"/>
  <c r="K18" i="2"/>
  <c r="J18" i="2"/>
  <c r="S18" i="2" s="1"/>
  <c r="I18" i="2"/>
  <c r="H18" i="2"/>
  <c r="G18" i="2"/>
  <c r="F18" i="2"/>
  <c r="E18" i="2"/>
  <c r="D18" i="2"/>
  <c r="R17" i="2"/>
  <c r="Q17" i="2"/>
  <c r="P17" i="2"/>
  <c r="O17" i="2"/>
  <c r="N17" i="2"/>
  <c r="M17" i="2"/>
  <c r="S17" i="2" s="1"/>
  <c r="L17" i="2"/>
  <c r="K17" i="2"/>
  <c r="J17" i="2"/>
  <c r="I17" i="2"/>
  <c r="H17" i="2"/>
  <c r="G17" i="2"/>
  <c r="F17" i="2"/>
  <c r="E17" i="2"/>
  <c r="D17" i="2"/>
  <c r="T17" i="2" s="1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T16" i="2" s="1"/>
  <c r="R15" i="2"/>
  <c r="Q15" i="2"/>
  <c r="P15" i="2"/>
  <c r="O15" i="2"/>
  <c r="N15" i="2"/>
  <c r="M15" i="2"/>
  <c r="L15" i="2"/>
  <c r="K15" i="2"/>
  <c r="J15" i="2"/>
  <c r="S15" i="2" s="1"/>
  <c r="I15" i="2"/>
  <c r="H15" i="2"/>
  <c r="G15" i="2"/>
  <c r="T15" i="2" s="1"/>
  <c r="F15" i="2"/>
  <c r="E15" i="2"/>
  <c r="D15" i="2"/>
  <c r="R14" i="2"/>
  <c r="Q14" i="2"/>
  <c r="P14" i="2"/>
  <c r="O14" i="2"/>
  <c r="N14" i="2"/>
  <c r="M14" i="2"/>
  <c r="L14" i="2"/>
  <c r="K14" i="2"/>
  <c r="J14" i="2"/>
  <c r="S14" i="2" s="1"/>
  <c r="I14" i="2"/>
  <c r="H14" i="2"/>
  <c r="G14" i="2"/>
  <c r="F14" i="2"/>
  <c r="E14" i="2"/>
  <c r="T14" i="2" s="1"/>
  <c r="D14" i="2"/>
  <c r="R13" i="2"/>
  <c r="Q13" i="2"/>
  <c r="P13" i="2"/>
  <c r="O13" i="2"/>
  <c r="N13" i="2"/>
  <c r="M13" i="2"/>
  <c r="S13" i="2" s="1"/>
  <c r="L13" i="2"/>
  <c r="K13" i="2"/>
  <c r="J13" i="2"/>
  <c r="I13" i="2"/>
  <c r="H13" i="2"/>
  <c r="G13" i="2"/>
  <c r="F13" i="2"/>
  <c r="E13" i="2"/>
  <c r="D13" i="2"/>
  <c r="T13" i="2" s="1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T12" i="2" s="1"/>
  <c r="R11" i="2"/>
  <c r="Q11" i="2"/>
  <c r="P11" i="2"/>
  <c r="O11" i="2"/>
  <c r="N11" i="2"/>
  <c r="M11" i="2"/>
  <c r="L11" i="2"/>
  <c r="K11" i="2"/>
  <c r="J11" i="2"/>
  <c r="S11" i="2" s="1"/>
  <c r="I11" i="2"/>
  <c r="H11" i="2"/>
  <c r="G11" i="2"/>
  <c r="F11" i="2"/>
  <c r="E11" i="2"/>
  <c r="D11" i="2"/>
  <c r="R10" i="2"/>
  <c r="Q10" i="2"/>
  <c r="P10" i="2"/>
  <c r="O10" i="2"/>
  <c r="N10" i="2"/>
  <c r="M10" i="2"/>
  <c r="L10" i="2"/>
  <c r="K10" i="2"/>
  <c r="J10" i="2"/>
  <c r="S10" i="2" s="1"/>
  <c r="I10" i="2"/>
  <c r="H10" i="2"/>
  <c r="G10" i="2"/>
  <c r="F10" i="2"/>
  <c r="E10" i="2"/>
  <c r="D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T9" i="2" s="1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T8" i="2" s="1"/>
  <c r="R7" i="2"/>
  <c r="Q7" i="2"/>
  <c r="P7" i="2"/>
  <c r="O7" i="2"/>
  <c r="N7" i="2"/>
  <c r="M7" i="2"/>
  <c r="L7" i="2"/>
  <c r="K7" i="2"/>
  <c r="J7" i="2"/>
  <c r="S7" i="2" s="1"/>
  <c r="I7" i="2"/>
  <c r="H7" i="2"/>
  <c r="G7" i="2"/>
  <c r="T7" i="2" s="1"/>
  <c r="F7" i="2"/>
  <c r="E7" i="2"/>
  <c r="D7" i="2"/>
  <c r="R6" i="2"/>
  <c r="Q6" i="2"/>
  <c r="P6" i="2"/>
  <c r="O6" i="2"/>
  <c r="N6" i="2"/>
  <c r="M6" i="2"/>
  <c r="L6" i="2"/>
  <c r="K6" i="2"/>
  <c r="J6" i="2"/>
  <c r="S6" i="2" s="1"/>
  <c r="I6" i="2"/>
  <c r="H6" i="2"/>
  <c r="G6" i="2"/>
  <c r="F6" i="2"/>
  <c r="E6" i="2"/>
  <c r="T6" i="2" s="1"/>
  <c r="D6" i="2"/>
  <c r="R5" i="2"/>
  <c r="Q5" i="2"/>
  <c r="P5" i="2"/>
  <c r="O5" i="2"/>
  <c r="N5" i="2"/>
  <c r="M5" i="2"/>
  <c r="S5" i="2" s="1"/>
  <c r="L5" i="2"/>
  <c r="K5" i="2"/>
  <c r="J5" i="2"/>
  <c r="I5" i="2"/>
  <c r="H5" i="2"/>
  <c r="G5" i="2"/>
  <c r="F5" i="2"/>
  <c r="E5" i="2"/>
  <c r="D5" i="2"/>
  <c r="T5" i="2" s="1"/>
  <c r="R4" i="2"/>
  <c r="Q4" i="2"/>
  <c r="P4" i="2"/>
  <c r="S4" i="2" s="1"/>
  <c r="O4" i="2"/>
  <c r="N4" i="2"/>
  <c r="M4" i="2"/>
  <c r="L4" i="2"/>
  <c r="K4" i="2"/>
  <c r="J4" i="2"/>
  <c r="I4" i="2"/>
  <c r="H4" i="2"/>
  <c r="G4" i="2"/>
  <c r="F4" i="2"/>
  <c r="E4" i="2"/>
  <c r="D4" i="2"/>
  <c r="T4" i="2" s="1"/>
  <c r="R3" i="2"/>
  <c r="Q3" i="2"/>
  <c r="P3" i="2"/>
  <c r="O3" i="2"/>
  <c r="N3" i="2"/>
  <c r="M3" i="2"/>
  <c r="L3" i="2"/>
  <c r="K3" i="2"/>
  <c r="J3" i="2"/>
  <c r="S3" i="2" s="1"/>
  <c r="I3" i="2"/>
  <c r="H3" i="2"/>
  <c r="G3" i="2"/>
  <c r="F3" i="2"/>
  <c r="E3" i="2"/>
  <c r="D3" i="2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T330" i="2"/>
  <c r="T325" i="2"/>
  <c r="S323" i="2"/>
  <c r="T322" i="2"/>
  <c r="T318" i="2"/>
  <c r="T314" i="2"/>
  <c r="T310" i="2"/>
  <c r="S309" i="2"/>
  <c r="T309" i="2"/>
  <c r="T302" i="2"/>
  <c r="T301" i="2"/>
  <c r="T294" i="2"/>
  <c r="T286" i="2"/>
  <c r="T282" i="2"/>
  <c r="T278" i="2"/>
  <c r="T274" i="2"/>
  <c r="T266" i="2"/>
  <c r="T265" i="2"/>
  <c r="T264" i="2"/>
  <c r="S259" i="2"/>
  <c r="T258" i="2"/>
  <c r="T250" i="2"/>
  <c r="T246" i="2"/>
  <c r="T242" i="2"/>
  <c r="S237" i="2"/>
  <c r="S215" i="2"/>
  <c r="T214" i="2"/>
  <c r="T210" i="2"/>
  <c r="T206" i="2"/>
  <c r="T202" i="2"/>
  <c r="T138" i="2"/>
  <c r="T130" i="2"/>
  <c r="T126" i="2"/>
  <c r="T118" i="2"/>
  <c r="T117" i="2"/>
  <c r="T38" i="2"/>
  <c r="T26" i="2"/>
  <c r="S19" i="2"/>
  <c r="T18" i="2"/>
  <c r="T192" i="2" l="1"/>
  <c r="S193" i="2"/>
  <c r="U193" i="2" s="1"/>
  <c r="S194" i="2"/>
  <c r="T196" i="2"/>
  <c r="S197" i="2"/>
  <c r="S198" i="2"/>
  <c r="T200" i="2"/>
  <c r="S201" i="2"/>
  <c r="U201" i="2" s="1"/>
  <c r="S202" i="2"/>
  <c r="T204" i="2"/>
  <c r="S205" i="2"/>
  <c r="U205" i="2" s="1"/>
  <c r="S206" i="2"/>
  <c r="U206" i="2" s="1"/>
  <c r="T208" i="2"/>
  <c r="S209" i="2"/>
  <c r="S210" i="2"/>
  <c r="U210" i="2" s="1"/>
  <c r="T212" i="2"/>
  <c r="S213" i="2"/>
  <c r="S214" i="2"/>
  <c r="T216" i="2"/>
  <c r="U216" i="2" s="1"/>
  <c r="S217" i="2"/>
  <c r="U217" i="2" s="1"/>
  <c r="S218" i="2"/>
  <c r="T220" i="2"/>
  <c r="S221" i="2"/>
  <c r="S222" i="2"/>
  <c r="U222" i="2" s="1"/>
  <c r="T224" i="2"/>
  <c r="S225" i="2"/>
  <c r="S226" i="2"/>
  <c r="U226" i="2" s="1"/>
  <c r="T228" i="2"/>
  <c r="S107" i="2"/>
  <c r="T109" i="2"/>
  <c r="S111" i="2"/>
  <c r="U111" i="2" s="1"/>
  <c r="T113" i="2"/>
  <c r="U113" i="2" s="1"/>
  <c r="S115" i="2"/>
  <c r="U115" i="2" s="1"/>
  <c r="S119" i="2"/>
  <c r="U119" i="2" s="1"/>
  <c r="T121" i="2"/>
  <c r="S123" i="2"/>
  <c r="U123" i="2" s="1"/>
  <c r="T125" i="2"/>
  <c r="S127" i="2"/>
  <c r="T129" i="2"/>
  <c r="S131" i="2"/>
  <c r="T133" i="2"/>
  <c r="S135" i="2"/>
  <c r="U135" i="2" s="1"/>
  <c r="T137" i="2"/>
  <c r="U137" i="2" s="1"/>
  <c r="S139" i="2"/>
  <c r="T141" i="2"/>
  <c r="U141" i="2" s="1"/>
  <c r="S143" i="2"/>
  <c r="U143" i="2" s="1"/>
  <c r="T145" i="2"/>
  <c r="U145" i="2" s="1"/>
  <c r="S147" i="2"/>
  <c r="U147" i="2" s="1"/>
  <c r="T149" i="2"/>
  <c r="S151" i="2"/>
  <c r="T153" i="2"/>
  <c r="S155" i="2"/>
  <c r="T157" i="2"/>
  <c r="S159" i="2"/>
  <c r="T161" i="2"/>
  <c r="U161" i="2" s="1"/>
  <c r="S163" i="2"/>
  <c r="S167" i="2"/>
  <c r="U167" i="2" s="1"/>
  <c r="T169" i="2"/>
  <c r="U169" i="2" s="1"/>
  <c r="S171" i="2"/>
  <c r="U171" i="2" s="1"/>
  <c r="T173" i="2"/>
  <c r="U173" i="2" s="1"/>
  <c r="S175" i="2"/>
  <c r="T177" i="2"/>
  <c r="U177" i="2" s="1"/>
  <c r="S179" i="2"/>
  <c r="U179" i="2" s="1"/>
  <c r="T181" i="2"/>
  <c r="S183" i="2"/>
  <c r="U70" i="2"/>
  <c r="U149" i="2"/>
  <c r="U153" i="2"/>
  <c r="S229" i="2"/>
  <c r="U229" i="2" s="1"/>
  <c r="S230" i="2"/>
  <c r="U230" i="2" s="1"/>
  <c r="T232" i="2"/>
  <c r="S233" i="2"/>
  <c r="S234" i="2"/>
  <c r="U234" i="2" s="1"/>
  <c r="T236" i="2"/>
  <c r="S236" i="2"/>
  <c r="S238" i="2"/>
  <c r="U238" i="2" s="1"/>
  <c r="T240" i="2"/>
  <c r="S241" i="2"/>
  <c r="S242" i="2"/>
  <c r="T244" i="2"/>
  <c r="S245" i="2"/>
  <c r="U245" i="2" s="1"/>
  <c r="S246" i="2"/>
  <c r="U246" i="2" s="1"/>
  <c r="T248" i="2"/>
  <c r="S249" i="2"/>
  <c r="S250" i="2"/>
  <c r="T252" i="2"/>
  <c r="S252" i="2"/>
  <c r="S253" i="2"/>
  <c r="S254" i="2"/>
  <c r="T256" i="2"/>
  <c r="U256" i="2" s="1"/>
  <c r="S257" i="2"/>
  <c r="S258" i="2"/>
  <c r="U258" i="2" s="1"/>
  <c r="T260" i="2"/>
  <c r="U260" i="2" s="1"/>
  <c r="S261" i="2"/>
  <c r="S262" i="2"/>
  <c r="S264" i="2"/>
  <c r="U264" i="2" s="1"/>
  <c r="S265" i="2"/>
  <c r="U265" i="2" s="1"/>
  <c r="S266" i="2"/>
  <c r="T268" i="2"/>
  <c r="S269" i="2"/>
  <c r="U269" i="2" s="1"/>
  <c r="S270" i="2"/>
  <c r="U270" i="2" s="1"/>
  <c r="T272" i="2"/>
  <c r="S272" i="2"/>
  <c r="U272" i="2" s="1"/>
  <c r="S273" i="2"/>
  <c r="S274" i="2"/>
  <c r="T276" i="2"/>
  <c r="U276" i="2" s="1"/>
  <c r="S277" i="2"/>
  <c r="S278" i="2"/>
  <c r="T280" i="2"/>
  <c r="S281" i="2"/>
  <c r="S282" i="2"/>
  <c r="T284" i="2"/>
  <c r="S285" i="2"/>
  <c r="U285" i="2" s="1"/>
  <c r="S286" i="2"/>
  <c r="T288" i="2"/>
  <c r="S288" i="2"/>
  <c r="U288" i="2" s="1"/>
  <c r="S289" i="2"/>
  <c r="U289" i="2" s="1"/>
  <c r="S290" i="2"/>
  <c r="U290" i="2" s="1"/>
  <c r="T292" i="2"/>
  <c r="S293" i="2"/>
  <c r="U293" i="2" s="1"/>
  <c r="S294" i="2"/>
  <c r="U294" i="2" s="1"/>
  <c r="T296" i="2"/>
  <c r="S297" i="2"/>
  <c r="S298" i="2"/>
  <c r="T300" i="2"/>
  <c r="S300" i="2"/>
  <c r="U300" i="2" s="1"/>
  <c r="S301" i="2"/>
  <c r="U301" i="2" s="1"/>
  <c r="S302" i="2"/>
  <c r="U302" i="2" s="1"/>
  <c r="T304" i="2"/>
  <c r="S305" i="2"/>
  <c r="U305" i="2" s="1"/>
  <c r="S306" i="2"/>
  <c r="T308" i="2"/>
  <c r="S308" i="2"/>
  <c r="U308" i="2" s="1"/>
  <c r="S310" i="2"/>
  <c r="T312" i="2"/>
  <c r="S313" i="2"/>
  <c r="S314" i="2"/>
  <c r="T316" i="2"/>
  <c r="U316" i="2" s="1"/>
  <c r="S317" i="2"/>
  <c r="U317" i="2" s="1"/>
  <c r="S318" i="2"/>
  <c r="U318" i="2" s="1"/>
  <c r="T320" i="2"/>
  <c r="S321" i="2"/>
  <c r="U321" i="2" s="1"/>
  <c r="S322" i="2"/>
  <c r="T324" i="2"/>
  <c r="S324" i="2"/>
  <c r="S325" i="2"/>
  <c r="S326" i="2"/>
  <c r="T328" i="2"/>
  <c r="S329" i="2"/>
  <c r="U329" i="2" s="1"/>
  <c r="S330" i="2"/>
  <c r="T332" i="2"/>
  <c r="S333" i="2"/>
  <c r="U333" i="2" s="1"/>
  <c r="S334" i="2"/>
  <c r="U334" i="2" s="1"/>
  <c r="T185" i="2"/>
  <c r="U185" i="2" s="1"/>
  <c r="S187" i="2"/>
  <c r="T189" i="2"/>
  <c r="S191" i="2"/>
  <c r="U191" i="2" s="1"/>
  <c r="T193" i="2"/>
  <c r="S195" i="2"/>
  <c r="T197" i="2"/>
  <c r="U197" i="2" s="1"/>
  <c r="T201" i="2"/>
  <c r="S203" i="2"/>
  <c r="T205" i="2"/>
  <c r="S207" i="2"/>
  <c r="U207" i="2" s="1"/>
  <c r="T209" i="2"/>
  <c r="U209" i="2" s="1"/>
  <c r="S211" i="2"/>
  <c r="U211" i="2" s="1"/>
  <c r="T213" i="2"/>
  <c r="T217" i="2"/>
  <c r="S219" i="2"/>
  <c r="U219" i="2" s="1"/>
  <c r="T221" i="2"/>
  <c r="S223" i="2"/>
  <c r="T225" i="2"/>
  <c r="S227" i="2"/>
  <c r="T229" i="2"/>
  <c r="S231" i="2"/>
  <c r="T233" i="2"/>
  <c r="S235" i="2"/>
  <c r="U235" i="2" s="1"/>
  <c r="T237" i="2"/>
  <c r="U237" i="2" s="1"/>
  <c r="S239" i="2"/>
  <c r="T241" i="2"/>
  <c r="S243" i="2"/>
  <c r="T245" i="2"/>
  <c r="S247" i="2"/>
  <c r="S251" i="2"/>
  <c r="T253" i="2"/>
  <c r="U253" i="2" s="1"/>
  <c r="S255" i="2"/>
  <c r="U255" i="2" s="1"/>
  <c r="T257" i="2"/>
  <c r="T261" i="2"/>
  <c r="S263" i="2"/>
  <c r="U263" i="2" s="1"/>
  <c r="S267" i="2"/>
  <c r="U267" i="2" s="1"/>
  <c r="T269" i="2"/>
  <c r="S271" i="2"/>
  <c r="U271" i="2" s="1"/>
  <c r="S275" i="2"/>
  <c r="T277" i="2"/>
  <c r="S279" i="2"/>
  <c r="T281" i="2"/>
  <c r="S283" i="2"/>
  <c r="T285" i="2"/>
  <c r="S291" i="2"/>
  <c r="T293" i="2"/>
  <c r="S295" i="2"/>
  <c r="U295" i="2" s="1"/>
  <c r="T297" i="2"/>
  <c r="U297" i="2" s="1"/>
  <c r="S299" i="2"/>
  <c r="S303" i="2"/>
  <c r="T305" i="2"/>
  <c r="S307" i="2"/>
  <c r="S311" i="2"/>
  <c r="T313" i="2"/>
  <c r="T317" i="2"/>
  <c r="S319" i="2"/>
  <c r="U319" i="2" s="1"/>
  <c r="T321" i="2"/>
  <c r="S327" i="2"/>
  <c r="U327" i="2" s="1"/>
  <c r="T329" i="2"/>
  <c r="S331" i="2"/>
  <c r="U331" i="2" s="1"/>
  <c r="T333" i="2"/>
  <c r="S335" i="2"/>
  <c r="U335" i="2" s="1"/>
  <c r="T10" i="2"/>
  <c r="U10" i="2" s="1"/>
  <c r="T22" i="2"/>
  <c r="T30" i="2"/>
  <c r="T34" i="2"/>
  <c r="T42" i="2"/>
  <c r="U42" i="2" s="1"/>
  <c r="T46" i="2"/>
  <c r="T50" i="2"/>
  <c r="U50" i="2" s="1"/>
  <c r="T54" i="2"/>
  <c r="U54" i="2" s="1"/>
  <c r="T58" i="2"/>
  <c r="U58" i="2" s="1"/>
  <c r="T62" i="2"/>
  <c r="U62" i="2" s="1"/>
  <c r="T66" i="2"/>
  <c r="T70" i="2"/>
  <c r="T74" i="2"/>
  <c r="T78" i="2"/>
  <c r="T82" i="2"/>
  <c r="T90" i="2"/>
  <c r="U90" i="2" s="1"/>
  <c r="T94" i="2"/>
  <c r="T102" i="2"/>
  <c r="T114" i="2"/>
  <c r="T122" i="2"/>
  <c r="U122" i="2" s="1"/>
  <c r="T134" i="2"/>
  <c r="U134" i="2" s="1"/>
  <c r="T146" i="2"/>
  <c r="U146" i="2" s="1"/>
  <c r="T150" i="2"/>
  <c r="T154" i="2"/>
  <c r="T158" i="2"/>
  <c r="U158" i="2" s="1"/>
  <c r="T162" i="2"/>
  <c r="T170" i="2"/>
  <c r="T182" i="2"/>
  <c r="T186" i="2"/>
  <c r="T190" i="2"/>
  <c r="T194" i="2"/>
  <c r="T198" i="2"/>
  <c r="T218" i="2"/>
  <c r="T226" i="2"/>
  <c r="T234" i="2"/>
  <c r="T254" i="2"/>
  <c r="T262" i="2"/>
  <c r="T270" i="2"/>
  <c r="T290" i="2"/>
  <c r="T298" i="2"/>
  <c r="T306" i="2"/>
  <c r="T326" i="2"/>
  <c r="U326" i="2" s="1"/>
  <c r="T334" i="2"/>
  <c r="U215" i="2"/>
  <c r="U231" i="2"/>
  <c r="S12" i="2"/>
  <c r="U12" i="2" s="1"/>
  <c r="S32" i="2"/>
  <c r="S124" i="2"/>
  <c r="S132" i="2"/>
  <c r="U132" i="2" s="1"/>
  <c r="S144" i="2"/>
  <c r="U144" i="2" s="1"/>
  <c r="S180" i="2"/>
  <c r="U180" i="2" s="1"/>
  <c r="S20" i="2"/>
  <c r="S44" i="2"/>
  <c r="S112" i="2"/>
  <c r="U112" i="2" s="1"/>
  <c r="S136" i="2"/>
  <c r="U136" i="2" s="1"/>
  <c r="S172" i="2"/>
  <c r="U172" i="2" s="1"/>
  <c r="U95" i="2"/>
  <c r="S24" i="2"/>
  <c r="U24" i="2" s="1"/>
  <c r="S140" i="2"/>
  <c r="S148" i="2"/>
  <c r="U148" i="2" s="1"/>
  <c r="S8" i="2"/>
  <c r="U8" i="2" s="1"/>
  <c r="S16" i="2"/>
  <c r="S28" i="2"/>
  <c r="S36" i="2"/>
  <c r="S48" i="2"/>
  <c r="U48" i="2" s="1"/>
  <c r="S56" i="2"/>
  <c r="U56" i="2" s="1"/>
  <c r="S68" i="2"/>
  <c r="S80" i="2"/>
  <c r="S88" i="2"/>
  <c r="S96" i="2"/>
  <c r="U96" i="2" s="1"/>
  <c r="S100" i="2"/>
  <c r="S108" i="2"/>
  <c r="U108" i="2" s="1"/>
  <c r="S120" i="2"/>
  <c r="U120" i="2" s="1"/>
  <c r="S128" i="2"/>
  <c r="U128" i="2" s="1"/>
  <c r="S160" i="2"/>
  <c r="S168" i="2"/>
  <c r="S176" i="2"/>
  <c r="S184" i="2"/>
  <c r="U184" i="2" s="1"/>
  <c r="S188" i="2"/>
  <c r="S196" i="2"/>
  <c r="U196" i="2" s="1"/>
  <c r="S204" i="2"/>
  <c r="U204" i="2" s="1"/>
  <c r="S208" i="2"/>
  <c r="U208" i="2" s="1"/>
  <c r="S212" i="2"/>
  <c r="U212" i="2" s="1"/>
  <c r="S224" i="2"/>
  <c r="U224" i="2" s="1"/>
  <c r="S240" i="2"/>
  <c r="U240" i="2" s="1"/>
  <c r="S248" i="2"/>
  <c r="U248" i="2" s="1"/>
  <c r="S260" i="2"/>
  <c r="S276" i="2"/>
  <c r="S284" i="2"/>
  <c r="U284" i="2" s="1"/>
  <c r="S296" i="2"/>
  <c r="U296" i="2" s="1"/>
  <c r="S312" i="2"/>
  <c r="U312" i="2" s="1"/>
  <c r="S320" i="2"/>
  <c r="U320" i="2" s="1"/>
  <c r="S332" i="2"/>
  <c r="U332" i="2" s="1"/>
  <c r="T3" i="2"/>
  <c r="U3" i="2" s="1"/>
  <c r="S9" i="2"/>
  <c r="S29" i="2"/>
  <c r="T43" i="2"/>
  <c r="U43" i="2" s="1"/>
  <c r="S256" i="2"/>
  <c r="S328" i="2"/>
  <c r="S292" i="2"/>
  <c r="S316" i="2"/>
  <c r="S232" i="2"/>
  <c r="U232" i="2" s="1"/>
  <c r="S244" i="2"/>
  <c r="T11" i="2"/>
  <c r="U11" i="2" s="1"/>
  <c r="T23" i="2"/>
  <c r="T35" i="2"/>
  <c r="U35" i="2" s="1"/>
  <c r="T47" i="2"/>
  <c r="T59" i="2"/>
  <c r="U59" i="2" s="1"/>
  <c r="T71" i="2"/>
  <c r="U71" i="2" s="1"/>
  <c r="T83" i="2"/>
  <c r="S89" i="2"/>
  <c r="U89" i="2" s="1"/>
  <c r="S220" i="2"/>
  <c r="S268" i="2"/>
  <c r="U268" i="2" s="1"/>
  <c r="S280" i="2"/>
  <c r="U280" i="2" s="1"/>
  <c r="S304" i="2"/>
  <c r="U304" i="2" s="1"/>
  <c r="U273" i="2"/>
  <c r="U129" i="2"/>
  <c r="U328" i="2"/>
  <c r="U81" i="2"/>
  <c r="U166" i="2"/>
  <c r="U307" i="2"/>
  <c r="U37" i="2"/>
  <c r="U101" i="2"/>
  <c r="U110" i="2"/>
  <c r="U114" i="2"/>
  <c r="U121" i="2"/>
  <c r="U194" i="2"/>
  <c r="U281" i="2"/>
  <c r="U46" i="2"/>
  <c r="U85" i="2"/>
  <c r="U41" i="2"/>
  <c r="U53" i="2"/>
  <c r="U57" i="2"/>
  <c r="U21" i="2"/>
  <c r="U49" i="2"/>
  <c r="U322" i="2"/>
  <c r="U170" i="2"/>
  <c r="U187" i="2"/>
  <c r="U247" i="2"/>
  <c r="U306" i="2"/>
  <c r="U98" i="2"/>
  <c r="U160" i="2"/>
  <c r="U40" i="2"/>
  <c r="U105" i="2"/>
  <c r="U133" i="2"/>
  <c r="U225" i="2"/>
  <c r="U254" i="2"/>
  <c r="U278" i="2"/>
  <c r="U303" i="2"/>
  <c r="U88" i="2"/>
  <c r="U250" i="2"/>
  <c r="U99" i="2"/>
  <c r="U223" i="2"/>
  <c r="U47" i="2"/>
  <c r="U125" i="2"/>
  <c r="U45" i="2"/>
  <c r="U77" i="2"/>
  <c r="U23" i="2"/>
  <c r="U176" i="2"/>
  <c r="U192" i="2"/>
  <c r="U239" i="2"/>
  <c r="U75" i="2"/>
  <c r="U259" i="2"/>
  <c r="U138" i="2"/>
  <c r="U203" i="2"/>
  <c r="U286" i="2"/>
  <c r="U14" i="2"/>
  <c r="U29" i="2"/>
  <c r="U33" i="2"/>
  <c r="U94" i="2"/>
  <c r="U127" i="2"/>
  <c r="U236" i="2"/>
  <c r="U86" i="2"/>
  <c r="U26" i="2"/>
  <c r="U182" i="2"/>
  <c r="U186" i="2"/>
  <c r="U292" i="2"/>
  <c r="U275" i="2"/>
  <c r="U178" i="2"/>
  <c r="U31" i="2"/>
  <c r="U79" i="2"/>
  <c r="U117" i="2"/>
  <c r="U93" i="2"/>
  <c r="U38" i="2"/>
  <c r="U64" i="2"/>
  <c r="U109" i="2"/>
  <c r="U314" i="2"/>
  <c r="U323" i="2"/>
  <c r="U51" i="2"/>
  <c r="U174" i="2"/>
  <c r="U25" i="2"/>
  <c r="U18" i="2"/>
  <c r="U74" i="2"/>
  <c r="U200" i="2"/>
  <c r="U228" i="2"/>
  <c r="U249" i="2"/>
  <c r="U274" i="2"/>
  <c r="U65" i="2"/>
  <c r="U6" i="2"/>
  <c r="U142" i="2"/>
  <c r="U168" i="2"/>
  <c r="U233" i="2"/>
  <c r="U262" i="2"/>
  <c r="U91" i="2"/>
  <c r="U183" i="2"/>
  <c r="U7" i="2"/>
  <c r="U13" i="2"/>
  <c r="U22" i="2"/>
  <c r="U61" i="2"/>
  <c r="U66" i="2"/>
  <c r="U97" i="2"/>
  <c r="U118" i="2"/>
  <c r="U157" i="2"/>
  <c r="U162" i="2"/>
  <c r="U181" i="2"/>
  <c r="U202" i="2"/>
  <c r="U213" i="2"/>
  <c r="U310" i="2"/>
  <c r="U330" i="2"/>
  <c r="U16" i="2"/>
  <c r="U214" i="2"/>
  <c r="U19" i="2"/>
  <c r="U55" i="2"/>
  <c r="U151" i="2"/>
  <c r="U324" i="2"/>
  <c r="U242" i="2"/>
  <c r="U27" i="2"/>
  <c r="U69" i="2"/>
  <c r="U266" i="2"/>
  <c r="U5" i="2"/>
  <c r="U315" i="2"/>
  <c r="U252" i="2"/>
  <c r="U283" i="2"/>
  <c r="U309" i="2"/>
  <c r="U107" i="2"/>
  <c r="U165" i="2"/>
  <c r="U227" i="2"/>
  <c r="U131" i="2"/>
  <c r="U139" i="2"/>
  <c r="U218" i="2"/>
  <c r="U261" i="2"/>
  <c r="U287" i="2"/>
  <c r="U313" i="2"/>
  <c r="U83" i="2"/>
  <c r="U243" i="2"/>
  <c r="U279" i="2"/>
  <c r="U198" i="2"/>
  <c r="U221" i="2"/>
  <c r="U291" i="2"/>
  <c r="U159" i="2"/>
  <c r="U155" i="2"/>
  <c r="U63" i="2"/>
  <c r="U17" i="2"/>
  <c r="U4" i="2"/>
  <c r="U9" i="2"/>
  <c r="U15" i="2"/>
  <c r="U67" i="2"/>
  <c r="U103" i="2"/>
  <c r="U163" i="2"/>
  <c r="U311" i="2"/>
  <c r="U39" i="2"/>
  <c r="U244" i="2"/>
  <c r="U220" i="2"/>
  <c r="U87" i="2"/>
  <c r="U189" i="2"/>
  <c r="U72" i="2"/>
  <c r="U195" i="2"/>
  <c r="U299" i="2"/>
  <c r="U325" i="2"/>
  <c r="U20" i="2"/>
  <c r="U44" i="2"/>
  <c r="U68" i="2"/>
  <c r="U92" i="2"/>
  <c r="U116" i="2"/>
  <c r="U140" i="2"/>
  <c r="U164" i="2"/>
  <c r="U60" i="2"/>
  <c r="U156" i="2"/>
  <c r="U130" i="2"/>
  <c r="U154" i="2"/>
  <c r="U36" i="2"/>
  <c r="U84" i="2"/>
  <c r="U34" i="2"/>
  <c r="U82" i="2"/>
  <c r="U106" i="2"/>
  <c r="U190" i="2"/>
  <c r="U32" i="2"/>
  <c r="U80" i="2"/>
  <c r="U104" i="2"/>
  <c r="U152" i="2"/>
  <c r="U30" i="2"/>
  <c r="U78" i="2"/>
  <c r="U102" i="2"/>
  <c r="U126" i="2"/>
  <c r="U150" i="2"/>
  <c r="U241" i="2"/>
  <c r="U28" i="2"/>
  <c r="U52" i="2"/>
  <c r="U76" i="2"/>
  <c r="U100" i="2"/>
  <c r="U124" i="2"/>
  <c r="U188" i="2"/>
  <c r="U251" i="2"/>
  <c r="U277" i="2"/>
  <c r="U282" i="2"/>
  <c r="U175" i="2"/>
  <c r="U199" i="2"/>
  <c r="U298" i="2" l="1"/>
  <c r="U2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" authorId="0" shapeId="0" xr:uid="{00000000-0006-0000-0000-000002000000}">
      <text>
        <r>
          <rPr>
            <sz val="10"/>
            <color rgb="FF000000"/>
            <rFont val="Arial"/>
            <scheme val="minor"/>
          </rPr>
          <t>Contratos/Confiabilidade
Para fornecedores com contratos:
Quanto dos gastos é coberto por um contrato? O fornecedor foi flexível na negociação das cláusulas regulares do Mercado Livre e do Mercado Pago?
Para fornecedores sem contratos:
Quão confiável é o fornecedor (mesmo sem contrato atende às expectativas do Mercado Livre)? Quão flexível é o fornecedor na negociação das cláusulas regulares do Mercado Livre e do Mercado Pago?
	-Bruno Jeliel Nunes Silva</t>
        </r>
      </text>
    </comment>
    <comment ref="E111" authorId="0" shapeId="0" xr:uid="{00000000-0006-0000-0000-000001000000}">
      <text>
        <r>
          <rPr>
            <sz val="10"/>
            <color rgb="FF000000"/>
            <rFont val="Arial"/>
            <scheme val="minor"/>
          </rPr>
          <t>ajustado devido a loss prevention</t>
        </r>
      </text>
    </comment>
  </commentList>
</comments>
</file>

<file path=xl/sharedStrings.xml><?xml version="1.0" encoding="utf-8"?>
<sst xmlns="http://schemas.openxmlformats.org/spreadsheetml/2006/main" count="1886" uniqueCount="412">
  <si>
    <t>\\\\\\\\\\\\\</t>
  </si>
  <si>
    <t>\\\\\\\\</t>
  </si>
  <si>
    <t>Avaliação Comercial</t>
  </si>
  <si>
    <t>Avaliação Técnica</t>
  </si>
  <si>
    <t>ESG</t>
  </si>
  <si>
    <t>concat</t>
  </si>
  <si>
    <t>Categoria</t>
  </si>
  <si>
    <t>Razão Social</t>
  </si>
  <si>
    <r>
      <rPr>
        <b/>
        <sz val="10"/>
        <color rgb="FFF2DB00"/>
        <rFont val="Proxima Nova"/>
      </rPr>
      <t xml:space="preserve">Escala de Avaliação
1. Baixa </t>
    </r>
    <r>
      <rPr>
        <sz val="10"/>
        <color rgb="FFF2DB00"/>
        <rFont val="Proxima Nova"/>
      </rPr>
      <t>(Abaixo do Esperado)</t>
    </r>
    <r>
      <rPr>
        <b/>
        <sz val="10"/>
        <color rgb="FFF2DB00"/>
        <rFont val="Proxima Nova"/>
      </rPr>
      <t xml:space="preserve">
2. Média </t>
    </r>
    <r>
      <rPr>
        <sz val="10"/>
        <color rgb="FFF2DB00"/>
        <rFont val="Proxima Nova"/>
      </rPr>
      <t>(Dentro do Esperado)</t>
    </r>
    <r>
      <rPr>
        <b/>
        <sz val="10"/>
        <color rgb="FFF2DB00"/>
        <rFont val="Proxima Nova"/>
      </rPr>
      <t xml:space="preserve">
3. Alta </t>
    </r>
    <r>
      <rPr>
        <sz val="10"/>
        <color rgb="FFF2DB00"/>
        <rFont val="Proxima Nova"/>
      </rPr>
      <t>(Acima do Esperado)</t>
    </r>
  </si>
  <si>
    <r>
      <rPr>
        <b/>
        <sz val="10"/>
        <color rgb="FFFFFFFF"/>
        <rFont val="Proxima Nova"/>
      </rPr>
      <t>Negociações:</t>
    </r>
    <r>
      <rPr>
        <b/>
        <sz val="10"/>
        <color rgb="FF999999"/>
        <rFont val="Proxima Nova"/>
      </rPr>
      <t xml:space="preserve">
O fornecedor se envolve em novas negociações e tenta entender o que é esperado deles, atendendo também às expectativas do Mercado Livre.</t>
    </r>
  </si>
  <si>
    <r>
      <rPr>
        <b/>
        <sz val="10"/>
        <color rgb="FFFFFFFF"/>
        <rFont val="Proxima Nova"/>
      </rPr>
      <t xml:space="preserve">Parceria de negócios:
</t>
    </r>
    <r>
      <rPr>
        <b/>
        <sz val="10"/>
        <color rgb="FF999999"/>
        <rFont val="Proxima Nova"/>
      </rPr>
      <t>O fornecedor demonstra interesse em atender novas demandas, apresentando soluções e respondendo em tempo adequado.</t>
    </r>
  </si>
  <si>
    <r>
      <rPr>
        <b/>
        <sz val="10"/>
        <color rgb="FFFFFFFF"/>
        <rFont val="Proxima Nova"/>
      </rPr>
      <t xml:space="preserve">Iniciativas de redução de custos:
</t>
    </r>
    <r>
      <rPr>
        <b/>
        <sz val="10"/>
        <color rgb="FF999999"/>
        <rFont val="Proxima Nova"/>
      </rPr>
      <t>O fornecedor demonstrou esforços para reduzir o preço ao propor iniciativas de redução de custos</t>
    </r>
  </si>
  <si>
    <r>
      <rPr>
        <b/>
        <sz val="10"/>
        <color rgb="FFFFFFFF"/>
        <rFont val="Proxima Nova"/>
      </rPr>
      <t xml:space="preserve">Preço:
</t>
    </r>
    <r>
      <rPr>
        <b/>
        <sz val="10"/>
        <color rgb="FF999999"/>
        <rFont val="Proxima Nova"/>
      </rPr>
      <t>O fornecedor tem preços competitivos</t>
    </r>
  </si>
  <si>
    <r>
      <rPr>
        <b/>
        <sz val="10"/>
        <color rgb="FFFFFFFF"/>
        <rFont val="Proxima Nova"/>
      </rPr>
      <t xml:space="preserve">Condições de pagamento:
</t>
    </r>
    <r>
      <rPr>
        <b/>
        <sz val="10"/>
        <color rgb="FF999999"/>
        <rFont val="Proxima Nova"/>
      </rPr>
      <t>Quão rápido o fornecedor aceitou o novo DPO?</t>
    </r>
  </si>
  <si>
    <r>
      <rPr>
        <b/>
        <sz val="10"/>
        <color rgb="FFFFFFFF"/>
        <rFont val="Proxima Nova"/>
      </rPr>
      <t>Contratos / Confiabilidade:</t>
    </r>
    <r>
      <rPr>
        <b/>
        <sz val="10"/>
        <color rgb="FF999999"/>
        <rFont val="Proxima Nova"/>
      </rPr>
      <t xml:space="preserve">
Para fornecedores com e sem contratos</t>
    </r>
  </si>
  <si>
    <r>
      <rPr>
        <b/>
        <sz val="10"/>
        <color rgb="FF000000"/>
        <rFont val="Proxima Nova"/>
      </rPr>
      <t>Entregáveis:</t>
    </r>
    <r>
      <rPr>
        <b/>
        <sz val="10"/>
        <color rgb="FF000000"/>
        <rFont val="Proxima Nova"/>
      </rPr>
      <t xml:space="preserve">
O fornecedor entrega o que foi negociado, atendendo a todas as especificações técnicas</t>
    </r>
  </si>
  <si>
    <r>
      <rPr>
        <b/>
        <sz val="10"/>
        <color rgb="FF000000"/>
        <rFont val="Proxima Nova"/>
      </rPr>
      <t>SLAs:</t>
    </r>
    <r>
      <rPr>
        <b/>
        <sz val="10"/>
        <color rgb="FF000000"/>
        <rFont val="Proxima Nova"/>
      </rPr>
      <t xml:space="preserve">
Fornecedor atende aos principais indicadores de desempenho do Mercado Livre e Mercado Pago</t>
    </r>
  </si>
  <si>
    <r>
      <rPr>
        <b/>
        <sz val="10"/>
        <color rgb="FF000000"/>
        <rFont val="Proxima Nova"/>
      </rPr>
      <t>Iniciativas de redução de custos:</t>
    </r>
    <r>
      <rPr>
        <b/>
        <sz val="10"/>
        <color rgb="FF000000"/>
        <rFont val="Proxima Nova"/>
      </rPr>
      <t xml:space="preserve">
O fornecedor demonstrou esforços para reduzir o preço ao propor iniciativas de redução de custos</t>
    </r>
  </si>
  <si>
    <r>
      <rPr>
        <b/>
        <sz val="10"/>
        <color rgb="FF000000"/>
        <rFont val="Proxima Nova"/>
      </rPr>
      <t>Comunicação:</t>
    </r>
    <r>
      <rPr>
        <b/>
        <sz val="10"/>
        <color rgb="FF000000"/>
        <rFont val="Proxima Nova"/>
      </rPr>
      <t xml:space="preserve">
O fornecedor se comunica de forma eficaz com as equipes do Mercado Livre e do Mercado Pago</t>
    </r>
  </si>
  <si>
    <r>
      <rPr>
        <b/>
        <sz val="10"/>
        <color rgb="FF000000"/>
        <rFont val="Proxima Nova"/>
      </rPr>
      <t>Engajamento:</t>
    </r>
    <r>
      <rPr>
        <b/>
        <sz val="10"/>
        <color rgb="FF000000"/>
        <rFont val="Proxima Nova"/>
      </rPr>
      <t xml:space="preserve">
O fornecedor se envolve efetivamente com as iniciativas e novas demandas propostas pelo Mercado Livre e Mercado Pago.</t>
    </r>
  </si>
  <si>
    <r>
      <rPr>
        <b/>
        <sz val="10"/>
        <color rgb="FF000000"/>
        <rFont val="Proxima Nova"/>
      </rPr>
      <t>Expertise e Inovação:</t>
    </r>
    <r>
      <rPr>
        <b/>
        <sz val="10"/>
        <color rgb="FF000000"/>
        <rFont val="Proxima Nova"/>
      </rPr>
      <t xml:space="preserve">
Quão experiente é o fornecedor no segmento, incluindo a qualidade da proposta</t>
    </r>
  </si>
  <si>
    <r>
      <rPr>
        <b/>
        <sz val="10"/>
        <color rgb="FF000000"/>
        <rFont val="Proxima Nova"/>
      </rPr>
      <t>Clima:</t>
    </r>
    <r>
      <rPr>
        <b/>
        <sz val="10"/>
        <color rgb="FF000000"/>
        <rFont val="Proxima Nova"/>
      </rPr>
      <t xml:space="preserve">
Como o fornecedor está gerenciando as emissões de carbono (medindo, reduzindo e mitigando)</t>
    </r>
  </si>
  <si>
    <r>
      <rPr>
        <b/>
        <sz val="10"/>
        <color rgb="FF000000"/>
        <rFont val="Proxima Nova"/>
      </rPr>
      <t>Social</t>
    </r>
    <r>
      <rPr>
        <b/>
        <sz val="10"/>
        <color rgb="FF000000"/>
        <rFont val="Proxima Nova"/>
      </rPr>
      <t>:
Como o fornecedor está comprometido em promover direitos humanos, diversidade e desenvolvimento social em sua cadeia de valor?</t>
    </r>
  </si>
  <si>
    <r>
      <rPr>
        <b/>
        <sz val="10"/>
        <color rgb="FF000000"/>
        <rFont val="Proxima Nova"/>
      </rPr>
      <t xml:space="preserve">Governança:
</t>
    </r>
    <r>
      <rPr>
        <b/>
        <sz val="10"/>
        <color rgb="FF000000"/>
        <rFont val="Proxima Nova"/>
      </rPr>
      <t>O fornecedor tem um código de conduta ou política sobre ética e transparência</t>
    </r>
  </si>
  <si>
    <t>Peso</t>
  </si>
  <si>
    <t>3PL</t>
  </si>
  <si>
    <t>UNIDOCK’S ASSESSORIA E LOGÍSTICA DE MATERIAIS LTDA</t>
  </si>
  <si>
    <t>CEVA LOGISTICS LTDA</t>
  </si>
  <si>
    <t>KUEHNE + NAGEL SERVIÇOS LOGISTICOS LTDA</t>
  </si>
  <si>
    <t>BOX</t>
  </si>
  <si>
    <t>KLABIN Sa.</t>
  </si>
  <si>
    <t>Emballerge Industria e Comercio de Papelao Ltda</t>
  </si>
  <si>
    <t>PENHA PAPEIS E EMBALAGENS LTDA</t>
  </si>
  <si>
    <t>CALL CENTER</t>
  </si>
  <si>
    <t>CTX MLB</t>
  </si>
  <si>
    <t>ATE</t>
  </si>
  <si>
    <t>TP</t>
  </si>
  <si>
    <t>AeC</t>
  </si>
  <si>
    <t>COMMERCIAL CARRIERS</t>
  </si>
  <si>
    <t>(CORREIOS) EMPRESA BRASILEIRA DE CORREIOS E TELÉGRAFOS</t>
  </si>
  <si>
    <t>(LOGGI) L4B LOGISTICA LTDA</t>
  </si>
  <si>
    <t>COOPERATIVA REDE SUL DE LOGISTICA LTDA</t>
  </si>
  <si>
    <t>SEQUOIA LOGISTICA E TRANSPORTES S.A</t>
  </si>
  <si>
    <t>JADLOG LOGISTICA S.A</t>
  </si>
  <si>
    <t>FEDEX BRASIL LOGÍSTICA E TRANSPORTE LTDA</t>
  </si>
  <si>
    <t>CARVALIMA TRANSPORTES LTDA</t>
  </si>
  <si>
    <t>CARRIERS LOGISTICA E TRANSPORTE LTDA</t>
  </si>
  <si>
    <t>MANUTENÇAO</t>
  </si>
  <si>
    <t>LEADEC SERVICOS INDUSTRIAIS DO BRASIL</t>
  </si>
  <si>
    <t>(GPS) IN HAUS INDUSTRIAL E SERVIÇOS DE LOGÍSTICA LTDA.</t>
  </si>
  <si>
    <t>Tecnogera Locacao e transformacao</t>
  </si>
  <si>
    <t>(THORIO) TH 232 CONSULTORIA E LOCAÇÃO DE GERADORES</t>
  </si>
  <si>
    <t>ESSENCIAL SOLUÇÕES TÉCNICAS LTDA</t>
  </si>
  <si>
    <t>FACILITIES</t>
  </si>
  <si>
    <t>BR Spply</t>
  </si>
  <si>
    <t>LI DE ARAUJO SERVICOS PATRIMONIAIS</t>
  </si>
  <si>
    <t>ARTPLAN COMERCIAL LTDA</t>
  </si>
  <si>
    <t>G4S</t>
  </si>
  <si>
    <t>LIDERANCA LIMPEZA E CONSERVACAO LTD</t>
  </si>
  <si>
    <t>OSESP</t>
  </si>
  <si>
    <t>GRAN COFFEE COMERCIO LOCACAO</t>
  </si>
  <si>
    <t>FDVT FORÇA DE VENDAS</t>
  </si>
  <si>
    <t>DS SERVICOS DE APOIO ADMINISTRATIVO</t>
  </si>
  <si>
    <t>FORTSUN SERVICOS DE AGENCIAMENTO E</t>
  </si>
  <si>
    <t>SPEEDMAIS SOLUCOES LTDA</t>
  </si>
  <si>
    <t>MOTIVA CENTRAL DE ATENDIMENTO TELEFONICO</t>
  </si>
  <si>
    <t>XISTO TECNOLOGIA DA INFORMACAO LTDA</t>
  </si>
  <si>
    <t>RHEMA SERVICE LTDA</t>
  </si>
  <si>
    <t>CONECTA TRADE</t>
  </si>
  <si>
    <t>OUTSOURCING BRASIL LTDA</t>
  </si>
  <si>
    <t>GRUPO PICINATO</t>
  </si>
  <si>
    <t>NONNA TERCEIRIZACAO DE SERVICOS LTD</t>
  </si>
  <si>
    <t>MK9 TRADE</t>
  </si>
  <si>
    <t>FIRST MILE</t>
  </si>
  <si>
    <t>(ALC) ANDRE LUIZ NEVES DA COSTA</t>
  </si>
  <si>
    <t>AC2 LOGISTICA EIRELI</t>
  </si>
  <si>
    <t>BASEPEX ENCOMENDAS URGENTES EIRELI</t>
  </si>
  <si>
    <t>BGN NIKIMBA TRANSPORTE LTDA</t>
  </si>
  <si>
    <t>BLD LOGISTICA LTDA</t>
  </si>
  <si>
    <t>COMPANHIA CAXIENSE DE TRANSPORTE E LOGISTICA LTDA</t>
  </si>
  <si>
    <t>(DDL) M D SOUZA INTERMEDIACOES DE NEGOCIOS LTDA</t>
  </si>
  <si>
    <t>(DHL) UNIDOCK’S ASSESSORIA E LOGÍSTICA DE MATERIAIS LTDA</t>
  </si>
  <si>
    <t>FLYPACK TRANSPORTE E LOGISTICA LTDA</t>
  </si>
  <si>
    <t>HAWK TRANSPORTES LTDA</t>
  </si>
  <si>
    <t>TRANSPORTES IMEDIATO LTDA</t>
  </si>
  <si>
    <t>JM TRANSPORTES E DISTRIBUICAO LTDA</t>
  </si>
  <si>
    <t>LOG STOPASSOLLI TRANSPORTES LTDA</t>
  </si>
  <si>
    <t>TRANSMARONI TRANSPORTES BRASIL RODOVIÁRIOS LTDA</t>
  </si>
  <si>
    <t>MURICI TRANSPORTES E LOGISTICA EIRELI</t>
  </si>
  <si>
    <t>ONTIME EXPRESS LOGÍSTICA E TRANSPORTES S.A</t>
  </si>
  <si>
    <t>PANTERA LOG TRANSPORTES E LOGISTICA LTDA</t>
  </si>
  <si>
    <t>PARCEIRO SPOT SOLUÇÕES LTDA</t>
  </si>
  <si>
    <t>PRA LOG TRANSPORTES E SERVIÇOS LTDA</t>
  </si>
  <si>
    <t>PROTEGE CARGO</t>
  </si>
  <si>
    <t>(RODACOOP) COOPERATIVA DOS TRANSPORTADORES AUTONOMOS DE CARGAS, PASSAGEIROS E SERVICOS DE LOGISTICA LTDA</t>
  </si>
  <si>
    <t>EDUARDO SMOLKA DE FARIA VS EXPRESS LIMITADA</t>
  </si>
  <si>
    <t>TORRES TRANSPORTES LTDA</t>
  </si>
  <si>
    <t>FLYERS</t>
  </si>
  <si>
    <t>LORDTECH POLIMEROS LTDA</t>
  </si>
  <si>
    <t>WORLD POST INDUSTRIA, COMERCIO E SERVICOS LTDA</t>
  </si>
  <si>
    <t>RIOTEK INDUSTRIA E COMERCIO DE EMBALAGENS LTDA</t>
  </si>
  <si>
    <t>Fretado</t>
  </si>
  <si>
    <t>Bus Up</t>
  </si>
  <si>
    <t>Mimo</t>
  </si>
  <si>
    <t>Piccolutur</t>
  </si>
  <si>
    <t>Transponteio</t>
  </si>
  <si>
    <t>ValeTur</t>
  </si>
  <si>
    <t>Fretadão</t>
  </si>
  <si>
    <t>Stylle Turismo</t>
  </si>
  <si>
    <t>D'Pradus</t>
  </si>
  <si>
    <t>Kari fretados</t>
  </si>
  <si>
    <t>Azzatur | Azevedo &amp; Castro</t>
  </si>
  <si>
    <t>Valdetur</t>
  </si>
  <si>
    <t>TransDePaula</t>
  </si>
  <si>
    <t>Volcan</t>
  </si>
  <si>
    <t>Transporte Passarinho</t>
  </si>
  <si>
    <t>Germanica Turismo</t>
  </si>
  <si>
    <t>DM Turismo</t>
  </si>
  <si>
    <t>Alexandre Turismo</t>
  </si>
  <si>
    <t>Transleo (LDC)</t>
  </si>
  <si>
    <t>Jangada</t>
  </si>
  <si>
    <t>Jota Mar</t>
  </si>
  <si>
    <t>Litoral Norte (Realsi)</t>
  </si>
  <si>
    <t>JSL</t>
  </si>
  <si>
    <t>Astrotur</t>
  </si>
  <si>
    <t>Cherantola</t>
  </si>
  <si>
    <t>Essencial</t>
  </si>
  <si>
    <t>LAST MILE</t>
  </si>
  <si>
    <t>Murici</t>
  </si>
  <si>
    <t>RodaCoop</t>
  </si>
  <si>
    <t>Hawk Transportes</t>
  </si>
  <si>
    <t>BRJ</t>
  </si>
  <si>
    <t>Basepex Encomendas</t>
  </si>
  <si>
    <t>BLD Logística</t>
  </si>
  <si>
    <t>CoopMetro</t>
  </si>
  <si>
    <t>DHL</t>
  </si>
  <si>
    <t>PRA Log</t>
  </si>
  <si>
    <t>Parceiro Spot</t>
  </si>
  <si>
    <t>ALC</t>
  </si>
  <si>
    <t>MSR</t>
  </si>
  <si>
    <t>AltoVale</t>
  </si>
  <si>
    <t>Panterta Log</t>
  </si>
  <si>
    <t>TransMana</t>
  </si>
  <si>
    <t>Flight Cargo</t>
  </si>
  <si>
    <t>ADO Transportadora</t>
  </si>
  <si>
    <t>Ontime</t>
  </si>
  <si>
    <t>Atitude</t>
  </si>
  <si>
    <t>BGN Nikimba</t>
  </si>
  <si>
    <t>AC2 Logística</t>
  </si>
  <si>
    <t>WLS Cargo</t>
  </si>
  <si>
    <t>Torres Transportes</t>
  </si>
  <si>
    <t>Eco Express</t>
  </si>
  <si>
    <t>DeCargo</t>
  </si>
  <si>
    <t>50 Mais</t>
  </si>
  <si>
    <t>Coomap</t>
  </si>
  <si>
    <t>DeLuna</t>
  </si>
  <si>
    <t>Espíndola</t>
  </si>
  <si>
    <t>Smolka</t>
  </si>
  <si>
    <t>Log Serviços</t>
  </si>
  <si>
    <t>Bravox</t>
  </si>
  <si>
    <t>Nikkey</t>
  </si>
  <si>
    <t>JM Transportes</t>
  </si>
  <si>
    <t>Rede Frete</t>
  </si>
  <si>
    <t>Transitario Log</t>
  </si>
  <si>
    <t>DDL</t>
  </si>
  <si>
    <t>Log Soluções</t>
  </si>
  <si>
    <t>Entrevias Express</t>
  </si>
  <si>
    <t>E-Log</t>
  </si>
  <si>
    <t>Renner</t>
  </si>
  <si>
    <t>Faster Log</t>
  </si>
  <si>
    <t>JL Castro</t>
  </si>
  <si>
    <t>DL Logística</t>
  </si>
  <si>
    <t>M. J. Transportes</t>
  </si>
  <si>
    <t>Logstopassolli</t>
  </si>
  <si>
    <t>Rodalog</t>
  </si>
  <si>
    <t>DF</t>
  </si>
  <si>
    <t>3 A BRASIL</t>
  </si>
  <si>
    <t>Motatur Turismo</t>
  </si>
  <si>
    <t>PrataLog</t>
  </si>
  <si>
    <t>DFA</t>
  </si>
  <si>
    <t>Flypack</t>
  </si>
  <si>
    <t>Move</t>
  </si>
  <si>
    <t>Help Me Soluções</t>
  </si>
  <si>
    <t>Juliana Aparecida</t>
  </si>
  <si>
    <t>Única Transportes</t>
  </si>
  <si>
    <t>CargoBR</t>
  </si>
  <si>
    <t>T2C</t>
  </si>
  <si>
    <t>Lets Express</t>
  </si>
  <si>
    <t>Ramponi</t>
  </si>
  <si>
    <t>RSC</t>
  </si>
  <si>
    <t>Transdelevati</t>
  </si>
  <si>
    <t>Provisyon</t>
  </si>
  <si>
    <t>Caxiense</t>
  </si>
  <si>
    <t>Bem Log</t>
  </si>
  <si>
    <t>Nave Transporte</t>
  </si>
  <si>
    <t>Avante Transportes</t>
  </si>
  <si>
    <t>Fast Norte Courier</t>
  </si>
  <si>
    <t>Maxxlog</t>
  </si>
  <si>
    <t>Blessed</t>
  </si>
  <si>
    <t>CMPL Transportes</t>
  </si>
  <si>
    <t>Ar Cargo</t>
  </si>
  <si>
    <t>Manaos</t>
  </si>
  <si>
    <t>Avista</t>
  </si>
  <si>
    <t>Kuehne+Nagel</t>
  </si>
  <si>
    <t>OPR</t>
  </si>
  <si>
    <t>Dapex</t>
  </si>
  <si>
    <t>GD Guimarães</t>
  </si>
  <si>
    <t>Onze</t>
  </si>
  <si>
    <t>Jualog</t>
  </si>
  <si>
    <t>Ceva</t>
  </si>
  <si>
    <t>BQ Log</t>
  </si>
  <si>
    <t>Sequoia</t>
  </si>
  <si>
    <t>Avant</t>
  </si>
  <si>
    <t>LINE HAUL</t>
  </si>
  <si>
    <t>AD&amp;GE TRANSPORTE RODOVIARIO DE CARGAS LTDA ME</t>
  </si>
  <si>
    <t>AXON TRANSPORTES S/A</t>
  </si>
  <si>
    <t>CARGOLIFT LOGÍSTICA S/A</t>
  </si>
  <si>
    <t>DV3 SOLUÇÕES LOGISTICAS LTDA</t>
  </si>
  <si>
    <t>FAZENDA SÃO JUDAS LOGÍSTICA LTDA</t>
  </si>
  <si>
    <t>GAFOR S.A.</t>
  </si>
  <si>
    <t>JM TRANSPORTES E DISTRIBUICÃO LTDA</t>
  </si>
  <si>
    <t>JOMED TRANSPORTES E LOGISTICA EIRELI</t>
  </si>
  <si>
    <t>LEMAR LOGÍSTICA E TRANSPORTES LTDA</t>
  </si>
  <si>
    <t>OPR LOGISTICA PONTUAL</t>
  </si>
  <si>
    <t>RN EXPRESS COURIER DO BRASIL</t>
  </si>
  <si>
    <t>RODOVIARIO NOSSA SENHORA DA PENHA LTDA</t>
  </si>
  <si>
    <t>TRANS RV TRANSPORTES RODOVIÁRIO DE CARGAS LTDA</t>
  </si>
  <si>
    <t>MONFREDNI TRANSPORTES LTDA</t>
  </si>
  <si>
    <t>REITER TRANSPORTES E LOGÍSTICA LTDA</t>
  </si>
  <si>
    <t>TRANSKING TRANSPORTES LTDA</t>
  </si>
  <si>
    <t>TRANSPORTES CORDENONSI LTDA</t>
  </si>
  <si>
    <t>GAS TRANSPORTES E SERVIÇOS LTDA</t>
  </si>
  <si>
    <t>R&amp;R ISA'S TRANSPORTES EIRELI</t>
  </si>
  <si>
    <t>CARGOBR TRANSPORTES EIRELLI</t>
  </si>
  <si>
    <t>Tex Courier Express (Total Express)</t>
  </si>
  <si>
    <t>JSL S.A</t>
  </si>
  <si>
    <t>Obras (Construtora)</t>
  </si>
  <si>
    <t>TATION ENGENHARIA LTDA</t>
  </si>
  <si>
    <t>MAV CONSTRUTORA E SERVICOS LTDA</t>
  </si>
  <si>
    <t>BLEND CONSTRUTORA</t>
  </si>
  <si>
    <t>LAR ENGENHARIA E CONSTRUÇÕES DE ESCRITÓRIOS CORPORATIVOS LTDA</t>
  </si>
  <si>
    <t>LCM SOLUCOES CONSTRUTIVAS LTDA</t>
  </si>
  <si>
    <t>MULTIOBRAS COMÉRCIO CONSTRUÇÕES e INSTALAÇÕES LTDA</t>
  </si>
  <si>
    <t>NOVETEL COMERCIO E SERVICOS LTDA</t>
  </si>
  <si>
    <t>LPL CONSTRUCOES LTDA</t>
  </si>
  <si>
    <t>LEMARC ENGENHARIA LTDA</t>
  </si>
  <si>
    <t>SEC SERVICOS DE ENGENHARIA E CONSTRUÇÃO</t>
  </si>
  <si>
    <t>BINE ENGENHARIA LTDA</t>
  </si>
  <si>
    <t>CONSTRUTORA FOCCO</t>
  </si>
  <si>
    <t>360 CONSTRUÇÕES</t>
  </si>
  <si>
    <t>ENGFLEX ENGENHARIA E CONSULTORIA LTDA</t>
  </si>
  <si>
    <t>ATHIE WOHNRATH COMERCIO DE PRODUTOS</t>
  </si>
  <si>
    <t>CONSUL ENGENHARIA LTDA</t>
  </si>
  <si>
    <t>PRODUCTION AGENCY</t>
  </si>
  <si>
    <t>Paranoid Brasil Ltda.</t>
  </si>
  <si>
    <t>MOVI &amp; ART PRODUÇÕES CINEMATOGRÁFICAS LTDA</t>
  </si>
  <si>
    <t>Delicatessen Produção de Filmes LTDA</t>
  </si>
  <si>
    <t>REAL ESTATE SHIPPING</t>
  </si>
  <si>
    <t>Prologis</t>
  </si>
  <si>
    <t>GLP</t>
  </si>
  <si>
    <t>HSI</t>
  </si>
  <si>
    <t>Fullwood</t>
  </si>
  <si>
    <t>XP Asset</t>
  </si>
  <si>
    <t>W Torre</t>
  </si>
  <si>
    <t>Log CP</t>
  </si>
  <si>
    <t>Patria (Credit Suisse)</t>
  </si>
  <si>
    <t>Capitania</t>
  </si>
  <si>
    <t>Cassol</t>
  </si>
  <si>
    <t>Bresco</t>
  </si>
  <si>
    <t>RBR Log</t>
  </si>
  <si>
    <t>BTS Propoerties</t>
  </si>
  <si>
    <t>SISTEMAS DE ARMAZENAGEM E MECANIZAÇAO</t>
  </si>
  <si>
    <t>AGUIA SISTEMAS DE ARMAZENAGEM SA</t>
  </si>
  <si>
    <t>INSTALL EQUIPAMENTOS E MECANICA</t>
  </si>
  <si>
    <t>BASTIAN SOUTH AMERICA AUTOMACAO E</t>
  </si>
  <si>
    <t>NUCLEOTECH</t>
  </si>
  <si>
    <t>SCHEFFER</t>
  </si>
  <si>
    <t>FERMAD</t>
  </si>
  <si>
    <t>BERTOLINI</t>
  </si>
  <si>
    <t>GRUPO SA</t>
  </si>
  <si>
    <t>W3</t>
  </si>
  <si>
    <t>MAO DE OBRA EXTERNA</t>
  </si>
  <si>
    <t>4T GROUP</t>
  </si>
  <si>
    <t>A Senhorinha Serviços Logísticos Ltda</t>
  </si>
  <si>
    <t>ACTUAL SELECAO E SERVICOS LTDA.</t>
  </si>
  <si>
    <t>BLITZ RECURSOS HUMANOS LTDA</t>
  </si>
  <si>
    <t>CAMARGO &amp; MACIEL RECURSOS HUMANOS LTDA</t>
  </si>
  <si>
    <t>Carpediem Desenvolvimento Profissional Ltda</t>
  </si>
  <si>
    <t>CH BRAZIL CONSULTORIA RECURSOS HUMANOS</t>
  </si>
  <si>
    <t>Cipriano Logística e Transportes Ltda</t>
  </si>
  <si>
    <t>EBS2 TRADE E GESTAO LTDA</t>
  </si>
  <si>
    <t>EMPLOYER TRABALHO TEMPORÁRIO S.A.</t>
  </si>
  <si>
    <t>Eurofirms Gestão de Talentos Brasil Ltda</t>
  </si>
  <si>
    <t>FENIX ORGANIZACAO EM RECURSOS HUMANOS LTDA(Fenix RH)</t>
  </si>
  <si>
    <t>FENIX SERVICE SERVIÇOS E MÃO DE OBRA LTDA</t>
  </si>
  <si>
    <t>FORMATEC TERCEIRIZAÇÃO LTDA</t>
  </si>
  <si>
    <t>FORMAWORK SERVIÇOS TEMPORARIOS LTDA</t>
  </si>
  <si>
    <t>GESTAO &amp; EMPREGOS, RECURSOS HUMANOS LTDA(personare)</t>
  </si>
  <si>
    <t>Grupo Services</t>
  </si>
  <si>
    <t>HUBPROLOG TECNOLOGIA E SERVICOS LOGISTICOS LTDA</t>
  </si>
  <si>
    <t>JABUR SOLUÇÕES EM RECURSOS HUMANOS LTDA</t>
  </si>
  <si>
    <t>JUAREZ PEDRO DE OLIVEIRA LTDA</t>
  </si>
  <si>
    <t>MALKA GESTAO DE PESSOAS LTDA</t>
  </si>
  <si>
    <t>MANPOWER STAFFING LTDA</t>
  </si>
  <si>
    <t>MENDES TALENT TERCEIRIZACAO E RECURSOS HUMANOS LTDA</t>
  </si>
  <si>
    <t>METARH RECRUTAMENTO E SELECAO DE PESSOAL LTDA.</t>
  </si>
  <si>
    <t>NOSSA SERVICO TEMPORARIO E GESTAO DE PESSOAS LTDA</t>
  </si>
  <si>
    <t>NOVA RHEAL CONSULTORIA EMPRESARIAL LTDA (união rh)</t>
  </si>
  <si>
    <t>Olog Operador Logístico Digital Ltda</t>
  </si>
  <si>
    <t>PANNA RECURSOS HUMANOS E TERCEIRIZAÇÃO LTDA</t>
  </si>
  <si>
    <t>PERSONA PRO GESTAO INTELIGENTE LTDA</t>
  </si>
  <si>
    <t>Polly Recursos Humanos e Transportes Ltda</t>
  </si>
  <si>
    <t>Polly Serviços de Apoio Logistico Eireli</t>
  </si>
  <si>
    <t>Polly Serviços de Terceirização Ltda</t>
  </si>
  <si>
    <t>PREMIERE SERVIÇOS EMPRESÁRIAIS LTDA</t>
  </si>
  <si>
    <t>PRIMER GESTAO DE RECURSOS HUMANOS LTDA</t>
  </si>
  <si>
    <t>PROMPT SERVIÇOS ESPECIALIZADOS EM MÃO DE OBRA LTDA</t>
  </si>
  <si>
    <t>RECURSUS CONSULTORIA E OUTSOURCING LTDA</t>
  </si>
  <si>
    <t>RH MAIOR</t>
  </si>
  <si>
    <t>Rhadar Recursos Humanos LTDA</t>
  </si>
  <si>
    <t>RT2 RH LTDA</t>
  </si>
  <si>
    <t>Seven Logística &amp; Serviços</t>
  </si>
  <si>
    <t>SP Soluções Empresariais Ltda(sertec)</t>
  </si>
  <si>
    <t>SRM - TERCEIRIZACAO DE SERVICOS E RECURSOS HUMANOS LTDA</t>
  </si>
  <si>
    <t>SUPORTE RECURSOS HUMANOS LTDA</t>
  </si>
  <si>
    <t>SUPREMA SOLUÇÕES LOGISTICAS RECURSOS HUMANOS LTDA</t>
  </si>
  <si>
    <t>TBRH RECURSOS HUMANOS LTDA</t>
  </si>
  <si>
    <t>TELOS CONSULTORIA EMPRESARIAL LTDA</t>
  </si>
  <si>
    <t>TSI</t>
  </si>
  <si>
    <t>UMANA BRASIL ASSESSORIA E CONSULTORIA DE RECURSOS HUMANOS LTDA</t>
  </si>
  <si>
    <t>VALOR RH TERCEIRIZAÇÃO DE MÃO DE OBRA LTDA</t>
  </si>
  <si>
    <t>WE CAN BR TRABALHO TEMPORÁRIO LTDA</t>
  </si>
  <si>
    <t>ZAFER RECURSOS HUMANOS E TRABALHO TEMPORÁRIO LTDA</t>
  </si>
  <si>
    <t>ADECCO RECURSOS HUMANOS S/A</t>
  </si>
  <si>
    <t>ALLIS LUANDRE SOLUCOES EM TRADE E PESSOAS S/A</t>
  </si>
  <si>
    <t>CUSTOMIZA LOGISTICA E SERVICOS LTDA</t>
  </si>
  <si>
    <t>GI GROUP BRASIL RECURSOS HUMANOS LTDA</t>
  </si>
  <si>
    <t>EXPERT CONSULTORIA E TERCEIRIZAÇÃO DE MÃO DE OBRA LTDA</t>
  </si>
  <si>
    <t>Led Logística e Serviços Ltda</t>
  </si>
  <si>
    <t>RANDSTAD BRASIL RECURSOS HUMANOS LTDA</t>
  </si>
  <si>
    <t>Foods</t>
  </si>
  <si>
    <t>SAPORE</t>
  </si>
  <si>
    <t>VIVA FOOD</t>
  </si>
  <si>
    <t>RESOLV</t>
  </si>
  <si>
    <t>PIZZARIA FOFINHO</t>
  </si>
  <si>
    <t>QUESTÃO DE GOSTO</t>
  </si>
  <si>
    <t>CELEBRARE</t>
  </si>
  <si>
    <t>PADARIA SÃO FRANCISCO</t>
  </si>
  <si>
    <t>COUVE FLOR REFEIÇÕES</t>
  </si>
  <si>
    <t>COMMEMORIA BUFFET</t>
  </si>
  <si>
    <t>SABOR DA TERRA</t>
  </si>
  <si>
    <t>NUTRIBEM</t>
  </si>
  <si>
    <t>LUV EVENTOS</t>
  </si>
  <si>
    <t>MENU ALIMENTAÇÃO</t>
  </si>
  <si>
    <t>EXAL</t>
  </si>
  <si>
    <t>NOBRE GASTRONIMIA</t>
  </si>
  <si>
    <t>BANDEJÃO</t>
  </si>
  <si>
    <t>ESSENCIAL</t>
  </si>
  <si>
    <t>TCHE VIANDAS</t>
  </si>
  <si>
    <t>NUTRISUL</t>
  </si>
  <si>
    <t>NUTRIR</t>
  </si>
  <si>
    <t>ROCHA RESTAURANTE</t>
  </si>
  <si>
    <t>PREMIUM</t>
  </si>
  <si>
    <t>NOVITÁ</t>
  </si>
  <si>
    <t>SOBERANA SERVIÇOS DE REFEIÇÃO E COMERCIO LTDA</t>
  </si>
  <si>
    <t>GRSA</t>
  </si>
  <si>
    <t>SODEXO</t>
  </si>
  <si>
    <t>SPEND R$</t>
  </si>
  <si>
    <r>
      <rPr>
        <b/>
        <sz val="10"/>
        <color rgb="FFFFFFFF"/>
        <rFont val="Proxima Nova"/>
      </rPr>
      <t>Negociações:</t>
    </r>
    <r>
      <rPr>
        <b/>
        <sz val="10"/>
        <color rgb="FF999999"/>
        <rFont val="Proxima Nova"/>
      </rPr>
      <t xml:space="preserve">
O fornecedor se envolve em novas negociações e tenta entender o que é esperado deles, atendendo também às expectativas do Mercado Livre.</t>
    </r>
  </si>
  <si>
    <r>
      <rPr>
        <b/>
        <sz val="10"/>
        <color rgb="FFFFFFFF"/>
        <rFont val="Proxima Nova"/>
      </rPr>
      <t xml:space="preserve">Parceria de negócios:
</t>
    </r>
    <r>
      <rPr>
        <b/>
        <sz val="10"/>
        <color rgb="FF999999"/>
        <rFont val="Proxima Nova"/>
      </rPr>
      <t>O fornecedor demonstra interesse em atender novas demandas, apresentando soluções e respondendo em tempo adequado.</t>
    </r>
  </si>
  <si>
    <r>
      <rPr>
        <b/>
        <sz val="10"/>
        <color rgb="FFFFFFFF"/>
        <rFont val="Proxima Nova"/>
      </rPr>
      <t xml:space="preserve">Iniciativas de redução de custos:
</t>
    </r>
    <r>
      <rPr>
        <b/>
        <sz val="10"/>
        <color rgb="FF999999"/>
        <rFont val="Proxima Nova"/>
      </rPr>
      <t>O fornecedor demonstrou esforços para reduzir o preço ao propor iniciativas de redução de custos</t>
    </r>
  </si>
  <si>
    <r>
      <rPr>
        <b/>
        <sz val="10"/>
        <color rgb="FFFFFFFF"/>
        <rFont val="Proxima Nova"/>
      </rPr>
      <t xml:space="preserve">Preço:
</t>
    </r>
    <r>
      <rPr>
        <b/>
        <sz val="10"/>
        <color rgb="FF999999"/>
        <rFont val="Proxima Nova"/>
      </rPr>
      <t>O fornecedor tem preços competitivos</t>
    </r>
  </si>
  <si>
    <r>
      <rPr>
        <b/>
        <sz val="10"/>
        <color rgb="FFFFFFFF"/>
        <rFont val="Proxima Nova"/>
      </rPr>
      <t xml:space="preserve">Condições de pagamento:
</t>
    </r>
    <r>
      <rPr>
        <b/>
        <sz val="10"/>
        <color rgb="FF999999"/>
        <rFont val="Proxima Nova"/>
      </rPr>
      <t>Quão rápido o fornecedor aceitou o novo DPO?</t>
    </r>
  </si>
  <si>
    <r>
      <rPr>
        <b/>
        <sz val="10"/>
        <color rgb="FFFFFFFF"/>
        <rFont val="Proxima Nova"/>
      </rPr>
      <t>Contratos / Confiabilidade:</t>
    </r>
    <r>
      <rPr>
        <b/>
        <sz val="10"/>
        <color rgb="FF999999"/>
        <rFont val="Proxima Nova"/>
      </rPr>
      <t xml:space="preserve">
Para fornecedores com e sem contratos</t>
    </r>
  </si>
  <si>
    <r>
      <rPr>
        <b/>
        <sz val="10"/>
        <color theme="1"/>
        <rFont val="Proxima Nova"/>
      </rPr>
      <t>Entregáveis:</t>
    </r>
    <r>
      <rPr>
        <b/>
        <sz val="10"/>
        <color theme="1"/>
        <rFont val="Proxima Nova"/>
      </rPr>
      <t xml:space="preserve">
O fornecedor entrega o que foi negociado, atendendo a todas as especificações técnicas</t>
    </r>
  </si>
  <si>
    <r>
      <rPr>
        <b/>
        <sz val="10"/>
        <color theme="1"/>
        <rFont val="Proxima Nova"/>
      </rPr>
      <t>SLAs:</t>
    </r>
    <r>
      <rPr>
        <b/>
        <sz val="10"/>
        <color theme="1"/>
        <rFont val="Proxima Nova"/>
      </rPr>
      <t xml:space="preserve">
Fornecedor atende aos principais indicadores de desempenho do Mercado Livre e Mercado Pago</t>
    </r>
  </si>
  <si>
    <r>
      <rPr>
        <b/>
        <sz val="10"/>
        <color theme="1"/>
        <rFont val="Proxima Nova"/>
      </rPr>
      <t>Iniciativas de redução de custos:</t>
    </r>
    <r>
      <rPr>
        <b/>
        <sz val="10"/>
        <color theme="1"/>
        <rFont val="Proxima Nova"/>
      </rPr>
      <t xml:space="preserve">
O fornecedor demonstrou esforços para reduzir o preço ao propor iniciativas de redução de custos</t>
    </r>
  </si>
  <si>
    <r>
      <rPr>
        <b/>
        <sz val="10"/>
        <color theme="1"/>
        <rFont val="Proxima Nova"/>
      </rPr>
      <t>Comunicação:</t>
    </r>
    <r>
      <rPr>
        <b/>
        <sz val="10"/>
        <color theme="1"/>
        <rFont val="Proxima Nova"/>
      </rPr>
      <t xml:space="preserve">
O fornecedor se comunica de forma eficaz com as equipes do Mercado Livre e do Mercado Pago</t>
    </r>
  </si>
  <si>
    <r>
      <rPr>
        <b/>
        <sz val="10"/>
        <color theme="1"/>
        <rFont val="Proxima Nova"/>
      </rPr>
      <t>Engajamento:</t>
    </r>
    <r>
      <rPr>
        <b/>
        <sz val="10"/>
        <color theme="1"/>
        <rFont val="Proxima Nova"/>
      </rPr>
      <t xml:space="preserve">
O fornecedor se envolve efetivamente com as iniciativas e novas demandas propostas pelo Mercado Livre e Mercado Pago.</t>
    </r>
  </si>
  <si>
    <r>
      <rPr>
        <b/>
        <sz val="10"/>
        <color theme="1"/>
        <rFont val="Proxima Nova"/>
      </rPr>
      <t>Expertise e Inovação:</t>
    </r>
    <r>
      <rPr>
        <b/>
        <sz val="10"/>
        <color theme="1"/>
        <rFont val="Proxima Nova"/>
      </rPr>
      <t xml:space="preserve">
Quão experiente é o fornecedor no segmento, incluindo a qualidade da proposta</t>
    </r>
  </si>
  <si>
    <r>
      <rPr>
        <b/>
        <sz val="10"/>
        <color theme="1"/>
        <rFont val="Proxima Nova"/>
      </rPr>
      <t>Clima:</t>
    </r>
    <r>
      <rPr>
        <b/>
        <sz val="10"/>
        <color theme="1"/>
        <rFont val="Proxima Nova"/>
      </rPr>
      <t xml:space="preserve">
Como o fornecedor está gerenciando as emissões de carbono (medindo, reduzindo e mitigando)</t>
    </r>
  </si>
  <si>
    <r>
      <rPr>
        <b/>
        <sz val="10"/>
        <color theme="1"/>
        <rFont val="Proxima Nova"/>
      </rPr>
      <t>Social</t>
    </r>
    <r>
      <rPr>
        <b/>
        <sz val="10"/>
        <color theme="1"/>
        <rFont val="Proxima Nova"/>
      </rPr>
      <t>:
Como o fornecedor está comprometido em promover direitos humanos, diversidade e desenvolvimento social em sua cadeia de valor?</t>
    </r>
  </si>
  <si>
    <r>
      <rPr>
        <b/>
        <sz val="10"/>
        <color theme="1"/>
        <rFont val="Proxima Nova"/>
      </rPr>
      <t xml:space="preserve">Governança:
</t>
    </r>
    <r>
      <rPr>
        <b/>
        <sz val="10"/>
        <color theme="1"/>
        <rFont val="Proxima Nova"/>
      </rPr>
      <t>O fornecedor tem um código de conduta ou política sobre ética e transparência</t>
    </r>
  </si>
  <si>
    <t>Total Av Técnica</t>
  </si>
  <si>
    <t>Total Av Comercial</t>
  </si>
  <si>
    <t>Nota Final</t>
  </si>
  <si>
    <t>FACILITIES E MANUTENÇÂO</t>
  </si>
  <si>
    <t>FDTV FORÇA DE VENDAS</t>
  </si>
  <si>
    <t>FOODS</t>
  </si>
  <si>
    <t>FRETADO</t>
  </si>
  <si>
    <t>MÃO DE OBRA EXTERNA</t>
  </si>
  <si>
    <t>OBRAS</t>
  </si>
  <si>
    <t>SISTEMAS DE ARMAZENAGEM E MECANIZAÇÃO</t>
  </si>
  <si>
    <t>Av Técnica</t>
  </si>
  <si>
    <t>Av Comercial</t>
  </si>
  <si>
    <t xml:space="preserve"> Av Comercial</t>
  </si>
  <si>
    <t>2°</t>
  </si>
  <si>
    <t>4°</t>
  </si>
  <si>
    <t>1°</t>
  </si>
  <si>
    <t>3°</t>
  </si>
  <si>
    <t>]</t>
  </si>
  <si>
    <t>Orientações Gerais</t>
  </si>
  <si>
    <t>1- TODOS os fornecedores da categoria mencionados na coluna B devem ser avaliados conforme critérios definidos na linha 4 (colunas D a I).</t>
  </si>
  <si>
    <t>A avaliação deverá ser feita considerando o desempenho dos fornecedores durante todo o ano de 2024, e de acordo com a escala abaixo:</t>
  </si>
  <si>
    <r>
      <rPr>
        <b/>
        <sz val="10"/>
        <color rgb="FFFFFFFF"/>
        <rFont val="Proxima Nova"/>
      </rPr>
      <t xml:space="preserve">Escala de Avaliação:
1. Baixa </t>
    </r>
    <r>
      <rPr>
        <sz val="10"/>
        <color rgb="FFFFFFFF"/>
        <rFont val="Proxima Nova"/>
      </rPr>
      <t>(Abaixo do Esperado)</t>
    </r>
    <r>
      <rPr>
        <b/>
        <sz val="10"/>
        <color rgb="FFFFFFFF"/>
        <rFont val="Proxima Nova"/>
      </rPr>
      <t xml:space="preserve">
2. Média </t>
    </r>
    <r>
      <rPr>
        <sz val="10"/>
        <color rgb="FFFFFFFF"/>
        <rFont val="Proxima Nova"/>
      </rPr>
      <t>(Dentro do Esperado)</t>
    </r>
    <r>
      <rPr>
        <b/>
        <sz val="10"/>
        <color rgb="FFFFFFFF"/>
        <rFont val="Proxima Nova"/>
      </rPr>
      <t xml:space="preserve">
3. Alta </t>
    </r>
    <r>
      <rPr>
        <sz val="10"/>
        <color rgb="FFFFFFFF"/>
        <rFont val="Proxima Nova"/>
      </rPr>
      <t>(Acima do Esperado)</t>
    </r>
  </si>
  <si>
    <t>2- Cada critério possui um peso, informados na linha 3 (colunas D a I).</t>
  </si>
  <si>
    <t>3- Todos os fornecedores serão avaliados por critérios de ESG (Meio ambiente, Responsabilidade social e Governaça), que terão peso de 15%. Esta avaliação será feita para todos os fornecedores pelo time de Sustentabilidade</t>
  </si>
  <si>
    <t>4- Prazo para envio de respostas: 10/12/2024</t>
  </si>
  <si>
    <t/>
  </si>
  <si>
    <t>MAX of SPEND R$</t>
  </si>
  <si>
    <t>Total Geral</t>
  </si>
  <si>
    <t>COUNTA of SPEND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</si>
</sst>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0.0"/>
  </numFmts>
  <fonts count="22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F2DB00"/>
      <name val="Arial"/>
    </font>
    <font>
      <b/>
      <sz val="12"/>
      <color rgb="FFFFFFFF"/>
      <name val="Proxima Nova"/>
    </font>
    <font>
      <b/>
      <sz val="12"/>
      <color rgb="FF000000"/>
      <name val="Proxima Nova"/>
    </font>
    <font>
      <b/>
      <sz val="10"/>
      <color rgb="FF000000"/>
      <name val="Proxima Nova"/>
    </font>
    <font>
      <b/>
      <sz val="10"/>
      <color rgb="FFFFFFFF"/>
      <name val="Proxima Nova"/>
    </font>
    <font>
      <b/>
      <sz val="10"/>
      <color rgb="FFF2DB00"/>
      <name val="Proxima Nova"/>
    </font>
    <font>
      <b/>
      <sz val="10"/>
      <color rgb="FF999999"/>
      <name val="Proxima Nova"/>
    </font>
    <font>
      <sz val="10"/>
      <color rgb="FFFFFFFF"/>
      <name val="Proxima Nova"/>
    </font>
    <font>
      <sz val="10"/>
      <color rgb="FF000000"/>
      <name val="Proxima Nova"/>
    </font>
    <font>
      <sz val="10"/>
      <color theme="1"/>
      <name val="Arial"/>
      <scheme val="minor"/>
    </font>
    <font>
      <b/>
      <sz val="10"/>
      <color theme="1"/>
      <name val="Proxima Nova"/>
    </font>
    <font>
      <b/>
      <sz val="9"/>
      <color rgb="FF1155CC"/>
      <name val="&quot;Google Sans Mono&quot;"/>
    </font>
    <font>
      <sz val="10"/>
      <color rgb="FFFF0000"/>
      <name val="Arial"/>
      <scheme val="minor"/>
    </font>
    <font>
      <sz val="10"/>
      <color theme="1"/>
      <name val="Proxima Nova"/>
    </font>
    <font>
      <b/>
      <sz val="13"/>
      <color rgb="FFF2DB00"/>
      <name val="Proxima Nova"/>
    </font>
    <font>
      <b/>
      <sz val="11"/>
      <color rgb="FFFFFFFF"/>
      <name val="Proxima Nova"/>
    </font>
    <font>
      <sz val="10"/>
      <color rgb="FF999999"/>
      <name val="Proxima Nova"/>
    </font>
    <font>
      <sz val="10"/>
      <color rgb="FF000000"/>
      <name val="Proxima Nova"/>
    </font>
    <font>
      <b/>
      <sz val="10"/>
      <color rgb="FFF2DB00"/>
      <name val="Arial"/>
      <scheme val="minor"/>
    </font>
    <font>
      <sz val="10"/>
      <color rgb="FFF2DB00"/>
      <name val="Proxima Nova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E0E0E"/>
        <bgColor rgb="FF0E0E0E"/>
      </patternFill>
    </fill>
    <fill>
      <patternFill patternType="solid">
        <fgColor rgb="FFCFE2F3"/>
        <bgColor rgb="FFCFE2F3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9" fontId="9" fillId="3" borderId="0" xfId="0" applyNumberFormat="1" applyFont="1" applyFill="1" applyAlignment="1">
      <alignment horizontal="center"/>
    </xf>
    <xf numFmtId="9" fontId="10" fillId="4" borderId="0" xfId="0" applyNumberFormat="1" applyFont="1" applyFill="1" applyAlignment="1">
      <alignment horizontal="center"/>
    </xf>
    <xf numFmtId="0" fontId="11" fillId="0" borderId="0" xfId="0" applyFont="1"/>
    <xf numFmtId="0" fontId="11" fillId="5" borderId="0" xfId="0" applyFont="1" applyFill="1"/>
    <xf numFmtId="0" fontId="11" fillId="6" borderId="0" xfId="0" applyFont="1" applyFill="1"/>
    <xf numFmtId="0" fontId="1" fillId="0" borderId="0" xfId="0" applyFont="1" applyAlignment="1">
      <alignment horizontal="right"/>
    </xf>
    <xf numFmtId="0" fontId="6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/>
    </xf>
    <xf numFmtId="164" fontId="11" fillId="0" borderId="0" xfId="0" applyNumberFormat="1" applyFont="1"/>
    <xf numFmtId="0" fontId="13" fillId="7" borderId="0" xfId="0" applyFont="1" applyFill="1" applyAlignment="1">
      <alignment horizontal="left"/>
    </xf>
    <xf numFmtId="165" fontId="11" fillId="0" borderId="0" xfId="0" applyNumberFormat="1" applyFont="1"/>
    <xf numFmtId="2" fontId="11" fillId="0" borderId="0" xfId="0" applyNumberFormat="1" applyFont="1"/>
    <xf numFmtId="0" fontId="14" fillId="0" borderId="0" xfId="0" applyFont="1"/>
    <xf numFmtId="164" fontId="14" fillId="0" borderId="0" xfId="0" applyNumberFormat="1" applyFont="1"/>
    <xf numFmtId="0" fontId="15" fillId="3" borderId="0" xfId="0" applyFont="1" applyFill="1"/>
    <xf numFmtId="0" fontId="16" fillId="3" borderId="0" xfId="0" applyFont="1" applyFill="1" applyAlignment="1">
      <alignment horizontal="center"/>
    </xf>
    <xf numFmtId="9" fontId="17" fillId="3" borderId="0" xfId="0" applyNumberFormat="1" applyFont="1" applyFill="1"/>
    <xf numFmtId="9" fontId="6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18" fillId="3" borderId="0" xfId="0" applyFont="1" applyFill="1"/>
    <xf numFmtId="0" fontId="19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/>
    </xf>
    <xf numFmtId="0" fontId="11" fillId="3" borderId="0" xfId="0" applyFont="1" applyFill="1"/>
    <xf numFmtId="0" fontId="6" fillId="3" borderId="0" xfId="0" applyFont="1" applyFill="1" applyAlignment="1">
      <alignment horizontal="left" vertical="center" wrapText="1"/>
    </xf>
    <xf numFmtId="0" fontId="20" fillId="3" borderId="0" xfId="0" applyFont="1" applyFill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1" xfId="0" applyNumberFormat="1" applyBorder="1"/>
    <xf numFmtId="9" fontId="0" fillId="0" borderId="6" xfId="0" applyNumberFormat="1" applyBorder="1"/>
    <xf numFmtId="9" fontId="0" fillId="0" borderId="8" xfId="0" applyNumberFormat="1" applyBorder="1"/>
    <xf numFmtId="0" fontId="0" fillId="0" borderId="11" xfId="0" pivotButton="1" applyBorder="1"/>
    <xf numFmtId="0" fontId="0" fillId="0" borderId="11" xfId="0" applyBorder="1"/>
    <xf numFmtId="9" fontId="0" fillId="0" borderId="12" xfId="0" applyNumberFormat="1" applyBorder="1"/>
    <xf numFmtId="0" fontId="1" fillId="2" borderId="0" xfId="0" applyFont="1" applyFill="1"/>
    <xf numFmtId="0" fontId="0" fillId="0" borderId="0" xfId="0"/>
    <xf numFmtId="0" fontId="3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wrapText="1"/>
    </xf>
    <xf numFmtId="0" fontId="15" fillId="3" borderId="0" xfId="0" applyFont="1" applyFill="1"/>
    <xf numFmtId="9" fontId="17" fillId="3" borderId="0" xfId="0" applyNumberFormat="1" applyFont="1" applyFill="1" applyAlignment="1">
      <alignment horizontal="center"/>
    </xf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104775</xdr:rowOff>
    </xdr:from>
    <xdr:ext cx="1962150" cy="10953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28575</xdr:rowOff>
    </xdr:from>
    <xdr:ext cx="1638300" cy="923925"/>
    <xdr:pic>
      <xdr:nvPicPr>
        <xdr:cNvPr id="2" name="image2.pn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runo Jeliel Nunes Silva" refreshedDate="45786.693566782407" refreshedVersion="8" recordCount="1000" xr:uid="{00000000-000A-0000-FFFF-FFFF00000000}">
  <cacheSource type="worksheet">
    <worksheetSource ref="A1:U1001" sheet="Notas Ponderadas + Média"/>
  </cacheSource>
  <cacheFields count="21">
    <cacheField name="Categoria" numFmtId="0">
      <sharedItems containsBlank="1" count="19">
        <m/>
        <s v="3PL"/>
        <s v="BOX"/>
        <s v="CALL CENTER"/>
        <s v="COMMERCIAL CARRIERS"/>
        <s v="MANUTENÇAO"/>
        <s v="FACILITIES"/>
        <s v="FDVT FORÇA DE VENDAS"/>
        <s v="FIRST MILE"/>
        <s v="FLYERS"/>
        <s v="Fretado"/>
        <s v="LAST MILE"/>
        <s v="LINE HAUL"/>
        <s v="Obras (Construtora)"/>
        <s v="PRODUCTION AGENCY"/>
        <s v="REAL ESTATE SHIPPING"/>
        <s v="SISTEMAS DE ARMAZENAGEM E MECANIZAÇAO"/>
        <s v="MAO DE OBRA EXTERNA"/>
        <s v="Foods"/>
      </sharedItems>
    </cacheField>
    <cacheField name="Razão Social" numFmtId="0">
      <sharedItems containsBlank="1" count="325">
        <s v="Peso"/>
        <s v="UNIDOCK’S ASSESSORIA E LOGÍSTICA DE MATERIAIS LTDA"/>
        <s v="CEVA LOGISTICS LTDA"/>
        <s v="KUEHNE + NAGEL SERVIÇOS LOGISTICOS LTDA"/>
        <s v="KLABIN Sa."/>
        <s v="Emballerge Industria e Comercio de Papelao Ltda"/>
        <s v="PENHA PAPEIS E EMBALAGENS LTDA"/>
        <s v="CTX MLB"/>
        <s v="ATE"/>
        <s v="TP"/>
        <s v="AeC"/>
        <s v="(CORREIOS) EMPRESA BRASILEIRA DE CORREIOS E TELÉGRAFOS"/>
        <s v="(LOGGI) L4B LOGISTICA LTDA"/>
        <s v="COOPERATIVA REDE SUL DE LOGISTICA LTDA"/>
        <s v="SEQUOIA LOGISTICA E TRANSPORTES S.A"/>
        <s v="JADLOG LOGISTICA S.A"/>
        <s v="FEDEX BRASIL LOGÍSTICA E TRANSPORTE LTDA"/>
        <s v="CARVALIMA TRANSPORTES LTDA"/>
        <s v="CARRIERS LOGISTICA E TRANSPORTE LTDA"/>
        <s v="LEADEC SERVICOS INDUSTRIAIS DO BRASIL"/>
        <s v="(GPS) IN HAUS INDUSTRIAL E SERVIÇOS DE LOGÍSTICA LTDA."/>
        <s v="Tecnogera Locacao e transformacao"/>
        <s v="(THORIO) TH 232 CONSULTORIA E LOCAÇÃO DE GERADORES"/>
        <s v="ESSENCIAL SOLUÇÕES TÉCNICAS LTDA"/>
        <s v="BR Spply"/>
        <s v="LI DE ARAUJO SERVICOS PATRIMONIAIS"/>
        <s v="ARTPLAN COMERCIAL LTDA"/>
        <s v="G4S"/>
        <s v="LIDERANCA LIMPEZA E CONSERVACAO LTD"/>
        <s v="OSESP"/>
        <s v="GRAN COFFEE COMERCIO LOCACAO"/>
        <s v="DS SERVICOS DE APOIO ADMINISTRATIVO"/>
        <s v="FORTSUN SERVICOS DE AGENCIAMENTO E"/>
        <s v="SPEEDMAIS SOLUCOES LTDA"/>
        <s v="MOTIVA CENTRAL DE ATENDIMENTO TELEFONICO"/>
        <s v="XISTO TECNOLOGIA DA INFORMACAO LTDA"/>
        <s v="RHEMA SERVICE LTDA"/>
        <s v="CONECTA TRADE"/>
        <s v="OUTSOURCING BRASIL LTDA"/>
        <s v="GRUPO PICINATO"/>
        <s v="NONNA TERCEIRIZACAO DE SERVICOS LTD"/>
        <s v="MK9 TRADE"/>
        <s v="(ALC) ANDRE LUIZ NEVES DA COSTA"/>
        <s v="AC2 LOGISTICA EIRELI"/>
        <s v="BASEPEX ENCOMENDAS URGENTES EIRELI"/>
        <s v="BGN NIKIMBA TRANSPORTE LTDA"/>
        <s v="BLD LOGISTICA LTDA"/>
        <s v="COMPANHIA CAXIENSE DE TRANSPORTE E LOGISTICA LTDA"/>
        <s v="(DDL) M D SOUZA INTERMEDIACOES DE NEGOCIOS LTDA"/>
        <s v="(DHL) UNIDOCK’S ASSESSORIA E LOGÍSTICA DE MATERIAIS LTDA"/>
        <s v="FLYPACK TRANSPORTE E LOGISTICA LTDA"/>
        <s v="HAWK TRANSPORTES LTDA"/>
        <s v="TRANSPORTES IMEDIATO LTDA"/>
        <s v="JM TRANSPORTES E DISTRIBUICAO LTDA"/>
        <s v="LOG STOPASSOLLI TRANSPORTES LTDA"/>
        <s v="TRANSMARONI TRANSPORTES BRASIL RODOVIÁRIOS LTDA"/>
        <s v="MURICI TRANSPORTES E LOGISTICA EIRELI"/>
        <s v="ONTIME EXPRESS LOGÍSTICA E TRANSPORTES S.A"/>
        <s v="PANTERA LOG TRANSPORTES E LOGISTICA LTDA"/>
        <s v="PARCEIRO SPOT SOLUÇÕES LTDA"/>
        <s v="PRA LOG TRANSPORTES E SERVIÇOS LTDA"/>
        <s v="PROTEGE CARGO"/>
        <s v="(RODACOOP) COOPERATIVA DOS TRANSPORTADORES AUTONOMOS DE CARGAS, PASSAGEIROS E SERVICOS DE LOGISTICA LTDA"/>
        <s v="EDUARDO SMOLKA DE FARIA VS EXPRESS LIMITADA"/>
        <s v="TORRES TRANSPORTES LTDA"/>
        <s v="LORDTECH POLIMEROS LTDA"/>
        <s v="WORLD POST INDUSTRIA, COMERCIO E SERVICOS LTDA"/>
        <s v="RIOTEK INDUSTRIA E COMERCIO DE EMBALAGENS LTDA"/>
        <s v="Bus Up"/>
        <s v="Mimo"/>
        <s v="Piccolutur"/>
        <s v="Transponteio"/>
        <s v="ValeTur"/>
        <s v="Fretadão"/>
        <s v="Stylle Turismo"/>
        <s v="D'Pradus"/>
        <s v="Kari fretados"/>
        <s v="Azzatur | Azevedo &amp; Castro"/>
        <s v="Valdetur"/>
        <s v="TransDePaula"/>
        <s v="Volcan"/>
        <s v="Transporte Passarinho"/>
        <s v="Germanica Turismo"/>
        <s v="DM Turismo"/>
        <s v="Alexandre Turismo"/>
        <s v="Transleo (LDC)"/>
        <s v="Jangada"/>
        <s v="Jota Mar"/>
        <s v="Litoral Norte (Realsi)"/>
        <s v="JSL"/>
        <s v="Astrotur"/>
        <s v="Cherantola"/>
        <s v="Essencial"/>
        <s v="Murici"/>
        <s v="RodaCoop"/>
        <s v="Hawk Transportes"/>
        <s v="BRJ"/>
        <s v="Basepex Encomendas"/>
        <s v="BLD Logística"/>
        <s v="CoopMetro"/>
        <s v="DHL"/>
        <s v="PRA Log"/>
        <s v="Parceiro Spot"/>
        <s v="ALC"/>
        <s v="MSR"/>
        <s v="AltoVale"/>
        <s v="Panterta Log"/>
        <s v="TransMana"/>
        <s v="Flight Cargo"/>
        <s v="ADO Transportadora"/>
        <s v="Ontime"/>
        <s v="Atitude"/>
        <s v="BGN Nikimba"/>
        <s v="AC2 Logística"/>
        <s v="WLS Cargo"/>
        <s v="Torres Transportes"/>
        <s v="Eco Express"/>
        <s v="DeCargo"/>
        <s v="50 Mais"/>
        <s v="Coomap"/>
        <s v="DeLuna"/>
        <s v="Espíndola"/>
        <s v="Smolka"/>
        <s v="Log Serviços"/>
        <s v="Bravox"/>
        <s v="Nikkey"/>
        <s v="JM Transportes"/>
        <s v="Rede Frete"/>
        <s v="Transitario Log"/>
        <s v="DDL"/>
        <s v="Log Soluções"/>
        <s v="Entrevias Express"/>
        <s v="E-Log"/>
        <s v="Renner"/>
        <s v="Faster Log"/>
        <s v="JL Castro"/>
        <s v="DL Logística"/>
        <s v="M. J. Transportes"/>
        <s v="Logstopassolli"/>
        <s v="Rodalog"/>
        <s v="DF"/>
        <s v="3 A BRASIL"/>
        <s v="Motatur Turismo"/>
        <s v="PrataLog"/>
        <s v="DFA"/>
        <s v="Flypack"/>
        <s v="Move"/>
        <s v="Help Me Soluções"/>
        <s v="Juliana Aparecida"/>
        <s v="Única Transportes"/>
        <s v="CargoBR"/>
        <s v="T2C"/>
        <s v="Lets Express"/>
        <s v="Ramponi"/>
        <s v="RSC"/>
        <s v="Transdelevati"/>
        <s v="Provisyon"/>
        <s v="Caxiense"/>
        <s v="Bem Log"/>
        <s v="Nave Transporte"/>
        <s v="Avante Transportes"/>
        <s v="Fast Norte Courier"/>
        <s v="Maxxlog"/>
        <s v="Blessed"/>
        <s v="CMPL Transportes"/>
        <s v="Ar Cargo"/>
        <s v="Manaos"/>
        <s v="Avista"/>
        <s v="Kuehne+Nagel"/>
        <s v="OPR"/>
        <s v="Dapex"/>
        <s v="GD Guimarães"/>
        <s v="Onze"/>
        <s v="Jualog"/>
        <s v="Ceva"/>
        <s v="BQ Log"/>
        <s v="Sequoia"/>
        <s v="Avant"/>
        <s v="AD&amp;GE TRANSPORTE RODOVIARIO DE CARGAS LTDA ME"/>
        <s v="AXON TRANSPORTES S/A"/>
        <s v="CARGOLIFT LOGÍSTICA S/A"/>
        <s v="DV3 SOLUÇÕES LOGISTICAS LTDA"/>
        <s v="FAZENDA SÃO JUDAS LOGÍSTICA LTDA"/>
        <s v="GAFOR S.A."/>
        <s v="JM TRANSPORTES E DISTRIBUICÃO LTDA"/>
        <s v="JOMED TRANSPORTES E LOGISTICA EIRELI"/>
        <s v="LEMAR LOGÍSTICA E TRANSPORTES LTDA"/>
        <s v="OPR LOGISTICA PONTUAL"/>
        <s v="RN EXPRESS COURIER DO BRASIL"/>
        <s v="RODOVIARIO NOSSA SENHORA DA PENHA LTDA"/>
        <s v="TRANS RV TRANSPORTES RODOVIÁRIO DE CARGAS LTDA"/>
        <s v="MONFREDNI TRANSPORTES LTDA"/>
        <s v="REITER TRANSPORTES E LOGÍSTICA LTDA"/>
        <s v="TRANSKING TRANSPORTES LTDA"/>
        <s v="TRANSPORTES CORDENONSI LTDA"/>
        <s v="GAS TRANSPORTES E SERVIÇOS LTDA"/>
        <s v="R&amp;R ISA'S TRANSPORTES EIRELI"/>
        <s v="CARGOBR TRANSPORTES EIRELLI"/>
        <s v="Tex Courier Express (Total Express)"/>
        <s v="JSL S.A"/>
        <s v="TATION ENGENHARIA LTDA"/>
        <s v="MAV CONSTRUTORA E SERVICOS LTDA"/>
        <s v="BLEND CONSTRUTORA"/>
        <s v="LAR ENGENHARIA E CONSTRUÇÕES DE ESCRITÓRIOS CORPORATIVOS LTDA"/>
        <s v="LCM SOLUCOES CONSTRUTIVAS LTDA"/>
        <s v="MULTIOBRAS COMÉRCIO CONSTRUÇÕES e INSTALAÇÕES LTDA"/>
        <s v="NOVETEL COMERCIO E SERVICOS LTDA"/>
        <s v="LPL CONSTRUCOES LTDA"/>
        <s v="LEMARC ENGENHARIA LTDA"/>
        <s v="SEC SERVICOS DE ENGENHARIA E CONSTRUÇÃO"/>
        <s v="BINE ENGENHARIA LTDA"/>
        <s v="CONSTRUTORA FOCCO"/>
        <s v="360 CONSTRUÇÕES"/>
        <s v="ENGFLEX ENGENHARIA E CONSULTORIA LTDA"/>
        <s v="ATHIE WOHNRATH COMERCIO DE PRODUTOS"/>
        <s v="CONSUL ENGENHARIA LTDA"/>
        <s v="Paranoid Brasil Ltda."/>
        <s v="MOVI &amp; ART PRODUÇÕES CINEMATOGRÁFICAS LTDA"/>
        <s v="Delicatessen Produção de Filmes LTDA"/>
        <s v="Prologis"/>
        <s v="GLP"/>
        <s v="HSI"/>
        <s v="Fullwood"/>
        <s v="XP Asset"/>
        <s v="W Torre"/>
        <s v="Log CP"/>
        <s v="Patria (Credit Suisse)"/>
        <s v="Capitania"/>
        <s v="Cassol"/>
        <s v="Bresco"/>
        <s v="RBR Log"/>
        <s v="BTS Propoerties"/>
        <s v="AGUIA SISTEMAS DE ARMAZENAGEM SA"/>
        <s v="INSTALL EQUIPAMENTOS E MECANICA"/>
        <s v="BASTIAN SOUTH AMERICA AUTOMACAO E"/>
        <s v="NUCLEOTECH"/>
        <s v="SCHEFFER"/>
        <s v="FERMAD"/>
        <s v="BERTOLINI"/>
        <s v="GRUPO SA"/>
        <s v="W3"/>
        <s v="4T GROUP"/>
        <s v="A Senhorinha Serviços Logísticos Ltda"/>
        <s v="ACTUAL SELECAO E SERVICOS LTDA."/>
        <s v="BLITZ RECURSOS HUMANOS LTDA"/>
        <s v="CAMARGO &amp; MACIEL RECURSOS HUMANOS LTDA"/>
        <s v="Carpediem Desenvolvimento Profissional Ltda"/>
        <s v="CH BRAZIL CONSULTORIA RECURSOS HUMANOS"/>
        <s v="Cipriano Logística e Transportes Ltda"/>
        <s v="EBS2 TRADE E GESTAO LTDA"/>
        <s v="EMPLOYER TRABALHO TEMPORÁRIO S.A."/>
        <s v="Eurofirms Gestão de Talentos Brasil Ltda"/>
        <s v="FENIX ORGANIZACAO EM RECURSOS HUMANOS LTDA(Fenix RH)"/>
        <s v="FENIX SERVICE SERVIÇOS E MÃO DE OBRA LTDA"/>
        <s v="FORMATEC TERCEIRIZAÇÃO LTDA"/>
        <s v="FORMAWORK SERVIÇOS TEMPORARIOS LTDA"/>
        <s v="GESTAO &amp; EMPREGOS, RECURSOS HUMANOS LTDA(personare)"/>
        <s v="Grupo Services"/>
        <s v="HUBPROLOG TECNOLOGIA E SERVICOS LOGISTICOS LTDA"/>
        <s v="JABUR SOLUÇÕES EM RECURSOS HUMANOS LTDA"/>
        <s v="JUAREZ PEDRO DE OLIVEIRA LTDA"/>
        <s v="MALKA GESTAO DE PESSOAS LTDA"/>
        <s v="MANPOWER STAFFING LTDA"/>
        <s v="MENDES TALENT TERCEIRIZACAO E RECURSOS HUMANOS LTDA"/>
        <s v="METARH RECRUTAMENTO E SELECAO DE PESSOAL LTDA."/>
        <s v="NOSSA SERVICO TEMPORARIO E GESTAO DE PESSOAS LTDA"/>
        <s v="NOVA RHEAL CONSULTORIA EMPRESARIAL LTDA (união rh)"/>
        <s v="Olog Operador Logístico Digital Ltda"/>
        <s v="PANNA RECURSOS HUMANOS E TERCEIRIZAÇÃO LTDA"/>
        <s v="PERSONA PRO GESTAO INTELIGENTE LTDA"/>
        <s v="Polly Recursos Humanos e Transportes Ltda"/>
        <s v="Polly Serviços de Apoio Logistico Eireli"/>
        <s v="Polly Serviços de Terceirização Ltda"/>
        <s v="PREMIERE SERVIÇOS EMPRESÁRIAIS LTDA"/>
        <s v="PRIMER GESTAO DE RECURSOS HUMANOS LTDA"/>
        <s v="PROMPT SERVIÇOS ESPECIALIZADOS EM MÃO DE OBRA LTDA"/>
        <s v="RECURSUS CONSULTORIA E OUTSOURCING LTDA"/>
        <s v="RH MAIOR"/>
        <s v="Rhadar Recursos Humanos LTDA"/>
        <s v="RT2 RH LTDA"/>
        <s v="Seven Logística &amp; Serviços"/>
        <s v="SP Soluções Empresariais Ltda(sertec)"/>
        <s v="SRM - TERCEIRIZACAO DE SERVICOS E RECURSOS HUMANOS LTDA"/>
        <s v="SUPORTE RECURSOS HUMANOS LTDA"/>
        <s v="SUPREMA SOLUÇÕES LOGISTICAS RECURSOS HUMANOS LTDA"/>
        <s v="TBRH RECURSOS HUMANOS LTDA"/>
        <s v="TELOS CONSULTORIA EMPRESARIAL LTDA"/>
        <s v="TSI"/>
        <s v="UMANA BRASIL ASSESSORIA E CONSULTORIA DE RECURSOS HUMANOS LTDA"/>
        <s v="VALOR RH TERCEIRIZAÇÃO DE MÃO DE OBRA LTDA"/>
        <s v="WE CAN BR TRABALHO TEMPORÁRIO LTDA"/>
        <s v="ZAFER RECURSOS HUMANOS E TRABALHO TEMPORÁRIO LTDA"/>
        <s v="ADECCO RECURSOS HUMANOS S/A"/>
        <s v="ALLIS LUANDRE SOLUCOES EM TRADE E PESSOAS S/A"/>
        <s v="CUSTOMIZA LOGISTICA E SERVICOS LTDA"/>
        <s v="GI GROUP BRASIL RECURSOS HUMANOS LTDA"/>
        <s v="EXPERT CONSULTORIA E TERCEIRIZAÇÃO DE MÃO DE OBRA LTDA"/>
        <s v="Led Logística e Serviços Ltda"/>
        <s v="RANDSTAD BRASIL RECURSOS HUMANOS LTDA"/>
        <s v="SAPORE"/>
        <s v="VIVA FOOD"/>
        <s v="RESOLV"/>
        <s v="PIZZARIA FOFINHO"/>
        <s v="QUESTÃO DE GOSTO"/>
        <s v="CELEBRARE"/>
        <s v="PADARIA SÃO FRANCISCO"/>
        <s v="COUVE FLOR REFEIÇÕES"/>
        <s v="COMMEMORIA BUFFET"/>
        <s v="SABOR DA TERRA"/>
        <s v="NUTRIBEM"/>
        <s v="LUV EVENTOS"/>
        <s v="MENU ALIMENTAÇÃO"/>
        <s v="EXAL"/>
        <s v="NOBRE GASTRONIMIA"/>
        <s v="BANDEJÃO"/>
        <s v="TCHE VIANDAS"/>
        <s v="NUTRISUL"/>
        <s v="NUTRIR"/>
        <s v="ROCHA RESTAURANTE"/>
        <s v="PREMIUM"/>
        <s v="NOVITÁ"/>
        <s v="SOBERANA SERVIÇOS DE REFEIÇÃO E COMERCIO LTDA"/>
        <s v="GRSA"/>
        <s v="SODEXO"/>
        <m/>
      </sharedItems>
    </cacheField>
    <cacheField name="SPEND R$" numFmtId="164">
      <sharedItems containsString="0" containsBlank="1" containsNumber="1" minValue="4421.67" maxValue="2413838176.8099999"/>
    </cacheField>
    <cacheField name="Negociações:_x000a_O fornecedor se envolve em novas negociações e tenta entender o que é esperado deles, atendendo também às expectativas do Mercado Livre." numFmtId="0">
      <sharedItems containsString="0" containsBlank="1" containsNumber="1" minValue="0.15" maxValue="0.44999999999999996"/>
    </cacheField>
    <cacheField name="Parceria de negócios:_x000a_O fornecedor demonstra interesse em atender novas demandas, apresentando soluções e respondendo em tempo adequado." numFmtId="0">
      <sharedItems containsString="0" containsBlank="1" containsNumber="1" minValue="0.15" maxValue="0.44999999999999996"/>
    </cacheField>
    <cacheField name="Iniciativas de redução de custos:_x000a_O fornecedor demonstrou esforços para reduzir o preço ao propor iniciativas de redução de custos" numFmtId="0">
      <sharedItems containsString="0" containsBlank="1" containsNumber="1" minValue="0.3" maxValue="0.89999999999999991"/>
    </cacheField>
    <cacheField name="Preço:_x000a_O fornecedor tem preços competitivos" numFmtId="0">
      <sharedItems containsString="0" containsBlank="1" containsNumber="1" minValue="0.1" maxValue="0.30000000000000004"/>
    </cacheField>
    <cacheField name="Condições de pagamento:_x000a_Quão rápido o fornecedor aceitou o novo DPO?" numFmtId="0">
      <sharedItems containsString="0" containsBlank="1" containsNumber="1" minValue="0.1" maxValue="0.30000000000000004"/>
    </cacheField>
    <cacheField name="Contratos / Confiabilidade:_x000a_Para fornecedores com e sem contratos" numFmtId="0">
      <sharedItems containsString="0" containsBlank="1" containsNumber="1" minValue="0.2" maxValue="0.60000000000000009"/>
    </cacheField>
    <cacheField name="Entregáveis:_x000a_O fornecedor entrega o que foi negociado, atendendo a todas as especificações técnicas" numFmtId="0">
      <sharedItems containsString="0" containsBlank="1" containsNumber="1" minValue="0" maxValue="0.60000000000000009"/>
    </cacheField>
    <cacheField name="SLAs:_x000a_Fornecedor atende aos principais indicadores de desempenho do Mercado Livre e Mercado Pago" numFmtId="0">
      <sharedItems containsString="0" containsBlank="1" containsNumber="1" minValue="0" maxValue="0.44999999999999996"/>
    </cacheField>
    <cacheField name="Iniciativas de redução de custos:_x000a_O fornecedor demonstrou esforços para reduzir o preço ao propor iniciativas de redução de custos2" numFmtId="0">
      <sharedItems containsString="0" containsBlank="1" containsNumber="1" minValue="0" maxValue="0.44999999999999996"/>
    </cacheField>
    <cacheField name="Comunicação:_x000a_O fornecedor se comunica de forma eficaz com as equipes do Mercado Livre e do Mercado Pago" numFmtId="0">
      <sharedItems containsString="0" containsBlank="1" containsNumber="1" minValue="0" maxValue="0.30000000000000004"/>
    </cacheField>
    <cacheField name="Engajamento:_x000a_O fornecedor se envolve efetivamente com as iniciativas e novas demandas propostas pelo Mercado Livre e Mercado Pago." numFmtId="0">
      <sharedItems containsString="0" containsBlank="1" containsNumber="1" minValue="0" maxValue="0.44999999999999996"/>
    </cacheField>
    <cacheField name="Expertise e Inovação:_x000a_Quão experiente é o fornecedor no segmento, incluindo a qualidade da proposta" numFmtId="0">
      <sharedItems containsString="0" containsBlank="1" containsNumber="1" minValue="0" maxValue="0.30000000000000004"/>
    </cacheField>
    <cacheField name="Clima:_x000a_Como o fornecedor está gerenciando as emissões de carbono (medindo, reduzindo e mitigando)" numFmtId="0">
      <sharedItems containsString="0" containsBlank="1" containsNumber="1" minValue="0" maxValue="0.15000000000000002"/>
    </cacheField>
    <cacheField name="Social:_x000a_Como o fornecedor está comprometido em promover direitos humanos, diversidade e desenvolvimento social em sua cadeia de valor?" numFmtId="0">
      <sharedItems containsString="0" containsBlank="1" containsNumber="1" minValue="0" maxValue="0.15000000000000002"/>
    </cacheField>
    <cacheField name="Governança:_x000a_O fornecedor tem um código de conduta ou política sobre ética e transparência" numFmtId="0">
      <sharedItems containsString="0" containsBlank="1" containsNumber="1" minValue="0" maxValue="0.15000000000000002"/>
    </cacheField>
    <cacheField name="Total Av Técnica" numFmtId="0">
      <sharedItems containsString="0" containsBlank="1" containsNumber="1" minValue="0" maxValue="2.9999999999999996"/>
    </cacheField>
    <cacheField name="Total Av Comercial" numFmtId="0">
      <sharedItems containsString="0" containsBlank="1" containsNumber="1" minValue="1" maxValue="2.9999999999999996"/>
    </cacheField>
    <cacheField name="Nota Final" numFmtId="0">
      <sharedItems containsString="0" containsBlank="1" containsNumber="1" minValue="0.5" maxValue="2.77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m/>
    <n v="0.15"/>
    <n v="0.15"/>
    <n v="0.3"/>
    <n v="0.1"/>
    <n v="0.1"/>
    <n v="0.2"/>
    <n v="0.2"/>
    <n v="0.15"/>
    <n v="0.15"/>
    <n v="0.1"/>
    <n v="0.15"/>
    <n v="0.1"/>
    <n v="0.05"/>
    <n v="0.05"/>
    <n v="0.05"/>
    <m/>
    <m/>
    <m/>
  </r>
  <r>
    <x v="1"/>
    <x v="1"/>
    <n v="2413838176.8099999"/>
    <n v="0.44999999999999996"/>
    <n v="0.44999999999999996"/>
    <n v="0.89999999999999991"/>
    <n v="0.2"/>
    <n v="0.30000000000000004"/>
    <n v="0.60000000000000009"/>
    <n v="0.2"/>
    <n v="0.3"/>
    <n v="0.3"/>
    <n v="0.2"/>
    <n v="0.3"/>
    <n v="0.2"/>
    <n v="0.15000000000000002"/>
    <n v="0.15000000000000002"/>
    <n v="0.15000000000000002"/>
    <n v="1.9499999999999997"/>
    <n v="2.9"/>
    <n v="2.4249999999999998"/>
  </r>
  <r>
    <x v="1"/>
    <x v="2"/>
    <n v="642651622.09000003"/>
    <n v="0.44999999999999996"/>
    <n v="0.44999999999999996"/>
    <n v="0.3"/>
    <n v="0.2"/>
    <n v="0.30000000000000004"/>
    <n v="0.4"/>
    <n v="0.4"/>
    <n v="0.3"/>
    <n v="0.3"/>
    <n v="0.2"/>
    <n v="0.15"/>
    <n v="0.1"/>
    <n v="0.15000000000000002"/>
    <n v="0.15000000000000002"/>
    <n v="0.15000000000000002"/>
    <n v="1.9"/>
    <n v="2.1"/>
    <n v="2"/>
  </r>
  <r>
    <x v="1"/>
    <x v="3"/>
    <n v="197753537.25"/>
    <n v="0.15"/>
    <n v="0.3"/>
    <n v="0.3"/>
    <n v="0.2"/>
    <n v="0.30000000000000004"/>
    <n v="0.4"/>
    <n v="0.2"/>
    <n v="0.3"/>
    <n v="0.15"/>
    <n v="0.1"/>
    <n v="0.15"/>
    <n v="0.1"/>
    <n v="0.15000000000000002"/>
    <n v="0.15000000000000002"/>
    <n v="0.15000000000000002"/>
    <n v="1.4499999999999997"/>
    <n v="1.65"/>
    <n v="1.5499999999999998"/>
  </r>
  <r>
    <x v="2"/>
    <x v="4"/>
    <n v="201051615"/>
    <n v="0.44999999999999996"/>
    <n v="0.3"/>
    <n v="0.89999999999999991"/>
    <n v="0.30000000000000004"/>
    <n v="0.2"/>
    <n v="0.2"/>
    <n v="0.4"/>
    <n v="0.3"/>
    <n v="0.3"/>
    <n v="0.30000000000000004"/>
    <n v="0.3"/>
    <n v="0.30000000000000004"/>
    <n v="0.15000000000000002"/>
    <n v="0.15000000000000002"/>
    <n v="0.15000000000000002"/>
    <n v="2.35"/>
    <n v="2.35"/>
    <n v="2.35"/>
  </r>
  <r>
    <x v="2"/>
    <x v="5"/>
    <n v="56518223.850000001"/>
    <n v="0.3"/>
    <n v="0.44999999999999996"/>
    <n v="0.3"/>
    <n v="0.1"/>
    <n v="0.30000000000000004"/>
    <n v="0.60000000000000009"/>
    <n v="0.60000000000000009"/>
    <n v="0.44999999999999996"/>
    <n v="0.15"/>
    <n v="0.30000000000000004"/>
    <n v="0.44999999999999996"/>
    <n v="0.30000000000000004"/>
    <n v="0.1"/>
    <n v="0.05"/>
    <n v="0.05"/>
    <n v="2.4499999999999997"/>
    <n v="2.0500000000000003"/>
    <n v="2.25"/>
  </r>
  <r>
    <x v="2"/>
    <x v="6"/>
    <n v="4865880.47"/>
    <n v="0.44999999999999996"/>
    <n v="0.44999999999999996"/>
    <n v="0.89999999999999991"/>
    <n v="0.2"/>
    <n v="0.30000000000000004"/>
    <n v="0.60000000000000009"/>
    <n v="0.60000000000000009"/>
    <n v="0.44999999999999996"/>
    <n v="0.3"/>
    <n v="0.30000000000000004"/>
    <n v="0.3"/>
    <n v="0.2"/>
    <n v="0"/>
    <n v="0"/>
    <n v="0"/>
    <n v="2.1500000000000004"/>
    <n v="2.9"/>
    <n v="2.5250000000000004"/>
  </r>
  <r>
    <x v="3"/>
    <x v="7"/>
    <n v="11899.14"/>
    <n v="0.3"/>
    <n v="0.44999999999999996"/>
    <n v="0.6"/>
    <n v="0.1"/>
    <n v="0.2"/>
    <n v="0.60000000000000009"/>
    <n v="0.60000000000000009"/>
    <n v="0.44999999999999996"/>
    <n v="0.3"/>
    <n v="0.2"/>
    <n v="0.44999999999999996"/>
    <n v="0.2"/>
    <n v="0"/>
    <n v="0"/>
    <n v="0"/>
    <n v="2.2000000000000002"/>
    <n v="2.25"/>
    <n v="2.2250000000000001"/>
  </r>
  <r>
    <x v="3"/>
    <x v="8"/>
    <m/>
    <n v="0.3"/>
    <n v="0.3"/>
    <n v="0.3"/>
    <n v="0.30000000000000004"/>
    <n v="0.2"/>
    <n v="0.4"/>
    <n v="0.4"/>
    <n v="0.3"/>
    <n v="0.3"/>
    <n v="0.2"/>
    <n v="0.3"/>
    <n v="0.2"/>
    <n v="0"/>
    <n v="0"/>
    <n v="0"/>
    <n v="1.7"/>
    <n v="1.7999999999999998"/>
    <n v="1.75"/>
  </r>
  <r>
    <x v="3"/>
    <x v="9"/>
    <m/>
    <n v="0.15"/>
    <n v="0.15"/>
    <n v="0.3"/>
    <n v="0.30000000000000004"/>
    <n v="0.2"/>
    <n v="0.2"/>
    <n v="0.2"/>
    <n v="0.3"/>
    <n v="0.15"/>
    <n v="0.1"/>
    <n v="0.15"/>
    <n v="0.1"/>
    <n v="0"/>
    <n v="0"/>
    <n v="0"/>
    <n v="1"/>
    <n v="1.3"/>
    <n v="1.1499999999999999"/>
  </r>
  <r>
    <x v="3"/>
    <x v="10"/>
    <n v="197693187.56"/>
    <n v="0.44999999999999996"/>
    <n v="0.44999999999999996"/>
    <n v="0.6"/>
    <n v="0.2"/>
    <n v="0.2"/>
    <n v="0.60000000000000009"/>
    <n v="0.4"/>
    <n v="0.3"/>
    <n v="0.3"/>
    <n v="0.30000000000000004"/>
    <n v="0.3"/>
    <n v="0.2"/>
    <n v="0.1"/>
    <n v="0.15000000000000002"/>
    <n v="0.15000000000000002"/>
    <n v="2.2000000000000002"/>
    <n v="2.5"/>
    <n v="2.35"/>
  </r>
  <r>
    <x v="4"/>
    <x v="11"/>
    <n v="1816366031.3699999"/>
    <n v="0.44999999999999996"/>
    <n v="0.44999999999999996"/>
    <n v="0.6"/>
    <n v="0.30000000000000004"/>
    <n v="0.30000000000000004"/>
    <n v="0.60000000000000009"/>
    <n v="0.4"/>
    <n v="0.3"/>
    <n v="0.44999999999999996"/>
    <n v="0.1"/>
    <n v="0.3"/>
    <n v="0.2"/>
    <n v="0.15000000000000002"/>
    <n v="0.15000000000000002"/>
    <n v="0.15000000000000002"/>
    <n v="2.1999999999999997"/>
    <n v="2.7"/>
    <n v="2.4500000000000002"/>
  </r>
  <r>
    <x v="4"/>
    <x v="12"/>
    <n v="59171196.810000002"/>
    <n v="0.44999999999999996"/>
    <n v="0.3"/>
    <n v="0.3"/>
    <n v="0.30000000000000004"/>
    <n v="0.30000000000000004"/>
    <n v="0.60000000000000009"/>
    <n v="0.4"/>
    <n v="0.44999999999999996"/>
    <n v="0.3"/>
    <n v="0.30000000000000004"/>
    <n v="0.44999999999999996"/>
    <n v="0.30000000000000004"/>
    <n v="0.15000000000000002"/>
    <n v="0.15000000000000002"/>
    <n v="0.15000000000000002"/>
    <n v="2.65"/>
    <n v="2.25"/>
    <n v="2.4500000000000002"/>
  </r>
  <r>
    <x v="4"/>
    <x v="13"/>
    <n v="1222181.73"/>
    <n v="0.15"/>
    <n v="0.15"/>
    <n v="0.3"/>
    <n v="0.2"/>
    <n v="0.1"/>
    <n v="0.60000000000000009"/>
    <n v="0.4"/>
    <n v="0.3"/>
    <n v="0.3"/>
    <n v="0.2"/>
    <n v="0.3"/>
    <n v="0.2"/>
    <n v="0"/>
    <n v="0"/>
    <n v="0"/>
    <n v="1.7"/>
    <n v="1.5"/>
    <n v="1.6"/>
  </r>
  <r>
    <x v="4"/>
    <x v="14"/>
    <m/>
    <n v="0.15"/>
    <n v="0.3"/>
    <n v="0.3"/>
    <n v="0.2"/>
    <n v="0.30000000000000004"/>
    <n v="0.60000000000000009"/>
    <n v="0.2"/>
    <n v="0.15"/>
    <n v="0.15"/>
    <n v="0.2"/>
    <n v="0.3"/>
    <n v="0.2"/>
    <n v="0"/>
    <n v="0"/>
    <n v="0"/>
    <n v="1.2"/>
    <n v="1.85"/>
    <n v="1.5249999999999999"/>
  </r>
  <r>
    <x v="4"/>
    <x v="15"/>
    <m/>
    <n v="0.3"/>
    <n v="0.3"/>
    <n v="0.3"/>
    <n v="0.2"/>
    <n v="0.2"/>
    <n v="0.60000000000000009"/>
    <n v="0.4"/>
    <n v="0.15"/>
    <n v="0.15"/>
    <n v="0.1"/>
    <n v="0.15"/>
    <n v="0.2"/>
    <n v="0"/>
    <n v="0"/>
    <n v="0"/>
    <n v="1.1500000000000001"/>
    <n v="1.9"/>
    <n v="1.5249999999999999"/>
  </r>
  <r>
    <x v="4"/>
    <x v="16"/>
    <m/>
    <n v="0.3"/>
    <n v="0.3"/>
    <n v="0.3"/>
    <n v="0.2"/>
    <n v="0.1"/>
    <n v="0.60000000000000009"/>
    <n v="0.2"/>
    <n v="0.15"/>
    <n v="0.15"/>
    <n v="0.2"/>
    <n v="0.3"/>
    <n v="0.1"/>
    <n v="0"/>
    <n v="0"/>
    <n v="0"/>
    <n v="1.1000000000000001"/>
    <n v="1.8"/>
    <n v="1.4500000000000002"/>
  </r>
  <r>
    <x v="4"/>
    <x v="17"/>
    <n v="92624735.109999999"/>
    <n v="0.3"/>
    <n v="0.3"/>
    <n v="0.3"/>
    <n v="0.2"/>
    <n v="0.30000000000000004"/>
    <n v="0.60000000000000009"/>
    <n v="0.60000000000000009"/>
    <n v="0.44999999999999996"/>
    <n v="0.3"/>
    <n v="0.30000000000000004"/>
    <n v="0.3"/>
    <n v="0.30000000000000004"/>
    <n v="0"/>
    <n v="0"/>
    <n v="0"/>
    <n v="2.25"/>
    <n v="2"/>
    <n v="2.125"/>
  </r>
  <r>
    <x v="4"/>
    <x v="18"/>
    <m/>
    <n v="0.15"/>
    <n v="0.15"/>
    <n v="0.3"/>
    <n v="0.2"/>
    <n v="0.1"/>
    <n v="0.60000000000000009"/>
    <n v="0.2"/>
    <n v="0.15"/>
    <n v="0.15"/>
    <n v="0.1"/>
    <n v="0.15"/>
    <n v="0.1"/>
    <n v="0"/>
    <n v="0"/>
    <n v="0"/>
    <n v="0.85"/>
    <n v="1.5"/>
    <n v="1.175"/>
  </r>
  <r>
    <x v="5"/>
    <x v="19"/>
    <n v="59553972.170000002"/>
    <n v="0.44999999999999996"/>
    <n v="0.44999999999999996"/>
    <n v="0.89999999999999991"/>
    <n v="0.2"/>
    <n v="0.30000000000000004"/>
    <n v="0.4"/>
    <n v="0.4"/>
    <n v="0.3"/>
    <n v="0.3"/>
    <n v="0.30000000000000004"/>
    <n v="0.44999999999999996"/>
    <n v="0.30000000000000004"/>
    <n v="0"/>
    <n v="0"/>
    <n v="0"/>
    <n v="2.0499999999999998"/>
    <n v="2.6999999999999997"/>
    <n v="2.375"/>
  </r>
  <r>
    <x v="5"/>
    <x v="20"/>
    <n v="29608571.079999998"/>
    <n v="0.44999999999999996"/>
    <n v="0.44999999999999996"/>
    <n v="0.6"/>
    <n v="0.30000000000000004"/>
    <n v="0.30000000000000004"/>
    <n v="0.60000000000000009"/>
    <n v="0.2"/>
    <n v="0.3"/>
    <n v="0.3"/>
    <n v="0.2"/>
    <n v="0.3"/>
    <n v="0.2"/>
    <n v="0.15000000000000002"/>
    <n v="0.15000000000000002"/>
    <n v="0.15000000000000002"/>
    <n v="1.9499999999999997"/>
    <n v="2.7"/>
    <n v="2.3250000000000002"/>
  </r>
  <r>
    <x v="5"/>
    <x v="21"/>
    <m/>
    <n v="0.3"/>
    <n v="0.3"/>
    <n v="0.3"/>
    <n v="0.2"/>
    <n v="0.30000000000000004"/>
    <n v="0.4"/>
    <n v="0"/>
    <n v="0"/>
    <n v="0"/>
    <n v="0"/>
    <n v="0"/>
    <n v="0"/>
    <n v="0.05"/>
    <n v="0.05"/>
    <n v="0.1"/>
    <n v="0.2"/>
    <n v="1.7999999999999998"/>
    <n v="0.99999999999999989"/>
  </r>
  <r>
    <x v="5"/>
    <x v="22"/>
    <m/>
    <n v="0.3"/>
    <n v="0.3"/>
    <n v="0.6"/>
    <n v="0.30000000000000004"/>
    <n v="0.30000000000000004"/>
    <n v="0.4"/>
    <n v="0"/>
    <n v="0"/>
    <n v="0"/>
    <n v="0"/>
    <n v="0"/>
    <n v="0"/>
    <n v="0"/>
    <n v="0"/>
    <n v="0"/>
    <n v="0"/>
    <n v="2.2000000000000002"/>
    <n v="1.1000000000000001"/>
  </r>
  <r>
    <x v="5"/>
    <x v="23"/>
    <m/>
    <n v="0.44999999999999996"/>
    <n v="0.44999999999999996"/>
    <n v="0.6"/>
    <n v="0.30000000000000004"/>
    <n v="0.30000000000000004"/>
    <n v="0.60000000000000009"/>
    <n v="0"/>
    <n v="0"/>
    <n v="0"/>
    <n v="0"/>
    <n v="0"/>
    <n v="0"/>
    <n v="0"/>
    <n v="0"/>
    <n v="0"/>
    <n v="0"/>
    <n v="2.7"/>
    <n v="1.35"/>
  </r>
  <r>
    <x v="6"/>
    <x v="19"/>
    <n v="59553972.170000002"/>
    <n v="0.3"/>
    <n v="0.3"/>
    <n v="0.89999999999999991"/>
    <n v="0.2"/>
    <n v="0.30000000000000004"/>
    <n v="0.4"/>
    <n v="0.4"/>
    <n v="0.3"/>
    <n v="0.15"/>
    <n v="0.2"/>
    <n v="0.15"/>
    <n v="0.1"/>
    <n v="0"/>
    <n v="0"/>
    <n v="0"/>
    <n v="1.3"/>
    <n v="2.4"/>
    <n v="1.85"/>
  </r>
  <r>
    <x v="6"/>
    <x v="20"/>
    <n v="29608571.079999998"/>
    <n v="0.3"/>
    <n v="0.15"/>
    <n v="0.6"/>
    <n v="0.30000000000000004"/>
    <n v="0.30000000000000004"/>
    <n v="0.60000000000000009"/>
    <n v="0.2"/>
    <n v="0.15"/>
    <n v="0.15"/>
    <n v="0.1"/>
    <n v="0.15"/>
    <n v="0.1"/>
    <n v="0.15000000000000002"/>
    <n v="0.15000000000000002"/>
    <n v="0.15000000000000002"/>
    <n v="1.2999999999999998"/>
    <n v="2.25"/>
    <n v="1.7749999999999999"/>
  </r>
  <r>
    <x v="6"/>
    <x v="24"/>
    <m/>
    <n v="0.3"/>
    <n v="0.44999999999999996"/>
    <n v="0.89999999999999991"/>
    <n v="0.2"/>
    <n v="0.30000000000000004"/>
    <n v="0.4"/>
    <n v="0"/>
    <n v="0"/>
    <n v="0"/>
    <n v="0"/>
    <n v="0"/>
    <n v="0"/>
    <n v="0"/>
    <n v="0"/>
    <n v="0"/>
    <n v="0"/>
    <n v="2.5499999999999998"/>
    <n v="1.2749999999999999"/>
  </r>
  <r>
    <x v="6"/>
    <x v="25"/>
    <m/>
    <n v="0.15"/>
    <n v="0.15"/>
    <n v="0.3"/>
    <n v="0.2"/>
    <n v="0.1"/>
    <n v="0.2"/>
    <n v="0.2"/>
    <n v="0.15"/>
    <n v="0.15"/>
    <n v="0.1"/>
    <n v="0.15"/>
    <n v="0.1"/>
    <n v="0"/>
    <n v="0"/>
    <n v="0"/>
    <n v="0.85"/>
    <n v="1.1000000000000001"/>
    <n v="0.97500000000000009"/>
  </r>
  <r>
    <x v="6"/>
    <x v="26"/>
    <m/>
    <n v="0.15"/>
    <n v="0.3"/>
    <n v="0.3"/>
    <n v="0.1"/>
    <n v="0.30000000000000004"/>
    <n v="0.2"/>
    <n v="0"/>
    <n v="0"/>
    <n v="0"/>
    <n v="0"/>
    <n v="0"/>
    <n v="0"/>
    <n v="0.05"/>
    <n v="0.05"/>
    <n v="0.05"/>
    <n v="0.15000000000000002"/>
    <n v="1.3499999999999999"/>
    <n v="0.75"/>
  </r>
  <r>
    <x v="6"/>
    <x v="27"/>
    <n v="103371408.31"/>
    <n v="0.44999999999999996"/>
    <n v="0.44999999999999996"/>
    <n v="0.89999999999999991"/>
    <n v="0.2"/>
    <n v="0.30000000000000004"/>
    <n v="0.60000000000000009"/>
    <n v="0.4"/>
    <n v="0.3"/>
    <n v="0.15"/>
    <n v="0.2"/>
    <n v="0.15"/>
    <n v="0.1"/>
    <n v="0.15000000000000002"/>
    <n v="0.15000000000000002"/>
    <n v="0.15000000000000002"/>
    <n v="1.75"/>
    <n v="2.9"/>
    <n v="2.3250000000000002"/>
  </r>
  <r>
    <x v="6"/>
    <x v="28"/>
    <n v="48886367.530000001"/>
    <n v="0.3"/>
    <n v="0.44999999999999996"/>
    <n v="0.6"/>
    <n v="0.30000000000000004"/>
    <n v="0.30000000000000004"/>
    <n v="0.60000000000000009"/>
    <n v="0.4"/>
    <n v="0.3"/>
    <n v="0.15"/>
    <n v="0.2"/>
    <n v="0.15"/>
    <n v="0.1"/>
    <n v="0.1"/>
    <n v="0.1"/>
    <n v="0.1"/>
    <n v="1.6000000000000003"/>
    <n v="2.5500000000000003"/>
    <n v="2.0750000000000002"/>
  </r>
  <r>
    <x v="6"/>
    <x v="29"/>
    <n v="3024138.26"/>
    <n v="0.44999999999999996"/>
    <n v="0.44999999999999996"/>
    <n v="0.89999999999999991"/>
    <n v="0.30000000000000004"/>
    <n v="0.2"/>
    <n v="0.60000000000000009"/>
    <n v="0.4"/>
    <n v="0.15"/>
    <n v="0.15"/>
    <n v="0.2"/>
    <n v="0.15"/>
    <n v="0.1"/>
    <n v="0.05"/>
    <n v="0.15000000000000002"/>
    <n v="0.15000000000000002"/>
    <n v="1.5"/>
    <n v="2.9"/>
    <n v="2.2000000000000002"/>
  </r>
  <r>
    <x v="6"/>
    <x v="30"/>
    <m/>
    <n v="0.3"/>
    <n v="0.44999999999999996"/>
    <n v="0.3"/>
    <n v="0.1"/>
    <n v="0.30000000000000004"/>
    <n v="0.4"/>
    <n v="0"/>
    <n v="0"/>
    <n v="0"/>
    <n v="0"/>
    <n v="0"/>
    <n v="0"/>
    <n v="0.05"/>
    <n v="0.05"/>
    <n v="0.05"/>
    <n v="0.15000000000000002"/>
    <n v="1.85"/>
    <n v="1"/>
  </r>
  <r>
    <x v="7"/>
    <x v="31"/>
    <m/>
    <n v="0.3"/>
    <n v="0.3"/>
    <n v="0.6"/>
    <n v="0.2"/>
    <n v="0.1"/>
    <n v="0.4"/>
    <n v="0.2"/>
    <n v="0.3"/>
    <n v="0.44999999999999996"/>
    <n v="0.30000000000000004"/>
    <n v="0.44999999999999996"/>
    <n v="0.30000000000000004"/>
    <n v="0"/>
    <n v="0"/>
    <n v="0"/>
    <n v="2"/>
    <n v="1.9"/>
    <n v="1.95"/>
  </r>
  <r>
    <x v="7"/>
    <x v="32"/>
    <n v="7141859.6699999999"/>
    <n v="0.3"/>
    <n v="0.44999999999999996"/>
    <n v="0.6"/>
    <n v="0.2"/>
    <n v="0.1"/>
    <n v="0.4"/>
    <n v="0.60000000000000009"/>
    <n v="0.3"/>
    <n v="0.3"/>
    <n v="0.30000000000000004"/>
    <n v="0.44999999999999996"/>
    <n v="0.30000000000000004"/>
    <n v="0.05"/>
    <n v="0.05"/>
    <n v="0.05"/>
    <n v="2.3999999999999995"/>
    <n v="2.0500000000000003"/>
    <n v="2.2249999999999996"/>
  </r>
  <r>
    <x v="7"/>
    <x v="33"/>
    <n v="5035517.74"/>
    <n v="0.3"/>
    <n v="0.44999999999999996"/>
    <n v="0.6"/>
    <n v="0.2"/>
    <n v="0.1"/>
    <n v="0.4"/>
    <n v="0.60000000000000009"/>
    <n v="0.3"/>
    <n v="0.3"/>
    <n v="0.30000000000000004"/>
    <n v="0.44999999999999996"/>
    <n v="0.30000000000000004"/>
    <n v="0.05"/>
    <n v="0.15000000000000002"/>
    <n v="0.15000000000000002"/>
    <n v="2.5999999999999996"/>
    <n v="2.0500000000000003"/>
    <n v="2.3250000000000002"/>
  </r>
  <r>
    <x v="7"/>
    <x v="34"/>
    <m/>
    <n v="0.3"/>
    <n v="0.15"/>
    <n v="0.6"/>
    <n v="0.2"/>
    <n v="0.1"/>
    <n v="0.4"/>
    <n v="0.4"/>
    <n v="0.15"/>
    <n v="0.3"/>
    <n v="0.2"/>
    <n v="0.15"/>
    <n v="0.30000000000000004"/>
    <n v="0"/>
    <n v="0"/>
    <n v="0"/>
    <n v="1.5"/>
    <n v="1.75"/>
    <n v="1.625"/>
  </r>
  <r>
    <x v="7"/>
    <x v="35"/>
    <m/>
    <n v="0.3"/>
    <n v="0.3"/>
    <n v="0.6"/>
    <n v="0.2"/>
    <n v="0.1"/>
    <n v="0.4"/>
    <n v="0.2"/>
    <n v="0.44999999999999996"/>
    <n v="0.3"/>
    <n v="0.2"/>
    <n v="0.3"/>
    <n v="0.1"/>
    <n v="0.05"/>
    <n v="0.05"/>
    <n v="0.05"/>
    <n v="1.7000000000000002"/>
    <n v="1.9"/>
    <n v="1.8"/>
  </r>
  <r>
    <x v="7"/>
    <x v="36"/>
    <n v="1628961.35"/>
    <n v="0.3"/>
    <n v="0.3"/>
    <n v="0.6"/>
    <n v="0.2"/>
    <n v="0.1"/>
    <n v="0.4"/>
    <n v="0.60000000000000009"/>
    <n v="0.44999999999999996"/>
    <n v="0.3"/>
    <n v="0.2"/>
    <n v="0.44999999999999996"/>
    <n v="0.2"/>
    <n v="0.05"/>
    <n v="0.05"/>
    <n v="0.05"/>
    <n v="2.3499999999999996"/>
    <n v="1.9"/>
    <n v="2.125"/>
  </r>
  <r>
    <x v="7"/>
    <x v="37"/>
    <m/>
    <n v="0.3"/>
    <n v="0.3"/>
    <n v="0.6"/>
    <n v="0.2"/>
    <n v="0.1"/>
    <n v="0.4"/>
    <n v="0.2"/>
    <n v="0.3"/>
    <n v="0.15"/>
    <n v="0.30000000000000004"/>
    <n v="0.3"/>
    <n v="0.30000000000000004"/>
    <n v="0.05"/>
    <n v="0.05"/>
    <n v="0.05"/>
    <n v="1.7000000000000002"/>
    <n v="1.9"/>
    <n v="1.8"/>
  </r>
  <r>
    <x v="7"/>
    <x v="38"/>
    <m/>
    <n v="0.3"/>
    <n v="0.3"/>
    <n v="0.6"/>
    <n v="0.2"/>
    <n v="0.1"/>
    <n v="0.4"/>
    <n v="0.4"/>
    <n v="0.44999999999999996"/>
    <n v="0.44999999999999996"/>
    <n v="0.2"/>
    <n v="0.3"/>
    <n v="0.1"/>
    <n v="0.05"/>
    <n v="0.05"/>
    <n v="0.05"/>
    <n v="2.0499999999999998"/>
    <n v="1.9"/>
    <n v="1.9749999999999999"/>
  </r>
  <r>
    <x v="7"/>
    <x v="39"/>
    <m/>
    <n v="0.3"/>
    <n v="0.3"/>
    <n v="0.6"/>
    <n v="0.2"/>
    <n v="0.1"/>
    <n v="0.4"/>
    <n v="0.2"/>
    <n v="0.15"/>
    <n v="0.15"/>
    <n v="0.1"/>
    <n v="0.3"/>
    <n v="0.2"/>
    <n v="0"/>
    <n v="0"/>
    <n v="0"/>
    <n v="1.0999999999999999"/>
    <n v="1.9"/>
    <n v="1.5"/>
  </r>
  <r>
    <x v="7"/>
    <x v="40"/>
    <m/>
    <n v="0.3"/>
    <n v="0.3"/>
    <n v="0.6"/>
    <n v="0.2"/>
    <n v="0.1"/>
    <n v="0.4"/>
    <n v="0.4"/>
    <n v="0.15"/>
    <n v="0.15"/>
    <n v="0.2"/>
    <n v="0.15"/>
    <n v="0.1"/>
    <n v="0.05"/>
    <n v="0.05"/>
    <n v="0.05"/>
    <n v="1.3000000000000003"/>
    <n v="1.9"/>
    <n v="1.6"/>
  </r>
  <r>
    <x v="7"/>
    <x v="41"/>
    <m/>
    <n v="0.3"/>
    <n v="0.44999999999999996"/>
    <n v="0.6"/>
    <n v="0.2"/>
    <n v="0.1"/>
    <n v="0.4"/>
    <n v="0.4"/>
    <n v="0.3"/>
    <n v="0.3"/>
    <n v="0.2"/>
    <n v="0.3"/>
    <n v="0.2"/>
    <n v="0.05"/>
    <n v="0.05"/>
    <n v="0.05"/>
    <n v="1.85"/>
    <n v="2.0500000000000003"/>
    <n v="1.9500000000000002"/>
  </r>
  <r>
    <x v="8"/>
    <x v="42"/>
    <m/>
    <n v="0.15"/>
    <n v="0.15"/>
    <n v="0.6"/>
    <n v="0.30000000000000004"/>
    <n v="0.2"/>
    <n v="0.60000000000000009"/>
    <n v="0.60000000000000009"/>
    <n v="0.3"/>
    <n v="0.15"/>
    <n v="0.1"/>
    <n v="0.15"/>
    <n v="0.1"/>
    <n v="0"/>
    <n v="0"/>
    <n v="0"/>
    <n v="1.4000000000000001"/>
    <n v="2"/>
    <n v="1.7000000000000002"/>
  </r>
  <r>
    <x v="8"/>
    <x v="43"/>
    <m/>
    <n v="0.15"/>
    <n v="0.15"/>
    <n v="0.6"/>
    <n v="0.30000000000000004"/>
    <n v="0.2"/>
    <n v="0.60000000000000009"/>
    <n v="0.2"/>
    <n v="0.3"/>
    <n v="0.15"/>
    <n v="0.2"/>
    <n v="0.3"/>
    <n v="0.1"/>
    <n v="0.1"/>
    <n v="0.1"/>
    <n v="0.1"/>
    <n v="1.5500000000000005"/>
    <n v="2"/>
    <n v="1.7750000000000004"/>
  </r>
  <r>
    <x v="8"/>
    <x v="44"/>
    <n v="138713080.44"/>
    <n v="0.3"/>
    <n v="0.3"/>
    <n v="0.6"/>
    <n v="0.30000000000000004"/>
    <n v="0.2"/>
    <n v="0.60000000000000009"/>
    <n v="0.2"/>
    <n v="0.15"/>
    <n v="0.15"/>
    <n v="0.2"/>
    <n v="0.3"/>
    <n v="0.2"/>
    <n v="0.05"/>
    <n v="0.05"/>
    <n v="0.05"/>
    <n v="1.35"/>
    <n v="2.2999999999999998"/>
    <n v="1.825"/>
  </r>
  <r>
    <x v="8"/>
    <x v="45"/>
    <m/>
    <n v="0.15"/>
    <n v="0.15"/>
    <n v="0.6"/>
    <n v="0.30000000000000004"/>
    <n v="0.2"/>
    <n v="0.60000000000000009"/>
    <n v="0.2"/>
    <n v="0.3"/>
    <n v="0.15"/>
    <n v="0.1"/>
    <n v="0.3"/>
    <n v="0.2"/>
    <n v="0"/>
    <n v="0"/>
    <n v="0"/>
    <n v="1.25"/>
    <n v="2"/>
    <n v="1.625"/>
  </r>
  <r>
    <x v="8"/>
    <x v="46"/>
    <m/>
    <n v="0.44999999999999996"/>
    <n v="0.44999999999999996"/>
    <n v="0.6"/>
    <n v="0.2"/>
    <n v="0.30000000000000004"/>
    <n v="0.60000000000000009"/>
    <n v="0.2"/>
    <n v="0.15"/>
    <n v="0.15"/>
    <n v="0.1"/>
    <n v="0.3"/>
    <n v="0.2"/>
    <n v="0"/>
    <n v="0"/>
    <n v="0"/>
    <n v="1.0999999999999999"/>
    <n v="2.6"/>
    <n v="1.85"/>
  </r>
  <r>
    <x v="8"/>
    <x v="47"/>
    <m/>
    <n v="0.15"/>
    <n v="0.15"/>
    <n v="0.3"/>
    <n v="0.30000000000000004"/>
    <n v="0.2"/>
    <n v="0.60000000000000009"/>
    <n v="0.2"/>
    <n v="0.3"/>
    <n v="0.15"/>
    <n v="0.30000000000000004"/>
    <n v="0.3"/>
    <n v="0.1"/>
    <n v="0"/>
    <n v="0"/>
    <n v="0"/>
    <n v="1.35"/>
    <n v="1.7000000000000002"/>
    <n v="1.5250000000000001"/>
  </r>
  <r>
    <x v="8"/>
    <x v="2"/>
    <n v="642651622.09000003"/>
    <n v="0.3"/>
    <n v="0.3"/>
    <n v="0.89999999999999991"/>
    <n v="0.2"/>
    <n v="0.30000000000000004"/>
    <n v="0.2"/>
    <n v="0.4"/>
    <n v="0.3"/>
    <n v="0.15"/>
    <n v="0.30000000000000004"/>
    <n v="0.3"/>
    <n v="0.1"/>
    <n v="0.15000000000000002"/>
    <n v="0.15000000000000002"/>
    <n v="0.15000000000000002"/>
    <n v="2"/>
    <n v="2.2000000000000002"/>
    <n v="2.1"/>
  </r>
  <r>
    <x v="8"/>
    <x v="48"/>
    <m/>
    <n v="0.15"/>
    <n v="0.15"/>
    <n v="0.6"/>
    <n v="0.30000000000000004"/>
    <n v="0.2"/>
    <n v="0.60000000000000009"/>
    <n v="0.2"/>
    <n v="0.3"/>
    <n v="0.15"/>
    <n v="0.1"/>
    <n v="0.3"/>
    <n v="0.2"/>
    <n v="0"/>
    <n v="0"/>
    <n v="0"/>
    <n v="1.25"/>
    <n v="2"/>
    <n v="1.625"/>
  </r>
  <r>
    <x v="8"/>
    <x v="49"/>
    <n v="2413838176.8099999"/>
    <n v="0.44999999999999996"/>
    <n v="0.44999999999999996"/>
    <n v="0.6"/>
    <n v="0.1"/>
    <n v="0.30000000000000004"/>
    <n v="0.60000000000000009"/>
    <n v="0.4"/>
    <n v="0.3"/>
    <n v="0.15"/>
    <n v="0.2"/>
    <n v="0.3"/>
    <n v="0.1"/>
    <n v="0.15000000000000002"/>
    <n v="0.15000000000000002"/>
    <n v="0.15000000000000002"/>
    <n v="1.9"/>
    <n v="2.5"/>
    <n v="2.2000000000000002"/>
  </r>
  <r>
    <x v="8"/>
    <x v="50"/>
    <m/>
    <n v="0.3"/>
    <n v="0.44999999999999996"/>
    <n v="0.6"/>
    <n v="0.30000000000000004"/>
    <n v="0.2"/>
    <n v="0.60000000000000009"/>
    <n v="0.2"/>
    <n v="0.3"/>
    <n v="0.15"/>
    <n v="0.1"/>
    <n v="0.3"/>
    <n v="0.2"/>
    <n v="0"/>
    <n v="0"/>
    <n v="0"/>
    <n v="1.25"/>
    <n v="2.4500000000000002"/>
    <n v="1.85"/>
  </r>
  <r>
    <x v="8"/>
    <x v="51"/>
    <n v="207912292.22999999"/>
    <n v="0.3"/>
    <n v="0.44999999999999996"/>
    <n v="0.6"/>
    <n v="0.30000000000000004"/>
    <n v="0.2"/>
    <n v="0.60000000000000009"/>
    <n v="0.4"/>
    <n v="0.3"/>
    <n v="0.15"/>
    <n v="0.1"/>
    <n v="0.15"/>
    <n v="0.2"/>
    <n v="0.05"/>
    <n v="0.05"/>
    <n v="0.05"/>
    <n v="1.45"/>
    <n v="2.4500000000000002"/>
    <n v="1.9500000000000002"/>
  </r>
  <r>
    <x v="8"/>
    <x v="52"/>
    <n v="282004589.74000001"/>
    <n v="0.44999999999999996"/>
    <n v="0.44999999999999996"/>
    <n v="0.89999999999999991"/>
    <n v="0.1"/>
    <n v="0.30000000000000004"/>
    <n v="0.60000000000000009"/>
    <n v="0.2"/>
    <n v="0.3"/>
    <n v="0.15"/>
    <n v="0.1"/>
    <n v="0.3"/>
    <n v="0.2"/>
    <n v="0.15000000000000002"/>
    <n v="0.15000000000000002"/>
    <n v="0.15000000000000002"/>
    <n v="1.6999999999999997"/>
    <n v="2.8000000000000003"/>
    <n v="2.25"/>
  </r>
  <r>
    <x v="8"/>
    <x v="53"/>
    <n v="253455820.75"/>
    <n v="0.3"/>
    <n v="0.44999999999999996"/>
    <n v="0.89999999999999991"/>
    <n v="0.30000000000000004"/>
    <n v="0.30000000000000004"/>
    <n v="0.60000000000000009"/>
    <n v="0.2"/>
    <n v="0.3"/>
    <n v="0.15"/>
    <n v="0.1"/>
    <n v="0.15"/>
    <n v="0.1"/>
    <n v="0.05"/>
    <n v="0.05"/>
    <n v="0.05"/>
    <n v="1.1500000000000001"/>
    <n v="2.85"/>
    <n v="2"/>
  </r>
  <r>
    <x v="8"/>
    <x v="3"/>
    <n v="197753537.25"/>
    <n v="0.3"/>
    <n v="0.3"/>
    <n v="0.6"/>
    <n v="0.2"/>
    <n v="0.30000000000000004"/>
    <n v="0.60000000000000009"/>
    <n v="0.4"/>
    <n v="0.3"/>
    <n v="0.15"/>
    <n v="0.1"/>
    <n v="0.3"/>
    <n v="0.1"/>
    <n v="0.15000000000000002"/>
    <n v="0.15000000000000002"/>
    <n v="0.15000000000000002"/>
    <n v="1.7999999999999998"/>
    <n v="2.2999999999999998"/>
    <n v="2.0499999999999998"/>
  </r>
  <r>
    <x v="8"/>
    <x v="54"/>
    <n v="49056052.210000001"/>
    <n v="0.44999999999999996"/>
    <n v="0.44999999999999996"/>
    <n v="0.89999999999999991"/>
    <n v="0.30000000000000004"/>
    <n v="0.30000000000000004"/>
    <n v="0.60000000000000009"/>
    <n v="0.2"/>
    <n v="0.3"/>
    <n v="0.15"/>
    <n v="0.1"/>
    <n v="0.3"/>
    <n v="0.1"/>
    <n v="0.05"/>
    <n v="0.1"/>
    <n v="0.05"/>
    <n v="1.3500000000000003"/>
    <n v="2.9999999999999996"/>
    <n v="2.1749999999999998"/>
  </r>
  <r>
    <x v="8"/>
    <x v="55"/>
    <n v="1008587071.14"/>
    <n v="0.3"/>
    <n v="0.44999999999999996"/>
    <n v="0.3"/>
    <n v="0.1"/>
    <n v="0.30000000000000004"/>
    <n v="0.60000000000000009"/>
    <n v="0.60000000000000009"/>
    <n v="0.3"/>
    <n v="0.15"/>
    <n v="0.1"/>
    <n v="0.15"/>
    <n v="0.1"/>
    <n v="0.15000000000000002"/>
    <n v="0.15000000000000002"/>
    <n v="0.15000000000000002"/>
    <n v="1.85"/>
    <n v="2.0500000000000003"/>
    <n v="1.9500000000000002"/>
  </r>
  <r>
    <x v="8"/>
    <x v="56"/>
    <m/>
    <n v="0.15"/>
    <n v="0.15"/>
    <n v="0.6"/>
    <n v="0.30000000000000004"/>
    <n v="0.2"/>
    <n v="0.60000000000000009"/>
    <n v="0.4"/>
    <n v="0.44999999999999996"/>
    <n v="0.3"/>
    <n v="0.2"/>
    <n v="0.3"/>
    <n v="0.2"/>
    <n v="0"/>
    <n v="0"/>
    <n v="0"/>
    <n v="1.8499999999999999"/>
    <n v="2"/>
    <n v="1.9249999999999998"/>
  </r>
  <r>
    <x v="8"/>
    <x v="57"/>
    <m/>
    <n v="0.15"/>
    <n v="0.15"/>
    <n v="0.6"/>
    <n v="0.30000000000000004"/>
    <n v="0.2"/>
    <n v="0.60000000000000009"/>
    <n v="0.4"/>
    <n v="0.15"/>
    <n v="0.15"/>
    <n v="0.2"/>
    <n v="0.15"/>
    <n v="0.1"/>
    <n v="0"/>
    <n v="0"/>
    <n v="0"/>
    <n v="1.1500000000000001"/>
    <n v="2"/>
    <n v="1.5750000000000002"/>
  </r>
  <r>
    <x v="8"/>
    <x v="58"/>
    <m/>
    <n v="0.15"/>
    <n v="0.15"/>
    <n v="0.6"/>
    <n v="0.30000000000000004"/>
    <n v="0.2"/>
    <n v="0.60000000000000009"/>
    <n v="0.60000000000000009"/>
    <n v="0.15"/>
    <n v="0.15"/>
    <n v="0.2"/>
    <n v="0.15"/>
    <n v="0.1"/>
    <n v="0"/>
    <n v="0"/>
    <n v="0"/>
    <n v="1.35"/>
    <n v="2"/>
    <n v="1.675"/>
  </r>
  <r>
    <x v="8"/>
    <x v="59"/>
    <m/>
    <n v="0.15"/>
    <n v="0.15"/>
    <n v="0.6"/>
    <n v="0.30000000000000004"/>
    <n v="0.2"/>
    <n v="0.60000000000000009"/>
    <n v="0.60000000000000009"/>
    <n v="0.15"/>
    <n v="0.15"/>
    <n v="0.2"/>
    <n v="0.15"/>
    <n v="0.1"/>
    <n v="0.05"/>
    <n v="0.05"/>
    <n v="0.05"/>
    <n v="1.5000000000000002"/>
    <n v="2"/>
    <n v="1.75"/>
  </r>
  <r>
    <x v="8"/>
    <x v="60"/>
    <m/>
    <n v="0.15"/>
    <n v="0.3"/>
    <n v="0.6"/>
    <n v="0.30000000000000004"/>
    <n v="0.2"/>
    <n v="0.60000000000000009"/>
    <n v="0.4"/>
    <n v="0.15"/>
    <n v="0.15"/>
    <n v="0.2"/>
    <n v="0.15"/>
    <n v="0.1"/>
    <n v="0.05"/>
    <n v="0.05"/>
    <n v="0.05"/>
    <n v="1.3000000000000003"/>
    <n v="2.15"/>
    <n v="1.7250000000000001"/>
  </r>
  <r>
    <x v="8"/>
    <x v="61"/>
    <m/>
    <n v="0.3"/>
    <n v="0.3"/>
    <n v="0.3"/>
    <n v="0.1"/>
    <n v="0.30000000000000004"/>
    <n v="0.60000000000000009"/>
    <n v="0.2"/>
    <n v="0.15"/>
    <n v="0.15"/>
    <n v="0.2"/>
    <n v="0.15"/>
    <n v="0.1"/>
    <n v="0.15000000000000002"/>
    <n v="0.15000000000000002"/>
    <n v="0.15000000000000002"/>
    <n v="1.4"/>
    <n v="1.9"/>
    <n v="1.65"/>
  </r>
  <r>
    <x v="8"/>
    <x v="62"/>
    <m/>
    <n v="0.3"/>
    <n v="0.44999999999999996"/>
    <n v="0.6"/>
    <n v="0.30000000000000004"/>
    <n v="0.2"/>
    <n v="0.60000000000000009"/>
    <n v="0.4"/>
    <n v="0.15"/>
    <n v="0.15"/>
    <n v="0.2"/>
    <n v="0.15"/>
    <n v="0.1"/>
    <n v="0"/>
    <n v="0"/>
    <n v="0"/>
    <n v="1.1500000000000001"/>
    <n v="2.4500000000000002"/>
    <n v="1.8000000000000003"/>
  </r>
  <r>
    <x v="8"/>
    <x v="14"/>
    <m/>
    <n v="0.3"/>
    <n v="0.3"/>
    <n v="0.6"/>
    <n v="0.30000000000000004"/>
    <n v="0.30000000000000004"/>
    <n v="0.60000000000000009"/>
    <n v="0.4"/>
    <n v="0.3"/>
    <n v="0.15"/>
    <n v="0.2"/>
    <n v="0.15"/>
    <n v="0.2"/>
    <n v="0"/>
    <n v="0"/>
    <n v="0"/>
    <n v="1.4"/>
    <n v="2.4000000000000004"/>
    <n v="1.9000000000000001"/>
  </r>
  <r>
    <x v="8"/>
    <x v="63"/>
    <m/>
    <n v="0.15"/>
    <n v="0.15"/>
    <n v="0.6"/>
    <n v="0.30000000000000004"/>
    <n v="0.2"/>
    <n v="0.60000000000000009"/>
    <n v="0.2"/>
    <n v="0.15"/>
    <n v="0.15"/>
    <n v="0.2"/>
    <n v="0.15"/>
    <n v="0.1"/>
    <n v="0"/>
    <n v="0"/>
    <n v="0"/>
    <n v="0.95"/>
    <n v="2"/>
    <n v="1.4750000000000001"/>
  </r>
  <r>
    <x v="8"/>
    <x v="64"/>
    <m/>
    <n v="0.15"/>
    <n v="0.15"/>
    <n v="0.6"/>
    <n v="0.30000000000000004"/>
    <n v="0.2"/>
    <n v="0.60000000000000009"/>
    <n v="0.4"/>
    <n v="0.15"/>
    <n v="0.15"/>
    <n v="0.2"/>
    <n v="0.15"/>
    <n v="0.1"/>
    <n v="0"/>
    <n v="0"/>
    <n v="0"/>
    <n v="1.1500000000000001"/>
    <n v="2"/>
    <n v="1.5750000000000002"/>
  </r>
  <r>
    <x v="9"/>
    <x v="65"/>
    <n v="46550327.560000002"/>
    <n v="0.44999999999999996"/>
    <n v="0.3"/>
    <n v="0.89999999999999991"/>
    <n v="0.2"/>
    <n v="0.30000000000000004"/>
    <n v="0.4"/>
    <n v="0.4"/>
    <n v="0.44999999999999996"/>
    <n v="0.44999999999999996"/>
    <n v="0.2"/>
    <n v="0.44999999999999996"/>
    <n v="0.30000000000000004"/>
    <n v="0.05"/>
    <n v="0.05"/>
    <n v="0.05"/>
    <n v="2.3999999999999995"/>
    <n v="2.5499999999999998"/>
    <n v="2.4749999999999996"/>
  </r>
  <r>
    <x v="9"/>
    <x v="66"/>
    <n v="54687904.149999999"/>
    <n v="0.44999999999999996"/>
    <n v="0.3"/>
    <n v="0.89999999999999991"/>
    <n v="0.30000000000000004"/>
    <n v="0.30000000000000004"/>
    <n v="0.2"/>
    <n v="0.4"/>
    <n v="0.3"/>
    <n v="0.44999999999999996"/>
    <n v="0.2"/>
    <n v="0.3"/>
    <n v="0.30000000000000004"/>
    <n v="0.15000000000000002"/>
    <n v="0.15000000000000002"/>
    <n v="0.15000000000000002"/>
    <n v="2.4"/>
    <n v="2.4500000000000002"/>
    <n v="2.4249999999999998"/>
  </r>
  <r>
    <x v="9"/>
    <x v="67"/>
    <n v="83711448.370000005"/>
    <n v="0.44999999999999996"/>
    <n v="0.44999999999999996"/>
    <n v="0.6"/>
    <n v="0.2"/>
    <n v="0.30000000000000004"/>
    <n v="0.60000000000000009"/>
    <n v="0.60000000000000009"/>
    <n v="0.44999999999999996"/>
    <n v="0.44999999999999996"/>
    <n v="0.30000000000000004"/>
    <n v="0.44999999999999996"/>
    <n v="0.2"/>
    <n v="0"/>
    <n v="0"/>
    <n v="0"/>
    <n v="2.4500000000000002"/>
    <n v="2.6"/>
    <n v="2.5250000000000004"/>
  </r>
  <r>
    <x v="10"/>
    <x v="68"/>
    <m/>
    <n v="0.15"/>
    <n v="0.3"/>
    <n v="0.3"/>
    <n v="0.2"/>
    <n v="0.30000000000000004"/>
    <n v="0.4"/>
    <n v="0.60000000000000009"/>
    <n v="0.3"/>
    <n v="0.3"/>
    <n v="0.30000000000000004"/>
    <n v="0.3"/>
    <n v="0.30000000000000004"/>
    <n v="0.15000000000000002"/>
    <n v="0.15000000000000002"/>
    <n v="0.15000000000000002"/>
    <n v="2.5500000000000003"/>
    <n v="1.65"/>
    <n v="2.1"/>
  </r>
  <r>
    <x v="10"/>
    <x v="69"/>
    <n v="54581752.060000002"/>
    <n v="0.44999999999999996"/>
    <n v="0.44999999999999996"/>
    <n v="0.6"/>
    <n v="0.30000000000000004"/>
    <n v="0.30000000000000004"/>
    <n v="0.60000000000000009"/>
    <n v="0.4"/>
    <n v="0.44999999999999996"/>
    <n v="0.3"/>
    <n v="0.2"/>
    <n v="0.3"/>
    <n v="0.2"/>
    <n v="0.15000000000000002"/>
    <n v="0.15000000000000002"/>
    <n v="0.15000000000000002"/>
    <n v="2.2999999999999998"/>
    <n v="2.7"/>
    <n v="2.5"/>
  </r>
  <r>
    <x v="10"/>
    <x v="70"/>
    <m/>
    <n v="0.15"/>
    <n v="0.15"/>
    <n v="0.3"/>
    <n v="0.2"/>
    <n v="0.2"/>
    <n v="0.2"/>
    <n v="0.2"/>
    <n v="0.15"/>
    <n v="0.15"/>
    <n v="0.1"/>
    <n v="0.15"/>
    <n v="0.2"/>
    <n v="0.15000000000000002"/>
    <n v="0.15000000000000002"/>
    <n v="0.15000000000000002"/>
    <n v="1.4"/>
    <n v="1.2"/>
    <n v="1.2999999999999998"/>
  </r>
  <r>
    <x v="10"/>
    <x v="71"/>
    <m/>
    <n v="0.15"/>
    <n v="0.15"/>
    <n v="0.3"/>
    <n v="0.1"/>
    <n v="0.2"/>
    <n v="0.4"/>
    <n v="0.4"/>
    <n v="0.3"/>
    <n v="0.15"/>
    <n v="0.2"/>
    <n v="0.3"/>
    <n v="0.1"/>
    <n v="0.05"/>
    <n v="0.05"/>
    <n v="0.05"/>
    <n v="1.6000000000000003"/>
    <n v="1.2999999999999998"/>
    <n v="1.4500000000000002"/>
  </r>
  <r>
    <x v="10"/>
    <x v="72"/>
    <m/>
    <n v="0.15"/>
    <n v="0.15"/>
    <n v="0.3"/>
    <n v="0.1"/>
    <n v="0.2"/>
    <n v="0.4"/>
    <n v="0.2"/>
    <n v="0.15"/>
    <n v="0.15"/>
    <n v="0.1"/>
    <n v="0.15"/>
    <n v="0.1"/>
    <n v="0"/>
    <n v="0"/>
    <n v="0"/>
    <n v="0.85"/>
    <n v="1.2999999999999998"/>
    <n v="1.075"/>
  </r>
  <r>
    <x v="10"/>
    <x v="73"/>
    <n v="227476894.69999999"/>
    <n v="0.3"/>
    <n v="0.44999999999999996"/>
    <n v="0.6"/>
    <n v="0.2"/>
    <n v="0.30000000000000004"/>
    <n v="0.60000000000000009"/>
    <n v="0.60000000000000009"/>
    <n v="0.3"/>
    <n v="0.44999999999999996"/>
    <n v="0.2"/>
    <n v="0.44999999999999996"/>
    <n v="0.30000000000000004"/>
    <n v="0.1"/>
    <n v="0.1"/>
    <n v="0.1"/>
    <n v="2.6"/>
    <n v="2.4500000000000002"/>
    <n v="2.5250000000000004"/>
  </r>
  <r>
    <x v="10"/>
    <x v="74"/>
    <m/>
    <n v="0.15"/>
    <n v="0.15"/>
    <n v="0.3"/>
    <n v="0.1"/>
    <n v="0.2"/>
    <n v="0.4"/>
    <n v="0.2"/>
    <n v="0.15"/>
    <n v="0.15"/>
    <n v="0.1"/>
    <n v="0.15"/>
    <n v="0.1"/>
    <n v="0"/>
    <n v="0"/>
    <n v="0"/>
    <n v="0.85"/>
    <n v="1.2999999999999998"/>
    <n v="1.075"/>
  </r>
  <r>
    <x v="10"/>
    <x v="75"/>
    <m/>
    <n v="0.15"/>
    <n v="0.15"/>
    <n v="0.3"/>
    <n v="0.1"/>
    <n v="0.2"/>
    <n v="0.4"/>
    <n v="0.2"/>
    <n v="0.15"/>
    <n v="0.15"/>
    <n v="0.1"/>
    <n v="0.15"/>
    <n v="0.1"/>
    <n v="0.05"/>
    <n v="0.05"/>
    <n v="0.05"/>
    <n v="1"/>
    <n v="1.2999999999999998"/>
    <n v="1.1499999999999999"/>
  </r>
  <r>
    <x v="10"/>
    <x v="76"/>
    <m/>
    <n v="0.15"/>
    <n v="0.15"/>
    <n v="0.3"/>
    <n v="0.1"/>
    <n v="0.2"/>
    <n v="0.4"/>
    <n v="0.2"/>
    <n v="0.15"/>
    <n v="0.15"/>
    <n v="0.1"/>
    <n v="0.15"/>
    <n v="0.1"/>
    <n v="0.05"/>
    <n v="0.05"/>
    <n v="0.05"/>
    <n v="1"/>
    <n v="1.2999999999999998"/>
    <n v="1.1499999999999999"/>
  </r>
  <r>
    <x v="10"/>
    <x v="77"/>
    <m/>
    <n v="0.15"/>
    <n v="0.15"/>
    <n v="0.3"/>
    <n v="0.1"/>
    <n v="0.2"/>
    <n v="0.4"/>
    <n v="0.2"/>
    <n v="0.15"/>
    <n v="0.15"/>
    <n v="0.1"/>
    <n v="0.15"/>
    <n v="0.1"/>
    <n v="0"/>
    <n v="0"/>
    <n v="0"/>
    <n v="0.85"/>
    <n v="1.2999999999999998"/>
    <n v="1.075"/>
  </r>
  <r>
    <x v="10"/>
    <x v="78"/>
    <m/>
    <n v="0.15"/>
    <n v="0.15"/>
    <n v="0.3"/>
    <n v="0.1"/>
    <n v="0.2"/>
    <n v="0.4"/>
    <n v="0.2"/>
    <n v="0.15"/>
    <n v="0.15"/>
    <n v="0.1"/>
    <n v="0.15"/>
    <n v="0.1"/>
    <n v="0"/>
    <n v="0"/>
    <n v="0"/>
    <n v="0.85"/>
    <n v="1.2999999999999998"/>
    <n v="1.075"/>
  </r>
  <r>
    <x v="10"/>
    <x v="79"/>
    <m/>
    <n v="0.15"/>
    <n v="0.15"/>
    <n v="0.3"/>
    <n v="0.1"/>
    <n v="0.2"/>
    <n v="0.4"/>
    <n v="0.2"/>
    <n v="0.15"/>
    <n v="0.15"/>
    <n v="0.1"/>
    <n v="0.15"/>
    <n v="0.1"/>
    <n v="0"/>
    <n v="0"/>
    <n v="0"/>
    <n v="0.85"/>
    <n v="1.2999999999999998"/>
    <n v="1.075"/>
  </r>
  <r>
    <x v="10"/>
    <x v="80"/>
    <m/>
    <n v="0.15"/>
    <n v="0.15"/>
    <n v="0.3"/>
    <n v="0.1"/>
    <n v="0.2"/>
    <n v="0.4"/>
    <n v="0.2"/>
    <n v="0.15"/>
    <n v="0.15"/>
    <n v="0.1"/>
    <n v="0.15"/>
    <n v="0.1"/>
    <n v="0.05"/>
    <n v="0.05"/>
    <n v="0.05"/>
    <n v="1"/>
    <n v="1.2999999999999998"/>
    <n v="1.1499999999999999"/>
  </r>
  <r>
    <x v="10"/>
    <x v="81"/>
    <m/>
    <n v="0.15"/>
    <n v="0.15"/>
    <n v="0.3"/>
    <n v="0.1"/>
    <n v="0.2"/>
    <n v="0.4"/>
    <n v="0.2"/>
    <n v="0.15"/>
    <n v="0.15"/>
    <n v="0.1"/>
    <n v="0.15"/>
    <n v="0.1"/>
    <n v="0.05"/>
    <n v="0.05"/>
    <n v="0.05"/>
    <n v="1"/>
    <n v="1.2999999999999998"/>
    <n v="1.1499999999999999"/>
  </r>
  <r>
    <x v="10"/>
    <x v="82"/>
    <m/>
    <n v="0.15"/>
    <n v="0.15"/>
    <n v="0.3"/>
    <n v="0.1"/>
    <n v="0.2"/>
    <n v="0.4"/>
    <n v="0.2"/>
    <n v="0.15"/>
    <n v="0.15"/>
    <n v="0.1"/>
    <n v="0.15"/>
    <n v="0.1"/>
    <n v="0.05"/>
    <n v="0.05"/>
    <n v="0.05"/>
    <n v="1"/>
    <n v="1.2999999999999998"/>
    <n v="1.1499999999999999"/>
  </r>
  <r>
    <x v="10"/>
    <x v="83"/>
    <m/>
    <n v="0.15"/>
    <n v="0.15"/>
    <n v="0.3"/>
    <n v="0.1"/>
    <n v="0.2"/>
    <n v="0.4"/>
    <n v="0.2"/>
    <n v="0.15"/>
    <n v="0.15"/>
    <n v="0.1"/>
    <n v="0.15"/>
    <n v="0.1"/>
    <n v="0"/>
    <n v="0"/>
    <n v="0"/>
    <n v="0.85"/>
    <n v="1.2999999999999998"/>
    <n v="1.075"/>
  </r>
  <r>
    <x v="10"/>
    <x v="84"/>
    <n v="31709981.050000001"/>
    <n v="0.44999999999999996"/>
    <n v="0.44999999999999996"/>
    <n v="0.6"/>
    <n v="0.30000000000000004"/>
    <n v="0.30000000000000004"/>
    <n v="0.60000000000000009"/>
    <n v="0.60000000000000009"/>
    <n v="0.44999999999999996"/>
    <n v="0.44999999999999996"/>
    <n v="0.30000000000000004"/>
    <n v="0.44999999999999996"/>
    <n v="0.2"/>
    <n v="0.05"/>
    <n v="0.05"/>
    <n v="0.05"/>
    <n v="2.5999999999999996"/>
    <n v="2.7"/>
    <n v="2.65"/>
  </r>
  <r>
    <x v="10"/>
    <x v="85"/>
    <m/>
    <n v="0.3"/>
    <n v="0.3"/>
    <n v="0.3"/>
    <n v="0.2"/>
    <n v="0.2"/>
    <n v="0.4"/>
    <n v="0.4"/>
    <n v="0.3"/>
    <n v="0.15"/>
    <n v="0.1"/>
    <n v="0.3"/>
    <n v="0.1"/>
    <n v="0.05"/>
    <n v="0.05"/>
    <n v="0.1"/>
    <n v="1.5500000000000003"/>
    <n v="1.6999999999999997"/>
    <n v="1.625"/>
  </r>
  <r>
    <x v="10"/>
    <x v="86"/>
    <m/>
    <n v="0.15"/>
    <n v="0.3"/>
    <n v="0.3"/>
    <n v="0.1"/>
    <n v="0.2"/>
    <n v="0.2"/>
    <n v="0.60000000000000009"/>
    <n v="0.44999999999999996"/>
    <n v="0.15"/>
    <n v="0.30000000000000004"/>
    <n v="0.44999999999999996"/>
    <n v="0.2"/>
    <n v="0.1"/>
    <n v="0.1"/>
    <n v="0.1"/>
    <n v="2.4500000000000002"/>
    <n v="1.25"/>
    <n v="1.85"/>
  </r>
  <r>
    <x v="10"/>
    <x v="87"/>
    <m/>
    <n v="0.15"/>
    <n v="0.15"/>
    <n v="0.3"/>
    <n v="0.1"/>
    <n v="0.2"/>
    <n v="0.4"/>
    <n v="0.2"/>
    <n v="0.15"/>
    <n v="0.15"/>
    <n v="0.1"/>
    <n v="0.15"/>
    <n v="0.1"/>
    <n v="0.05"/>
    <n v="0.05"/>
    <n v="0.05"/>
    <n v="1"/>
    <n v="1.2999999999999998"/>
    <n v="1.1499999999999999"/>
  </r>
  <r>
    <x v="10"/>
    <x v="88"/>
    <m/>
    <n v="0.3"/>
    <n v="0.3"/>
    <n v="0.3"/>
    <n v="0.2"/>
    <n v="0.2"/>
    <n v="0.4"/>
    <n v="0.60000000000000009"/>
    <n v="0.44999999999999996"/>
    <n v="0.3"/>
    <n v="0.30000000000000004"/>
    <n v="0.44999999999999996"/>
    <n v="0.30000000000000004"/>
    <n v="0.15000000000000002"/>
    <n v="0.15000000000000002"/>
    <n v="0.15000000000000002"/>
    <n v="2.85"/>
    <n v="1.6999999999999997"/>
    <n v="2.2749999999999999"/>
  </r>
  <r>
    <x v="10"/>
    <x v="89"/>
    <m/>
    <n v="0.15"/>
    <n v="0.3"/>
    <n v="0.3"/>
    <n v="0.1"/>
    <n v="0.2"/>
    <n v="0.4"/>
    <n v="0.60000000000000009"/>
    <n v="0.3"/>
    <n v="0.15"/>
    <n v="0.2"/>
    <n v="0.44999999999999996"/>
    <n v="0.2"/>
    <n v="0.15000000000000002"/>
    <n v="0.15000000000000002"/>
    <n v="0.15000000000000002"/>
    <n v="2.3499999999999996"/>
    <n v="1.4500000000000002"/>
    <n v="1.9"/>
  </r>
  <r>
    <x v="10"/>
    <x v="90"/>
    <n v="131743.1"/>
    <n v="0.3"/>
    <n v="0.3"/>
    <n v="0.6"/>
    <n v="0.2"/>
    <n v="0.2"/>
    <n v="0.4"/>
    <n v="0.60000000000000009"/>
    <n v="0.3"/>
    <n v="0.3"/>
    <n v="0.2"/>
    <n v="0.3"/>
    <n v="0.30000000000000004"/>
    <n v="0.15000000000000002"/>
    <n v="0.15000000000000002"/>
    <n v="0.15000000000000002"/>
    <n v="2.4499999999999997"/>
    <n v="2"/>
    <n v="2.2249999999999996"/>
  </r>
  <r>
    <x v="10"/>
    <x v="91"/>
    <m/>
    <n v="0.3"/>
    <n v="0.15"/>
    <n v="0.3"/>
    <n v="0.1"/>
    <n v="0.2"/>
    <n v="0.4"/>
    <n v="0.2"/>
    <n v="0.15"/>
    <n v="0.15"/>
    <n v="0.1"/>
    <n v="0.15"/>
    <n v="0.1"/>
    <n v="0.1"/>
    <n v="0.05"/>
    <n v="0.1"/>
    <n v="1.1000000000000001"/>
    <n v="1.4500000000000002"/>
    <n v="1.2750000000000001"/>
  </r>
  <r>
    <x v="10"/>
    <x v="92"/>
    <m/>
    <n v="0.15"/>
    <n v="0.15"/>
    <n v="0.3"/>
    <n v="0.1"/>
    <n v="0.2"/>
    <n v="0.4"/>
    <n v="0.2"/>
    <n v="0.15"/>
    <n v="0.15"/>
    <n v="0.1"/>
    <n v="0.15"/>
    <n v="0.1"/>
    <n v="0"/>
    <n v="0"/>
    <n v="0"/>
    <n v="0.85"/>
    <n v="1.2999999999999998"/>
    <n v="1.075"/>
  </r>
  <r>
    <x v="11"/>
    <x v="93"/>
    <m/>
    <n v="0.3"/>
    <n v="0.44999999999999996"/>
    <n v="0.6"/>
    <n v="0.1"/>
    <n v="0.1"/>
    <n v="0.4"/>
    <n v="0.4"/>
    <n v="0.44999999999999996"/>
    <n v="0.15"/>
    <n v="0.30000000000000004"/>
    <n v="0.3"/>
    <n v="0.1"/>
    <n v="0"/>
    <n v="0"/>
    <n v="0"/>
    <n v="1.7000000000000002"/>
    <n v="1.9500000000000002"/>
    <n v="1.8250000000000002"/>
  </r>
  <r>
    <x v="11"/>
    <x v="94"/>
    <n v="672716479.54999995"/>
    <n v="0.3"/>
    <n v="0.44999999999999996"/>
    <n v="0.6"/>
    <n v="0.2"/>
    <n v="0.2"/>
    <n v="0.60000000000000009"/>
    <n v="0.60000000000000009"/>
    <n v="0.44999999999999996"/>
    <n v="0.15"/>
    <n v="0.2"/>
    <n v="0.15"/>
    <n v="0.1"/>
    <n v="0"/>
    <n v="0"/>
    <n v="0"/>
    <n v="1.65"/>
    <n v="2.35"/>
    <n v="2"/>
  </r>
  <r>
    <x v="11"/>
    <x v="95"/>
    <n v="207912292.22999999"/>
    <n v="0.3"/>
    <n v="0.44999999999999996"/>
    <n v="0.6"/>
    <n v="0.2"/>
    <n v="0.2"/>
    <n v="0.4"/>
    <n v="0.60000000000000009"/>
    <n v="0.3"/>
    <n v="0.15"/>
    <n v="0.30000000000000004"/>
    <n v="0.44999999999999996"/>
    <n v="0.2"/>
    <n v="0.05"/>
    <n v="0.05"/>
    <n v="0.05"/>
    <n v="2.1499999999999995"/>
    <n v="2.15"/>
    <n v="2.1499999999999995"/>
  </r>
  <r>
    <x v="11"/>
    <x v="96"/>
    <n v="230823347.03999999"/>
    <n v="0.3"/>
    <n v="0.3"/>
    <n v="0.6"/>
    <n v="0.2"/>
    <n v="0.2"/>
    <n v="0.4"/>
    <n v="0.60000000000000009"/>
    <n v="0.3"/>
    <n v="0.15"/>
    <n v="0.30000000000000004"/>
    <n v="0.44999999999999996"/>
    <n v="0.1"/>
    <n v="0"/>
    <n v="0"/>
    <n v="0"/>
    <n v="1.9000000000000001"/>
    <n v="2"/>
    <n v="1.9500000000000002"/>
  </r>
  <r>
    <x v="11"/>
    <x v="97"/>
    <n v="138713080.44"/>
    <n v="0.44999999999999996"/>
    <n v="0.44999999999999996"/>
    <n v="0.6"/>
    <n v="0.2"/>
    <n v="0.2"/>
    <n v="0.60000000000000009"/>
    <n v="0.4"/>
    <n v="0.15"/>
    <n v="0.15"/>
    <n v="0.2"/>
    <n v="0.3"/>
    <n v="0.1"/>
    <n v="0.05"/>
    <n v="0.05"/>
    <n v="0.05"/>
    <n v="1.4500000000000004"/>
    <n v="2.5"/>
    <n v="1.9750000000000001"/>
  </r>
  <r>
    <x v="11"/>
    <x v="98"/>
    <m/>
    <n v="0.3"/>
    <n v="0.3"/>
    <n v="0.3"/>
    <n v="0.2"/>
    <n v="0.2"/>
    <n v="0.4"/>
    <n v="0.4"/>
    <n v="0.15"/>
    <n v="0.15"/>
    <n v="0.1"/>
    <n v="0.3"/>
    <n v="0.1"/>
    <n v="0"/>
    <n v="0"/>
    <n v="0"/>
    <n v="1.2000000000000002"/>
    <n v="1.6999999999999997"/>
    <n v="1.45"/>
  </r>
  <r>
    <x v="11"/>
    <x v="99"/>
    <m/>
    <n v="0.3"/>
    <n v="0.3"/>
    <n v="0.6"/>
    <n v="0.2"/>
    <n v="0.2"/>
    <n v="0.4"/>
    <n v="0.60000000000000009"/>
    <n v="0.3"/>
    <n v="0.15"/>
    <n v="0.30000000000000004"/>
    <n v="0.15"/>
    <n v="0.1"/>
    <n v="0"/>
    <n v="0"/>
    <n v="0"/>
    <n v="1.6"/>
    <n v="2"/>
    <n v="1.8"/>
  </r>
  <r>
    <x v="11"/>
    <x v="100"/>
    <n v="2413838176.8099999"/>
    <n v="0.44999999999999996"/>
    <n v="0.3"/>
    <n v="0.3"/>
    <n v="0.1"/>
    <n v="0.1"/>
    <n v="0.60000000000000009"/>
    <n v="0.4"/>
    <n v="0.3"/>
    <n v="0.15"/>
    <n v="0.1"/>
    <n v="0.15"/>
    <n v="0.1"/>
    <n v="0.15000000000000002"/>
    <n v="0.15000000000000002"/>
    <n v="0.15000000000000002"/>
    <n v="1.65"/>
    <n v="1.8500000000000003"/>
    <n v="1.75"/>
  </r>
  <r>
    <x v="11"/>
    <x v="101"/>
    <m/>
    <n v="0.3"/>
    <n v="0.3"/>
    <n v="0.6"/>
    <n v="0.2"/>
    <n v="0.2"/>
    <n v="0.60000000000000009"/>
    <n v="0.60000000000000009"/>
    <n v="0.44999999999999996"/>
    <n v="0.15"/>
    <n v="0.2"/>
    <n v="0.15"/>
    <n v="0.1"/>
    <n v="0"/>
    <n v="0"/>
    <n v="0"/>
    <n v="1.65"/>
    <n v="2.2000000000000002"/>
    <n v="1.925"/>
  </r>
  <r>
    <x v="11"/>
    <x v="102"/>
    <m/>
    <n v="0.44999999999999996"/>
    <n v="0.3"/>
    <n v="0.6"/>
    <n v="0.2"/>
    <n v="0.2"/>
    <n v="0.4"/>
    <n v="0.60000000000000009"/>
    <n v="0.44999999999999996"/>
    <n v="0.15"/>
    <n v="0.2"/>
    <n v="0.15"/>
    <n v="0.1"/>
    <n v="0"/>
    <n v="0"/>
    <n v="0"/>
    <n v="1.65"/>
    <n v="2.15"/>
    <n v="1.9"/>
  </r>
  <r>
    <x v="11"/>
    <x v="103"/>
    <m/>
    <n v="0.3"/>
    <n v="0.3"/>
    <n v="0.6"/>
    <n v="0.2"/>
    <n v="0.2"/>
    <n v="0.4"/>
    <n v="0.60000000000000009"/>
    <n v="0.3"/>
    <n v="0.15"/>
    <n v="0.30000000000000004"/>
    <n v="0.3"/>
    <n v="0.1"/>
    <n v="0"/>
    <n v="0"/>
    <n v="0"/>
    <n v="1.7500000000000002"/>
    <n v="2"/>
    <n v="1.875"/>
  </r>
  <r>
    <x v="11"/>
    <x v="104"/>
    <m/>
    <n v="0.3"/>
    <n v="0.3"/>
    <n v="0.6"/>
    <n v="0.2"/>
    <n v="0.2"/>
    <n v="0.4"/>
    <n v="0.60000000000000009"/>
    <n v="0.15"/>
    <n v="0.15"/>
    <n v="0.30000000000000004"/>
    <n v="0.15"/>
    <n v="0.1"/>
    <n v="0"/>
    <n v="0"/>
    <n v="0"/>
    <n v="1.4500000000000002"/>
    <n v="2"/>
    <n v="1.7250000000000001"/>
  </r>
  <r>
    <x v="11"/>
    <x v="105"/>
    <m/>
    <n v="0.3"/>
    <n v="0.44999999999999996"/>
    <n v="0.6"/>
    <n v="0.2"/>
    <n v="0.2"/>
    <n v="0.4"/>
    <n v="0.2"/>
    <n v="0.3"/>
    <n v="0.15"/>
    <n v="0.1"/>
    <n v="0.15"/>
    <n v="0.1"/>
    <n v="0.1"/>
    <n v="0.1"/>
    <n v="0.05"/>
    <n v="1.2500000000000002"/>
    <n v="2.15"/>
    <n v="1.7000000000000002"/>
  </r>
  <r>
    <x v="11"/>
    <x v="106"/>
    <m/>
    <n v="0.44999999999999996"/>
    <n v="0.3"/>
    <n v="0.6"/>
    <n v="0.2"/>
    <n v="0.2"/>
    <n v="0.4"/>
    <n v="0.2"/>
    <n v="0.44999999999999996"/>
    <n v="0.15"/>
    <n v="0.2"/>
    <n v="0.3"/>
    <n v="0.1"/>
    <n v="0"/>
    <n v="0"/>
    <n v="0"/>
    <n v="1.4000000000000001"/>
    <n v="2.15"/>
    <n v="1.7749999999999999"/>
  </r>
  <r>
    <x v="11"/>
    <x v="107"/>
    <m/>
    <n v="0.3"/>
    <n v="0.44999999999999996"/>
    <n v="0.6"/>
    <n v="0.2"/>
    <n v="0.2"/>
    <n v="0.2"/>
    <n v="0.4"/>
    <n v="0.44999999999999996"/>
    <n v="0.15"/>
    <n v="0.1"/>
    <n v="0.3"/>
    <n v="0.1"/>
    <n v="0.05"/>
    <n v="0.05"/>
    <n v="0.05"/>
    <n v="1.6500000000000004"/>
    <n v="1.95"/>
    <n v="1.8000000000000003"/>
  </r>
  <r>
    <x v="11"/>
    <x v="108"/>
    <m/>
    <n v="0.3"/>
    <n v="0.3"/>
    <n v="0.6"/>
    <n v="0.2"/>
    <n v="0.2"/>
    <n v="0.4"/>
    <n v="0.4"/>
    <n v="0.3"/>
    <n v="0.15"/>
    <n v="0.2"/>
    <n v="0.44999999999999996"/>
    <n v="0.1"/>
    <n v="0"/>
    <n v="0"/>
    <n v="0"/>
    <n v="1.6"/>
    <n v="2"/>
    <n v="1.8"/>
  </r>
  <r>
    <x v="11"/>
    <x v="109"/>
    <m/>
    <n v="0.3"/>
    <n v="0.3"/>
    <n v="0.6"/>
    <n v="0.2"/>
    <n v="0.2"/>
    <n v="0.4"/>
    <n v="0.4"/>
    <n v="0.15"/>
    <n v="0.15"/>
    <n v="0.1"/>
    <n v="0.44999999999999996"/>
    <n v="0.1"/>
    <n v="0"/>
    <n v="0"/>
    <n v="0"/>
    <n v="1.35"/>
    <n v="2"/>
    <n v="1.675"/>
  </r>
  <r>
    <x v="11"/>
    <x v="110"/>
    <m/>
    <n v="0.3"/>
    <n v="0.3"/>
    <n v="0.6"/>
    <n v="0.2"/>
    <n v="0.2"/>
    <n v="0.4"/>
    <n v="0.4"/>
    <n v="0.44999999999999996"/>
    <n v="0.15"/>
    <n v="0.2"/>
    <n v="0.3"/>
    <n v="0.1"/>
    <n v="0"/>
    <n v="0"/>
    <n v="0"/>
    <n v="1.6"/>
    <n v="2"/>
    <n v="1.8"/>
  </r>
  <r>
    <x v="11"/>
    <x v="111"/>
    <m/>
    <n v="0.3"/>
    <n v="0.3"/>
    <n v="0.6"/>
    <n v="0.2"/>
    <n v="0.2"/>
    <n v="0.4"/>
    <n v="0.2"/>
    <n v="0.15"/>
    <n v="0.15"/>
    <n v="0.2"/>
    <n v="0.15"/>
    <n v="0.1"/>
    <n v="0.1"/>
    <n v="0.15000000000000002"/>
    <n v="0.1"/>
    <n v="1.3000000000000003"/>
    <n v="2"/>
    <n v="1.6500000000000001"/>
  </r>
  <r>
    <x v="11"/>
    <x v="112"/>
    <m/>
    <n v="0.3"/>
    <n v="0.3"/>
    <n v="0.6"/>
    <n v="0.2"/>
    <n v="0.2"/>
    <n v="0.4"/>
    <n v="0.4"/>
    <n v="0.3"/>
    <n v="0.15"/>
    <n v="0.2"/>
    <n v="0.3"/>
    <n v="0.1"/>
    <n v="0"/>
    <n v="0"/>
    <n v="0"/>
    <n v="1.4500000000000002"/>
    <n v="2"/>
    <n v="1.7250000000000001"/>
  </r>
  <r>
    <x v="11"/>
    <x v="113"/>
    <m/>
    <n v="0.3"/>
    <n v="0.3"/>
    <n v="0.6"/>
    <n v="0.2"/>
    <n v="0.2"/>
    <n v="0.4"/>
    <n v="0.4"/>
    <n v="0.3"/>
    <n v="0.15"/>
    <n v="0.2"/>
    <n v="0.3"/>
    <n v="0.1"/>
    <n v="0"/>
    <n v="0"/>
    <n v="0"/>
    <n v="1.4500000000000002"/>
    <n v="2"/>
    <n v="1.7250000000000001"/>
  </r>
  <r>
    <x v="11"/>
    <x v="114"/>
    <m/>
    <n v="0.3"/>
    <n v="0.3"/>
    <n v="0.6"/>
    <n v="0.2"/>
    <n v="0.2"/>
    <n v="0.4"/>
    <n v="0.60000000000000009"/>
    <n v="0.44999999999999996"/>
    <n v="0.15"/>
    <n v="0.1"/>
    <n v="0.3"/>
    <n v="0.1"/>
    <n v="0"/>
    <n v="0"/>
    <n v="0"/>
    <n v="1.7000000000000002"/>
    <n v="2"/>
    <n v="1.85"/>
  </r>
  <r>
    <x v="11"/>
    <x v="115"/>
    <m/>
    <n v="0.44999999999999996"/>
    <n v="0.44999999999999996"/>
    <n v="0.3"/>
    <n v="0.2"/>
    <n v="0.2"/>
    <n v="0.4"/>
    <n v="0.4"/>
    <n v="0.44999999999999996"/>
    <n v="0.15"/>
    <n v="0.1"/>
    <n v="0.3"/>
    <n v="0.1"/>
    <n v="0"/>
    <n v="0"/>
    <n v="0"/>
    <n v="1.5000000000000002"/>
    <n v="2"/>
    <n v="1.75"/>
  </r>
  <r>
    <x v="11"/>
    <x v="116"/>
    <m/>
    <n v="0.3"/>
    <n v="0.3"/>
    <n v="0.6"/>
    <n v="0.2"/>
    <n v="0.2"/>
    <n v="0.4"/>
    <n v="0.60000000000000009"/>
    <n v="0.44999999999999996"/>
    <n v="0.15"/>
    <n v="0.1"/>
    <n v="0.3"/>
    <n v="0.1"/>
    <n v="0"/>
    <n v="0"/>
    <n v="0"/>
    <n v="1.7000000000000002"/>
    <n v="2"/>
    <n v="1.85"/>
  </r>
  <r>
    <x v="11"/>
    <x v="117"/>
    <m/>
    <n v="0.3"/>
    <n v="0.3"/>
    <n v="0.6"/>
    <n v="0.2"/>
    <n v="0.2"/>
    <n v="0.4"/>
    <n v="0.60000000000000009"/>
    <n v="0.3"/>
    <n v="0.15"/>
    <n v="0.2"/>
    <n v="0.3"/>
    <n v="0.1"/>
    <n v="0"/>
    <n v="0"/>
    <n v="0"/>
    <n v="1.6500000000000001"/>
    <n v="2"/>
    <n v="1.8250000000000002"/>
  </r>
  <r>
    <x v="11"/>
    <x v="118"/>
    <m/>
    <n v="0.3"/>
    <n v="0.3"/>
    <n v="0.6"/>
    <n v="0.2"/>
    <n v="0.2"/>
    <n v="0.4"/>
    <n v="0.60000000000000009"/>
    <n v="0.3"/>
    <n v="0.15"/>
    <n v="0.1"/>
    <n v="0.3"/>
    <n v="0.1"/>
    <n v="0.1"/>
    <n v="0.1"/>
    <n v="0.1"/>
    <n v="1.8500000000000005"/>
    <n v="2"/>
    <n v="1.9250000000000003"/>
  </r>
  <r>
    <x v="11"/>
    <x v="119"/>
    <m/>
    <n v="0.3"/>
    <n v="0.3"/>
    <n v="0.6"/>
    <n v="0.2"/>
    <n v="0.2"/>
    <n v="0.4"/>
    <n v="0.4"/>
    <n v="0.3"/>
    <n v="0.15"/>
    <n v="0.1"/>
    <n v="0.15"/>
    <n v="0.1"/>
    <n v="0"/>
    <n v="0"/>
    <n v="0"/>
    <n v="1.2"/>
    <n v="2"/>
    <n v="1.6"/>
  </r>
  <r>
    <x v="11"/>
    <x v="120"/>
    <m/>
    <n v="0.3"/>
    <n v="0.3"/>
    <n v="0.6"/>
    <n v="0.2"/>
    <n v="0.2"/>
    <n v="0.4"/>
    <n v="0.60000000000000009"/>
    <n v="0.3"/>
    <n v="0.15"/>
    <n v="0.1"/>
    <n v="0.3"/>
    <n v="0.1"/>
    <n v="0"/>
    <n v="0"/>
    <n v="0"/>
    <n v="1.5500000000000003"/>
    <n v="2"/>
    <n v="1.7750000000000001"/>
  </r>
  <r>
    <x v="11"/>
    <x v="121"/>
    <m/>
    <n v="0.3"/>
    <n v="0.3"/>
    <n v="0.6"/>
    <n v="0.2"/>
    <n v="0.2"/>
    <n v="0.2"/>
    <n v="0.2"/>
    <n v="0.3"/>
    <n v="0.15"/>
    <n v="0.1"/>
    <n v="0.15"/>
    <n v="0.1"/>
    <n v="0"/>
    <n v="0"/>
    <n v="0"/>
    <n v="1"/>
    <n v="1.7999999999999998"/>
    <n v="1.4"/>
  </r>
  <r>
    <x v="11"/>
    <x v="122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23"/>
    <m/>
    <n v="0.3"/>
    <n v="0.3"/>
    <n v="0.6"/>
    <n v="0.2"/>
    <n v="0.2"/>
    <n v="0.4"/>
    <n v="0.60000000000000009"/>
    <n v="0.44999999999999996"/>
    <n v="0.15"/>
    <n v="0.1"/>
    <n v="0.3"/>
    <n v="0.1"/>
    <n v="0"/>
    <n v="0"/>
    <n v="0"/>
    <n v="1.7000000000000002"/>
    <n v="2"/>
    <n v="1.85"/>
  </r>
  <r>
    <x v="11"/>
    <x v="124"/>
    <m/>
    <n v="0.3"/>
    <n v="0.3"/>
    <n v="0.6"/>
    <n v="0.2"/>
    <n v="0.2"/>
    <n v="0.4"/>
    <n v="0.4"/>
    <n v="0.3"/>
    <n v="0.15"/>
    <n v="0.1"/>
    <n v="0.3"/>
    <n v="0.1"/>
    <n v="0"/>
    <n v="0"/>
    <n v="0"/>
    <n v="1.35"/>
    <n v="2"/>
    <n v="1.675"/>
  </r>
  <r>
    <x v="11"/>
    <x v="125"/>
    <m/>
    <n v="0.3"/>
    <n v="0.3"/>
    <n v="0.6"/>
    <n v="0.2"/>
    <n v="0.2"/>
    <n v="0.4"/>
    <n v="0.60000000000000009"/>
    <n v="0.44999999999999996"/>
    <n v="0.15"/>
    <n v="0.1"/>
    <n v="0.3"/>
    <n v="0.1"/>
    <n v="0"/>
    <n v="0"/>
    <n v="0"/>
    <n v="1.7000000000000002"/>
    <n v="2"/>
    <n v="1.85"/>
  </r>
  <r>
    <x v="11"/>
    <x v="126"/>
    <n v="253455820.75"/>
    <n v="0.44999999999999996"/>
    <n v="0.3"/>
    <n v="0.89999999999999991"/>
    <n v="0.2"/>
    <n v="0.2"/>
    <n v="0.2"/>
    <n v="0.4"/>
    <n v="0.3"/>
    <n v="0.15"/>
    <n v="0.30000000000000004"/>
    <n v="0.15"/>
    <n v="0.1"/>
    <n v="0.05"/>
    <n v="0.05"/>
    <n v="0.05"/>
    <n v="1.55"/>
    <n v="2.25"/>
    <n v="1.9"/>
  </r>
  <r>
    <x v="11"/>
    <x v="127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28"/>
    <m/>
    <n v="0.3"/>
    <n v="0.3"/>
    <n v="0.6"/>
    <n v="0.2"/>
    <n v="0.2"/>
    <n v="0.4"/>
    <n v="0.4"/>
    <n v="0.44999999999999996"/>
    <n v="0.15"/>
    <n v="0.1"/>
    <n v="0.3"/>
    <n v="0.1"/>
    <n v="0"/>
    <n v="0"/>
    <n v="0"/>
    <n v="1.5000000000000002"/>
    <n v="2"/>
    <n v="1.75"/>
  </r>
  <r>
    <x v="11"/>
    <x v="129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30"/>
    <m/>
    <n v="0.3"/>
    <n v="0.3"/>
    <n v="0.6"/>
    <n v="0.2"/>
    <n v="0.2"/>
    <n v="0.4"/>
    <n v="0.60000000000000009"/>
    <n v="0.44999999999999996"/>
    <n v="0.15"/>
    <n v="0.1"/>
    <n v="0.3"/>
    <n v="0.1"/>
    <n v="0"/>
    <n v="0"/>
    <n v="0"/>
    <n v="1.7000000000000002"/>
    <n v="2"/>
    <n v="1.85"/>
  </r>
  <r>
    <x v="11"/>
    <x v="131"/>
    <m/>
    <n v="0.3"/>
    <n v="0.3"/>
    <n v="0.6"/>
    <n v="0.2"/>
    <n v="0.2"/>
    <n v="0.4"/>
    <n v="0.60000000000000009"/>
    <n v="0.44999999999999996"/>
    <n v="0.15"/>
    <n v="0.1"/>
    <n v="0.3"/>
    <n v="0.1"/>
    <n v="0"/>
    <n v="0"/>
    <n v="0"/>
    <n v="1.7000000000000002"/>
    <n v="2"/>
    <n v="1.85"/>
  </r>
  <r>
    <x v="11"/>
    <x v="132"/>
    <m/>
    <n v="0.3"/>
    <n v="0.3"/>
    <n v="0.6"/>
    <n v="0.2"/>
    <n v="0.2"/>
    <n v="0.4"/>
    <n v="0.4"/>
    <n v="0.44999999999999996"/>
    <n v="0.15"/>
    <n v="0.1"/>
    <n v="0.3"/>
    <n v="0.1"/>
    <n v="0"/>
    <n v="0"/>
    <n v="0"/>
    <n v="1.5000000000000002"/>
    <n v="2"/>
    <n v="1.75"/>
  </r>
  <r>
    <x v="11"/>
    <x v="133"/>
    <m/>
    <n v="0.3"/>
    <n v="0.3"/>
    <n v="0.6"/>
    <n v="0.2"/>
    <n v="0.2"/>
    <n v="0.4"/>
    <n v="0.4"/>
    <n v="0.3"/>
    <n v="0.15"/>
    <n v="0.1"/>
    <n v="0.3"/>
    <n v="0.1"/>
    <n v="0.15000000000000002"/>
    <n v="0.1"/>
    <n v="0.1"/>
    <n v="1.7000000000000002"/>
    <n v="2"/>
    <n v="1.85"/>
  </r>
  <r>
    <x v="11"/>
    <x v="134"/>
    <m/>
    <n v="0.3"/>
    <n v="0.3"/>
    <n v="0.6"/>
    <n v="0.2"/>
    <n v="0.2"/>
    <n v="0.4"/>
    <n v="0.4"/>
    <n v="0.3"/>
    <n v="0.15"/>
    <n v="0.2"/>
    <n v="0.3"/>
    <n v="0.1"/>
    <n v="0"/>
    <n v="0"/>
    <n v="0"/>
    <n v="1.4500000000000002"/>
    <n v="2"/>
    <n v="1.7250000000000001"/>
  </r>
  <r>
    <x v="11"/>
    <x v="135"/>
    <m/>
    <n v="0.3"/>
    <n v="0.3"/>
    <n v="0.6"/>
    <n v="0.2"/>
    <n v="0.2"/>
    <n v="0.4"/>
    <n v="0.60000000000000009"/>
    <n v="0.3"/>
    <n v="0.15"/>
    <n v="0.2"/>
    <n v="0.3"/>
    <n v="0.1"/>
    <n v="0"/>
    <n v="0"/>
    <n v="0"/>
    <n v="1.6500000000000001"/>
    <n v="2"/>
    <n v="1.8250000000000002"/>
  </r>
  <r>
    <x v="11"/>
    <x v="136"/>
    <m/>
    <n v="0.3"/>
    <n v="0.3"/>
    <n v="0.6"/>
    <n v="0.2"/>
    <n v="0.2"/>
    <n v="0.4"/>
    <n v="0.60000000000000009"/>
    <n v="0.3"/>
    <n v="0.15"/>
    <n v="0.1"/>
    <n v="0.15"/>
    <n v="0.1"/>
    <n v="0"/>
    <n v="0"/>
    <n v="0"/>
    <n v="1.4000000000000001"/>
    <n v="2"/>
    <n v="1.7000000000000002"/>
  </r>
  <r>
    <x v="11"/>
    <x v="137"/>
    <m/>
    <n v="0.3"/>
    <n v="0.3"/>
    <n v="0.6"/>
    <n v="0.2"/>
    <n v="0.2"/>
    <n v="0.4"/>
    <n v="0.60000000000000009"/>
    <n v="0.3"/>
    <n v="0.15"/>
    <n v="0.1"/>
    <n v="0.3"/>
    <n v="0.1"/>
    <n v="0"/>
    <n v="0"/>
    <n v="0"/>
    <n v="1.5500000000000003"/>
    <n v="2"/>
    <n v="1.7750000000000001"/>
  </r>
  <r>
    <x v="11"/>
    <x v="138"/>
    <m/>
    <n v="0.3"/>
    <n v="0.3"/>
    <n v="0.6"/>
    <n v="0.2"/>
    <n v="0.2"/>
    <n v="0.4"/>
    <n v="0.2"/>
    <n v="0.3"/>
    <n v="0.15"/>
    <n v="0.1"/>
    <n v="0.3"/>
    <n v="0.1"/>
    <n v="0.05"/>
    <n v="0.1"/>
    <n v="0.05"/>
    <n v="1.3500000000000003"/>
    <n v="2"/>
    <n v="1.6750000000000003"/>
  </r>
  <r>
    <x v="11"/>
    <x v="139"/>
    <m/>
    <n v="0.3"/>
    <n v="0.3"/>
    <n v="0.6"/>
    <n v="0.2"/>
    <n v="0.2"/>
    <n v="0.4"/>
    <n v="0.60000000000000009"/>
    <n v="0.44999999999999996"/>
    <n v="0.15"/>
    <n v="0.1"/>
    <n v="0.3"/>
    <n v="0.1"/>
    <n v="0"/>
    <n v="0"/>
    <n v="0"/>
    <n v="1.7000000000000002"/>
    <n v="2"/>
    <n v="1.85"/>
  </r>
  <r>
    <x v="11"/>
    <x v="140"/>
    <m/>
    <n v="0.3"/>
    <n v="0.3"/>
    <n v="0.6"/>
    <n v="0.2"/>
    <n v="0.2"/>
    <n v="0.4"/>
    <n v="0.4"/>
    <n v="0.3"/>
    <n v="0.15"/>
    <n v="0.1"/>
    <n v="0.3"/>
    <n v="0.1"/>
    <n v="0"/>
    <n v="0"/>
    <n v="0"/>
    <n v="1.35"/>
    <n v="2"/>
    <n v="1.675"/>
  </r>
  <r>
    <x v="11"/>
    <x v="141"/>
    <m/>
    <n v="0.3"/>
    <n v="0.3"/>
    <n v="0.6"/>
    <n v="0.2"/>
    <n v="0.2"/>
    <n v="0.4"/>
    <n v="0.60000000000000009"/>
    <n v="0.44999999999999996"/>
    <n v="0.15"/>
    <n v="0.1"/>
    <n v="0.15"/>
    <n v="0.1"/>
    <n v="0"/>
    <n v="0"/>
    <n v="0"/>
    <n v="1.55"/>
    <n v="2"/>
    <n v="1.7749999999999999"/>
  </r>
  <r>
    <x v="11"/>
    <x v="142"/>
    <m/>
    <n v="0.3"/>
    <n v="0.3"/>
    <n v="0.6"/>
    <n v="0.2"/>
    <n v="0.2"/>
    <n v="0.4"/>
    <n v="0.60000000000000009"/>
    <n v="0.44999999999999996"/>
    <n v="0.15"/>
    <n v="0.1"/>
    <n v="0.3"/>
    <n v="0.1"/>
    <n v="0"/>
    <n v="0"/>
    <n v="0"/>
    <n v="1.7000000000000002"/>
    <n v="2"/>
    <n v="1.85"/>
  </r>
  <r>
    <x v="11"/>
    <x v="143"/>
    <m/>
    <n v="0.3"/>
    <n v="0.3"/>
    <n v="0.6"/>
    <n v="0.2"/>
    <n v="0.2"/>
    <n v="0.4"/>
    <n v="0.2"/>
    <n v="0.44999999999999996"/>
    <n v="0.15"/>
    <n v="0.1"/>
    <n v="0.3"/>
    <n v="0.1"/>
    <n v="0.05"/>
    <n v="0.05"/>
    <n v="0.05"/>
    <n v="1.4500000000000002"/>
    <n v="2"/>
    <n v="1.7250000000000001"/>
  </r>
  <r>
    <x v="11"/>
    <x v="144"/>
    <m/>
    <n v="0.3"/>
    <n v="0.3"/>
    <n v="0.6"/>
    <n v="0.2"/>
    <n v="0.2"/>
    <n v="0.4"/>
    <n v="0.60000000000000009"/>
    <n v="0.44999999999999996"/>
    <n v="0.15"/>
    <n v="0.1"/>
    <n v="0.15"/>
    <n v="0.1"/>
    <n v="0.05"/>
    <n v="0.05"/>
    <n v="0.05"/>
    <n v="1.7000000000000002"/>
    <n v="2"/>
    <n v="1.85"/>
  </r>
  <r>
    <x v="11"/>
    <x v="145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46"/>
    <m/>
    <n v="0.3"/>
    <n v="0.3"/>
    <n v="0.6"/>
    <n v="0.2"/>
    <n v="0.2"/>
    <n v="0.4"/>
    <n v="0.4"/>
    <n v="0.44999999999999996"/>
    <n v="0.15"/>
    <n v="0.1"/>
    <n v="0.15"/>
    <n v="0.1"/>
    <n v="0"/>
    <n v="0"/>
    <n v="0"/>
    <n v="1.35"/>
    <n v="2"/>
    <n v="1.675"/>
  </r>
  <r>
    <x v="11"/>
    <x v="147"/>
    <m/>
    <n v="0.3"/>
    <n v="0.3"/>
    <n v="0.6"/>
    <n v="0.2"/>
    <n v="0.2"/>
    <n v="0.4"/>
    <n v="0.4"/>
    <n v="0.3"/>
    <n v="0.15"/>
    <n v="0.1"/>
    <n v="0.3"/>
    <n v="0.1"/>
    <n v="0.05"/>
    <n v="0.05"/>
    <n v="0.05"/>
    <n v="1.5000000000000002"/>
    <n v="2"/>
    <n v="1.75"/>
  </r>
  <r>
    <x v="11"/>
    <x v="148"/>
    <m/>
    <n v="0.3"/>
    <n v="0.3"/>
    <n v="0.6"/>
    <n v="0.2"/>
    <n v="0.2"/>
    <n v="0.4"/>
    <n v="0.4"/>
    <n v="0.3"/>
    <n v="0.15"/>
    <n v="0.1"/>
    <n v="0.3"/>
    <n v="0.1"/>
    <n v="0"/>
    <n v="0"/>
    <n v="0"/>
    <n v="1.35"/>
    <n v="2"/>
    <n v="1.675"/>
  </r>
  <r>
    <x v="11"/>
    <x v="149"/>
    <m/>
    <n v="0.15"/>
    <n v="0.3"/>
    <n v="0.6"/>
    <n v="0.2"/>
    <n v="0.2"/>
    <n v="0.2"/>
    <n v="0.4"/>
    <n v="0.15"/>
    <n v="0.15"/>
    <n v="0.2"/>
    <n v="0.3"/>
    <n v="0.1"/>
    <n v="0"/>
    <n v="0"/>
    <n v="0"/>
    <n v="1.3000000000000003"/>
    <n v="1.6499999999999997"/>
    <n v="1.4750000000000001"/>
  </r>
  <r>
    <x v="11"/>
    <x v="150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51"/>
    <m/>
    <n v="0.3"/>
    <n v="0.3"/>
    <n v="0.6"/>
    <n v="0.2"/>
    <n v="0.2"/>
    <n v="0.4"/>
    <n v="0.2"/>
    <n v="0.44999999999999996"/>
    <n v="0.15"/>
    <n v="0.1"/>
    <n v="0.3"/>
    <n v="0.1"/>
    <n v="0.05"/>
    <n v="0.05"/>
    <n v="0.05"/>
    <n v="1.4500000000000002"/>
    <n v="2"/>
    <n v="1.7250000000000001"/>
  </r>
  <r>
    <x v="11"/>
    <x v="152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53"/>
    <m/>
    <n v="0.3"/>
    <n v="0.3"/>
    <n v="0.6"/>
    <n v="0.2"/>
    <n v="0.2"/>
    <n v="0.4"/>
    <n v="0.2"/>
    <n v="0.44999999999999996"/>
    <n v="0.15"/>
    <n v="0.1"/>
    <n v="0.3"/>
    <n v="0.1"/>
    <n v="0.05"/>
    <n v="0.05"/>
    <n v="0.05"/>
    <n v="1.4500000000000002"/>
    <n v="2"/>
    <n v="1.7250000000000001"/>
  </r>
  <r>
    <x v="11"/>
    <x v="154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55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56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57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58"/>
    <m/>
    <n v="0.3"/>
    <n v="0.3"/>
    <n v="0.6"/>
    <n v="0.2"/>
    <n v="0.2"/>
    <n v="0.4"/>
    <n v="0.2"/>
    <n v="0.44999999999999996"/>
    <n v="0.15"/>
    <n v="0.1"/>
    <n v="0.3"/>
    <n v="0.1"/>
    <n v="0.15000000000000002"/>
    <n v="0.05"/>
    <n v="0.1"/>
    <n v="1.6000000000000003"/>
    <n v="2"/>
    <n v="1.8000000000000003"/>
  </r>
  <r>
    <x v="11"/>
    <x v="159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60"/>
    <m/>
    <n v="0.3"/>
    <n v="0.3"/>
    <n v="0.6"/>
    <n v="0.2"/>
    <n v="0.2"/>
    <n v="0.2"/>
    <n v="0.2"/>
    <n v="0.44999999999999996"/>
    <n v="0.15"/>
    <n v="0.1"/>
    <n v="0.3"/>
    <n v="0.1"/>
    <n v="0"/>
    <n v="0"/>
    <n v="0"/>
    <n v="1.3"/>
    <n v="1.7999999999999998"/>
    <n v="1.5499999999999998"/>
  </r>
  <r>
    <x v="11"/>
    <x v="161"/>
    <m/>
    <n v="0.3"/>
    <n v="0.3"/>
    <n v="0.6"/>
    <n v="0.2"/>
    <n v="0.2"/>
    <n v="0.4"/>
    <n v="0.2"/>
    <n v="0.44999999999999996"/>
    <n v="0.15"/>
    <n v="0.1"/>
    <n v="0.3"/>
    <n v="0.1"/>
    <n v="0.05"/>
    <n v="0.05"/>
    <n v="0.05"/>
    <n v="1.4500000000000002"/>
    <n v="2"/>
    <n v="1.7250000000000001"/>
  </r>
  <r>
    <x v="11"/>
    <x v="162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63"/>
    <m/>
    <n v="0.3"/>
    <n v="0.3"/>
    <n v="0.6"/>
    <n v="0.2"/>
    <n v="0.2"/>
    <n v="0.4"/>
    <n v="0.2"/>
    <n v="0.44999999999999996"/>
    <n v="0.15"/>
    <n v="0.1"/>
    <n v="0.3"/>
    <n v="0.1"/>
    <n v="0.05"/>
    <n v="0.05"/>
    <n v="0.05"/>
    <n v="1.4500000000000002"/>
    <n v="2"/>
    <n v="1.7250000000000001"/>
  </r>
  <r>
    <x v="11"/>
    <x v="164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65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66"/>
    <m/>
    <n v="0.3"/>
    <n v="0.3"/>
    <n v="0.6"/>
    <n v="0.2"/>
    <n v="0.2"/>
    <n v="0.4"/>
    <n v="0.4"/>
    <n v="0.15"/>
    <n v="0.15"/>
    <n v="0.1"/>
    <n v="0.3"/>
    <n v="0.1"/>
    <n v="0"/>
    <n v="0"/>
    <n v="0"/>
    <n v="1.2000000000000002"/>
    <n v="2"/>
    <n v="1.6"/>
  </r>
  <r>
    <x v="11"/>
    <x v="167"/>
    <m/>
    <n v="0.3"/>
    <n v="0.3"/>
    <n v="0.6"/>
    <n v="0.2"/>
    <n v="0.2"/>
    <n v="0.4"/>
    <n v="0.4"/>
    <n v="0.3"/>
    <n v="0.15"/>
    <n v="0.1"/>
    <n v="0.15"/>
    <n v="0.1"/>
    <n v="0"/>
    <n v="0"/>
    <n v="0"/>
    <n v="1.2"/>
    <n v="2"/>
    <n v="1.6"/>
  </r>
  <r>
    <x v="11"/>
    <x v="168"/>
    <n v="197753537.25"/>
    <n v="0.3"/>
    <n v="0.15"/>
    <n v="0.6"/>
    <n v="0.1"/>
    <n v="0.2"/>
    <n v="0.2"/>
    <n v="0.4"/>
    <n v="0.3"/>
    <n v="0.15"/>
    <n v="0.1"/>
    <n v="0.15"/>
    <n v="0.1"/>
    <n v="0.15000000000000002"/>
    <n v="0.15000000000000002"/>
    <n v="0.15000000000000002"/>
    <n v="1.65"/>
    <n v="1.5499999999999998"/>
    <n v="1.5999999999999999"/>
  </r>
  <r>
    <x v="11"/>
    <x v="169"/>
    <m/>
    <n v="0.44999999999999996"/>
    <n v="0.3"/>
    <n v="0.6"/>
    <n v="0.1"/>
    <n v="0.2"/>
    <n v="0.4"/>
    <n v="0.2"/>
    <n v="0.3"/>
    <n v="0.15"/>
    <n v="0.1"/>
    <n v="0.3"/>
    <n v="0.1"/>
    <n v="0.15000000000000002"/>
    <n v="0.15000000000000002"/>
    <n v="0.15000000000000002"/>
    <n v="1.6"/>
    <n v="2.0500000000000003"/>
    <n v="1.8250000000000002"/>
  </r>
  <r>
    <x v="11"/>
    <x v="170"/>
    <m/>
    <n v="0.3"/>
    <n v="0.3"/>
    <n v="0.6"/>
    <n v="0.2"/>
    <n v="0.2"/>
    <n v="0.4"/>
    <n v="0.2"/>
    <n v="0.3"/>
    <n v="0.15"/>
    <n v="0.1"/>
    <n v="0.3"/>
    <n v="0.1"/>
    <n v="0"/>
    <n v="0"/>
    <n v="0"/>
    <n v="1.1500000000000001"/>
    <n v="2"/>
    <n v="1.5750000000000002"/>
  </r>
  <r>
    <x v="11"/>
    <x v="171"/>
    <m/>
    <n v="0.3"/>
    <n v="0.3"/>
    <n v="0.6"/>
    <n v="0.2"/>
    <n v="0.2"/>
    <n v="0.4"/>
    <n v="0.2"/>
    <n v="0.3"/>
    <n v="0.15"/>
    <n v="0.1"/>
    <n v="0.3"/>
    <n v="0.1"/>
    <n v="0"/>
    <n v="0"/>
    <n v="0"/>
    <n v="1.1500000000000001"/>
    <n v="2"/>
    <n v="1.5750000000000002"/>
  </r>
  <r>
    <x v="11"/>
    <x v="172"/>
    <m/>
    <n v="0.3"/>
    <n v="0.3"/>
    <n v="0.6"/>
    <n v="0.2"/>
    <n v="0.2"/>
    <n v="0.4"/>
    <n v="0.2"/>
    <n v="0.44999999999999996"/>
    <n v="0.15"/>
    <n v="0.1"/>
    <n v="0.15"/>
    <n v="0.1"/>
    <n v="0"/>
    <n v="0"/>
    <n v="0"/>
    <n v="1.1499999999999999"/>
    <n v="2"/>
    <n v="1.575"/>
  </r>
  <r>
    <x v="11"/>
    <x v="173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74"/>
    <n v="642651622.09000003"/>
    <n v="0.3"/>
    <n v="0.3"/>
    <n v="0.6"/>
    <n v="0.2"/>
    <n v="0.2"/>
    <n v="0.4"/>
    <n v="0.2"/>
    <n v="0.44999999999999996"/>
    <n v="0.15"/>
    <n v="0.1"/>
    <n v="0.3"/>
    <n v="0.1"/>
    <n v="0.15000000000000002"/>
    <n v="0.15000000000000002"/>
    <n v="0.15000000000000002"/>
    <n v="1.75"/>
    <n v="2"/>
    <n v="1.875"/>
  </r>
  <r>
    <x v="11"/>
    <x v="175"/>
    <m/>
    <n v="0.3"/>
    <n v="0.3"/>
    <n v="0.6"/>
    <n v="0.2"/>
    <n v="0.2"/>
    <n v="0.4"/>
    <n v="0.2"/>
    <n v="0.44999999999999996"/>
    <n v="0.15"/>
    <n v="0.1"/>
    <n v="0.3"/>
    <n v="0.1"/>
    <n v="0"/>
    <n v="0"/>
    <n v="0"/>
    <n v="1.3"/>
    <n v="2"/>
    <n v="1.65"/>
  </r>
  <r>
    <x v="11"/>
    <x v="176"/>
    <m/>
    <n v="0.3"/>
    <n v="0.3"/>
    <n v="0.6"/>
    <n v="0.2"/>
    <n v="0.2"/>
    <n v="0.4"/>
    <n v="0.2"/>
    <n v="0.44999999999999996"/>
    <n v="0.15"/>
    <n v="0.1"/>
    <n v="0.3"/>
    <n v="0.2"/>
    <n v="0"/>
    <n v="0"/>
    <n v="0"/>
    <n v="1.4"/>
    <n v="2"/>
    <n v="1.7"/>
  </r>
  <r>
    <x v="11"/>
    <x v="177"/>
    <m/>
    <n v="0.3"/>
    <n v="0.3"/>
    <n v="0.6"/>
    <n v="0.2"/>
    <n v="0.2"/>
    <n v="0.4"/>
    <n v="0.2"/>
    <n v="0.44999999999999996"/>
    <n v="0.15"/>
    <n v="0.1"/>
    <n v="0.15"/>
    <n v="0.1"/>
    <n v="0"/>
    <n v="0"/>
    <n v="0"/>
    <n v="1.1499999999999999"/>
    <n v="2"/>
    <n v="1.575"/>
  </r>
  <r>
    <x v="12"/>
    <x v="178"/>
    <m/>
    <n v="0.3"/>
    <n v="0.44999999999999996"/>
    <n v="0.6"/>
    <n v="0.2"/>
    <n v="0.30000000000000004"/>
    <n v="0.4"/>
    <n v="0.4"/>
    <n v="0.15"/>
    <n v="0.3"/>
    <n v="0.2"/>
    <n v="0.15"/>
    <n v="0.2"/>
    <n v="0"/>
    <n v="0"/>
    <n v="0"/>
    <n v="1.4"/>
    <n v="2.25"/>
    <n v="1.825"/>
  </r>
  <r>
    <x v="12"/>
    <x v="179"/>
    <m/>
    <n v="0.3"/>
    <n v="0.3"/>
    <n v="0.6"/>
    <n v="0.1"/>
    <n v="0.30000000000000004"/>
    <n v="0.4"/>
    <n v="0.4"/>
    <n v="0.44999999999999996"/>
    <n v="0.3"/>
    <n v="0.2"/>
    <n v="0.3"/>
    <n v="0.2"/>
    <n v="0.15000000000000002"/>
    <n v="0.15000000000000002"/>
    <n v="0.15000000000000002"/>
    <n v="2.2999999999999998"/>
    <n v="2"/>
    <n v="2.15"/>
  </r>
  <r>
    <x v="12"/>
    <x v="180"/>
    <m/>
    <n v="0.3"/>
    <n v="0.3"/>
    <n v="0.6"/>
    <n v="0.2"/>
    <n v="0.30000000000000004"/>
    <n v="0.4"/>
    <n v="0.4"/>
    <n v="0.15"/>
    <n v="0.3"/>
    <n v="0.2"/>
    <n v="0.15"/>
    <n v="0.2"/>
    <n v="0.05"/>
    <n v="0.05"/>
    <n v="0.05"/>
    <n v="1.55"/>
    <n v="2.1"/>
    <n v="1.8250000000000002"/>
  </r>
  <r>
    <x v="12"/>
    <x v="2"/>
    <n v="642651622.09000003"/>
    <n v="0.3"/>
    <n v="0.3"/>
    <n v="0.6"/>
    <n v="0.2"/>
    <n v="0.30000000000000004"/>
    <n v="0.2"/>
    <n v="0.2"/>
    <n v="0.15"/>
    <n v="0.44999999999999996"/>
    <n v="0.2"/>
    <n v="0.15"/>
    <n v="0.1"/>
    <n v="0.15000000000000002"/>
    <n v="0.15000000000000002"/>
    <n v="0.15000000000000002"/>
    <n v="1.6999999999999997"/>
    <n v="1.9"/>
    <n v="1.7999999999999998"/>
  </r>
  <r>
    <x v="12"/>
    <x v="1"/>
    <n v="2413838176.8099999"/>
    <n v="0.44999999999999996"/>
    <n v="0.44999999999999996"/>
    <n v="0.6"/>
    <n v="0.2"/>
    <n v="0.30000000000000004"/>
    <n v="0.30000000000000004"/>
    <n v="0.60000000000000009"/>
    <n v="0.44999999999999996"/>
    <n v="0.15"/>
    <n v="0.30000000000000004"/>
    <n v="0.44999999999999996"/>
    <n v="0.30000000000000004"/>
    <n v="0.15000000000000002"/>
    <n v="0.15000000000000002"/>
    <n v="0.15000000000000002"/>
    <n v="2.6999999999999997"/>
    <n v="2.2999999999999998"/>
    <n v="2.5"/>
  </r>
  <r>
    <x v="12"/>
    <x v="181"/>
    <m/>
    <n v="0.3"/>
    <n v="0.3"/>
    <n v="0.6"/>
    <n v="0.2"/>
    <n v="0.2"/>
    <n v="0.4"/>
    <n v="0.60000000000000009"/>
    <n v="0.44999999999999996"/>
    <n v="0.3"/>
    <n v="0.30000000000000004"/>
    <n v="0.44999999999999996"/>
    <n v="0.2"/>
    <n v="0.05"/>
    <n v="0.05"/>
    <n v="0.05"/>
    <n v="2.4499999999999997"/>
    <n v="2"/>
    <n v="2.2249999999999996"/>
  </r>
  <r>
    <x v="12"/>
    <x v="182"/>
    <m/>
    <n v="0.3"/>
    <n v="0.3"/>
    <n v="0.6"/>
    <n v="0.2"/>
    <n v="0.2"/>
    <n v="0.4"/>
    <n v="0.4"/>
    <n v="0.3"/>
    <n v="0.3"/>
    <n v="0.2"/>
    <n v="0.3"/>
    <n v="0.2"/>
    <n v="0.15000000000000002"/>
    <n v="0.15000000000000002"/>
    <n v="0.15000000000000002"/>
    <n v="2.15"/>
    <n v="2"/>
    <n v="2.0750000000000002"/>
  </r>
  <r>
    <x v="12"/>
    <x v="183"/>
    <m/>
    <n v="0.3"/>
    <n v="0.3"/>
    <n v="0.6"/>
    <n v="0.1"/>
    <n v="0.2"/>
    <n v="0.4"/>
    <n v="0.2"/>
    <n v="0.15"/>
    <n v="0.3"/>
    <n v="0.1"/>
    <n v="0.15"/>
    <n v="0.1"/>
    <n v="0.1"/>
    <n v="0.15000000000000002"/>
    <n v="0.15000000000000002"/>
    <n v="1.4"/>
    <n v="1.9"/>
    <n v="1.65"/>
  </r>
  <r>
    <x v="12"/>
    <x v="184"/>
    <n v="253455820.75"/>
    <n v="0.3"/>
    <n v="0.3"/>
    <n v="0.6"/>
    <n v="0.30000000000000004"/>
    <n v="0.2"/>
    <n v="0.4"/>
    <n v="0.4"/>
    <n v="0.3"/>
    <n v="0.44999999999999996"/>
    <n v="0.1"/>
    <n v="0.15"/>
    <n v="0.2"/>
    <n v="0.05"/>
    <n v="0.05"/>
    <n v="0.05"/>
    <n v="1.75"/>
    <n v="2.1"/>
    <n v="1.925"/>
  </r>
  <r>
    <x v="12"/>
    <x v="185"/>
    <m/>
    <n v="0.3"/>
    <n v="0.3"/>
    <n v="0.6"/>
    <n v="0.2"/>
    <n v="0.2"/>
    <n v="0.4"/>
    <n v="0.60000000000000009"/>
    <n v="0.44999999999999996"/>
    <n v="0.3"/>
    <n v="0.2"/>
    <n v="0.15"/>
    <n v="0.2"/>
    <n v="0.15000000000000002"/>
    <n v="0.15000000000000002"/>
    <n v="0.15000000000000002"/>
    <n v="2.3499999999999996"/>
    <n v="2"/>
    <n v="2.1749999999999998"/>
  </r>
  <r>
    <x v="12"/>
    <x v="186"/>
    <m/>
    <n v="0.3"/>
    <n v="0.3"/>
    <n v="0.6"/>
    <n v="0.2"/>
    <n v="0.2"/>
    <n v="0.4"/>
    <n v="0.4"/>
    <n v="0.3"/>
    <n v="0.3"/>
    <n v="0.2"/>
    <n v="0.3"/>
    <n v="0.2"/>
    <n v="0.05"/>
    <n v="0.05"/>
    <n v="0.1"/>
    <n v="1.9000000000000001"/>
    <n v="2"/>
    <n v="1.9500000000000002"/>
  </r>
  <r>
    <x v="12"/>
    <x v="55"/>
    <n v="1008587071.14"/>
    <n v="0.44999999999999996"/>
    <n v="0.44999999999999996"/>
    <n v="0.89999999999999991"/>
    <n v="0.2"/>
    <n v="0.2"/>
    <n v="0.4"/>
    <n v="0.4"/>
    <n v="0.3"/>
    <n v="0.15"/>
    <n v="0.30000000000000004"/>
    <n v="0.44999999999999996"/>
    <n v="0.2"/>
    <n v="0.15000000000000002"/>
    <n v="0.15000000000000002"/>
    <n v="0.15000000000000002"/>
    <n v="2.2499999999999996"/>
    <n v="2.5999999999999996"/>
    <n v="2.4249999999999998"/>
  </r>
  <r>
    <x v="12"/>
    <x v="187"/>
    <m/>
    <n v="0.3"/>
    <n v="0.3"/>
    <n v="0.6"/>
    <n v="0.2"/>
    <n v="0.2"/>
    <n v="0.4"/>
    <n v="0.4"/>
    <n v="0.3"/>
    <n v="0.3"/>
    <n v="0.2"/>
    <n v="0.44999999999999996"/>
    <n v="0.2"/>
    <n v="0"/>
    <n v="0"/>
    <n v="0"/>
    <n v="1.8499999999999999"/>
    <n v="2"/>
    <n v="1.9249999999999998"/>
  </r>
  <r>
    <x v="12"/>
    <x v="188"/>
    <m/>
    <n v="0.3"/>
    <n v="0.15"/>
    <n v="0.3"/>
    <n v="0.1"/>
    <n v="0.2"/>
    <n v="0.4"/>
    <n v="0.2"/>
    <n v="0.15"/>
    <n v="0.3"/>
    <n v="0.1"/>
    <n v="0.15"/>
    <n v="0.1"/>
    <n v="0"/>
    <n v="0"/>
    <n v="0"/>
    <n v="0.99999999999999989"/>
    <n v="1.4500000000000002"/>
    <n v="1.2250000000000001"/>
  </r>
  <r>
    <x v="12"/>
    <x v="189"/>
    <m/>
    <n v="0.3"/>
    <n v="0.3"/>
    <n v="0.6"/>
    <n v="0.2"/>
    <n v="0.2"/>
    <n v="0.4"/>
    <n v="0.4"/>
    <n v="0.3"/>
    <n v="0.3"/>
    <n v="0.2"/>
    <n v="0.15"/>
    <n v="0.1"/>
    <n v="0"/>
    <n v="0"/>
    <n v="0"/>
    <n v="1.45"/>
    <n v="2"/>
    <n v="1.7250000000000001"/>
  </r>
  <r>
    <x v="12"/>
    <x v="190"/>
    <n v="73853672.590000004"/>
    <n v="0.3"/>
    <n v="0.3"/>
    <n v="0.89999999999999991"/>
    <n v="0.2"/>
    <n v="0.2"/>
    <n v="0.4"/>
    <n v="0.60000000000000009"/>
    <n v="0.44999999999999996"/>
    <n v="0.3"/>
    <n v="0.2"/>
    <n v="0.3"/>
    <n v="0.2"/>
    <n v="0.15000000000000002"/>
    <n v="0.15000000000000002"/>
    <n v="0.15000000000000002"/>
    <n v="2.5"/>
    <n v="2.2999999999999998"/>
    <n v="2.4"/>
  </r>
  <r>
    <x v="12"/>
    <x v="191"/>
    <n v="331742411.88"/>
    <n v="0.44999999999999996"/>
    <n v="0.3"/>
    <n v="0.6"/>
    <n v="0.2"/>
    <n v="0.2"/>
    <n v="0.4"/>
    <n v="0.60000000000000009"/>
    <n v="0.44999999999999996"/>
    <n v="0.15"/>
    <n v="0.30000000000000004"/>
    <n v="0.44999999999999996"/>
    <n v="0.30000000000000004"/>
    <n v="0.05"/>
    <n v="0.05"/>
    <n v="0.05"/>
    <n v="2.3999999999999995"/>
    <n v="2.15"/>
    <n v="2.2749999999999995"/>
  </r>
  <r>
    <x v="12"/>
    <x v="192"/>
    <m/>
    <n v="0.44999999999999996"/>
    <n v="0.44999999999999996"/>
    <n v="0.6"/>
    <n v="0.1"/>
    <n v="0.2"/>
    <n v="0.4"/>
    <n v="0.2"/>
    <n v="0.15"/>
    <n v="0.3"/>
    <n v="0.1"/>
    <n v="0.15"/>
    <n v="0.1"/>
    <n v="0.15000000000000002"/>
    <n v="0.15000000000000002"/>
    <n v="0.15000000000000002"/>
    <n v="1.4499999999999997"/>
    <n v="2.2000000000000002"/>
    <n v="1.825"/>
  </r>
  <r>
    <x v="12"/>
    <x v="193"/>
    <m/>
    <n v="0.3"/>
    <n v="0.3"/>
    <n v="0.6"/>
    <n v="0.2"/>
    <n v="0.2"/>
    <n v="0.4"/>
    <n v="0.4"/>
    <n v="0.15"/>
    <n v="0.3"/>
    <n v="0.1"/>
    <n v="0.15"/>
    <n v="0.1"/>
    <n v="0.05"/>
    <n v="0.05"/>
    <n v="0.1"/>
    <n v="1.4000000000000004"/>
    <n v="2"/>
    <n v="1.7000000000000002"/>
  </r>
  <r>
    <x v="12"/>
    <x v="194"/>
    <m/>
    <n v="0.3"/>
    <n v="0.3"/>
    <n v="0.6"/>
    <n v="0.2"/>
    <n v="0.2"/>
    <n v="0.4"/>
    <n v="0.2"/>
    <n v="0.15"/>
    <n v="0.3"/>
    <n v="0.2"/>
    <n v="0.44999999999999996"/>
    <n v="0.2"/>
    <n v="0.15000000000000002"/>
    <n v="0.15000000000000002"/>
    <n v="0.15000000000000002"/>
    <n v="1.9499999999999997"/>
    <n v="2"/>
    <n v="1.9749999999999999"/>
  </r>
  <r>
    <x v="12"/>
    <x v="195"/>
    <m/>
    <n v="0.3"/>
    <n v="0.3"/>
    <n v="0.6"/>
    <n v="0.2"/>
    <n v="0.2"/>
    <n v="0.4"/>
    <n v="0.4"/>
    <n v="0.3"/>
    <n v="0.3"/>
    <n v="0.2"/>
    <n v="0.15"/>
    <n v="0.30000000000000004"/>
    <n v="0.15000000000000002"/>
    <n v="0.05"/>
    <n v="0.1"/>
    <n v="1.95"/>
    <n v="2"/>
    <n v="1.9750000000000001"/>
  </r>
  <r>
    <x v="12"/>
    <x v="50"/>
    <m/>
    <n v="0.15"/>
    <n v="0.3"/>
    <n v="0.6"/>
    <n v="0.2"/>
    <n v="0.2"/>
    <n v="0.4"/>
    <n v="0.2"/>
    <n v="0.15"/>
    <n v="0.3"/>
    <n v="0.2"/>
    <n v="0.15"/>
    <n v="0.1"/>
    <n v="0"/>
    <n v="0"/>
    <n v="0"/>
    <n v="1.0999999999999999"/>
    <n v="1.8499999999999996"/>
    <n v="1.4749999999999996"/>
  </r>
  <r>
    <x v="12"/>
    <x v="196"/>
    <m/>
    <n v="0.3"/>
    <n v="0.3"/>
    <n v="0.6"/>
    <n v="0.2"/>
    <n v="0.2"/>
    <n v="0.4"/>
    <n v="0.2"/>
    <n v="0.15"/>
    <n v="0.3"/>
    <n v="0.2"/>
    <n v="0.15"/>
    <n v="0.1"/>
    <n v="0"/>
    <n v="0"/>
    <n v="0"/>
    <n v="1.0999999999999999"/>
    <n v="2"/>
    <n v="1.5499999999999998"/>
  </r>
  <r>
    <x v="12"/>
    <x v="197"/>
    <m/>
    <n v="0.3"/>
    <n v="0.3"/>
    <n v="0.6"/>
    <n v="0.2"/>
    <n v="0.2"/>
    <n v="0.4"/>
    <n v="0.2"/>
    <n v="0.15"/>
    <n v="0.3"/>
    <n v="0.1"/>
    <n v="0.15"/>
    <n v="0.1"/>
    <n v="0"/>
    <n v="0"/>
    <n v="0"/>
    <n v="0.99999999999999989"/>
    <n v="2"/>
    <n v="1.5"/>
  </r>
  <r>
    <x v="12"/>
    <x v="198"/>
    <m/>
    <n v="0.3"/>
    <n v="0.3"/>
    <n v="0.6"/>
    <n v="0.2"/>
    <n v="0.2"/>
    <n v="0.4"/>
    <n v="0.2"/>
    <n v="0.15"/>
    <n v="0.15"/>
    <n v="0.2"/>
    <n v="0.15"/>
    <n v="0.1"/>
    <n v="0.15000000000000002"/>
    <n v="0.15000000000000002"/>
    <n v="0.15000000000000002"/>
    <n v="1.4"/>
    <n v="2"/>
    <n v="1.7"/>
  </r>
  <r>
    <x v="12"/>
    <x v="199"/>
    <m/>
    <n v="0.3"/>
    <n v="0.3"/>
    <n v="0.6"/>
    <n v="0.2"/>
    <n v="0.2"/>
    <n v="0.4"/>
    <n v="0.2"/>
    <n v="0.15"/>
    <n v="0.3"/>
    <n v="0.2"/>
    <n v="0.3"/>
    <n v="0.1"/>
    <n v="0.15000000000000002"/>
    <n v="0.15000000000000002"/>
    <n v="0.15000000000000002"/>
    <n v="1.6999999999999997"/>
    <n v="2"/>
    <n v="1.8499999999999999"/>
  </r>
  <r>
    <x v="13"/>
    <x v="200"/>
    <n v="60421910.509999998"/>
    <n v="0.44999999999999996"/>
    <n v="0.3"/>
    <n v="0.89999999999999991"/>
    <n v="0.30000000000000004"/>
    <n v="0.30000000000000004"/>
    <n v="0.60000000000000009"/>
    <n v="0.60000000000000009"/>
    <n v="0.44999999999999996"/>
    <n v="0.3"/>
    <n v="0.30000000000000004"/>
    <n v="0.3"/>
    <n v="0.2"/>
    <n v="0.05"/>
    <n v="0.05"/>
    <n v="0.05"/>
    <n v="2.2999999999999998"/>
    <n v="2.85"/>
    <n v="2.5750000000000002"/>
  </r>
  <r>
    <x v="13"/>
    <x v="201"/>
    <m/>
    <n v="0.15"/>
    <n v="0.15"/>
    <n v="0.3"/>
    <n v="0.2"/>
    <n v="0.2"/>
    <n v="0.4"/>
    <n v="0.4"/>
    <n v="0.15"/>
    <n v="0.3"/>
    <n v="0.2"/>
    <n v="0.3"/>
    <n v="0.1"/>
    <n v="0.15000000000000002"/>
    <n v="0.05"/>
    <n v="0.1"/>
    <n v="1.7500000000000002"/>
    <n v="1.4"/>
    <n v="1.5750000000000002"/>
  </r>
  <r>
    <x v="13"/>
    <x v="202"/>
    <m/>
    <n v="0.3"/>
    <n v="0.3"/>
    <n v="0.3"/>
    <n v="0.2"/>
    <n v="0.2"/>
    <n v="0.60000000000000009"/>
    <n v="0"/>
    <n v="0"/>
    <n v="0"/>
    <n v="0"/>
    <n v="0"/>
    <n v="0"/>
    <n v="0"/>
    <n v="0"/>
    <n v="0"/>
    <n v="0"/>
    <n v="1.9"/>
    <n v="0.95"/>
  </r>
  <r>
    <x v="13"/>
    <x v="203"/>
    <m/>
    <n v="0.3"/>
    <n v="0.3"/>
    <n v="0.6"/>
    <n v="0.2"/>
    <n v="0.30000000000000004"/>
    <n v="0.60000000000000009"/>
    <n v="0"/>
    <n v="0"/>
    <n v="0"/>
    <n v="0"/>
    <n v="0"/>
    <n v="0"/>
    <n v="0.05"/>
    <n v="0.05"/>
    <n v="0.05"/>
    <n v="0.15000000000000002"/>
    <n v="2.2999999999999998"/>
    <n v="1.2249999999999999"/>
  </r>
  <r>
    <x v="13"/>
    <x v="204"/>
    <m/>
    <n v="0.3"/>
    <n v="0.44999999999999996"/>
    <n v="0.89999999999999991"/>
    <n v="0.2"/>
    <n v="0.2"/>
    <n v="0.60000000000000009"/>
    <n v="0"/>
    <n v="0"/>
    <n v="0"/>
    <n v="0"/>
    <n v="0"/>
    <n v="0"/>
    <n v="0.05"/>
    <n v="0.05"/>
    <n v="0.05"/>
    <n v="0.15000000000000002"/>
    <n v="2.65"/>
    <n v="1.4"/>
  </r>
  <r>
    <x v="13"/>
    <x v="205"/>
    <m/>
    <n v="0.15"/>
    <n v="0.15"/>
    <n v="0.3"/>
    <n v="0.2"/>
    <n v="0.2"/>
    <n v="0.4"/>
    <n v="0"/>
    <n v="0"/>
    <n v="0"/>
    <n v="0"/>
    <n v="0"/>
    <n v="0"/>
    <n v="0.05"/>
    <n v="0.05"/>
    <n v="0.05"/>
    <n v="0.15000000000000002"/>
    <n v="1.4"/>
    <n v="0.77499999999999991"/>
  </r>
  <r>
    <x v="13"/>
    <x v="206"/>
    <n v="71451793.159999996"/>
    <n v="0.3"/>
    <n v="0.3"/>
    <n v="0.6"/>
    <n v="0.2"/>
    <n v="0.30000000000000004"/>
    <n v="0.60000000000000009"/>
    <n v="0.4"/>
    <n v="0.3"/>
    <n v="0.3"/>
    <n v="0.2"/>
    <n v="0.3"/>
    <n v="0.2"/>
    <n v="0.1"/>
    <n v="0.1"/>
    <n v="0.1"/>
    <n v="2"/>
    <n v="2.2999999999999998"/>
    <n v="2.15"/>
  </r>
  <r>
    <x v="13"/>
    <x v="207"/>
    <m/>
    <n v="0.15"/>
    <n v="0.3"/>
    <n v="0.3"/>
    <n v="0.2"/>
    <n v="0.2"/>
    <n v="0.4"/>
    <n v="0"/>
    <n v="0"/>
    <n v="0"/>
    <n v="0"/>
    <n v="0"/>
    <n v="0"/>
    <n v="0.05"/>
    <n v="0.05"/>
    <n v="0.05"/>
    <n v="0.15000000000000002"/>
    <n v="1.5499999999999998"/>
    <n v="0.84999999999999987"/>
  </r>
  <r>
    <x v="13"/>
    <x v="208"/>
    <m/>
    <n v="0.3"/>
    <n v="0.3"/>
    <n v="0.6"/>
    <n v="0.2"/>
    <n v="0.2"/>
    <n v="0.2"/>
    <n v="0"/>
    <n v="0"/>
    <n v="0"/>
    <n v="0"/>
    <n v="0"/>
    <n v="0"/>
    <n v="0.05"/>
    <n v="0.05"/>
    <n v="0.05"/>
    <n v="0.15000000000000002"/>
    <n v="1.7999999999999998"/>
    <n v="0.97499999999999987"/>
  </r>
  <r>
    <x v="13"/>
    <x v="209"/>
    <m/>
    <n v="0.3"/>
    <n v="0.3"/>
    <n v="0.6"/>
    <n v="0.2"/>
    <n v="0.30000000000000004"/>
    <n v="0.4"/>
    <n v="0"/>
    <n v="0"/>
    <n v="0"/>
    <n v="0"/>
    <n v="0"/>
    <n v="0"/>
    <n v="0.05"/>
    <n v="0.05"/>
    <n v="0.05"/>
    <n v="0.15000000000000002"/>
    <n v="2.1"/>
    <n v="1.125"/>
  </r>
  <r>
    <x v="13"/>
    <x v="210"/>
    <m/>
    <n v="0.3"/>
    <n v="0.3"/>
    <n v="0.6"/>
    <n v="0.2"/>
    <n v="0.30000000000000004"/>
    <n v="0.60000000000000009"/>
    <n v="0"/>
    <n v="0"/>
    <n v="0"/>
    <n v="0"/>
    <n v="0"/>
    <n v="0"/>
    <n v="0.05"/>
    <n v="0.05"/>
    <n v="0.05"/>
    <n v="0.15000000000000002"/>
    <n v="2.2999999999999998"/>
    <n v="1.2249999999999999"/>
  </r>
  <r>
    <x v="13"/>
    <x v="211"/>
    <m/>
    <n v="0.3"/>
    <n v="0.3"/>
    <n v="0.6"/>
    <n v="0.2"/>
    <n v="0.2"/>
    <n v="0.4"/>
    <n v="0"/>
    <n v="0"/>
    <n v="0"/>
    <n v="0"/>
    <n v="0"/>
    <n v="0"/>
    <n v="0.05"/>
    <n v="0.05"/>
    <n v="0.05"/>
    <n v="0.15000000000000002"/>
    <n v="2"/>
    <n v="1.075"/>
  </r>
  <r>
    <x v="13"/>
    <x v="212"/>
    <m/>
    <n v="0.3"/>
    <n v="0.3"/>
    <n v="0.3"/>
    <n v="0.2"/>
    <n v="0.30000000000000004"/>
    <n v="0.4"/>
    <n v="0"/>
    <n v="0"/>
    <n v="0"/>
    <n v="0"/>
    <n v="0"/>
    <n v="0"/>
    <n v="0.05"/>
    <n v="0.05"/>
    <n v="0.05"/>
    <n v="0.15000000000000002"/>
    <n v="1.7999999999999998"/>
    <n v="0.97499999999999987"/>
  </r>
  <r>
    <x v="13"/>
    <x v="213"/>
    <n v="4813104.51"/>
    <n v="0.3"/>
    <n v="0.3"/>
    <n v="0.6"/>
    <n v="0.2"/>
    <n v="0.1"/>
    <n v="0.4"/>
    <n v="0.4"/>
    <n v="0.3"/>
    <n v="0.15"/>
    <n v="0.2"/>
    <n v="0.44999999999999996"/>
    <n v="0.1"/>
    <n v="0.05"/>
    <n v="0.05"/>
    <n v="0.05"/>
    <n v="1.7500000000000002"/>
    <n v="1.9"/>
    <n v="1.8250000000000002"/>
  </r>
  <r>
    <x v="13"/>
    <x v="214"/>
    <m/>
    <n v="0.44999999999999996"/>
    <n v="0.3"/>
    <n v="0.6"/>
    <n v="0.1"/>
    <n v="0.1"/>
    <n v="0.60000000000000009"/>
    <n v="0"/>
    <n v="0"/>
    <n v="0"/>
    <n v="0"/>
    <n v="0"/>
    <n v="0"/>
    <n v="0.15000000000000002"/>
    <n v="0.15000000000000002"/>
    <n v="0.15000000000000002"/>
    <n v="0.45000000000000007"/>
    <n v="2.1500000000000004"/>
    <n v="1.3000000000000003"/>
  </r>
  <r>
    <x v="13"/>
    <x v="215"/>
    <n v="7909647.6299999999"/>
    <n v="0.44999999999999996"/>
    <n v="0.3"/>
    <n v="0.6"/>
    <n v="0.2"/>
    <n v="0.1"/>
    <n v="0.4"/>
    <n v="0.4"/>
    <n v="0.3"/>
    <n v="0.3"/>
    <n v="0.2"/>
    <n v="0.3"/>
    <n v="0.2"/>
    <n v="0"/>
    <n v="0"/>
    <n v="0"/>
    <n v="1.7"/>
    <n v="2.0500000000000003"/>
    <n v="1.875"/>
  </r>
  <r>
    <x v="14"/>
    <x v="216"/>
    <m/>
    <n v="0.44999999999999996"/>
    <n v="0.44999999999999996"/>
    <n v="0.89999999999999991"/>
    <n v="0.30000000000000004"/>
    <n v="0.30000000000000004"/>
    <n v="0.60000000000000009"/>
    <n v="0.60000000000000009"/>
    <n v="0.3"/>
    <n v="0.3"/>
    <n v="0.30000000000000004"/>
    <n v="0.44999999999999996"/>
    <n v="0.30000000000000004"/>
    <n v="0"/>
    <n v="0"/>
    <n v="0"/>
    <n v="2.25"/>
    <n v="2.9999999999999996"/>
    <n v="2.625"/>
  </r>
  <r>
    <x v="14"/>
    <x v="217"/>
    <m/>
    <n v="0.3"/>
    <n v="0.44999999999999996"/>
    <n v="0.6"/>
    <n v="0.2"/>
    <n v="0.30000000000000004"/>
    <n v="0.60000000000000009"/>
    <n v="0.60000000000000009"/>
    <n v="0.44999999999999996"/>
    <n v="0.15"/>
    <n v="0.30000000000000004"/>
    <n v="0.44999999999999996"/>
    <n v="0.30000000000000004"/>
    <n v="0.15000000000000002"/>
    <n v="0.15000000000000002"/>
    <n v="0.15000000000000002"/>
    <n v="2.6999999999999997"/>
    <n v="2.4500000000000002"/>
    <n v="2.5750000000000002"/>
  </r>
  <r>
    <x v="14"/>
    <x v="218"/>
    <m/>
    <n v="0.3"/>
    <n v="0.44999999999999996"/>
    <n v="0.6"/>
    <n v="0.2"/>
    <n v="0.30000000000000004"/>
    <n v="0.60000000000000009"/>
    <n v="0.60000000000000009"/>
    <n v="0.44999999999999996"/>
    <n v="0.3"/>
    <n v="0.30000000000000004"/>
    <n v="0.3"/>
    <n v="0.30000000000000004"/>
    <n v="0.05"/>
    <n v="0.05"/>
    <n v="0.1"/>
    <n v="2.4499999999999997"/>
    <n v="2.4500000000000002"/>
    <n v="2.4500000000000002"/>
  </r>
  <r>
    <x v="15"/>
    <x v="219"/>
    <n v="204022870.25999999"/>
    <n v="0.3"/>
    <n v="0.3"/>
    <n v="0.3"/>
    <n v="0.2"/>
    <n v="0.1"/>
    <n v="0.4"/>
    <n v="0.60000000000000009"/>
    <n v="0.44999999999999996"/>
    <n v="0.3"/>
    <n v="0.30000000000000004"/>
    <n v="0.44999999999999996"/>
    <n v="0.30000000000000004"/>
    <n v="0"/>
    <n v="0"/>
    <n v="0"/>
    <n v="2.4000000000000004"/>
    <n v="1.6"/>
    <n v="2"/>
  </r>
  <r>
    <x v="15"/>
    <x v="220"/>
    <m/>
    <n v="0.3"/>
    <n v="0.3"/>
    <n v="0.6"/>
    <n v="0.2"/>
    <n v="0.2"/>
    <n v="0.4"/>
    <n v="0.4"/>
    <n v="0.3"/>
    <n v="0.3"/>
    <n v="0.1"/>
    <n v="0.3"/>
    <n v="0.2"/>
    <n v="0.15000000000000002"/>
    <n v="0.15000000000000002"/>
    <n v="0.15000000000000002"/>
    <n v="2.0499999999999998"/>
    <n v="2"/>
    <n v="2.0249999999999999"/>
  </r>
  <r>
    <x v="15"/>
    <x v="221"/>
    <m/>
    <n v="0.3"/>
    <n v="0.44999999999999996"/>
    <n v="0.6"/>
    <n v="0.2"/>
    <n v="0.2"/>
    <n v="0.60000000000000009"/>
    <n v="0.2"/>
    <n v="0.3"/>
    <n v="0.3"/>
    <n v="0.1"/>
    <n v="0.3"/>
    <n v="0.1"/>
    <n v="0.05"/>
    <n v="0.05"/>
    <n v="0.05"/>
    <n v="1.4500000000000002"/>
    <n v="2.35"/>
    <n v="1.9000000000000001"/>
  </r>
  <r>
    <x v="15"/>
    <x v="222"/>
    <m/>
    <n v="0.15"/>
    <n v="0.3"/>
    <n v="0.3"/>
    <n v="0.1"/>
    <n v="0.1"/>
    <n v="0.2"/>
    <n v="0.4"/>
    <n v="0.15"/>
    <n v="0.3"/>
    <n v="0.2"/>
    <n v="0.3"/>
    <n v="0.2"/>
    <n v="0.15000000000000002"/>
    <n v="0.15000000000000002"/>
    <n v="0.15000000000000002"/>
    <n v="2"/>
    <n v="1.1499999999999999"/>
    <n v="1.575"/>
  </r>
  <r>
    <x v="15"/>
    <x v="223"/>
    <m/>
    <n v="0.3"/>
    <n v="0.3"/>
    <n v="0.89999999999999991"/>
    <n v="0.2"/>
    <n v="0.2"/>
    <n v="0.4"/>
    <n v="0.2"/>
    <n v="0.15"/>
    <n v="0.3"/>
    <n v="0.1"/>
    <n v="0.15"/>
    <n v="0.1"/>
    <n v="0"/>
    <n v="0"/>
    <n v="0"/>
    <n v="0.99999999999999989"/>
    <n v="2.2999999999999998"/>
    <n v="1.65"/>
  </r>
  <r>
    <x v="15"/>
    <x v="224"/>
    <m/>
    <n v="0.3"/>
    <n v="0.3"/>
    <n v="0.6"/>
    <n v="0.2"/>
    <n v="0.2"/>
    <n v="0.2"/>
    <n v="0.4"/>
    <n v="0.3"/>
    <n v="0.15"/>
    <n v="0.2"/>
    <n v="0.3"/>
    <n v="0.2"/>
    <n v="0.15000000000000002"/>
    <n v="0.15000000000000002"/>
    <n v="0.15000000000000002"/>
    <n v="2"/>
    <n v="1.7999999999999998"/>
    <n v="1.9"/>
  </r>
  <r>
    <x v="15"/>
    <x v="225"/>
    <m/>
    <n v="0.15"/>
    <n v="0.15"/>
    <n v="0.3"/>
    <n v="0.1"/>
    <n v="0.1"/>
    <n v="0.2"/>
    <n v="0.2"/>
    <n v="0.3"/>
    <n v="0.3"/>
    <n v="0.2"/>
    <n v="0.3"/>
    <n v="0.2"/>
    <n v="0"/>
    <n v="0"/>
    <n v="0"/>
    <n v="1.5"/>
    <n v="1"/>
    <n v="1.25"/>
  </r>
  <r>
    <x v="15"/>
    <x v="226"/>
    <m/>
    <n v="0.3"/>
    <n v="0.3"/>
    <n v="0.6"/>
    <n v="0.2"/>
    <n v="0.2"/>
    <n v="0.60000000000000009"/>
    <n v="0.4"/>
    <n v="0.3"/>
    <n v="0.15"/>
    <n v="0.2"/>
    <n v="0.44999999999999996"/>
    <n v="0.2"/>
    <n v="0"/>
    <n v="0"/>
    <n v="0"/>
    <n v="1.7"/>
    <n v="2.2000000000000002"/>
    <n v="1.9500000000000002"/>
  </r>
  <r>
    <x v="15"/>
    <x v="227"/>
    <m/>
    <n v="0.15"/>
    <n v="0.15"/>
    <n v="0.3"/>
    <n v="0.1"/>
    <n v="0.1"/>
    <n v="0.2"/>
    <n v="0"/>
    <n v="0"/>
    <n v="0"/>
    <n v="0"/>
    <n v="0"/>
    <n v="0"/>
    <n v="0"/>
    <n v="0"/>
    <n v="0"/>
    <n v="0"/>
    <n v="1"/>
    <n v="0.5"/>
  </r>
  <r>
    <x v="15"/>
    <x v="228"/>
    <m/>
    <n v="0.15"/>
    <n v="0.15"/>
    <n v="0.3"/>
    <n v="0.1"/>
    <n v="0.1"/>
    <n v="0.2"/>
    <n v="0.2"/>
    <n v="0.44999999999999996"/>
    <n v="0.3"/>
    <n v="0.1"/>
    <n v="0.3"/>
    <n v="0.2"/>
    <n v="0"/>
    <n v="0"/>
    <n v="0"/>
    <n v="1.55"/>
    <n v="1"/>
    <n v="1.2749999999999999"/>
  </r>
  <r>
    <x v="15"/>
    <x v="229"/>
    <m/>
    <n v="0.15"/>
    <n v="0.15"/>
    <n v="0.3"/>
    <n v="0.1"/>
    <n v="0.1"/>
    <n v="0.2"/>
    <n v="0.4"/>
    <n v="0.3"/>
    <n v="0.3"/>
    <n v="0.2"/>
    <n v="0.3"/>
    <n v="0.2"/>
    <n v="0.15000000000000002"/>
    <n v="0.15000000000000002"/>
    <n v="0.15000000000000002"/>
    <n v="2.15"/>
    <n v="1"/>
    <n v="1.575"/>
  </r>
  <r>
    <x v="15"/>
    <x v="230"/>
    <m/>
    <n v="0.15"/>
    <n v="0.15"/>
    <n v="0.3"/>
    <n v="0.1"/>
    <n v="0.1"/>
    <n v="0.2"/>
    <n v="0"/>
    <n v="0"/>
    <n v="0"/>
    <n v="0"/>
    <n v="0"/>
    <n v="0"/>
    <n v="0.15000000000000002"/>
    <n v="0.15000000000000002"/>
    <n v="0.15000000000000002"/>
    <n v="0.45000000000000007"/>
    <n v="1"/>
    <n v="0.72500000000000009"/>
  </r>
  <r>
    <x v="15"/>
    <x v="231"/>
    <m/>
    <n v="0.44999999999999996"/>
    <n v="0.44999999999999996"/>
    <n v="0.6"/>
    <n v="0.30000000000000004"/>
    <n v="0.30000000000000004"/>
    <n v="0.60000000000000009"/>
    <n v="0.60000000000000009"/>
    <n v="0.44999999999999996"/>
    <n v="0.3"/>
    <n v="0.30000000000000004"/>
    <n v="0.44999999999999996"/>
    <n v="0.30000000000000004"/>
    <n v="0.15000000000000002"/>
    <n v="0.15000000000000002"/>
    <n v="0.15000000000000002"/>
    <n v="2.85"/>
    <n v="2.7"/>
    <n v="2.7750000000000004"/>
  </r>
  <r>
    <x v="16"/>
    <x v="232"/>
    <n v="200530103.62"/>
    <n v="0.44999999999999996"/>
    <n v="0.3"/>
    <n v="0.6"/>
    <n v="0.30000000000000004"/>
    <n v="0.30000000000000004"/>
    <n v="0.60000000000000009"/>
    <n v="0.4"/>
    <n v="0.44999999999999996"/>
    <n v="0.3"/>
    <n v="0.2"/>
    <n v="0.44999999999999996"/>
    <n v="0.30000000000000004"/>
    <n v="0.15000000000000002"/>
    <n v="0.15000000000000002"/>
    <n v="0.15000000000000002"/>
    <n v="2.5499999999999994"/>
    <n v="2.5500000000000003"/>
    <n v="2.5499999999999998"/>
  </r>
  <r>
    <x v="16"/>
    <x v="233"/>
    <n v="59208026.350000001"/>
    <n v="0.44999999999999996"/>
    <n v="0.44999999999999996"/>
    <n v="0.6"/>
    <n v="0.30000000000000004"/>
    <n v="0.30000000000000004"/>
    <n v="0.60000000000000009"/>
    <n v="0.4"/>
    <n v="0.3"/>
    <n v="0.3"/>
    <n v="0.1"/>
    <n v="0.44999999999999996"/>
    <n v="0.2"/>
    <n v="0.05"/>
    <n v="0.05"/>
    <n v="0.1"/>
    <n v="1.9500000000000002"/>
    <n v="2.7"/>
    <n v="2.3250000000000002"/>
  </r>
  <r>
    <x v="16"/>
    <x v="234"/>
    <m/>
    <n v="0.3"/>
    <n v="0.3"/>
    <n v="0.3"/>
    <n v="0.1"/>
    <n v="0.30000000000000004"/>
    <n v="0.60000000000000009"/>
    <n v="0.4"/>
    <n v="0.44999999999999996"/>
    <n v="0.3"/>
    <n v="0.2"/>
    <n v="0.44999999999999996"/>
    <n v="0.30000000000000004"/>
    <n v="0.15000000000000002"/>
    <n v="0.15000000000000002"/>
    <n v="0.15000000000000002"/>
    <n v="2.5499999999999994"/>
    <n v="1.9"/>
    <n v="2.2249999999999996"/>
  </r>
  <r>
    <x v="16"/>
    <x v="235"/>
    <m/>
    <n v="0.15"/>
    <n v="0.15"/>
    <n v="0.3"/>
    <n v="0.1"/>
    <n v="0.30000000000000004"/>
    <n v="0.4"/>
    <n v="0.2"/>
    <n v="0.15"/>
    <n v="0.3"/>
    <n v="0.1"/>
    <n v="0.15"/>
    <n v="0.1"/>
    <n v="0"/>
    <n v="0"/>
    <n v="0"/>
    <n v="0.99999999999999989"/>
    <n v="1.4"/>
    <n v="1.2"/>
  </r>
  <r>
    <x v="16"/>
    <x v="236"/>
    <n v="9540573.7899999991"/>
    <n v="0.44999999999999996"/>
    <n v="0.44999999999999996"/>
    <n v="0.6"/>
    <n v="0.30000000000000004"/>
    <n v="0.30000000000000004"/>
    <n v="0.60000000000000009"/>
    <n v="0.4"/>
    <n v="0.3"/>
    <n v="0.3"/>
    <n v="0.1"/>
    <n v="0.3"/>
    <n v="0.2"/>
    <n v="0.05"/>
    <n v="0.05"/>
    <n v="0.05"/>
    <n v="1.7500000000000002"/>
    <n v="2.7"/>
    <n v="2.2250000000000001"/>
  </r>
  <r>
    <x v="16"/>
    <x v="237"/>
    <m/>
    <n v="0.3"/>
    <n v="0.3"/>
    <n v="0.3"/>
    <n v="0.1"/>
    <n v="0.2"/>
    <n v="0.4"/>
    <n v="0.4"/>
    <n v="0.3"/>
    <n v="0.3"/>
    <n v="0.2"/>
    <n v="0.3"/>
    <n v="0.2"/>
    <n v="0"/>
    <n v="0"/>
    <n v="0"/>
    <n v="1.7"/>
    <n v="1.6"/>
    <n v="1.65"/>
  </r>
  <r>
    <x v="16"/>
    <x v="238"/>
    <m/>
    <n v="0.3"/>
    <n v="0.3"/>
    <n v="0.3"/>
    <n v="0.1"/>
    <n v="0.2"/>
    <n v="0.4"/>
    <n v="0.4"/>
    <n v="0.3"/>
    <n v="0.3"/>
    <n v="0.2"/>
    <n v="0.3"/>
    <n v="0.2"/>
    <n v="0.15000000000000002"/>
    <n v="0.1"/>
    <n v="0.15000000000000002"/>
    <n v="2.1"/>
    <n v="1.6"/>
    <n v="1.85"/>
  </r>
  <r>
    <x v="16"/>
    <x v="239"/>
    <m/>
    <n v="0.3"/>
    <n v="0.15"/>
    <n v="0.3"/>
    <n v="0.1"/>
    <n v="0.2"/>
    <n v="0.2"/>
    <n v="0.4"/>
    <n v="0.15"/>
    <n v="0.3"/>
    <n v="0.1"/>
    <n v="0.3"/>
    <n v="0.2"/>
    <n v="0"/>
    <n v="0"/>
    <n v="0"/>
    <n v="1.45"/>
    <n v="1.25"/>
    <n v="1.35"/>
  </r>
  <r>
    <x v="16"/>
    <x v="240"/>
    <m/>
    <n v="0.3"/>
    <n v="0.15"/>
    <n v="0.3"/>
    <n v="0.2"/>
    <n v="0.2"/>
    <n v="0.2"/>
    <n v="0.4"/>
    <n v="0.15"/>
    <n v="0.3"/>
    <n v="0.1"/>
    <n v="0.3"/>
    <n v="0.2"/>
    <n v="0"/>
    <n v="0"/>
    <n v="0"/>
    <n v="1.45"/>
    <n v="1.3499999999999999"/>
    <n v="1.4"/>
  </r>
  <r>
    <x v="17"/>
    <x v="241"/>
    <m/>
    <n v="0.15"/>
    <n v="0.3"/>
    <n v="0.6"/>
    <n v="0.2"/>
    <n v="0.2"/>
    <n v="0.4"/>
    <n v="0.4"/>
    <n v="0.3"/>
    <n v="0.15"/>
    <n v="0.1"/>
    <n v="0.3"/>
    <n v="0.2"/>
    <n v="0.05"/>
    <n v="0.05"/>
    <n v="0.05"/>
    <n v="1.6"/>
    <n v="1.8499999999999996"/>
    <n v="1.7249999999999999"/>
  </r>
  <r>
    <x v="17"/>
    <x v="242"/>
    <m/>
    <n v="0.3"/>
    <n v="0.3"/>
    <n v="0.6"/>
    <n v="0.2"/>
    <n v="0.2"/>
    <n v="0.4"/>
    <n v="0"/>
    <n v="0"/>
    <n v="0"/>
    <n v="0"/>
    <n v="0"/>
    <n v="0"/>
    <n v="0"/>
    <n v="0"/>
    <n v="0"/>
    <n v="0"/>
    <n v="2"/>
    <n v="1"/>
  </r>
  <r>
    <x v="17"/>
    <x v="243"/>
    <m/>
    <n v="0.15"/>
    <n v="0.15"/>
    <n v="0.3"/>
    <n v="0.2"/>
    <n v="0.2"/>
    <n v="0.4"/>
    <n v="0"/>
    <n v="0"/>
    <n v="0"/>
    <n v="0"/>
    <n v="0"/>
    <n v="0"/>
    <n v="0.05"/>
    <n v="0.05"/>
    <n v="0.05"/>
    <n v="0.15000000000000002"/>
    <n v="1.4"/>
    <n v="0.77499999999999991"/>
  </r>
  <r>
    <x v="17"/>
    <x v="244"/>
    <m/>
    <n v="0.3"/>
    <n v="0.3"/>
    <n v="0.6"/>
    <n v="0.2"/>
    <n v="0.2"/>
    <n v="0.4"/>
    <n v="0.2"/>
    <n v="0.15"/>
    <n v="0"/>
    <n v="0.1"/>
    <n v="0.15"/>
    <n v="0.1"/>
    <n v="0.05"/>
    <n v="0.05"/>
    <n v="0.05"/>
    <n v="0.85000000000000009"/>
    <n v="2"/>
    <n v="1.425"/>
  </r>
  <r>
    <x v="17"/>
    <x v="245"/>
    <m/>
    <n v="0.15"/>
    <n v="0.15"/>
    <n v="0.3"/>
    <n v="0.2"/>
    <n v="0.2"/>
    <n v="0.4"/>
    <n v="0"/>
    <n v="0"/>
    <n v="0"/>
    <n v="0"/>
    <n v="0"/>
    <n v="0"/>
    <n v="0.05"/>
    <n v="0.05"/>
    <n v="0.05"/>
    <n v="0.15000000000000002"/>
    <n v="1.4"/>
    <n v="0.77499999999999991"/>
  </r>
  <r>
    <x v="17"/>
    <x v="246"/>
    <m/>
    <n v="0.3"/>
    <n v="0.3"/>
    <n v="0.3"/>
    <n v="0.2"/>
    <n v="0.2"/>
    <n v="0.4"/>
    <n v="0.4"/>
    <n v="0.3"/>
    <n v="0"/>
    <n v="0.2"/>
    <n v="0.3"/>
    <n v="0.2"/>
    <n v="0.15000000000000002"/>
    <n v="0.15000000000000002"/>
    <n v="0.15000000000000002"/>
    <n v="1.8499999999999996"/>
    <n v="1.6999999999999997"/>
    <n v="1.7749999999999997"/>
  </r>
  <r>
    <x v="17"/>
    <x v="247"/>
    <m/>
    <n v="0.15"/>
    <n v="0.15"/>
    <n v="0.3"/>
    <n v="0.2"/>
    <n v="0.2"/>
    <n v="0.2"/>
    <n v="0"/>
    <n v="0"/>
    <n v="0"/>
    <n v="0"/>
    <n v="0"/>
    <n v="0"/>
    <n v="0.05"/>
    <n v="0.05"/>
    <n v="0.05"/>
    <n v="0.15000000000000002"/>
    <n v="1.2"/>
    <n v="0.67500000000000004"/>
  </r>
  <r>
    <x v="17"/>
    <x v="248"/>
    <m/>
    <n v="0.3"/>
    <n v="0.15"/>
    <n v="0.6"/>
    <n v="0.2"/>
    <n v="0.2"/>
    <n v="0.4"/>
    <n v="0"/>
    <n v="0"/>
    <n v="0"/>
    <n v="0"/>
    <n v="0"/>
    <n v="0"/>
    <n v="0"/>
    <n v="0"/>
    <n v="0"/>
    <n v="0"/>
    <n v="1.8499999999999996"/>
    <n v="0.92499999999999982"/>
  </r>
  <r>
    <x v="17"/>
    <x v="249"/>
    <m/>
    <n v="0.3"/>
    <n v="0.3"/>
    <n v="0.6"/>
    <n v="0.2"/>
    <n v="0.2"/>
    <n v="0.4"/>
    <n v="0.4"/>
    <n v="0.3"/>
    <n v="0"/>
    <n v="0.2"/>
    <n v="0.3"/>
    <n v="0.2"/>
    <n v="0.05"/>
    <n v="0.05"/>
    <n v="0.05"/>
    <n v="1.55"/>
    <n v="2"/>
    <n v="1.7749999999999999"/>
  </r>
  <r>
    <x v="17"/>
    <x v="250"/>
    <m/>
    <n v="0.15"/>
    <n v="0.15"/>
    <n v="0.3"/>
    <n v="0.1"/>
    <n v="0.2"/>
    <n v="0.4"/>
    <n v="0"/>
    <n v="0"/>
    <n v="0"/>
    <n v="0"/>
    <n v="0"/>
    <n v="0"/>
    <n v="0.05"/>
    <n v="0.1"/>
    <n v="0.1"/>
    <n v="0.25"/>
    <n v="1.2999999999999998"/>
    <n v="0.77499999999999991"/>
  </r>
  <r>
    <x v="17"/>
    <x v="251"/>
    <m/>
    <n v="0.15"/>
    <n v="0.15"/>
    <n v="0.3"/>
    <n v="0.2"/>
    <n v="0.2"/>
    <n v="0.4"/>
    <n v="0"/>
    <n v="0"/>
    <n v="0"/>
    <n v="0"/>
    <n v="0"/>
    <n v="0"/>
    <n v="0.05"/>
    <n v="0.05"/>
    <n v="0.05"/>
    <n v="0.15000000000000002"/>
    <n v="1.4"/>
    <n v="0.77499999999999991"/>
  </r>
  <r>
    <x v="17"/>
    <x v="252"/>
    <n v="4421.67"/>
    <n v="0.15"/>
    <n v="0.15"/>
    <n v="0.3"/>
    <n v="0.2"/>
    <n v="0.2"/>
    <n v="0.4"/>
    <n v="0.4"/>
    <n v="0.3"/>
    <n v="0.44999999999999996"/>
    <n v="0.2"/>
    <n v="0.44999999999999996"/>
    <n v="0.2"/>
    <n v="0.1"/>
    <n v="0.1"/>
    <n v="0.05"/>
    <n v="2.2499999999999996"/>
    <n v="1.4"/>
    <n v="1.8249999999999997"/>
  </r>
  <r>
    <x v="17"/>
    <x v="253"/>
    <n v="4421.67"/>
    <n v="0.15"/>
    <n v="0.15"/>
    <n v="0.3"/>
    <n v="0.1"/>
    <n v="0.2"/>
    <n v="0.4"/>
    <n v="0"/>
    <n v="0"/>
    <n v="0"/>
    <n v="0"/>
    <n v="0"/>
    <n v="0"/>
    <n v="0"/>
    <n v="0"/>
    <n v="0"/>
    <n v="0"/>
    <n v="1.2999999999999998"/>
    <n v="0.64999999999999991"/>
  </r>
  <r>
    <x v="17"/>
    <x v="254"/>
    <m/>
    <n v="0.15"/>
    <n v="0.15"/>
    <n v="0.3"/>
    <n v="0.1"/>
    <n v="0.2"/>
    <n v="0.4"/>
    <n v="0"/>
    <n v="0"/>
    <n v="0"/>
    <n v="0"/>
    <n v="0"/>
    <n v="0"/>
    <n v="0.05"/>
    <n v="0.05"/>
    <n v="0.05"/>
    <n v="0.15000000000000002"/>
    <n v="1.2999999999999998"/>
    <n v="0.72499999999999987"/>
  </r>
  <r>
    <x v="17"/>
    <x v="255"/>
    <m/>
    <n v="0.15"/>
    <n v="0.15"/>
    <n v="0.3"/>
    <n v="0.2"/>
    <n v="0.2"/>
    <n v="0.4"/>
    <n v="0"/>
    <n v="0"/>
    <n v="0"/>
    <n v="0"/>
    <n v="0"/>
    <n v="0"/>
    <n v="0"/>
    <n v="0"/>
    <n v="0"/>
    <n v="0"/>
    <n v="1.4"/>
    <n v="0.7"/>
  </r>
  <r>
    <x v="17"/>
    <x v="256"/>
    <m/>
    <n v="0.3"/>
    <n v="0.3"/>
    <n v="0.6"/>
    <n v="0.2"/>
    <n v="0.2"/>
    <n v="0.4"/>
    <n v="0.4"/>
    <n v="0.3"/>
    <n v="0.3"/>
    <n v="0.2"/>
    <n v="0.3"/>
    <n v="0.2"/>
    <n v="0.05"/>
    <n v="0.1"/>
    <n v="0.15000000000000002"/>
    <n v="2"/>
    <n v="2"/>
    <n v="2"/>
  </r>
  <r>
    <x v="17"/>
    <x v="257"/>
    <m/>
    <n v="0.15"/>
    <n v="0.15"/>
    <n v="0.3"/>
    <n v="0.2"/>
    <n v="0.2"/>
    <n v="0.4"/>
    <n v="0"/>
    <n v="0"/>
    <n v="0"/>
    <n v="0"/>
    <n v="0"/>
    <n v="0"/>
    <n v="0"/>
    <n v="0"/>
    <n v="0"/>
    <n v="0"/>
    <n v="1.4"/>
    <n v="0.7"/>
  </r>
  <r>
    <x v="17"/>
    <x v="258"/>
    <m/>
    <n v="0.15"/>
    <n v="0.15"/>
    <n v="0.3"/>
    <n v="0.1"/>
    <n v="0.2"/>
    <n v="0.4"/>
    <n v="0"/>
    <n v="0"/>
    <n v="0"/>
    <n v="0"/>
    <n v="0"/>
    <n v="0"/>
    <n v="0"/>
    <n v="0"/>
    <n v="0"/>
    <n v="0"/>
    <n v="1.2999999999999998"/>
    <n v="0.64999999999999991"/>
  </r>
  <r>
    <x v="17"/>
    <x v="259"/>
    <m/>
    <n v="0.3"/>
    <n v="0.15"/>
    <n v="0.3"/>
    <n v="0.2"/>
    <n v="0.2"/>
    <n v="0.4"/>
    <n v="0"/>
    <n v="0"/>
    <n v="0"/>
    <n v="0"/>
    <n v="0"/>
    <n v="0"/>
    <n v="0.05"/>
    <n v="0.1"/>
    <n v="0.1"/>
    <n v="0.25"/>
    <n v="1.5499999999999998"/>
    <n v="0.89999999999999991"/>
  </r>
  <r>
    <x v="17"/>
    <x v="260"/>
    <m/>
    <n v="0.3"/>
    <n v="0.3"/>
    <n v="0.6"/>
    <n v="0.2"/>
    <n v="0.2"/>
    <n v="0.4"/>
    <n v="0.2"/>
    <n v="0.15"/>
    <n v="0.15"/>
    <n v="0.1"/>
    <n v="0.15"/>
    <n v="0.1"/>
    <n v="0"/>
    <n v="0"/>
    <n v="0"/>
    <n v="0.85"/>
    <n v="2"/>
    <n v="1.425"/>
  </r>
  <r>
    <x v="17"/>
    <x v="261"/>
    <m/>
    <n v="0.15"/>
    <n v="0.15"/>
    <n v="0.3"/>
    <n v="0.30000000000000004"/>
    <n v="0.2"/>
    <n v="0.4"/>
    <n v="0.4"/>
    <n v="0.3"/>
    <n v="0.3"/>
    <n v="0.2"/>
    <n v="0.3"/>
    <n v="0.2"/>
    <n v="0.05"/>
    <n v="0.05"/>
    <n v="0.05"/>
    <n v="1.85"/>
    <n v="1.5"/>
    <n v="1.675"/>
  </r>
  <r>
    <x v="17"/>
    <x v="262"/>
    <m/>
    <n v="0.3"/>
    <n v="0.44999999999999996"/>
    <n v="0.6"/>
    <n v="0.2"/>
    <n v="0.2"/>
    <n v="0.4"/>
    <n v="0.2"/>
    <n v="0.15"/>
    <n v="0.3"/>
    <n v="0.2"/>
    <n v="0.15"/>
    <n v="0.2"/>
    <n v="0"/>
    <n v="0"/>
    <n v="0"/>
    <n v="1.2"/>
    <n v="2.15"/>
    <n v="1.6749999999999998"/>
  </r>
  <r>
    <x v="17"/>
    <x v="263"/>
    <m/>
    <n v="0.15"/>
    <n v="0.15"/>
    <n v="0.3"/>
    <n v="0.30000000000000004"/>
    <n v="0.2"/>
    <n v="0.4"/>
    <n v="0"/>
    <n v="0"/>
    <n v="0"/>
    <n v="0"/>
    <n v="0"/>
    <n v="0"/>
    <n v="0.05"/>
    <n v="0.05"/>
    <n v="0.05"/>
    <n v="0.15000000000000002"/>
    <n v="1.5"/>
    <n v="0.82499999999999996"/>
  </r>
  <r>
    <x v="17"/>
    <x v="264"/>
    <m/>
    <n v="0.3"/>
    <n v="0.3"/>
    <n v="0.6"/>
    <n v="0.2"/>
    <n v="0.2"/>
    <n v="0.4"/>
    <n v="0"/>
    <n v="0"/>
    <n v="0"/>
    <n v="0"/>
    <n v="0"/>
    <n v="0"/>
    <n v="0.15000000000000002"/>
    <n v="0.15000000000000002"/>
    <n v="0.15000000000000002"/>
    <n v="0.45000000000000007"/>
    <n v="2"/>
    <n v="1.2250000000000001"/>
  </r>
  <r>
    <x v="17"/>
    <x v="265"/>
    <n v="2621421.33"/>
    <n v="0.3"/>
    <n v="0.3"/>
    <n v="0.6"/>
    <n v="0.2"/>
    <n v="0.2"/>
    <n v="0.4"/>
    <n v="0.4"/>
    <n v="0.3"/>
    <n v="0.15"/>
    <n v="0.2"/>
    <n v="0.3"/>
    <n v="0.2"/>
    <n v="0.15000000000000002"/>
    <n v="0.15000000000000002"/>
    <n v="0.15000000000000002"/>
    <n v="2"/>
    <n v="2"/>
    <n v="2"/>
  </r>
  <r>
    <x v="17"/>
    <x v="266"/>
    <m/>
    <n v="0.3"/>
    <n v="0.3"/>
    <n v="0.6"/>
    <n v="0.2"/>
    <n v="0.2"/>
    <n v="0.4"/>
    <n v="0"/>
    <n v="0"/>
    <n v="0"/>
    <n v="0"/>
    <n v="0"/>
    <n v="0"/>
    <n v="0"/>
    <n v="0"/>
    <n v="0"/>
    <n v="0"/>
    <n v="2"/>
    <n v="1"/>
  </r>
  <r>
    <x v="17"/>
    <x v="267"/>
    <m/>
    <n v="0.3"/>
    <n v="0.15"/>
    <n v="0.6"/>
    <n v="0.2"/>
    <n v="0.2"/>
    <n v="0.4"/>
    <n v="0"/>
    <n v="0"/>
    <n v="0"/>
    <n v="0"/>
    <n v="0"/>
    <n v="0"/>
    <n v="0"/>
    <n v="0"/>
    <n v="0"/>
    <n v="0"/>
    <n v="1.8499999999999996"/>
    <n v="0.92499999999999982"/>
  </r>
  <r>
    <x v="17"/>
    <x v="268"/>
    <m/>
    <n v="0.15"/>
    <n v="0.15"/>
    <n v="0.3"/>
    <n v="0.2"/>
    <n v="0.2"/>
    <n v="0.4"/>
    <n v="0"/>
    <n v="0"/>
    <n v="0"/>
    <n v="0"/>
    <n v="0"/>
    <n v="0"/>
    <n v="0"/>
    <n v="0"/>
    <n v="0"/>
    <n v="0"/>
    <n v="1.4"/>
    <n v="0.7"/>
  </r>
  <r>
    <x v="17"/>
    <x v="269"/>
    <m/>
    <n v="0.3"/>
    <n v="0.15"/>
    <n v="0.3"/>
    <n v="0.2"/>
    <n v="0.2"/>
    <n v="0.4"/>
    <n v="0.2"/>
    <n v="0.15"/>
    <n v="0"/>
    <n v="0.1"/>
    <n v="0.15"/>
    <n v="0.1"/>
    <n v="0.05"/>
    <n v="0.05"/>
    <n v="0.05"/>
    <n v="0.85000000000000009"/>
    <n v="1.5499999999999998"/>
    <n v="1.2"/>
  </r>
  <r>
    <x v="17"/>
    <x v="270"/>
    <m/>
    <n v="0.3"/>
    <n v="0.15"/>
    <n v="0.6"/>
    <n v="0.2"/>
    <n v="0.2"/>
    <n v="0.4"/>
    <n v="0.2"/>
    <n v="0.15"/>
    <n v="0"/>
    <n v="0.1"/>
    <n v="0.15"/>
    <n v="0.1"/>
    <n v="0"/>
    <n v="0"/>
    <n v="0"/>
    <n v="0.7"/>
    <n v="1.8499999999999996"/>
    <n v="1.2749999999999999"/>
  </r>
  <r>
    <x v="17"/>
    <x v="271"/>
    <m/>
    <n v="0.3"/>
    <n v="0.15"/>
    <n v="0.6"/>
    <n v="0.2"/>
    <n v="0.2"/>
    <n v="0.4"/>
    <n v="0.2"/>
    <n v="0.15"/>
    <n v="0"/>
    <n v="0.1"/>
    <n v="0.15"/>
    <n v="0.1"/>
    <n v="0"/>
    <n v="0"/>
    <n v="0"/>
    <n v="0.7"/>
    <n v="1.8499999999999996"/>
    <n v="1.2749999999999999"/>
  </r>
  <r>
    <x v="17"/>
    <x v="272"/>
    <m/>
    <n v="0.3"/>
    <n v="0.15"/>
    <n v="0.6"/>
    <n v="0.2"/>
    <n v="0.2"/>
    <n v="0.4"/>
    <n v="0.2"/>
    <n v="0.15"/>
    <n v="0"/>
    <n v="0.1"/>
    <n v="0.15"/>
    <n v="0.1"/>
    <n v="0"/>
    <n v="0"/>
    <n v="0"/>
    <n v="0.7"/>
    <n v="1.8499999999999996"/>
    <n v="1.2749999999999999"/>
  </r>
  <r>
    <x v="17"/>
    <x v="273"/>
    <m/>
    <n v="0.15"/>
    <n v="0.15"/>
    <n v="0.3"/>
    <n v="0.30000000000000004"/>
    <n v="0.2"/>
    <n v="0.4"/>
    <n v="0"/>
    <n v="0"/>
    <n v="0"/>
    <n v="0"/>
    <n v="0"/>
    <n v="0"/>
    <n v="0.05"/>
    <n v="0.05"/>
    <n v="0.05"/>
    <n v="0.15000000000000002"/>
    <n v="1.5"/>
    <n v="0.82499999999999996"/>
  </r>
  <r>
    <x v="17"/>
    <x v="274"/>
    <m/>
    <n v="0.15"/>
    <n v="0.15"/>
    <n v="0.3"/>
    <n v="0.2"/>
    <n v="0.1"/>
    <n v="0.4"/>
    <n v="0.2"/>
    <n v="0.3"/>
    <n v="0.15"/>
    <n v="0.1"/>
    <n v="0.15"/>
    <n v="0.1"/>
    <n v="0.05"/>
    <n v="0.05"/>
    <n v="0.05"/>
    <n v="1.1500000000000001"/>
    <n v="1.3"/>
    <n v="1.2250000000000001"/>
  </r>
  <r>
    <x v="17"/>
    <x v="275"/>
    <m/>
    <n v="0.15"/>
    <n v="0.15"/>
    <n v="0.3"/>
    <n v="0.2"/>
    <n v="0.2"/>
    <n v="0.4"/>
    <n v="0"/>
    <n v="0"/>
    <n v="0"/>
    <n v="0"/>
    <n v="0"/>
    <n v="0"/>
    <n v="0"/>
    <n v="0"/>
    <n v="0"/>
    <n v="0"/>
    <n v="1.4"/>
    <n v="0.7"/>
  </r>
  <r>
    <x v="17"/>
    <x v="276"/>
    <m/>
    <n v="0.15"/>
    <n v="0.15"/>
    <n v="0.3"/>
    <n v="0.2"/>
    <n v="0.2"/>
    <n v="0.4"/>
    <n v="0"/>
    <n v="0"/>
    <n v="0"/>
    <n v="0"/>
    <n v="0"/>
    <n v="0"/>
    <n v="0"/>
    <n v="0"/>
    <n v="0"/>
    <n v="0"/>
    <n v="1.4"/>
    <n v="0.7"/>
  </r>
  <r>
    <x v="17"/>
    <x v="277"/>
    <m/>
    <n v="0.3"/>
    <n v="0.3"/>
    <n v="0.6"/>
    <n v="0.2"/>
    <n v="0.2"/>
    <n v="0.4"/>
    <n v="0.4"/>
    <n v="0.3"/>
    <n v="0"/>
    <n v="0.2"/>
    <n v="0.3"/>
    <n v="0.2"/>
    <n v="0.05"/>
    <n v="0.05"/>
    <n v="0.05"/>
    <n v="1.55"/>
    <n v="2"/>
    <n v="1.7749999999999999"/>
  </r>
  <r>
    <x v="17"/>
    <x v="278"/>
    <m/>
    <n v="0.3"/>
    <n v="0.3"/>
    <n v="0.6"/>
    <n v="0.1"/>
    <n v="0.2"/>
    <n v="0.4"/>
    <n v="0.4"/>
    <n v="0.3"/>
    <n v="0.15"/>
    <n v="0.2"/>
    <n v="0.3"/>
    <n v="0.2"/>
    <n v="0"/>
    <n v="0"/>
    <n v="0"/>
    <n v="1.55"/>
    <n v="1.9"/>
    <n v="1.7250000000000001"/>
  </r>
  <r>
    <x v="17"/>
    <x v="279"/>
    <m/>
    <n v="0.3"/>
    <n v="0.3"/>
    <n v="0.6"/>
    <n v="0.2"/>
    <n v="0.2"/>
    <n v="0.4"/>
    <n v="0.4"/>
    <n v="0.3"/>
    <n v="0"/>
    <n v="0.2"/>
    <n v="0.3"/>
    <n v="0.2"/>
    <n v="0.05"/>
    <n v="0.05"/>
    <n v="0.05"/>
    <n v="1.55"/>
    <n v="2"/>
    <n v="1.7749999999999999"/>
  </r>
  <r>
    <x v="17"/>
    <x v="280"/>
    <m/>
    <n v="0.15"/>
    <n v="0.15"/>
    <n v="0.3"/>
    <n v="0.2"/>
    <n v="0.2"/>
    <n v="0.4"/>
    <n v="0"/>
    <n v="0"/>
    <n v="0"/>
    <n v="0"/>
    <n v="0"/>
    <n v="0"/>
    <n v="0.05"/>
    <n v="0.05"/>
    <n v="0.05"/>
    <n v="0.15000000000000002"/>
    <n v="1.4"/>
    <n v="0.77499999999999991"/>
  </r>
  <r>
    <x v="17"/>
    <x v="281"/>
    <m/>
    <n v="0.3"/>
    <n v="0.3"/>
    <n v="0.3"/>
    <n v="0.1"/>
    <n v="0.1"/>
    <n v="0.4"/>
    <n v="0.2"/>
    <n v="0.3"/>
    <n v="0.15"/>
    <n v="0.2"/>
    <n v="0.15"/>
    <n v="0.1"/>
    <n v="0.05"/>
    <n v="0.15000000000000002"/>
    <n v="0.05"/>
    <n v="1.3500000000000003"/>
    <n v="1.5"/>
    <n v="1.4250000000000003"/>
  </r>
  <r>
    <x v="17"/>
    <x v="282"/>
    <m/>
    <n v="0.3"/>
    <n v="0.15"/>
    <n v="0.3"/>
    <n v="0.2"/>
    <n v="0.2"/>
    <n v="0.4"/>
    <n v="0"/>
    <n v="0"/>
    <n v="0"/>
    <n v="0"/>
    <n v="0"/>
    <n v="0"/>
    <n v="0.15000000000000002"/>
    <n v="0.1"/>
    <n v="0.1"/>
    <n v="0.35"/>
    <n v="1.5499999999999998"/>
    <n v="0.95"/>
  </r>
  <r>
    <x v="17"/>
    <x v="283"/>
    <m/>
    <n v="0.15"/>
    <n v="0.15"/>
    <n v="0.3"/>
    <n v="0.2"/>
    <n v="0.2"/>
    <n v="0.4"/>
    <n v="0"/>
    <n v="0"/>
    <n v="0"/>
    <n v="0"/>
    <n v="0"/>
    <n v="0"/>
    <n v="0"/>
    <n v="0"/>
    <n v="0"/>
    <n v="0"/>
    <n v="1.4"/>
    <n v="0.7"/>
  </r>
  <r>
    <x v="17"/>
    <x v="284"/>
    <m/>
    <n v="0.15"/>
    <n v="0.15"/>
    <n v="0.3"/>
    <n v="0.2"/>
    <n v="0.2"/>
    <n v="0.4"/>
    <n v="0"/>
    <n v="0"/>
    <n v="0"/>
    <n v="0"/>
    <n v="0"/>
    <n v="0"/>
    <n v="0.05"/>
    <n v="0.05"/>
    <n v="0.05"/>
    <n v="0.15000000000000002"/>
    <n v="1.4"/>
    <n v="0.77499999999999991"/>
  </r>
  <r>
    <x v="17"/>
    <x v="285"/>
    <m/>
    <n v="0.3"/>
    <n v="0.3"/>
    <n v="0.6"/>
    <n v="0.2"/>
    <n v="0.2"/>
    <n v="0.4"/>
    <n v="0"/>
    <n v="0"/>
    <n v="0"/>
    <n v="0"/>
    <n v="0"/>
    <n v="0"/>
    <n v="0"/>
    <n v="0"/>
    <n v="0"/>
    <n v="0"/>
    <n v="2"/>
    <n v="1"/>
  </r>
  <r>
    <x v="17"/>
    <x v="286"/>
    <m/>
    <n v="0.15"/>
    <n v="0.15"/>
    <n v="0.3"/>
    <n v="0.2"/>
    <n v="0.2"/>
    <n v="0.4"/>
    <n v="0"/>
    <n v="0"/>
    <n v="0"/>
    <n v="0"/>
    <n v="0"/>
    <n v="0"/>
    <n v="0"/>
    <n v="0"/>
    <n v="0"/>
    <n v="0"/>
    <n v="1.4"/>
    <n v="0.7"/>
  </r>
  <r>
    <x v="17"/>
    <x v="287"/>
    <m/>
    <n v="0.3"/>
    <n v="0.3"/>
    <n v="0.6"/>
    <n v="0.1"/>
    <n v="0.2"/>
    <n v="0.4"/>
    <n v="0"/>
    <n v="0"/>
    <n v="0"/>
    <n v="0"/>
    <n v="0"/>
    <n v="0"/>
    <n v="0.05"/>
    <n v="0.1"/>
    <n v="0.1"/>
    <n v="0.25"/>
    <n v="1.9"/>
    <n v="1.075"/>
  </r>
  <r>
    <x v="17"/>
    <x v="288"/>
    <m/>
    <n v="0.15"/>
    <n v="0.15"/>
    <n v="0.3"/>
    <n v="0.30000000000000004"/>
    <n v="0.2"/>
    <n v="0.4"/>
    <n v="0.2"/>
    <n v="0.15"/>
    <n v="0"/>
    <n v="0.1"/>
    <n v="0.15"/>
    <n v="0.1"/>
    <n v="0.05"/>
    <n v="0.15000000000000002"/>
    <n v="0.15000000000000002"/>
    <n v="1.05"/>
    <n v="1.5"/>
    <n v="1.2749999999999999"/>
  </r>
  <r>
    <x v="17"/>
    <x v="289"/>
    <m/>
    <n v="0.15"/>
    <n v="0.3"/>
    <n v="0.6"/>
    <n v="0.2"/>
    <n v="0.2"/>
    <n v="0.4"/>
    <n v="0.4"/>
    <n v="0.3"/>
    <n v="0.15"/>
    <n v="0.2"/>
    <n v="0.3"/>
    <n v="0.2"/>
    <n v="0.05"/>
    <n v="0.05"/>
    <n v="0.05"/>
    <n v="1.7000000000000002"/>
    <n v="1.8499999999999996"/>
    <n v="1.7749999999999999"/>
  </r>
  <r>
    <x v="17"/>
    <x v="290"/>
    <m/>
    <n v="0.3"/>
    <n v="0.3"/>
    <n v="0.6"/>
    <n v="0.1"/>
    <n v="0.2"/>
    <n v="0.4"/>
    <n v="0.4"/>
    <n v="0.3"/>
    <n v="0.3"/>
    <n v="0.2"/>
    <n v="0.3"/>
    <n v="0.2"/>
    <n v="0.05"/>
    <n v="0.1"/>
    <n v="0.1"/>
    <n v="1.9500000000000002"/>
    <n v="1.9"/>
    <n v="1.925"/>
  </r>
  <r>
    <x v="17"/>
    <x v="291"/>
    <m/>
    <n v="0.15"/>
    <n v="0.15"/>
    <n v="0.3"/>
    <n v="0.2"/>
    <n v="0.2"/>
    <n v="0.4"/>
    <n v="0"/>
    <n v="0"/>
    <n v="0"/>
    <n v="0"/>
    <n v="0"/>
    <n v="0"/>
    <n v="0.05"/>
    <n v="0.05"/>
    <n v="0.05"/>
    <n v="0.15000000000000002"/>
    <n v="1.4"/>
    <n v="0.77499999999999991"/>
  </r>
  <r>
    <x v="17"/>
    <x v="292"/>
    <m/>
    <n v="0.3"/>
    <n v="0.15"/>
    <n v="0.3"/>
    <n v="0.2"/>
    <n v="0.2"/>
    <n v="0.4"/>
    <n v="0.4"/>
    <n v="0.3"/>
    <n v="0.15"/>
    <n v="0.2"/>
    <n v="0.3"/>
    <n v="0.2"/>
    <n v="0.15000000000000002"/>
    <n v="0.15000000000000002"/>
    <n v="0.15000000000000002"/>
    <n v="2"/>
    <n v="1.5499999999999998"/>
    <n v="1.7749999999999999"/>
  </r>
  <r>
    <x v="17"/>
    <x v="293"/>
    <m/>
    <n v="0.3"/>
    <n v="0.3"/>
    <n v="0.3"/>
    <n v="0.30000000000000004"/>
    <n v="0.2"/>
    <n v="0.4"/>
    <n v="0.4"/>
    <n v="0.3"/>
    <n v="0"/>
    <n v="0.2"/>
    <n v="0.3"/>
    <n v="0.2"/>
    <n v="0"/>
    <n v="0"/>
    <n v="0"/>
    <n v="1.4"/>
    <n v="1.7999999999999998"/>
    <n v="1.5999999999999999"/>
  </r>
  <r>
    <x v="17"/>
    <x v="294"/>
    <m/>
    <n v="0.3"/>
    <n v="0.15"/>
    <n v="0.3"/>
    <n v="0.2"/>
    <n v="0.2"/>
    <n v="0.4"/>
    <n v="0.2"/>
    <n v="0.15"/>
    <n v="0"/>
    <n v="0.1"/>
    <n v="0.15"/>
    <n v="0.1"/>
    <n v="0"/>
    <n v="0"/>
    <n v="0"/>
    <n v="0.7"/>
    <n v="1.5499999999999998"/>
    <n v="1.125"/>
  </r>
  <r>
    <x v="17"/>
    <x v="295"/>
    <m/>
    <n v="0.3"/>
    <n v="0.3"/>
    <n v="0.6"/>
    <n v="0.2"/>
    <n v="0.2"/>
    <n v="0.4"/>
    <n v="0"/>
    <n v="0"/>
    <n v="0"/>
    <n v="0"/>
    <n v="0"/>
    <n v="0"/>
    <n v="0.15000000000000002"/>
    <n v="0.15000000000000002"/>
    <n v="0.15000000000000002"/>
    <n v="0.45000000000000007"/>
    <n v="2"/>
    <n v="1.2250000000000001"/>
  </r>
  <r>
    <x v="17"/>
    <x v="296"/>
    <m/>
    <n v="0.15"/>
    <n v="0.15"/>
    <n v="0.3"/>
    <n v="0.2"/>
    <n v="0.2"/>
    <n v="0.4"/>
    <n v="0.2"/>
    <n v="0.15"/>
    <n v="0.3"/>
    <n v="0.2"/>
    <n v="0.3"/>
    <n v="0.2"/>
    <n v="0.05"/>
    <n v="0.1"/>
    <n v="0.15000000000000002"/>
    <n v="1.65"/>
    <n v="1.4"/>
    <n v="1.5249999999999999"/>
  </r>
  <r>
    <x v="17"/>
    <x v="297"/>
    <m/>
    <n v="0.3"/>
    <n v="0.15"/>
    <n v="0.6"/>
    <n v="0.2"/>
    <n v="0.2"/>
    <n v="0.4"/>
    <n v="0"/>
    <n v="0"/>
    <n v="0"/>
    <n v="0"/>
    <n v="0"/>
    <n v="0"/>
    <n v="0.05"/>
    <n v="0.05"/>
    <n v="0.05"/>
    <n v="0.15000000000000002"/>
    <n v="1.8499999999999996"/>
    <n v="0.99999999999999978"/>
  </r>
  <r>
    <x v="17"/>
    <x v="298"/>
    <n v="551876280.34000003"/>
    <n v="0.44999999999999996"/>
    <n v="0.44999999999999996"/>
    <n v="0.6"/>
    <n v="0.1"/>
    <n v="0.2"/>
    <n v="0.4"/>
    <n v="0.4"/>
    <n v="0.3"/>
    <n v="0.15"/>
    <n v="0.30000000000000004"/>
    <n v="0.44999999999999996"/>
    <n v="0.30000000000000004"/>
    <n v="0.15000000000000002"/>
    <n v="0.15000000000000002"/>
    <n v="0.15000000000000002"/>
    <n v="2.3499999999999996"/>
    <n v="2.2000000000000002"/>
    <n v="2.2749999999999999"/>
  </r>
  <r>
    <x v="18"/>
    <x v="299"/>
    <n v="12361289.880000001"/>
    <n v="0.44999999999999996"/>
    <n v="0.44999999999999996"/>
    <n v="0.3"/>
    <n v="0.2"/>
    <n v="0.2"/>
    <n v="0.4"/>
    <n v="0.2"/>
    <n v="0.15"/>
    <n v="0.15"/>
    <n v="0.1"/>
    <n v="0.15"/>
    <n v="0.1"/>
    <n v="0.15000000000000002"/>
    <n v="0.15000000000000002"/>
    <n v="0.15000000000000002"/>
    <n v="1.2999999999999998"/>
    <n v="2"/>
    <n v="1.65"/>
  </r>
  <r>
    <x v="18"/>
    <x v="300"/>
    <m/>
    <n v="0.15"/>
    <n v="0.15"/>
    <n v="0.3"/>
    <n v="0.1"/>
    <n v="0.1"/>
    <n v="0.4"/>
    <n v="0.2"/>
    <n v="0.15"/>
    <n v="0.15"/>
    <n v="0.1"/>
    <n v="0.15"/>
    <n v="0.1"/>
    <n v="0"/>
    <n v="0"/>
    <n v="0"/>
    <n v="0.85"/>
    <n v="1.2"/>
    <n v="1.0249999999999999"/>
  </r>
  <r>
    <x v="18"/>
    <x v="301"/>
    <m/>
    <n v="0.15"/>
    <n v="0.15"/>
    <n v="0.3"/>
    <n v="0.1"/>
    <n v="0.1"/>
    <n v="0.2"/>
    <n v="0.2"/>
    <n v="0.15"/>
    <n v="0.15"/>
    <n v="0.1"/>
    <n v="0.15"/>
    <n v="0.1"/>
    <n v="0.05"/>
    <n v="0.05"/>
    <n v="0.05"/>
    <n v="1"/>
    <n v="1"/>
    <n v="1"/>
  </r>
  <r>
    <x v="18"/>
    <x v="302"/>
    <m/>
    <n v="0.3"/>
    <n v="0.3"/>
    <n v="0.3"/>
    <n v="0.1"/>
    <n v="0.1"/>
    <n v="0.4"/>
    <n v="0.2"/>
    <n v="0.15"/>
    <n v="0.15"/>
    <n v="0.1"/>
    <n v="0.15"/>
    <n v="0.1"/>
    <n v="0"/>
    <n v="0"/>
    <n v="0"/>
    <n v="0.85"/>
    <n v="1.5"/>
    <n v="1.175"/>
  </r>
  <r>
    <x v="18"/>
    <x v="303"/>
    <m/>
    <n v="0.3"/>
    <n v="0.3"/>
    <n v="0.3"/>
    <n v="0.2"/>
    <n v="0.1"/>
    <n v="0.4"/>
    <n v="0.2"/>
    <n v="0.15"/>
    <n v="0.15"/>
    <n v="0.1"/>
    <n v="0.15"/>
    <n v="0.1"/>
    <n v="0.05"/>
    <n v="0.05"/>
    <n v="0.05"/>
    <n v="1"/>
    <n v="1.6"/>
    <n v="1.3"/>
  </r>
  <r>
    <x v="18"/>
    <x v="304"/>
    <m/>
    <n v="0.15"/>
    <n v="0.15"/>
    <n v="0.3"/>
    <n v="0.2"/>
    <n v="0.1"/>
    <n v="0.2"/>
    <n v="0.4"/>
    <n v="0.15"/>
    <n v="0.15"/>
    <n v="0.1"/>
    <n v="0.3"/>
    <n v="0.1"/>
    <n v="0"/>
    <n v="0"/>
    <n v="0"/>
    <n v="1.2000000000000002"/>
    <n v="1.1000000000000001"/>
    <n v="1.1500000000000001"/>
  </r>
  <r>
    <x v="18"/>
    <x v="305"/>
    <m/>
    <n v="0.15"/>
    <n v="0.15"/>
    <n v="0.3"/>
    <n v="0.1"/>
    <n v="0.1"/>
    <n v="0.2"/>
    <n v="0.2"/>
    <n v="0.15"/>
    <n v="0.15"/>
    <n v="0.1"/>
    <n v="0.15"/>
    <n v="0.1"/>
    <n v="0"/>
    <n v="0"/>
    <n v="0"/>
    <n v="0.85"/>
    <n v="1"/>
    <n v="0.92500000000000004"/>
  </r>
  <r>
    <x v="18"/>
    <x v="306"/>
    <m/>
    <n v="0.3"/>
    <n v="0.3"/>
    <n v="0.3"/>
    <n v="0.2"/>
    <n v="0.1"/>
    <n v="0.4"/>
    <n v="0.2"/>
    <n v="0.15"/>
    <n v="0.15"/>
    <n v="0.1"/>
    <n v="0.15"/>
    <n v="0.1"/>
    <n v="0.05"/>
    <n v="0.05"/>
    <n v="0.05"/>
    <n v="1"/>
    <n v="1.6"/>
    <n v="1.3"/>
  </r>
  <r>
    <x v="18"/>
    <x v="307"/>
    <m/>
    <n v="0.3"/>
    <n v="0.3"/>
    <n v="0.3"/>
    <n v="0.1"/>
    <n v="0.1"/>
    <n v="0.4"/>
    <n v="0.2"/>
    <n v="0.15"/>
    <n v="0.15"/>
    <n v="0.1"/>
    <n v="0.15"/>
    <n v="0.1"/>
    <n v="0"/>
    <n v="0"/>
    <n v="0"/>
    <n v="0.85"/>
    <n v="1.5"/>
    <n v="1.175"/>
  </r>
  <r>
    <x v="18"/>
    <x v="308"/>
    <m/>
    <n v="0.3"/>
    <n v="0.3"/>
    <n v="0.3"/>
    <n v="0.1"/>
    <n v="0.1"/>
    <n v="0.4"/>
    <n v="0.2"/>
    <n v="0.15"/>
    <n v="0.15"/>
    <n v="0.1"/>
    <n v="0.15"/>
    <n v="0.1"/>
    <n v="0"/>
    <n v="0"/>
    <n v="0"/>
    <n v="0.85"/>
    <n v="1.5"/>
    <n v="1.175"/>
  </r>
  <r>
    <x v="18"/>
    <x v="309"/>
    <m/>
    <n v="0.3"/>
    <n v="0.44999999999999996"/>
    <n v="0.3"/>
    <n v="0.1"/>
    <n v="0.1"/>
    <n v="0.4"/>
    <n v="0.2"/>
    <n v="0.15"/>
    <n v="0.15"/>
    <n v="0.1"/>
    <n v="0.15"/>
    <n v="0.1"/>
    <n v="0"/>
    <n v="0"/>
    <n v="0"/>
    <n v="0.85"/>
    <n v="1.6500000000000004"/>
    <n v="1.2500000000000002"/>
  </r>
  <r>
    <x v="18"/>
    <x v="310"/>
    <m/>
    <n v="0.3"/>
    <n v="0.3"/>
    <n v="0.3"/>
    <n v="0.1"/>
    <n v="0.1"/>
    <n v="0.4"/>
    <n v="0.2"/>
    <n v="0.15"/>
    <n v="0.15"/>
    <n v="0.1"/>
    <n v="0.15"/>
    <n v="0.1"/>
    <n v="0"/>
    <n v="0"/>
    <n v="0"/>
    <n v="0.85"/>
    <n v="1.5"/>
    <n v="1.175"/>
  </r>
  <r>
    <x v="18"/>
    <x v="311"/>
    <m/>
    <n v="0.15"/>
    <n v="0.3"/>
    <n v="0.3"/>
    <n v="0.1"/>
    <n v="0.1"/>
    <n v="0.4"/>
    <n v="0.2"/>
    <n v="0.15"/>
    <n v="0.15"/>
    <n v="0.1"/>
    <n v="0.15"/>
    <n v="0.1"/>
    <n v="0.15000000000000002"/>
    <n v="0.15000000000000002"/>
    <n v="0.15000000000000002"/>
    <n v="1.2999999999999998"/>
    <n v="1.35"/>
    <n v="1.325"/>
  </r>
  <r>
    <x v="18"/>
    <x v="312"/>
    <m/>
    <n v="0.3"/>
    <n v="0.3"/>
    <n v="0.3"/>
    <n v="0.1"/>
    <n v="0.1"/>
    <n v="0.4"/>
    <n v="0.2"/>
    <n v="0.15"/>
    <n v="0.15"/>
    <n v="0.1"/>
    <n v="0.15"/>
    <n v="0.1"/>
    <n v="0.15000000000000002"/>
    <n v="0.05"/>
    <n v="0.05"/>
    <n v="1.1000000000000001"/>
    <n v="1.5"/>
    <n v="1.3"/>
  </r>
  <r>
    <x v="18"/>
    <x v="313"/>
    <m/>
    <n v="0.3"/>
    <n v="0.3"/>
    <n v="0.3"/>
    <n v="0.2"/>
    <n v="0.1"/>
    <n v="0.4"/>
    <n v="0.2"/>
    <n v="0.15"/>
    <n v="0.15"/>
    <n v="0.1"/>
    <n v="0.15"/>
    <n v="0.1"/>
    <n v="0"/>
    <n v="0"/>
    <n v="0"/>
    <n v="0.85"/>
    <n v="1.6"/>
    <n v="1.2250000000000001"/>
  </r>
  <r>
    <x v="18"/>
    <x v="314"/>
    <m/>
    <n v="0.3"/>
    <n v="0.15"/>
    <n v="0.3"/>
    <n v="0.1"/>
    <n v="0.1"/>
    <n v="0.2"/>
    <n v="0.2"/>
    <n v="0.15"/>
    <n v="0.15"/>
    <n v="0.1"/>
    <n v="0.15"/>
    <n v="0.1"/>
    <n v="0"/>
    <n v="0"/>
    <n v="0"/>
    <n v="0.85"/>
    <n v="1.1499999999999999"/>
    <n v="1"/>
  </r>
  <r>
    <x v="18"/>
    <x v="92"/>
    <m/>
    <n v="0.3"/>
    <n v="0.3"/>
    <n v="0.3"/>
    <n v="0.2"/>
    <n v="0.1"/>
    <n v="0.4"/>
    <n v="0.2"/>
    <n v="0.15"/>
    <n v="0.15"/>
    <n v="0.1"/>
    <n v="0.15"/>
    <n v="0.1"/>
    <n v="0"/>
    <n v="0"/>
    <n v="0"/>
    <n v="0.85"/>
    <n v="1.6"/>
    <n v="1.2250000000000001"/>
  </r>
  <r>
    <x v="18"/>
    <x v="315"/>
    <m/>
    <n v="0.3"/>
    <n v="0.3"/>
    <n v="0.3"/>
    <n v="0.2"/>
    <n v="0.1"/>
    <n v="0.4"/>
    <n v="0.2"/>
    <n v="0.15"/>
    <n v="0.15"/>
    <n v="0.1"/>
    <n v="0.15"/>
    <n v="0.1"/>
    <n v="0"/>
    <n v="0"/>
    <n v="0"/>
    <n v="0.85"/>
    <n v="1.6"/>
    <n v="1.2250000000000001"/>
  </r>
  <r>
    <x v="18"/>
    <x v="316"/>
    <m/>
    <n v="0.15"/>
    <n v="0.3"/>
    <n v="0.3"/>
    <n v="0.1"/>
    <n v="0.1"/>
    <n v="0.2"/>
    <n v="0.2"/>
    <n v="0.15"/>
    <n v="0.15"/>
    <n v="0.1"/>
    <n v="0.15"/>
    <n v="0.1"/>
    <n v="0.05"/>
    <n v="0.05"/>
    <n v="0.05"/>
    <n v="1"/>
    <n v="1.1499999999999999"/>
    <n v="1.075"/>
  </r>
  <r>
    <x v="18"/>
    <x v="317"/>
    <m/>
    <n v="0.3"/>
    <n v="0.44999999999999996"/>
    <n v="0.3"/>
    <n v="0.1"/>
    <n v="0.1"/>
    <n v="0.4"/>
    <n v="0.2"/>
    <n v="0.15"/>
    <n v="0.15"/>
    <n v="0.1"/>
    <n v="0.15"/>
    <n v="0.1"/>
    <n v="0"/>
    <n v="0"/>
    <n v="0"/>
    <n v="0.85"/>
    <n v="1.6500000000000004"/>
    <n v="1.2500000000000002"/>
  </r>
  <r>
    <x v="18"/>
    <x v="318"/>
    <m/>
    <n v="0.3"/>
    <n v="0.3"/>
    <n v="0.3"/>
    <n v="0.1"/>
    <n v="0.1"/>
    <n v="0.4"/>
    <n v="0.2"/>
    <n v="0.15"/>
    <n v="0.15"/>
    <n v="0.1"/>
    <n v="0.15"/>
    <n v="0.1"/>
    <n v="0"/>
    <n v="0"/>
    <n v="0"/>
    <n v="0.85"/>
    <n v="1.5"/>
    <n v="1.175"/>
  </r>
  <r>
    <x v="18"/>
    <x v="319"/>
    <m/>
    <n v="0.15"/>
    <n v="0.15"/>
    <n v="0.3"/>
    <n v="0.1"/>
    <n v="0.1"/>
    <n v="0.2"/>
    <n v="0.2"/>
    <n v="0.15"/>
    <n v="0.15"/>
    <n v="0.1"/>
    <n v="0.15"/>
    <n v="0.1"/>
    <n v="0"/>
    <n v="0"/>
    <n v="0"/>
    <n v="0.85"/>
    <n v="1"/>
    <n v="0.92500000000000004"/>
  </r>
  <r>
    <x v="18"/>
    <x v="320"/>
    <n v="9025971.6799999997"/>
    <n v="0.44999999999999996"/>
    <n v="0.44999999999999996"/>
    <n v="0.3"/>
    <n v="0.1"/>
    <n v="0.2"/>
    <n v="0.60000000000000009"/>
    <n v="0.60000000000000009"/>
    <n v="0.44999999999999996"/>
    <n v="0.44999999999999996"/>
    <n v="0.30000000000000004"/>
    <n v="0.44999999999999996"/>
    <n v="0.30000000000000004"/>
    <n v="0.15000000000000002"/>
    <n v="0.15000000000000002"/>
    <n v="0.15000000000000002"/>
    <n v="2.9999999999999996"/>
    <n v="2.1"/>
    <n v="2.5499999999999998"/>
  </r>
  <r>
    <x v="18"/>
    <x v="321"/>
    <n v="8262296.3499999996"/>
    <n v="0.44999999999999996"/>
    <n v="0.44999999999999996"/>
    <n v="0.3"/>
    <n v="0.1"/>
    <n v="0.2"/>
    <n v="0.4"/>
    <n v="0.2"/>
    <n v="0.15"/>
    <n v="0.15"/>
    <n v="0.1"/>
    <n v="0.15"/>
    <n v="0.1"/>
    <n v="0.15000000000000002"/>
    <n v="0.15000000000000002"/>
    <n v="0.15000000000000002"/>
    <n v="1.2999999999999998"/>
    <n v="1.9"/>
    <n v="1.5999999999999999"/>
  </r>
  <r>
    <x v="18"/>
    <x v="322"/>
    <n v="153713335.11000001"/>
    <n v="0.3"/>
    <n v="0.44999999999999996"/>
    <n v="0.3"/>
    <n v="0.30000000000000004"/>
    <n v="0.2"/>
    <n v="0.4"/>
    <n v="0.4"/>
    <n v="0.3"/>
    <n v="0.3"/>
    <n v="0.30000000000000004"/>
    <n v="0.44999999999999996"/>
    <n v="0.2"/>
    <n v="0"/>
    <n v="0"/>
    <n v="0"/>
    <n v="1.95"/>
    <n v="1.9500000000000002"/>
    <n v="1.9500000000000002"/>
  </r>
  <r>
    <x v="18"/>
    <x v="323"/>
    <n v="168396892.02000001"/>
    <n v="0.44999999999999996"/>
    <n v="0.44999999999999996"/>
    <n v="0.3"/>
    <n v="0.30000000000000004"/>
    <n v="0.2"/>
    <n v="0.60000000000000009"/>
    <n v="0.60000000000000009"/>
    <n v="0.44999999999999996"/>
    <n v="0.44999999999999996"/>
    <n v="0.30000000000000004"/>
    <n v="0.44999999999999996"/>
    <n v="0.30000000000000004"/>
    <n v="0.15000000000000002"/>
    <n v="0.15000000000000002"/>
    <n v="0.15000000000000002"/>
    <n v="2.9999999999999996"/>
    <n v="2.2999999999999998"/>
    <n v="2.6499999999999995"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  <r>
    <x v="0"/>
    <x v="324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F000000}" name="Resultado 16" cacheId="5" applyNumberFormats="0" applyBorderFormats="0" applyFontFormats="0" applyPatternFormats="0" applyAlignmentFormats="0" applyWidthHeightFormats="0" dataCaption="" updatedVersion="8" rowGrandTotals="0" compact="0" compactData="0">
  <location ref="CN3:CR17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13">
    <i>
      <x v="231"/>
    </i>
    <i>
      <x v="220"/>
    </i>
    <i>
      <x v="219"/>
    </i>
    <i>
      <x v="226"/>
    </i>
    <i>
      <x v="221"/>
    </i>
    <i>
      <x v="224"/>
    </i>
    <i>
      <x v="223"/>
    </i>
    <i>
      <x v="222"/>
    </i>
    <i>
      <x v="229"/>
    </i>
    <i>
      <x v="228"/>
    </i>
    <i>
      <x v="225"/>
    </i>
    <i>
      <x v="230"/>
    </i>
    <i>
      <x v="227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D000000}" name="Resultado 7" cacheId="5" applyNumberFormats="0" applyBorderFormats="0" applyFontFormats="0" applyPatternFormats="0" applyAlignmentFormats="0" applyWidthHeightFormats="0" dataCaption="" updatedVersion="8" rowGrandTotals="0" compact="0" compactData="0">
  <location ref="AL3:AP30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26">
    <i>
      <x v="52"/>
    </i>
    <i>
      <x v="49"/>
    </i>
    <i>
      <x v="54"/>
    </i>
    <i>
      <x v="2"/>
    </i>
    <i>
      <x v="3"/>
    </i>
    <i>
      <x v="53"/>
    </i>
    <i>
      <x v="55"/>
    </i>
    <i>
      <x v="51"/>
    </i>
    <i>
      <x v="56"/>
    </i>
    <i>
      <x v="14"/>
    </i>
    <i>
      <x v="50"/>
    </i>
    <i>
      <x v="46"/>
    </i>
    <i>
      <x v="44"/>
    </i>
    <i>
      <x v="62"/>
    </i>
    <i>
      <x v="43"/>
    </i>
    <i>
      <x v="59"/>
    </i>
    <i>
      <x v="60"/>
    </i>
    <i>
      <x v="42"/>
    </i>
    <i>
      <x v="58"/>
    </i>
    <i>
      <x v="61"/>
    </i>
    <i>
      <x v="45"/>
    </i>
    <i>
      <x v="48"/>
    </i>
    <i>
      <x v="64"/>
    </i>
    <i>
      <x v="57"/>
    </i>
    <i>
      <x v="47"/>
    </i>
    <i>
      <x v="63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Resultado 13" cacheId="5" applyNumberFormats="0" applyBorderFormats="0" applyFontFormats="0" applyPatternFormats="0" applyAlignmentFormats="0" applyWidthHeightFormats="0" dataCaption="" updatedVersion="8" rowGrandTotals="0" compact="0" compactData="0">
  <location ref="BV3:BZ62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58">
    <i>
      <x v="298"/>
    </i>
    <i>
      <x v="256"/>
    </i>
    <i>
      <x v="265"/>
    </i>
    <i>
      <x v="290"/>
    </i>
    <i>
      <x v="252"/>
    </i>
    <i>
      <x v="279"/>
    </i>
    <i>
      <x v="292"/>
    </i>
    <i>
      <x v="289"/>
    </i>
    <i>
      <x v="249"/>
    </i>
    <i>
      <x v="277"/>
    </i>
    <i>
      <x v="246"/>
    </i>
    <i>
      <x v="278"/>
    </i>
    <i>
      <x v="241"/>
    </i>
    <i>
      <x v="261"/>
    </i>
    <i>
      <x v="262"/>
    </i>
    <i>
      <x v="293"/>
    </i>
    <i>
      <x v="296"/>
    </i>
    <i>
      <x v="281"/>
    </i>
    <i>
      <x v="260"/>
    </i>
    <i>
      <x v="244"/>
    </i>
    <i>
      <x v="288"/>
    </i>
    <i>
      <x v="272"/>
    </i>
    <i>
      <x v="270"/>
    </i>
    <i>
      <x v="271"/>
    </i>
    <i>
      <x v="264"/>
    </i>
    <i>
      <x v="274"/>
    </i>
    <i>
      <x v="295"/>
    </i>
    <i>
      <x v="269"/>
    </i>
    <i>
      <x v="294"/>
    </i>
    <i>
      <x v="287"/>
    </i>
    <i>
      <x v="242"/>
    </i>
    <i>
      <x v="266"/>
    </i>
    <i>
      <x v="285"/>
    </i>
    <i>
      <x v="297"/>
    </i>
    <i>
      <x v="282"/>
    </i>
    <i>
      <x v="267"/>
    </i>
    <i>
      <x v="248"/>
    </i>
    <i>
      <x v="259"/>
    </i>
    <i>
      <x v="273"/>
    </i>
    <i>
      <x v="263"/>
    </i>
    <i>
      <x v="243"/>
    </i>
    <i>
      <x v="251"/>
    </i>
    <i>
      <x v="245"/>
    </i>
    <i>
      <x v="280"/>
    </i>
    <i>
      <x v="291"/>
    </i>
    <i>
      <x v="250"/>
    </i>
    <i>
      <x v="284"/>
    </i>
    <i>
      <x v="254"/>
    </i>
    <i>
      <x v="255"/>
    </i>
    <i>
      <x v="276"/>
    </i>
    <i>
      <x v="275"/>
    </i>
    <i>
      <x v="286"/>
    </i>
    <i>
      <x v="257"/>
    </i>
    <i>
      <x v="268"/>
    </i>
    <i>
      <x v="283"/>
    </i>
    <i>
      <x v="247"/>
    </i>
    <i>
      <x v="258"/>
    </i>
    <i>
      <x v="253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C000000}" name="Resultado 17" cacheId="5" applyNumberFormats="0" applyBorderFormats="0" applyFontFormats="0" applyPatternFormats="0" applyAlignmentFormats="0" applyWidthHeightFormats="0" dataCaption="" updatedVersion="8" rowGrandTotals="0" compact="0" compactData="0">
  <location ref="CT3:CX13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9">
    <i>
      <x v="232"/>
    </i>
    <i>
      <x v="233"/>
    </i>
    <i>
      <x v="236"/>
    </i>
    <i>
      <x v="234"/>
    </i>
    <i>
      <x v="238"/>
    </i>
    <i>
      <x v="237"/>
    </i>
    <i>
      <x v="240"/>
    </i>
    <i>
      <x v="239"/>
    </i>
    <i>
      <x v="23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1000000}" name="Resultado" cacheId="5" applyNumberFormats="0" applyBorderFormats="0" applyFontFormats="0" applyPatternFormats="0" applyAlignmentFormats="0" applyWidthHeightFormats="0" dataCaption="" updatedVersion="8" rowGrandTotals="0" compact="0" compactData="0">
  <location ref="A3:E7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3">
    <i>
      <x v="1"/>
    </i>
    <i>
      <x v="2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Resultado 5" cacheId="5" applyNumberFormats="0" applyBorderFormats="0" applyFontFormats="0" applyPatternFormats="0" applyAlignmentFormats="0" applyWidthHeightFormats="0" dataCaption="" updatedVersion="8" rowGrandTotals="0" compact="0" compactData="0">
  <location ref="Y3:AC13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9">
    <i>
      <x v="27"/>
    </i>
    <i>
      <x v="29"/>
    </i>
    <i>
      <x v="28"/>
    </i>
    <i>
      <x v="19"/>
    </i>
    <i>
      <x v="20"/>
    </i>
    <i>
      <x v="24"/>
    </i>
    <i>
      <x v="30"/>
    </i>
    <i>
      <x v="25"/>
    </i>
    <i>
      <x v="26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10000000}" name="Resultado 11" cacheId="5" applyNumberFormats="0" applyBorderFormats="0" applyFontFormats="0" applyPatternFormats="0" applyAlignmentFormats="0" applyWidthHeightFormats="0" dataCaption="" updatedVersion="8" rowGrandTotals="0" compact="0" compactData="0">
  <location ref="BJ3:BN89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85">
    <i>
      <x v="95"/>
    </i>
    <i>
      <x v="94"/>
    </i>
    <i>
      <x v="97"/>
    </i>
    <i>
      <x v="96"/>
    </i>
    <i>
      <x v="118"/>
    </i>
    <i>
      <x v="101"/>
    </i>
    <i>
      <x v="126"/>
    </i>
    <i>
      <x v="102"/>
    </i>
    <i>
      <x v="103"/>
    </i>
    <i>
      <x v="174"/>
    </i>
    <i>
      <x v="139"/>
    </i>
    <i>
      <x v="131"/>
    </i>
    <i>
      <x v="130"/>
    </i>
    <i>
      <x v="142"/>
    </i>
    <i>
      <x v="133"/>
    </i>
    <i>
      <x v="114"/>
    </i>
    <i>
      <x v="116"/>
    </i>
    <i>
      <x v="144"/>
    </i>
    <i>
      <x v="123"/>
    </i>
    <i>
      <x v="125"/>
    </i>
    <i>
      <x v="93"/>
    </i>
    <i>
      <x v="169"/>
    </i>
    <i>
      <x v="117"/>
    </i>
    <i>
      <x v="135"/>
    </i>
    <i>
      <x v="158"/>
    </i>
    <i>
      <x v="107"/>
    </i>
    <i>
      <x v="110"/>
    </i>
    <i>
      <x v="99"/>
    </i>
    <i>
      <x v="108"/>
    </i>
    <i>
      <x v="120"/>
    </i>
    <i>
      <x v="137"/>
    </i>
    <i>
      <x v="106"/>
    </i>
    <i>
      <x v="141"/>
    </i>
    <i>
      <x v="115"/>
    </i>
    <i>
      <x v="128"/>
    </i>
    <i>
      <x v="100"/>
    </i>
    <i>
      <x v="132"/>
    </i>
    <i>
      <x v="147"/>
    </i>
    <i>
      <x v="153"/>
    </i>
    <i>
      <x v="143"/>
    </i>
    <i>
      <x v="113"/>
    </i>
    <i>
      <x v="134"/>
    </i>
    <i>
      <x v="151"/>
    </i>
    <i>
      <x v="112"/>
    </i>
    <i>
      <x v="161"/>
    </i>
    <i>
      <x v="163"/>
    </i>
    <i>
      <x v="104"/>
    </i>
    <i>
      <x v="105"/>
    </i>
    <i>
      <x v="136"/>
    </i>
    <i>
      <x v="176"/>
    </i>
    <i>
      <x v="138"/>
    </i>
    <i>
      <x v="140"/>
    </i>
    <i>
      <x v="124"/>
    </i>
    <i>
      <x v="146"/>
    </i>
    <i>
      <x v="148"/>
    </i>
    <i>
      <x v="109"/>
    </i>
    <i>
      <x v="111"/>
    </i>
    <i>
      <x v="165"/>
    </i>
    <i>
      <x v="127"/>
    </i>
    <i>
      <x v="175"/>
    </i>
    <i>
      <x v="159"/>
    </i>
    <i>
      <x v="129"/>
    </i>
    <i>
      <x v="162"/>
    </i>
    <i>
      <x v="173"/>
    </i>
    <i>
      <x v="164"/>
    </i>
    <i>
      <x v="145"/>
    </i>
    <i>
      <x v="152"/>
    </i>
    <i>
      <x v="157"/>
    </i>
    <i>
      <x v="122"/>
    </i>
    <i>
      <x v="155"/>
    </i>
    <i>
      <x v="156"/>
    </i>
    <i>
      <x v="150"/>
    </i>
    <i>
      <x v="154"/>
    </i>
    <i>
      <x v="119"/>
    </i>
    <i>
      <x v="166"/>
    </i>
    <i>
      <x v="167"/>
    </i>
    <i>
      <x v="168"/>
    </i>
    <i>
      <x v="170"/>
    </i>
    <i>
      <x v="171"/>
    </i>
    <i>
      <x v="177"/>
    </i>
    <i>
      <x v="172"/>
    </i>
    <i>
      <x v="160"/>
    </i>
    <i>
      <x v="149"/>
    </i>
    <i>
      <x v="98"/>
    </i>
    <i>
      <x v="121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 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Resultado 15" cacheId="5" applyNumberFormats="0" applyBorderFormats="0" applyFontFormats="0" applyPatternFormats="0" applyAlignmentFormats="0" applyWidthHeightFormats="0" dataCaption="" updatedVersion="8" rowGrandTotals="0" compact="0" compactData="0">
  <location ref="CH3:CL7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3">
    <i>
      <x v="216"/>
    </i>
    <i>
      <x v="217"/>
    </i>
    <i>
      <x v="218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COUNTA of SPEND R$" fld="2" subtotal="count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Resultado 14" cacheId="5" applyNumberFormats="0" applyBorderFormats="0" applyFontFormats="0" applyPatternFormats="0" applyAlignmentFormats="0" applyWidthHeightFormats="0" dataCaption="" updatedVersion="8" rowGrandTotals="0" compact="0" compactData="0">
  <location ref="CB3:CF20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16">
    <i>
      <x v="200"/>
    </i>
    <i>
      <x v="206"/>
    </i>
    <i>
      <x v="215"/>
    </i>
    <i>
      <x v="213"/>
    </i>
    <i>
      <x v="201"/>
    </i>
    <i>
      <x v="204"/>
    </i>
    <i>
      <x v="214"/>
    </i>
    <i>
      <x v="203"/>
    </i>
    <i>
      <x v="210"/>
    </i>
    <i>
      <x v="209"/>
    </i>
    <i>
      <x v="211"/>
    </i>
    <i>
      <x v="212"/>
    </i>
    <i>
      <x v="208"/>
    </i>
    <i>
      <x v="202"/>
    </i>
    <i>
      <x v="207"/>
    </i>
    <i>
      <x v="20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COUNTA of SPEND R$" fld="2" subtotal="count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Resultado 12" cacheId="5" applyNumberFormats="0" applyBorderFormats="0" applyFontFormats="0" applyPatternFormats="0" applyAlignmentFormats="0" applyWidthHeightFormats="0" dataCaption="" updatedVersion="8" rowGrandTotals="0" compact="0" compactData="0">
  <location ref="BP3:BT30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26">
    <i>
      <x v="1"/>
    </i>
    <i>
      <x v="55"/>
    </i>
    <i>
      <x v="190"/>
    </i>
    <i>
      <x v="191"/>
    </i>
    <i>
      <x v="181"/>
    </i>
    <i>
      <x v="185"/>
    </i>
    <i>
      <x v="179"/>
    </i>
    <i>
      <x v="182"/>
    </i>
    <i>
      <x v="195"/>
    </i>
    <i>
      <x v="194"/>
    </i>
    <i>
      <x v="186"/>
    </i>
    <i>
      <x v="184"/>
    </i>
    <i>
      <x v="187"/>
    </i>
    <i>
      <x v="199"/>
    </i>
    <i>
      <x v="180"/>
    </i>
    <i>
      <x v="178"/>
    </i>
    <i>
      <x v="192"/>
    </i>
    <i>
      <x v="2"/>
    </i>
    <i>
      <x v="189"/>
    </i>
    <i>
      <x v="193"/>
    </i>
    <i>
      <x v="198"/>
    </i>
    <i>
      <x v="183"/>
    </i>
    <i>
      <x v="196"/>
    </i>
    <i>
      <x v="197"/>
    </i>
    <i>
      <x v="50"/>
    </i>
    <i>
      <x v="188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Resultado 6" cacheId="5" applyNumberFormats="0" applyBorderFormats="0" applyFontFormats="0" applyPatternFormats="0" applyAlignmentFormats="0" applyWidthHeightFormats="0" dataCaption="" updatedVersion="8" rowGrandTotals="0" compact="0" compactData="0">
  <location ref="AF3:AJ15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11">
    <i>
      <x v="33"/>
    </i>
    <i>
      <x v="32"/>
    </i>
    <i>
      <x v="36"/>
    </i>
    <i>
      <x v="38"/>
    </i>
    <i>
      <x v="41"/>
    </i>
    <i>
      <x v="31"/>
    </i>
    <i>
      <x v="35"/>
    </i>
    <i>
      <x v="37"/>
    </i>
    <i>
      <x v="34"/>
    </i>
    <i>
      <x v="40"/>
    </i>
    <i>
      <x v="39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Resultado 9" cacheId="5" applyNumberFormats="0" applyBorderFormats="0" applyFontFormats="0" applyPatternFormats="0" applyAlignmentFormats="0" applyWidthHeightFormats="0" dataCaption="" updatedVersion="8" rowGrandTotals="0" compact="0" compactData="0">
  <location ref="AX3:BB30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26">
    <i>
      <x v="323"/>
    </i>
    <i>
      <x v="320"/>
    </i>
    <i>
      <x v="322"/>
    </i>
    <i>
      <x v="321"/>
    </i>
    <i>
      <x v="311"/>
    </i>
    <i>
      <x v="299"/>
    </i>
    <i>
      <x v="304"/>
    </i>
    <i>
      <x v="312"/>
    </i>
    <i>
      <x v="316"/>
    </i>
    <i>
      <x v="306"/>
    </i>
    <i>
      <x v="301"/>
    </i>
    <i>
      <x v="303"/>
    </i>
    <i>
      <x v="317"/>
    </i>
    <i>
      <x v="315"/>
    </i>
    <i>
      <x v="314"/>
    </i>
    <i>
      <x v="318"/>
    </i>
    <i>
      <x v="302"/>
    </i>
    <i>
      <x v="319"/>
    </i>
    <i>
      <x v="307"/>
    </i>
    <i>
      <x v="308"/>
    </i>
    <i>
      <x v="300"/>
    </i>
    <i>
      <x v="305"/>
    </i>
    <i>
      <x v="313"/>
    </i>
    <i>
      <x v="309"/>
    </i>
    <i>
      <x v="92"/>
    </i>
    <i>
      <x v="310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Resultado 3" cacheId="5" applyNumberFormats="0" applyBorderFormats="0" applyFontFormats="0" applyPatternFormats="0" applyAlignmentFormats="0" applyWidthHeightFormats="0" dataCaption="" updatedVersion="8" rowGrandTotals="0" compact="0" compactData="0">
  <location ref="M3:Q8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4">
    <i>
      <x v="10"/>
    </i>
    <i>
      <x v="7"/>
    </i>
    <i>
      <x v="8"/>
    </i>
    <i>
      <x v="9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Resultado 4" cacheId="5" applyNumberFormats="0" applyBorderFormats="0" applyFontFormats="0" applyPatternFormats="0" applyAlignmentFormats="0" applyWidthHeightFormats="0" dataCaption="" updatedVersion="8" rowGrandTotals="0" compact="0" compactData="0">
  <location ref="S3:W12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8">
    <i>
      <x v="11"/>
    </i>
    <i>
      <x v="12"/>
    </i>
    <i>
      <x v="17"/>
    </i>
    <i>
      <x v="13"/>
    </i>
    <i>
      <x v="15"/>
    </i>
    <i>
      <x v="14"/>
    </i>
    <i>
      <x v="16"/>
    </i>
    <i>
      <x v="18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 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Resultado 8" cacheId="5" applyNumberFormats="0" applyBorderFormats="0" applyFontFormats="0" applyPatternFormats="0" applyAlignmentFormats="0" applyWidthHeightFormats="0" dataCaption="" updatedVersion="8" compact="0" compactData="0">
  <location ref="AR3:AV8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4">
    <i>
      <x v="67"/>
    </i>
    <i>
      <x v="65"/>
    </i>
    <i>
      <x v="6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Total 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E000000}" name="Resultado 2" cacheId="5" applyNumberFormats="0" applyBorderFormats="0" applyFontFormats="0" applyPatternFormats="0" applyAlignmentFormats="0" applyWidthHeightFormats="0" dataCaption="" updatedVersion="8" rowGrandTotals="0" compact="0" compactData="0">
  <location ref="G3:K7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3">
    <i>
      <x v="6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Resultado 18" cacheId="5" applyNumberFormats="0" applyBorderFormats="0" applyFontFormats="0" applyPatternFormats="0" applyAlignmentFormats="0" applyWidthHeightFormats="0" dataCaption="" updatedVersion="8" rowGrandTotals="0" compact="0" compactData="0">
  <location ref="Y16:AC22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5">
    <i>
      <x v="19"/>
    </i>
    <i>
      <x v="20"/>
    </i>
    <i>
      <x v="23"/>
    </i>
    <i>
      <x v="22"/>
    </i>
    <i>
      <x v="21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Resultado 10" cacheId="5" applyNumberFormats="0" applyBorderFormats="0" applyFontFormats="0" applyPatternFormats="0" applyAlignmentFormats="0" applyWidthHeightFormats="0" dataCaption="" updatedVersion="8" rowGrandTotals="0" compact="0" compactData="0">
  <location ref="BD3:BH29" firstHeaderRow="1" firstDataRow="2" firstDataCol="1" rowPageCount="1" colPageCount="1"/>
  <pivotFields count="21">
    <pivotField name="Categoria" axis="axisPage" compact="0" outline="0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h="1" x="14"/>
        <item h="1" x="15"/>
        <item h="1" x="16"/>
        <item h="1" x="17"/>
        <item h="1" x="18"/>
        <item t="default"/>
      </items>
    </pivotField>
    <pivotField name="Razão Social" axis="axisRow" compact="0" numFmtId="9" outline="0" multipleItemSelectionAllowed="1" showAll="0" sortType="descending">
      <items count="3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t="default"/>
      </items>
      <autoSortScope>
        <pivotArea>
          <references count="1">
            <reference field="4294967294" count="1">
              <x v="3"/>
            </reference>
          </references>
        </pivotArea>
      </autoSortScope>
    </pivotField>
    <pivotField name="SPEND R$" dataField="1" compact="0" outline="0" multipleItemSelectionAllowed="1" showAll="0"/>
    <pivotField name="Negociações:_x000a_O fornecedor se envolve em novas negociações e tenta entender o que é esperado deles, atendendo também às expectativas do Mercado Livre." compact="0" numFmtId="9" outline="0" multipleItemSelectionAllowed="1" showAll="0"/>
    <pivotField name="Parceria de negócios:_x000a_O fornecedor demonstra interesse em atender novas demandas, apresentando soluções e respondendo em tempo adequado." compact="0" numFmtId="9" outline="0" multipleItemSelectionAllowed="1" showAll="0"/>
    <pivotField name="Iniciativas de redução de custos:_x000a_O fornecedor demonstrou esforços para reduzir o preço ao propor iniciativas de redução de custos" compact="0" numFmtId="9" outline="0" multipleItemSelectionAllowed="1" showAll="0"/>
    <pivotField name="Preço:_x000a_O fornecedor tem preços competitivos" compact="0" numFmtId="9" outline="0" multipleItemSelectionAllowed="1" showAll="0"/>
    <pivotField name="Condições de pagamento:_x000a_Quão rápido o fornecedor aceitou o novo DPO?" compact="0" numFmtId="9" outline="0" multipleItemSelectionAllowed="1" showAll="0"/>
    <pivotField name="Contratos / Confiabilidade:_x000a_Para fornecedores com e sem contratos" compact="0" numFmtId="9" outline="0" multipleItemSelectionAllowed="1" showAll="0"/>
    <pivotField name="Entregáveis:_x000a_O fornecedor entrega o que foi negociado, atendendo a todas as especificações técnicas" compact="0" numFmtId="9" outline="0" multipleItemSelectionAllowed="1" showAll="0"/>
    <pivotField name="SLAs:_x000a_Fornecedor atende aos principais indicadores de desempenho do Mercado Livre e Mercado Pago" compact="0" numFmtId="9" outline="0" multipleItemSelectionAllowed="1" showAll="0"/>
    <pivotField name="iniciativas de redução de custos:_x000a_o fornecedor demonstrou esforços para reduzir o preço ao propor iniciativas de redução de custos2" compact="0" numFmtId="9" outline="0" multipleItemSelectionAllowed="1" showAll="0"/>
    <pivotField name="Comunicação:_x000a_O fornecedor se comunica de forma eficaz com as equipes do Mercado Livre e do Mercado Pago" compact="0" numFmtId="9" outline="0" multipleItemSelectionAllowed="1" showAll="0"/>
    <pivotField name="Engajamento:_x000a_O fornecedor se envolve efetivamente com as iniciativas e novas demandas propostas pelo Mercado Livre e Mercado Pago." compact="0" numFmtId="9" outline="0" multipleItemSelectionAllowed="1" showAll="0"/>
    <pivotField name="Expertise e Inovação:_x000a_Quão experiente é o fornecedor no segmento, incluindo a qualidade da proposta" compact="0" numFmtId="9" outline="0" multipleItemSelectionAllowed="1" showAll="0"/>
    <pivotField name="Clima:_x000a_Como o fornecedor está gerenciando as emissões de carbono (medindo, reduzindo e mitigando)" compact="0" numFmtId="9" outline="0" multipleItemSelectionAllowed="1" showAll="0"/>
    <pivotField name="Social:_x000a_Como o fornecedor está comprometido em promover direitos humanos, diversidade e desenvolvimento social em sua cadeia de valor?" compact="0" numFmtId="9" outline="0" multipleItemSelectionAllowed="1" showAll="0"/>
    <pivotField name="Governança:_x000a_O fornecedor tem um código de conduta ou política sobre ética e transparência" compact="0" numFmtId="9" outline="0" multipleItemSelectionAllowed="1" showAll="0"/>
    <pivotField name="Total Av Técnica" dataField="1" compact="0" outline="0" multipleItemSelectionAllowed="1" showAll="0"/>
    <pivotField name="Total Av Comercial" dataField="1" compact="0" outline="0" multipleItemSelectionAllowed="1" showAll="0"/>
    <pivotField name="Nota Final" dataField="1" compact="0" outline="0" multipleItemSelectionAllowed="1" showAll="0"/>
  </pivotFields>
  <rowFields count="1">
    <field x="1"/>
  </rowFields>
  <rowItems count="25">
    <i>
      <x v="84"/>
    </i>
    <i>
      <x v="73"/>
    </i>
    <i>
      <x v="69"/>
    </i>
    <i>
      <x v="88"/>
    </i>
    <i>
      <x v="90"/>
    </i>
    <i>
      <x v="68"/>
    </i>
    <i>
      <x v="89"/>
    </i>
    <i>
      <x v="86"/>
    </i>
    <i>
      <x v="85"/>
    </i>
    <i>
      <x v="71"/>
    </i>
    <i>
      <x v="70"/>
    </i>
    <i>
      <x v="91"/>
    </i>
    <i>
      <x v="75"/>
    </i>
    <i>
      <x v="76"/>
    </i>
    <i>
      <x v="82"/>
    </i>
    <i>
      <x v="87"/>
    </i>
    <i>
      <x v="81"/>
    </i>
    <i>
      <x v="80"/>
    </i>
    <i>
      <x v="72"/>
    </i>
    <i>
      <x v="79"/>
    </i>
    <i>
      <x v="78"/>
    </i>
    <i>
      <x v="74"/>
    </i>
    <i>
      <x v="92"/>
    </i>
    <i>
      <x v="77"/>
    </i>
    <i>
      <x v="83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0"/>
  </pageFields>
  <dataFields count="4">
    <dataField name="MAX of SPEND R$" fld="2" subtotal="max" baseField="0"/>
    <dataField name="Av Técnica" fld="18" baseField="0"/>
    <dataField name="Av Comercial" fld="19" baseField="0"/>
    <dataField name="Nota Final" fld="20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62"/>
  <sheetViews>
    <sheetView showGridLines="0"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6" sqref="D6"/>
    </sheetView>
  </sheetViews>
  <sheetFormatPr defaultColWidth="12.6640625" defaultRowHeight="15.75" customHeight="1" outlineLevelCol="1"/>
  <cols>
    <col min="1" max="1" width="11.33203125" bestFit="1" customWidth="1"/>
    <col min="2" max="2" width="31.6640625" customWidth="1"/>
    <col min="3" max="3" width="28.88671875" customWidth="1"/>
    <col min="4" max="4" width="25.109375" customWidth="1"/>
    <col min="5" max="10" width="25.109375" customWidth="1" outlineLevel="1"/>
    <col min="11" max="12" width="23" customWidth="1"/>
    <col min="13" max="13" width="28.21875" customWidth="1"/>
    <col min="14" max="14" width="27.109375" customWidth="1"/>
    <col min="15" max="15" width="28.33203125" customWidth="1"/>
    <col min="16" max="16" width="23" customWidth="1"/>
    <col min="17" max="17" width="22.88671875" customWidth="1"/>
    <col min="18" max="19" width="21.77734375" customWidth="1"/>
    <col min="20" max="20" width="5" customWidth="1"/>
    <col min="21" max="25" width="12.6640625" hidden="1"/>
  </cols>
  <sheetData>
    <row r="1" spans="1:25" ht="13.2">
      <c r="A1" s="1"/>
      <c r="B1" s="1"/>
      <c r="C1" s="1" t="s">
        <v>0</v>
      </c>
      <c r="D1" s="1"/>
      <c r="E1" s="51" t="s">
        <v>1</v>
      </c>
      <c r="F1" s="5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2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8">
      <c r="A3" s="1"/>
      <c r="B3" s="1"/>
      <c r="C3" s="1"/>
      <c r="D3" s="1"/>
      <c r="E3" s="53" t="s">
        <v>2</v>
      </c>
      <c r="F3" s="52"/>
      <c r="G3" s="52"/>
      <c r="H3" s="52"/>
      <c r="I3" s="52"/>
      <c r="J3" s="52"/>
      <c r="K3" s="54" t="s">
        <v>3</v>
      </c>
      <c r="L3" s="52"/>
      <c r="M3" s="52"/>
      <c r="N3" s="52"/>
      <c r="O3" s="52"/>
      <c r="P3" s="52"/>
      <c r="Q3" s="55" t="s">
        <v>4</v>
      </c>
      <c r="R3" s="52"/>
      <c r="S3" s="52"/>
      <c r="T3" s="1"/>
      <c r="U3" s="1"/>
      <c r="V3" s="1"/>
      <c r="W3" s="1"/>
      <c r="X3" s="1"/>
      <c r="Y3" s="1"/>
    </row>
    <row r="4" spans="1:25" ht="93" customHeight="1">
      <c r="A4" s="4" t="s">
        <v>5</v>
      </c>
      <c r="B4" s="4" t="s">
        <v>6</v>
      </c>
      <c r="C4" s="4" t="s">
        <v>7</v>
      </c>
      <c r="D4" s="5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R4" s="3" t="s">
        <v>22</v>
      </c>
      <c r="S4" s="3" t="s">
        <v>23</v>
      </c>
      <c r="T4" s="1"/>
      <c r="U4" s="1"/>
      <c r="V4" s="1"/>
      <c r="W4" s="1"/>
      <c r="X4" s="1"/>
      <c r="Y4" s="1"/>
    </row>
    <row r="5" spans="1:25" ht="13.2">
      <c r="A5" s="7"/>
      <c r="B5" s="7"/>
      <c r="C5" s="7"/>
      <c r="D5" s="8" t="s">
        <v>24</v>
      </c>
      <c r="E5" s="8">
        <v>0.15</v>
      </c>
      <c r="F5" s="8">
        <v>0.15</v>
      </c>
      <c r="G5" s="8">
        <v>0.3</v>
      </c>
      <c r="H5" s="8">
        <v>0.1</v>
      </c>
      <c r="I5" s="8">
        <v>0.1</v>
      </c>
      <c r="J5" s="8">
        <v>0.2</v>
      </c>
      <c r="K5" s="9">
        <v>0.2</v>
      </c>
      <c r="L5" s="9">
        <v>0.15</v>
      </c>
      <c r="M5" s="9">
        <v>0.15</v>
      </c>
      <c r="N5" s="9">
        <v>0.1</v>
      </c>
      <c r="O5" s="9">
        <v>0.15</v>
      </c>
      <c r="P5" s="9">
        <v>0.1</v>
      </c>
      <c r="Q5" s="9">
        <v>0.05</v>
      </c>
      <c r="R5" s="9">
        <v>0.05</v>
      </c>
      <c r="S5" s="9">
        <v>0.05</v>
      </c>
      <c r="T5" s="1"/>
      <c r="U5" s="1"/>
      <c r="V5" s="1"/>
      <c r="W5" s="1"/>
      <c r="X5" s="1"/>
      <c r="Y5" s="1"/>
    </row>
    <row r="6" spans="1:25" ht="13.2">
      <c r="A6" s="10" t="str">
        <f>_xlfn.CONCAT(B6,C6)</f>
        <v>3PLUNIDOCK’S ASSESSORIA E LOGÍSTICA DE MATERIAIS LTDA</v>
      </c>
      <c r="B6" s="10" t="s">
        <v>25</v>
      </c>
      <c r="C6" s="10" t="s">
        <v>26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1:25" ht="13.2">
      <c r="A7" s="10" t="str">
        <f t="shared" ref="A7:A70" si="0">_xlfn.CONCAT(B7,C7)</f>
        <v>3PLCEVA LOGISTICS LTDA</v>
      </c>
      <c r="B7" s="10" t="s">
        <v>25</v>
      </c>
      <c r="C7" s="10" t="s">
        <v>27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25" ht="13.2">
      <c r="A8" s="10" t="str">
        <f t="shared" si="0"/>
        <v>3PLKUEHNE + NAGEL SERVIÇOS LOGISTICOS LTDA</v>
      </c>
      <c r="B8" s="10" t="s">
        <v>25</v>
      </c>
      <c r="C8" s="10" t="s">
        <v>28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25" ht="13.2">
      <c r="A9" s="10" t="str">
        <f t="shared" si="0"/>
        <v>BOXKLABIN Sa.</v>
      </c>
      <c r="B9" s="10" t="s">
        <v>29</v>
      </c>
      <c r="C9" s="10" t="s">
        <v>30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25" ht="13.2">
      <c r="A10" s="10" t="str">
        <f t="shared" si="0"/>
        <v>BOXEmballerge Industria e Comercio de Papelao Ltda</v>
      </c>
      <c r="B10" s="10" t="s">
        <v>29</v>
      </c>
      <c r="C10" s="10" t="s">
        <v>31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25" ht="13.2">
      <c r="A11" s="10" t="str">
        <f t="shared" si="0"/>
        <v>BOXPENHA PAPEIS E EMBALAGENS LTDA</v>
      </c>
      <c r="B11" s="10" t="s">
        <v>29</v>
      </c>
      <c r="C11" s="10" t="s">
        <v>32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25" ht="13.2">
      <c r="A12" s="10" t="str">
        <f t="shared" si="0"/>
        <v>CALL CENTERCTX MLB</v>
      </c>
      <c r="B12" s="10" t="s">
        <v>33</v>
      </c>
      <c r="C12" s="10" t="s">
        <v>34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25" ht="13.2">
      <c r="A13" s="10" t="str">
        <f t="shared" si="0"/>
        <v>CALL CENTERATE</v>
      </c>
      <c r="B13" s="10" t="s">
        <v>33</v>
      </c>
      <c r="C13" s="10" t="s">
        <v>35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25" ht="13.2">
      <c r="A14" s="10" t="str">
        <f t="shared" si="0"/>
        <v>CALL CENTERTP</v>
      </c>
      <c r="B14" s="10" t="s">
        <v>33</v>
      </c>
      <c r="C14" s="10" t="s">
        <v>36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25" ht="13.2">
      <c r="A15" s="10" t="str">
        <f t="shared" si="0"/>
        <v>CALL CENTERAeC</v>
      </c>
      <c r="B15" s="10" t="s">
        <v>33</v>
      </c>
      <c r="C15" s="10" t="s">
        <v>37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25" ht="13.2">
      <c r="A16" s="10" t="str">
        <f t="shared" si="0"/>
        <v>COMMERCIAL CARRIERS(CORREIOS) EMPRESA BRASILEIRA DE CORREIOS E TELÉGRAFOS</v>
      </c>
      <c r="B16" s="10" t="s">
        <v>38</v>
      </c>
      <c r="C16" s="10" t="s">
        <v>39</v>
      </c>
      <c r="E16" s="11"/>
      <c r="F16" s="11"/>
      <c r="G16" s="1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ht="13.2">
      <c r="A17" s="10" t="str">
        <f t="shared" si="0"/>
        <v>COMMERCIAL CARRIERS(LOGGI) L4B LOGISTICA LTDA</v>
      </c>
      <c r="B17" s="10" t="s">
        <v>38</v>
      </c>
      <c r="C17" s="10" t="s">
        <v>40</v>
      </c>
      <c r="E17" s="10"/>
      <c r="F17" s="10"/>
      <c r="G17" s="1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ht="13.2">
      <c r="A18" s="10" t="str">
        <f t="shared" si="0"/>
        <v>COMMERCIAL CARRIERSCOOPERATIVA REDE SUL DE LOGISTICA LTDA</v>
      </c>
      <c r="B18" s="10" t="s">
        <v>38</v>
      </c>
      <c r="C18" s="10" t="s">
        <v>41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ht="13.2">
      <c r="A19" s="10" t="str">
        <f t="shared" si="0"/>
        <v>COMMERCIAL CARRIERSSEQUOIA LOGISTICA E TRANSPORTES S.A</v>
      </c>
      <c r="B19" s="10" t="s">
        <v>38</v>
      </c>
      <c r="C19" s="10" t="s">
        <v>42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ht="13.2">
      <c r="A20" s="10" t="str">
        <f t="shared" si="0"/>
        <v>COMMERCIAL CARRIERSJADLOG LOGISTICA S.A</v>
      </c>
      <c r="B20" s="10" t="s">
        <v>38</v>
      </c>
      <c r="C20" s="10" t="s">
        <v>43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ht="13.2">
      <c r="A21" s="10" t="str">
        <f t="shared" si="0"/>
        <v>COMMERCIAL CARRIERSFEDEX BRASIL LOGÍSTICA E TRANSPORTE LTDA</v>
      </c>
      <c r="B21" s="10" t="s">
        <v>38</v>
      </c>
      <c r="C21" s="10" t="s">
        <v>44</v>
      </c>
      <c r="E21" s="10"/>
      <c r="F21" s="10"/>
      <c r="G21" s="1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ht="13.2">
      <c r="A22" s="10" t="str">
        <f t="shared" si="0"/>
        <v>COMMERCIAL CARRIERSCARVALIMA TRANSPORTES LTDA</v>
      </c>
      <c r="B22" s="10" t="s">
        <v>38</v>
      </c>
      <c r="C22" s="10" t="s">
        <v>45</v>
      </c>
      <c r="E22" s="10"/>
      <c r="F22" s="10"/>
      <c r="G22" s="1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ht="13.2">
      <c r="A23" s="10" t="str">
        <f t="shared" si="0"/>
        <v>COMMERCIAL CARRIERSCARRIERS LOGISTICA E TRANSPORTE LTDA</v>
      </c>
      <c r="B23" s="10" t="s">
        <v>38</v>
      </c>
      <c r="C23" s="10" t="s">
        <v>46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ht="13.2">
      <c r="A24" s="10" t="str">
        <f t="shared" si="0"/>
        <v>MANUTENÇAOLEADEC SERVICOS INDUSTRIAIS DO BRASIL</v>
      </c>
      <c r="B24" s="10" t="s">
        <v>47</v>
      </c>
      <c r="C24" s="10" t="s">
        <v>48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ht="13.2">
      <c r="A25" s="10" t="str">
        <f t="shared" si="0"/>
        <v>MANUTENÇAO(GPS) IN HAUS INDUSTRIAL E SERVIÇOS DE LOGÍSTICA LTDA.</v>
      </c>
      <c r="B25" s="10" t="s">
        <v>47</v>
      </c>
      <c r="C25" s="10" t="s">
        <v>49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ht="13.2">
      <c r="A26" s="10" t="str">
        <f t="shared" si="0"/>
        <v>MANUTENÇAOTecnogera Locacao e transformacao</v>
      </c>
      <c r="B26" s="10" t="s">
        <v>47</v>
      </c>
      <c r="C26" s="10" t="s">
        <v>50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ht="13.2">
      <c r="A27" s="10" t="str">
        <f t="shared" si="0"/>
        <v>MANUTENÇAO(THORIO) TH 232 CONSULTORIA E LOCAÇÃO DE GERADORES</v>
      </c>
      <c r="B27" s="10" t="s">
        <v>47</v>
      </c>
      <c r="C27" s="10" t="s">
        <v>51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ht="13.2">
      <c r="A28" s="10" t="str">
        <f t="shared" si="0"/>
        <v>MANUTENÇAOESSENCIAL SOLUÇÕES TÉCNICAS LTDA</v>
      </c>
      <c r="B28" s="10" t="s">
        <v>47</v>
      </c>
      <c r="C28" s="10" t="s">
        <v>52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ht="13.2">
      <c r="A29" s="10" t="str">
        <f t="shared" si="0"/>
        <v>FACILITIESLEADEC SERVICOS INDUSTRIAIS DO BRASIL</v>
      </c>
      <c r="B29" s="10" t="s">
        <v>53</v>
      </c>
      <c r="C29" s="10" t="s">
        <v>48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ht="13.2">
      <c r="A30" s="10" t="str">
        <f t="shared" si="0"/>
        <v>FACILITIES(GPS) IN HAUS INDUSTRIAL E SERVIÇOS DE LOGÍSTICA LTDA.</v>
      </c>
      <c r="B30" s="10" t="s">
        <v>53</v>
      </c>
      <c r="C30" s="10" t="s">
        <v>49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ht="13.2">
      <c r="A31" s="10" t="str">
        <f t="shared" si="0"/>
        <v>FACILITIESBR Spply</v>
      </c>
      <c r="B31" s="10" t="s">
        <v>53</v>
      </c>
      <c r="C31" s="10" t="s">
        <v>54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ht="13.2">
      <c r="A32" s="10" t="str">
        <f t="shared" si="0"/>
        <v>FACILITIESLI DE ARAUJO SERVICOS PATRIMONIAIS</v>
      </c>
      <c r="B32" s="10" t="s">
        <v>53</v>
      </c>
      <c r="C32" s="10" t="s">
        <v>55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ht="13.2">
      <c r="A33" s="10" t="str">
        <f t="shared" si="0"/>
        <v>FACILITIESARTPLAN COMERCIAL LTDA</v>
      </c>
      <c r="B33" s="10" t="s">
        <v>53</v>
      </c>
      <c r="C33" s="10" t="s">
        <v>56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ht="13.2">
      <c r="A34" s="10" t="str">
        <f t="shared" si="0"/>
        <v>FACILITIESG4S</v>
      </c>
      <c r="B34" s="10" t="s">
        <v>53</v>
      </c>
      <c r="C34" s="10" t="s">
        <v>57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ht="13.2">
      <c r="A35" s="10" t="str">
        <f t="shared" si="0"/>
        <v>FACILITIESLIDERANCA LIMPEZA E CONSERVACAO LTD</v>
      </c>
      <c r="B35" s="10" t="s">
        <v>53</v>
      </c>
      <c r="C35" s="10" t="s">
        <v>58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ht="13.2">
      <c r="A36" s="10" t="str">
        <f t="shared" si="0"/>
        <v>FACILITIESOSESP</v>
      </c>
      <c r="B36" s="10" t="s">
        <v>53</v>
      </c>
      <c r="C36" s="10" t="s">
        <v>59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3.2">
      <c r="A37" s="10" t="str">
        <f t="shared" si="0"/>
        <v>FACILITIESGRAN COFFEE COMERCIO LOCACAO</v>
      </c>
      <c r="B37" s="10" t="s">
        <v>53</v>
      </c>
      <c r="C37" s="10" t="s">
        <v>60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13.2">
      <c r="A38" s="10" t="str">
        <f t="shared" si="0"/>
        <v>FDVT FORÇA DE VENDASDS SERVICOS DE APOIO ADMINISTRATIVO</v>
      </c>
      <c r="B38" s="10" t="s">
        <v>61</v>
      </c>
      <c r="C38" s="10" t="s">
        <v>62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ht="13.2">
      <c r="A39" s="10" t="str">
        <f t="shared" si="0"/>
        <v>FDVT FORÇA DE VENDASFORTSUN SERVICOS DE AGENCIAMENTO E</v>
      </c>
      <c r="B39" s="10" t="s">
        <v>61</v>
      </c>
      <c r="C39" s="10" t="s">
        <v>63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ht="13.2">
      <c r="A40" s="10" t="str">
        <f t="shared" si="0"/>
        <v>FDVT FORÇA DE VENDASSPEEDMAIS SOLUCOES LTDA</v>
      </c>
      <c r="B40" s="10" t="s">
        <v>61</v>
      </c>
      <c r="C40" s="10" t="s">
        <v>64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13.2">
      <c r="A41" s="10" t="str">
        <f t="shared" si="0"/>
        <v>FDVT FORÇA DE VENDASMOTIVA CENTRAL DE ATENDIMENTO TELEFONICO</v>
      </c>
      <c r="B41" s="10" t="s">
        <v>61</v>
      </c>
      <c r="C41" s="10" t="s">
        <v>65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ht="13.2">
      <c r="A42" s="10" t="str">
        <f t="shared" si="0"/>
        <v>FDVT FORÇA DE VENDASXISTO TECNOLOGIA DA INFORMACAO LTDA</v>
      </c>
      <c r="B42" s="10" t="s">
        <v>61</v>
      </c>
      <c r="C42" s="10" t="s">
        <v>66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1:19" ht="13.2">
      <c r="A43" s="10" t="str">
        <f t="shared" si="0"/>
        <v>FDVT FORÇA DE VENDASRHEMA SERVICE LTDA</v>
      </c>
      <c r="B43" s="10" t="s">
        <v>61</v>
      </c>
      <c r="C43" s="10" t="s">
        <v>67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1:19" ht="13.2">
      <c r="A44" s="10" t="str">
        <f t="shared" si="0"/>
        <v>FDVT FORÇA DE VENDASCONECTA TRADE</v>
      </c>
      <c r="B44" s="10" t="s">
        <v>61</v>
      </c>
      <c r="C44" s="10" t="s">
        <v>68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1:19" ht="13.2">
      <c r="A45" s="10" t="str">
        <f t="shared" si="0"/>
        <v>FDVT FORÇA DE VENDASOUTSOURCING BRASIL LTDA</v>
      </c>
      <c r="B45" s="10" t="s">
        <v>61</v>
      </c>
      <c r="C45" s="10" t="s">
        <v>69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1:19" ht="13.2">
      <c r="A46" s="10" t="str">
        <f t="shared" si="0"/>
        <v>FDVT FORÇA DE VENDASGRUPO PICINATO</v>
      </c>
      <c r="B46" s="10" t="s">
        <v>61</v>
      </c>
      <c r="C46" s="10" t="s">
        <v>70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1:19" ht="13.2">
      <c r="A47" s="10" t="str">
        <f t="shared" si="0"/>
        <v>FDVT FORÇA DE VENDASNONNA TERCEIRIZACAO DE SERVICOS LTD</v>
      </c>
      <c r="B47" s="10" t="s">
        <v>61</v>
      </c>
      <c r="C47" s="10" t="s">
        <v>71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1:19" ht="13.2">
      <c r="A48" s="10" t="str">
        <f t="shared" si="0"/>
        <v>FDVT FORÇA DE VENDASMK9 TRADE</v>
      </c>
      <c r="B48" s="10" t="s">
        <v>61</v>
      </c>
      <c r="C48" s="10" t="s">
        <v>72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1:19" ht="13.2">
      <c r="A49" s="10" t="str">
        <f t="shared" si="0"/>
        <v>FIRST MILE(ALC) ANDRE LUIZ NEVES DA COSTA</v>
      </c>
      <c r="B49" s="10" t="s">
        <v>73</v>
      </c>
      <c r="C49" s="10" t="s">
        <v>74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1:19" ht="13.2">
      <c r="A50" s="10" t="str">
        <f t="shared" si="0"/>
        <v>FIRST MILEAC2 LOGISTICA EIRELI</v>
      </c>
      <c r="B50" s="10" t="s">
        <v>73</v>
      </c>
      <c r="C50" s="10" t="s">
        <v>75</v>
      </c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1:19" ht="13.2">
      <c r="A51" s="10" t="str">
        <f t="shared" si="0"/>
        <v>FIRST MILEBASEPEX ENCOMENDAS URGENTES EIRELI</v>
      </c>
      <c r="B51" s="10" t="s">
        <v>73</v>
      </c>
      <c r="C51" s="10" t="s">
        <v>76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1:19" ht="13.2">
      <c r="A52" s="10" t="str">
        <f t="shared" si="0"/>
        <v>FIRST MILEBGN NIKIMBA TRANSPORTE LTDA</v>
      </c>
      <c r="B52" s="10" t="s">
        <v>73</v>
      </c>
      <c r="C52" s="10" t="s">
        <v>77</v>
      </c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1:19" ht="13.2">
      <c r="A53" s="10" t="str">
        <f t="shared" si="0"/>
        <v>FIRST MILEBLD LOGISTICA LTDA</v>
      </c>
      <c r="B53" s="10" t="s">
        <v>73</v>
      </c>
      <c r="C53" s="10" t="s">
        <v>78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19" ht="13.2">
      <c r="A54" s="10" t="str">
        <f t="shared" si="0"/>
        <v>FIRST MILECOMPANHIA CAXIENSE DE TRANSPORTE E LOGISTICA LTDA</v>
      </c>
      <c r="B54" s="10" t="s">
        <v>73</v>
      </c>
      <c r="C54" s="10" t="s">
        <v>79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19" ht="13.2">
      <c r="A55" s="10" t="str">
        <f t="shared" si="0"/>
        <v>FIRST MILECEVA LOGISTICS LTDA</v>
      </c>
      <c r="B55" s="10" t="s">
        <v>73</v>
      </c>
      <c r="C55" s="10" t="s">
        <v>27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1:19" ht="13.2">
      <c r="A56" s="10" t="str">
        <f t="shared" si="0"/>
        <v>FIRST MILE(DDL) M D SOUZA INTERMEDIACOES DE NEGOCIOS LTDA</v>
      </c>
      <c r="B56" s="10" t="s">
        <v>73</v>
      </c>
      <c r="C56" s="10" t="s">
        <v>80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1:19" ht="13.2">
      <c r="A57" s="10" t="str">
        <f t="shared" si="0"/>
        <v>FIRST MILE(DHL) UNIDOCK’S ASSESSORIA E LOGÍSTICA DE MATERIAIS LTDA</v>
      </c>
      <c r="B57" s="10" t="s">
        <v>73</v>
      </c>
      <c r="C57" s="10" t="s">
        <v>81</v>
      </c>
      <c r="E57" s="10"/>
      <c r="F57" s="10"/>
      <c r="G57" s="10"/>
      <c r="H57" s="10"/>
      <c r="I57" s="10"/>
      <c r="J57" s="12"/>
      <c r="K57" s="10"/>
      <c r="L57" s="10"/>
      <c r="M57" s="10"/>
      <c r="N57" s="10"/>
      <c r="O57" s="10"/>
      <c r="P57" s="10"/>
      <c r="Q57" s="10"/>
      <c r="R57" s="10"/>
      <c r="S57" s="10"/>
    </row>
    <row r="58" spans="1:19" ht="13.2">
      <c r="A58" s="10" t="str">
        <f t="shared" si="0"/>
        <v>FIRST MILEFLYPACK TRANSPORTE E LOGISTICA LTDA</v>
      </c>
      <c r="B58" s="10" t="s">
        <v>73</v>
      </c>
      <c r="C58" s="10" t="s">
        <v>82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1:19" ht="13.2">
      <c r="A59" s="10" t="str">
        <f t="shared" si="0"/>
        <v>FIRST MILEHAWK TRANSPORTES LTDA</v>
      </c>
      <c r="B59" s="10" t="s">
        <v>73</v>
      </c>
      <c r="C59" s="10" t="s">
        <v>83</v>
      </c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19" ht="13.2">
      <c r="A60" s="10" t="str">
        <f t="shared" si="0"/>
        <v>FIRST MILETRANSPORTES IMEDIATO LTDA</v>
      </c>
      <c r="B60" s="10" t="s">
        <v>73</v>
      </c>
      <c r="C60" s="10" t="s">
        <v>84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1:19" ht="13.2">
      <c r="A61" s="10" t="str">
        <f t="shared" si="0"/>
        <v>FIRST MILEJM TRANSPORTES E DISTRIBUICAO LTDA</v>
      </c>
      <c r="B61" s="10" t="s">
        <v>73</v>
      </c>
      <c r="C61" s="10" t="s">
        <v>85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1:19" ht="13.2">
      <c r="A62" s="10" t="str">
        <f t="shared" si="0"/>
        <v>FIRST MILEKUEHNE + NAGEL SERVIÇOS LOGISTICOS LTDA</v>
      </c>
      <c r="B62" s="10" t="s">
        <v>73</v>
      </c>
      <c r="C62" s="10" t="s">
        <v>28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1:19" ht="13.2">
      <c r="A63" s="10" t="str">
        <f t="shared" si="0"/>
        <v>FIRST MILELOG STOPASSOLLI TRANSPORTES LTDA</v>
      </c>
      <c r="B63" s="10" t="s">
        <v>73</v>
      </c>
      <c r="C63" s="10" t="s">
        <v>86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1:19" ht="13.2">
      <c r="A64" s="10" t="str">
        <f t="shared" si="0"/>
        <v>FIRST MILETRANSMARONI TRANSPORTES BRASIL RODOVIÁRIOS LTDA</v>
      </c>
      <c r="B64" s="10" t="s">
        <v>73</v>
      </c>
      <c r="C64" s="10" t="s">
        <v>87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1:19" ht="13.2">
      <c r="A65" s="10" t="str">
        <f t="shared" si="0"/>
        <v>FIRST MILEMURICI TRANSPORTES E LOGISTICA EIRELI</v>
      </c>
      <c r="B65" s="10" t="s">
        <v>73</v>
      </c>
      <c r="C65" s="10" t="s">
        <v>88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1:19" ht="13.2">
      <c r="A66" s="10" t="str">
        <f t="shared" si="0"/>
        <v>FIRST MILEONTIME EXPRESS LOGÍSTICA E TRANSPORTES S.A</v>
      </c>
      <c r="B66" s="10" t="s">
        <v>73</v>
      </c>
      <c r="C66" s="10" t="s">
        <v>89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1:19" ht="13.2">
      <c r="A67" s="10" t="str">
        <f t="shared" si="0"/>
        <v>FIRST MILEPANTERA LOG TRANSPORTES E LOGISTICA LTDA</v>
      </c>
      <c r="B67" s="10" t="s">
        <v>73</v>
      </c>
      <c r="C67" s="10" t="s">
        <v>90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1:19" ht="13.2">
      <c r="A68" s="10" t="str">
        <f t="shared" si="0"/>
        <v>FIRST MILEPARCEIRO SPOT SOLUÇÕES LTDA</v>
      </c>
      <c r="B68" s="10" t="s">
        <v>73</v>
      </c>
      <c r="C68" s="10" t="s">
        <v>91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1:19" ht="13.2">
      <c r="A69" s="10" t="str">
        <f t="shared" si="0"/>
        <v>FIRST MILEPRA LOG TRANSPORTES E SERVIÇOS LTDA</v>
      </c>
      <c r="B69" s="10" t="s">
        <v>73</v>
      </c>
      <c r="C69" s="10" t="s">
        <v>92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1:19" ht="13.2">
      <c r="A70" s="10" t="str">
        <f t="shared" si="0"/>
        <v>FIRST MILEPROTEGE CARGO</v>
      </c>
      <c r="B70" s="10" t="s">
        <v>73</v>
      </c>
      <c r="C70" s="10" t="s">
        <v>93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1:19" ht="13.2">
      <c r="A71" s="10" t="str">
        <f t="shared" ref="A71:A134" si="1">_xlfn.CONCAT(B71,C71)</f>
        <v>FIRST MILE(RODACOOP) COOPERATIVA DOS TRANSPORTADORES AUTONOMOS DE CARGAS, PASSAGEIROS E SERVICOS DE LOGISTICA LTDA</v>
      </c>
      <c r="B71" s="10" t="s">
        <v>73</v>
      </c>
      <c r="C71" s="10" t="s">
        <v>94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19" ht="13.2">
      <c r="A72" s="10" t="str">
        <f t="shared" si="1"/>
        <v>FIRST MILESEQUOIA LOGISTICA E TRANSPORTES S.A</v>
      </c>
      <c r="B72" s="10" t="s">
        <v>73</v>
      </c>
      <c r="C72" s="10" t="s">
        <v>42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19" ht="13.2">
      <c r="A73" s="10" t="str">
        <f t="shared" si="1"/>
        <v>FIRST MILEEDUARDO SMOLKA DE FARIA VS EXPRESS LIMITADA</v>
      </c>
      <c r="B73" s="10" t="s">
        <v>73</v>
      </c>
      <c r="C73" s="10" t="s">
        <v>95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19" ht="13.2">
      <c r="A74" s="10" t="str">
        <f t="shared" si="1"/>
        <v>FIRST MILETORRES TRANSPORTES LTDA</v>
      </c>
      <c r="B74" s="10" t="s">
        <v>73</v>
      </c>
      <c r="C74" s="10" t="s">
        <v>96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19" ht="13.2">
      <c r="A75" s="10" t="str">
        <f t="shared" si="1"/>
        <v>FLYERSLORDTECH POLIMEROS LTDA</v>
      </c>
      <c r="B75" s="10" t="s">
        <v>97</v>
      </c>
      <c r="C75" s="10" t="s">
        <v>98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19" ht="13.2">
      <c r="A76" s="10" t="str">
        <f t="shared" si="1"/>
        <v>FLYERSWORLD POST INDUSTRIA, COMERCIO E SERVICOS LTDA</v>
      </c>
      <c r="B76" s="10" t="s">
        <v>97</v>
      </c>
      <c r="C76" s="10" t="s">
        <v>99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19" ht="13.2">
      <c r="A77" s="10" t="str">
        <f t="shared" si="1"/>
        <v>FLYERSRIOTEK INDUSTRIA E COMERCIO DE EMBALAGENS LTDA</v>
      </c>
      <c r="B77" s="10" t="s">
        <v>97</v>
      </c>
      <c r="C77" s="10" t="s">
        <v>100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19" ht="13.2">
      <c r="A78" s="10" t="str">
        <f t="shared" si="1"/>
        <v>FretadoBus Up</v>
      </c>
      <c r="B78" s="10" t="s">
        <v>101</v>
      </c>
      <c r="C78" s="10" t="s">
        <v>102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19" ht="13.2">
      <c r="A79" s="10" t="str">
        <f t="shared" si="1"/>
        <v>FretadoMimo</v>
      </c>
      <c r="B79" s="10" t="s">
        <v>101</v>
      </c>
      <c r="C79" s="10" t="s">
        <v>103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19" ht="13.2">
      <c r="A80" s="10" t="str">
        <f t="shared" si="1"/>
        <v>FretadoPiccolutur</v>
      </c>
      <c r="B80" s="10" t="s">
        <v>101</v>
      </c>
      <c r="C80" s="10" t="s">
        <v>104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1:19" ht="13.2">
      <c r="A81" s="10" t="str">
        <f t="shared" si="1"/>
        <v>FretadoTransponteio</v>
      </c>
      <c r="B81" s="10" t="s">
        <v>101</v>
      </c>
      <c r="C81" s="10" t="s">
        <v>105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1:19" ht="13.2">
      <c r="A82" s="10" t="str">
        <f t="shared" si="1"/>
        <v>FretadoValeTur</v>
      </c>
      <c r="B82" s="10" t="s">
        <v>101</v>
      </c>
      <c r="C82" s="10" t="s">
        <v>106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1:19" ht="13.2">
      <c r="A83" s="10" t="str">
        <f t="shared" si="1"/>
        <v>FretadoFretadão</v>
      </c>
      <c r="B83" s="10" t="s">
        <v>101</v>
      </c>
      <c r="C83" s="10" t="s">
        <v>107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1:19" ht="13.2">
      <c r="A84" s="10" t="str">
        <f t="shared" si="1"/>
        <v>FretadoStylle Turismo</v>
      </c>
      <c r="B84" s="10" t="s">
        <v>101</v>
      </c>
      <c r="C84" s="10" t="s">
        <v>108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1:19" ht="13.2">
      <c r="A85" s="10" t="str">
        <f t="shared" si="1"/>
        <v>FretadoD'Pradus</v>
      </c>
      <c r="B85" s="10" t="s">
        <v>101</v>
      </c>
      <c r="C85" s="10" t="s">
        <v>109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1:19" ht="13.2">
      <c r="A86" s="10" t="str">
        <f t="shared" si="1"/>
        <v>FretadoKari fretados</v>
      </c>
      <c r="B86" s="10" t="s">
        <v>101</v>
      </c>
      <c r="C86" s="10" t="s">
        <v>110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1:19" ht="13.2">
      <c r="A87" s="10" t="str">
        <f t="shared" si="1"/>
        <v>FretadoAzzatur | Azevedo &amp; Castro</v>
      </c>
      <c r="B87" s="10" t="s">
        <v>101</v>
      </c>
      <c r="C87" s="10" t="s">
        <v>111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1:19" ht="13.2">
      <c r="A88" s="10" t="str">
        <f t="shared" si="1"/>
        <v>FretadoValdetur</v>
      </c>
      <c r="B88" s="10" t="s">
        <v>101</v>
      </c>
      <c r="C88" s="10" t="s">
        <v>112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1:19" ht="13.2">
      <c r="A89" s="10" t="str">
        <f t="shared" si="1"/>
        <v>FretadoTransDePaula</v>
      </c>
      <c r="B89" s="10" t="s">
        <v>101</v>
      </c>
      <c r="C89" s="10" t="s">
        <v>113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1:19" ht="13.2">
      <c r="A90" s="10" t="str">
        <f t="shared" si="1"/>
        <v>FretadoVolcan</v>
      </c>
      <c r="B90" s="10" t="s">
        <v>101</v>
      </c>
      <c r="C90" s="10" t="s">
        <v>114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19" ht="13.2">
      <c r="A91" s="10" t="str">
        <f t="shared" si="1"/>
        <v>FretadoTransporte Passarinho</v>
      </c>
      <c r="B91" s="10" t="s">
        <v>101</v>
      </c>
      <c r="C91" s="10" t="s">
        <v>115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1:19" ht="13.2">
      <c r="A92" s="10" t="str">
        <f t="shared" si="1"/>
        <v>FretadoGermanica Turismo</v>
      </c>
      <c r="B92" s="10" t="s">
        <v>101</v>
      </c>
      <c r="C92" s="10" t="s">
        <v>116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1:19" ht="13.2">
      <c r="A93" s="10" t="str">
        <f t="shared" si="1"/>
        <v>FretadoDM Turismo</v>
      </c>
      <c r="B93" s="10" t="s">
        <v>101</v>
      </c>
      <c r="C93" s="10" t="s">
        <v>117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1:19" ht="13.2">
      <c r="A94" s="10" t="str">
        <f t="shared" si="1"/>
        <v>FretadoAlexandre Turismo</v>
      </c>
      <c r="B94" s="10" t="s">
        <v>101</v>
      </c>
      <c r="C94" s="10" t="s">
        <v>118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1:19" ht="13.2">
      <c r="A95" s="10" t="str">
        <f t="shared" si="1"/>
        <v>FretadoTransleo (LDC)</v>
      </c>
      <c r="B95" s="10" t="s">
        <v>101</v>
      </c>
      <c r="C95" s="10" t="s">
        <v>119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1:19" ht="13.2">
      <c r="A96" s="10" t="str">
        <f t="shared" si="1"/>
        <v>FretadoJangada</v>
      </c>
      <c r="B96" s="10" t="s">
        <v>101</v>
      </c>
      <c r="C96" s="10" t="s">
        <v>120</v>
      </c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1:19" ht="13.2">
      <c r="A97" s="10" t="str">
        <f t="shared" si="1"/>
        <v>FretadoJota Mar</v>
      </c>
      <c r="B97" s="10" t="s">
        <v>101</v>
      </c>
      <c r="C97" s="10" t="s">
        <v>121</v>
      </c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1:19" ht="13.2">
      <c r="A98" s="10" t="str">
        <f t="shared" si="1"/>
        <v>FretadoLitoral Norte (Realsi)</v>
      </c>
      <c r="B98" s="10" t="s">
        <v>101</v>
      </c>
      <c r="C98" s="10" t="s">
        <v>122</v>
      </c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1:19" ht="13.2">
      <c r="A99" s="10" t="str">
        <f t="shared" si="1"/>
        <v>FretadoJSL</v>
      </c>
      <c r="B99" s="10" t="s">
        <v>101</v>
      </c>
      <c r="C99" s="10" t="s">
        <v>123</v>
      </c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1:19" ht="13.2">
      <c r="A100" s="10" t="str">
        <f t="shared" si="1"/>
        <v>FretadoAstrotur</v>
      </c>
      <c r="B100" s="10" t="s">
        <v>101</v>
      </c>
      <c r="C100" s="10" t="s">
        <v>124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1:19" ht="13.2">
      <c r="A101" s="10" t="str">
        <f t="shared" si="1"/>
        <v>FretadoCherantola</v>
      </c>
      <c r="B101" s="10" t="s">
        <v>101</v>
      </c>
      <c r="C101" s="10" t="s">
        <v>125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1:19" ht="13.2">
      <c r="A102" s="10" t="str">
        <f t="shared" si="1"/>
        <v>FretadoEssencial</v>
      </c>
      <c r="B102" s="10" t="s">
        <v>101</v>
      </c>
      <c r="C102" s="10" t="s">
        <v>126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1:19" ht="13.2">
      <c r="A103" s="10" t="str">
        <f t="shared" si="1"/>
        <v>LAST MILEMurici</v>
      </c>
      <c r="B103" s="10" t="s">
        <v>127</v>
      </c>
      <c r="C103" s="10" t="s">
        <v>128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1:19" ht="13.2">
      <c r="A104" s="10" t="str">
        <f t="shared" si="1"/>
        <v>LAST MILERodaCoop</v>
      </c>
      <c r="B104" s="10" t="s">
        <v>127</v>
      </c>
      <c r="C104" s="10" t="s">
        <v>129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1:19" ht="13.2">
      <c r="A105" s="10" t="str">
        <f t="shared" si="1"/>
        <v>LAST MILEHawk Transportes</v>
      </c>
      <c r="B105" s="10" t="s">
        <v>127</v>
      </c>
      <c r="C105" s="10" t="s">
        <v>130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1:19" ht="13.2">
      <c r="A106" s="10" t="str">
        <f t="shared" si="1"/>
        <v>LAST MILEBRJ</v>
      </c>
      <c r="B106" s="10" t="s">
        <v>127</v>
      </c>
      <c r="C106" s="10" t="s">
        <v>131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1:19" ht="13.2">
      <c r="A107" s="10" t="str">
        <f t="shared" si="1"/>
        <v>LAST MILEBasepex Encomendas</v>
      </c>
      <c r="B107" s="10" t="s">
        <v>127</v>
      </c>
      <c r="C107" s="10" t="s">
        <v>132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1:19" ht="13.2">
      <c r="A108" s="10" t="str">
        <f t="shared" si="1"/>
        <v>LAST MILEBLD Logística</v>
      </c>
      <c r="B108" s="10" t="s">
        <v>127</v>
      </c>
      <c r="C108" s="10" t="s">
        <v>133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1:19" ht="13.2">
      <c r="A109" s="10" t="str">
        <f t="shared" si="1"/>
        <v>LAST MILECoopMetro</v>
      </c>
      <c r="B109" s="10" t="s">
        <v>127</v>
      </c>
      <c r="C109" s="10" t="s">
        <v>134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1:19" ht="13.2">
      <c r="A110" s="10" t="str">
        <f t="shared" si="1"/>
        <v>LAST MILEDHL</v>
      </c>
      <c r="B110" s="10" t="s">
        <v>127</v>
      </c>
      <c r="C110" s="10" t="s">
        <v>135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1:19" ht="13.2">
      <c r="A111" s="10" t="str">
        <f t="shared" si="1"/>
        <v>LAST MILEPRA Log</v>
      </c>
      <c r="B111" s="10" t="s">
        <v>127</v>
      </c>
      <c r="C111" s="10" t="s">
        <v>136</v>
      </c>
      <c r="E111" s="12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1:19" ht="13.2">
      <c r="A112" s="10" t="str">
        <f t="shared" si="1"/>
        <v>LAST MILEParceiro Spot</v>
      </c>
      <c r="B112" s="10" t="s">
        <v>127</v>
      </c>
      <c r="C112" s="10" t="s">
        <v>137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1:19" ht="13.2">
      <c r="A113" s="10" t="str">
        <f t="shared" si="1"/>
        <v>LAST MILEALC</v>
      </c>
      <c r="B113" s="10" t="s">
        <v>127</v>
      </c>
      <c r="C113" s="10" t="s">
        <v>138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1:19" ht="13.2">
      <c r="A114" s="10" t="str">
        <f t="shared" si="1"/>
        <v>LAST MILEMSR</v>
      </c>
      <c r="B114" s="10" t="s">
        <v>127</v>
      </c>
      <c r="C114" s="10" t="s">
        <v>139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1:19" ht="13.2">
      <c r="A115" s="10" t="str">
        <f t="shared" si="1"/>
        <v>LAST MILEAltoVale</v>
      </c>
      <c r="B115" s="10" t="s">
        <v>127</v>
      </c>
      <c r="C115" s="10" t="s">
        <v>140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1:19" ht="13.2">
      <c r="A116" s="10" t="str">
        <f t="shared" si="1"/>
        <v>LAST MILEPanterta Log</v>
      </c>
      <c r="B116" s="10" t="s">
        <v>127</v>
      </c>
      <c r="C116" s="10" t="s">
        <v>141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1:19" ht="13.2">
      <c r="A117" s="10" t="str">
        <f t="shared" si="1"/>
        <v>LAST MILETransMana</v>
      </c>
      <c r="B117" s="10" t="s">
        <v>127</v>
      </c>
      <c r="C117" s="10" t="s">
        <v>142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1:19" ht="13.2">
      <c r="A118" s="10" t="str">
        <f t="shared" si="1"/>
        <v>LAST MILEFlight Cargo</v>
      </c>
      <c r="B118" s="10" t="s">
        <v>127</v>
      </c>
      <c r="C118" s="10" t="s">
        <v>143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1:19" ht="13.2">
      <c r="A119" s="10" t="str">
        <f t="shared" si="1"/>
        <v>LAST MILEADO Transportadora</v>
      </c>
      <c r="B119" s="10" t="s">
        <v>127</v>
      </c>
      <c r="C119" s="10" t="s">
        <v>144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1:19" ht="13.2">
      <c r="A120" s="10" t="str">
        <f t="shared" si="1"/>
        <v>LAST MILEOntime</v>
      </c>
      <c r="B120" s="10" t="s">
        <v>127</v>
      </c>
      <c r="C120" s="10" t="s">
        <v>145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1:19" ht="13.2">
      <c r="A121" s="10" t="str">
        <f t="shared" si="1"/>
        <v>LAST MILEAtitude</v>
      </c>
      <c r="B121" s="10" t="s">
        <v>127</v>
      </c>
      <c r="C121" s="10" t="s">
        <v>146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1:19" ht="13.2">
      <c r="A122" s="10" t="str">
        <f t="shared" si="1"/>
        <v>LAST MILEBGN Nikimba</v>
      </c>
      <c r="B122" s="10" t="s">
        <v>127</v>
      </c>
      <c r="C122" s="10" t="s">
        <v>147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1:19" ht="13.2">
      <c r="A123" s="10" t="str">
        <f t="shared" si="1"/>
        <v>LAST MILEAC2 Logística</v>
      </c>
      <c r="B123" s="10" t="s">
        <v>127</v>
      </c>
      <c r="C123" s="10" t="s">
        <v>148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1:19" ht="13.2">
      <c r="A124" s="10" t="str">
        <f t="shared" si="1"/>
        <v>LAST MILEWLS Cargo</v>
      </c>
      <c r="B124" s="10" t="s">
        <v>127</v>
      </c>
      <c r="C124" s="10" t="s">
        <v>149</v>
      </c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1:19" ht="13.2">
      <c r="A125" s="10" t="str">
        <f t="shared" si="1"/>
        <v>LAST MILETorres Transportes</v>
      </c>
      <c r="B125" s="10" t="s">
        <v>127</v>
      </c>
      <c r="C125" s="10" t="s">
        <v>150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1:19" ht="13.2">
      <c r="A126" s="10" t="str">
        <f t="shared" si="1"/>
        <v>LAST MILEEco Express</v>
      </c>
      <c r="B126" s="10" t="s">
        <v>127</v>
      </c>
      <c r="C126" s="10" t="s">
        <v>151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1:19" ht="13.2">
      <c r="A127" s="10" t="str">
        <f t="shared" si="1"/>
        <v>LAST MILEDeCargo</v>
      </c>
      <c r="B127" s="10" t="s">
        <v>127</v>
      </c>
      <c r="C127" s="10" t="s">
        <v>152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1:19" ht="13.2">
      <c r="A128" s="10" t="str">
        <f t="shared" si="1"/>
        <v>LAST MILE50 Mais</v>
      </c>
      <c r="B128" s="10" t="s">
        <v>127</v>
      </c>
      <c r="C128" s="10" t="s">
        <v>153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1:19" ht="13.2">
      <c r="A129" s="10" t="str">
        <f t="shared" si="1"/>
        <v>LAST MILECoomap</v>
      </c>
      <c r="B129" s="10" t="s">
        <v>127</v>
      </c>
      <c r="C129" s="10" t="s">
        <v>154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1:19" ht="13.2">
      <c r="A130" s="10" t="str">
        <f t="shared" si="1"/>
        <v>LAST MILEDeLuna</v>
      </c>
      <c r="B130" s="10" t="s">
        <v>127</v>
      </c>
      <c r="C130" s="10" t="s">
        <v>155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1:19" ht="13.2">
      <c r="A131" s="10" t="str">
        <f t="shared" si="1"/>
        <v>LAST MILEEspíndola</v>
      </c>
      <c r="B131" s="10" t="s">
        <v>127</v>
      </c>
      <c r="C131" s="10" t="s">
        <v>156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1:19" ht="13.2">
      <c r="A132" s="10" t="str">
        <f t="shared" si="1"/>
        <v>LAST MILESmolka</v>
      </c>
      <c r="B132" s="10" t="s">
        <v>127</v>
      </c>
      <c r="C132" s="10" t="s">
        <v>157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1:19" ht="13.2">
      <c r="A133" s="10" t="str">
        <f t="shared" si="1"/>
        <v>LAST MILELog Serviços</v>
      </c>
      <c r="B133" s="10" t="s">
        <v>127</v>
      </c>
      <c r="C133" s="10" t="s">
        <v>158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1:19" ht="13.2">
      <c r="A134" s="10" t="str">
        <f t="shared" si="1"/>
        <v>LAST MILEBravox</v>
      </c>
      <c r="B134" s="10" t="s">
        <v>127</v>
      </c>
      <c r="C134" s="10" t="s">
        <v>159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1:19" ht="13.2">
      <c r="A135" s="10" t="str">
        <f t="shared" ref="A135:A198" si="2">_xlfn.CONCAT(B135,C135)</f>
        <v>LAST MILENikkey</v>
      </c>
      <c r="B135" s="10" t="s">
        <v>127</v>
      </c>
      <c r="C135" s="10" t="s">
        <v>160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1:19" ht="13.2">
      <c r="A136" s="10" t="str">
        <f t="shared" si="2"/>
        <v>LAST MILEJM Transportes</v>
      </c>
      <c r="B136" s="10" t="s">
        <v>127</v>
      </c>
      <c r="C136" s="10" t="s">
        <v>161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1:19" ht="13.2">
      <c r="A137" s="10" t="str">
        <f t="shared" si="2"/>
        <v>LAST MILERede Frete</v>
      </c>
      <c r="B137" s="10" t="s">
        <v>127</v>
      </c>
      <c r="C137" s="10" t="s">
        <v>162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spans="1:19" ht="13.2">
      <c r="A138" s="10" t="str">
        <f t="shared" si="2"/>
        <v>LAST MILETransitario Log</v>
      </c>
      <c r="B138" s="10" t="s">
        <v>127</v>
      </c>
      <c r="C138" s="10" t="s">
        <v>163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1:19" ht="13.2">
      <c r="A139" s="10" t="str">
        <f t="shared" si="2"/>
        <v>LAST MILEDDL</v>
      </c>
      <c r="B139" s="10" t="s">
        <v>127</v>
      </c>
      <c r="C139" s="10" t="s">
        <v>164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1:19" ht="13.2">
      <c r="A140" s="10" t="str">
        <f t="shared" si="2"/>
        <v>LAST MILELog Soluções</v>
      </c>
      <c r="B140" s="10" t="s">
        <v>127</v>
      </c>
      <c r="C140" s="10" t="s">
        <v>165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spans="1:19" ht="13.2">
      <c r="A141" s="10" t="str">
        <f t="shared" si="2"/>
        <v>LAST MILEEntrevias Express</v>
      </c>
      <c r="B141" s="10" t="s">
        <v>127</v>
      </c>
      <c r="C141" s="10" t="s">
        <v>166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spans="1:19" ht="13.2">
      <c r="A142" s="10" t="str">
        <f t="shared" si="2"/>
        <v>LAST MILEE-Log</v>
      </c>
      <c r="B142" s="10" t="s">
        <v>127</v>
      </c>
      <c r="C142" s="10" t="s">
        <v>167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spans="1:19" ht="13.2">
      <c r="A143" s="10" t="str">
        <f t="shared" si="2"/>
        <v>LAST MILERenner</v>
      </c>
      <c r="B143" s="10" t="s">
        <v>127</v>
      </c>
      <c r="C143" s="10" t="s">
        <v>168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spans="1:19" ht="13.2">
      <c r="A144" s="10" t="str">
        <f t="shared" si="2"/>
        <v>LAST MILEFaster Log</v>
      </c>
      <c r="B144" s="10" t="s">
        <v>127</v>
      </c>
      <c r="C144" s="10" t="s">
        <v>169</v>
      </c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1:19" ht="13.2">
      <c r="A145" s="10" t="str">
        <f t="shared" si="2"/>
        <v>LAST MILEJL Castro</v>
      </c>
      <c r="B145" s="10" t="s">
        <v>127</v>
      </c>
      <c r="C145" s="10" t="s">
        <v>170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1:19" ht="13.2">
      <c r="A146" s="10" t="str">
        <f t="shared" si="2"/>
        <v>LAST MILEDL Logística</v>
      </c>
      <c r="B146" s="10" t="s">
        <v>127</v>
      </c>
      <c r="C146" s="10" t="s">
        <v>171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1:19" ht="13.2">
      <c r="A147" s="10" t="str">
        <f t="shared" si="2"/>
        <v>LAST MILEM. J. Transportes</v>
      </c>
      <c r="B147" s="10" t="s">
        <v>127</v>
      </c>
      <c r="C147" s="10" t="s">
        <v>172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1:19" ht="13.2">
      <c r="A148" s="10" t="str">
        <f t="shared" si="2"/>
        <v>LAST MILELogstopassolli</v>
      </c>
      <c r="B148" s="10" t="s">
        <v>127</v>
      </c>
      <c r="C148" s="10" t="s">
        <v>173</v>
      </c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1:19" ht="13.2">
      <c r="A149" s="10" t="str">
        <f t="shared" si="2"/>
        <v>LAST MILERodalog</v>
      </c>
      <c r="B149" s="10" t="s">
        <v>127</v>
      </c>
      <c r="C149" s="10" t="s">
        <v>174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1:19" ht="13.2">
      <c r="A150" s="10" t="str">
        <f t="shared" si="2"/>
        <v>LAST MILEDF</v>
      </c>
      <c r="B150" s="10" t="s">
        <v>127</v>
      </c>
      <c r="C150" s="10" t="s">
        <v>175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1:19" ht="13.2">
      <c r="A151" s="10" t="str">
        <f t="shared" si="2"/>
        <v>LAST MILE3 A BRASIL</v>
      </c>
      <c r="B151" s="10" t="s">
        <v>127</v>
      </c>
      <c r="C151" s="10" t="s">
        <v>176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1:19" ht="13.2">
      <c r="A152" s="10" t="str">
        <f t="shared" si="2"/>
        <v>LAST MILEMotatur Turismo</v>
      </c>
      <c r="B152" s="10" t="s">
        <v>127</v>
      </c>
      <c r="C152" s="10" t="s">
        <v>177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1:19" ht="13.2">
      <c r="A153" s="10" t="str">
        <f t="shared" si="2"/>
        <v>LAST MILEPrataLog</v>
      </c>
      <c r="B153" s="10" t="s">
        <v>127</v>
      </c>
      <c r="C153" s="10" t="s">
        <v>178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1:19" ht="13.2">
      <c r="A154" s="10" t="str">
        <f t="shared" si="2"/>
        <v>LAST MILEDFA</v>
      </c>
      <c r="B154" s="10" t="s">
        <v>127</v>
      </c>
      <c r="C154" s="10" t="s">
        <v>179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1:19" ht="13.2">
      <c r="A155" s="10" t="str">
        <f t="shared" si="2"/>
        <v>LAST MILEFlypack</v>
      </c>
      <c r="B155" s="10" t="s">
        <v>127</v>
      </c>
      <c r="C155" s="10" t="s">
        <v>180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1:19" ht="13.2">
      <c r="A156" s="10" t="str">
        <f t="shared" si="2"/>
        <v>LAST MILEMove</v>
      </c>
      <c r="B156" s="10" t="s">
        <v>127</v>
      </c>
      <c r="C156" s="10" t="s">
        <v>181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1:19" ht="13.2">
      <c r="A157" s="10" t="str">
        <f t="shared" si="2"/>
        <v>LAST MILEHelp Me Soluções</v>
      </c>
      <c r="B157" s="10" t="s">
        <v>127</v>
      </c>
      <c r="C157" s="10" t="s">
        <v>182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1:19" ht="13.2">
      <c r="A158" s="10" t="str">
        <f t="shared" si="2"/>
        <v>LAST MILEJuliana Aparecida</v>
      </c>
      <c r="B158" s="10" t="s">
        <v>127</v>
      </c>
      <c r="C158" s="10" t="s">
        <v>183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1:19" ht="13.2">
      <c r="A159" s="10" t="str">
        <f t="shared" si="2"/>
        <v>LAST MILEÚnica Transportes</v>
      </c>
      <c r="B159" s="10" t="s">
        <v>127</v>
      </c>
      <c r="C159" s="10" t="s">
        <v>184</v>
      </c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1:19" ht="13.2">
      <c r="A160" s="10" t="str">
        <f t="shared" si="2"/>
        <v>LAST MILECargoBR</v>
      </c>
      <c r="B160" s="10" t="s">
        <v>127</v>
      </c>
      <c r="C160" s="10" t="s">
        <v>185</v>
      </c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1:19" ht="13.2">
      <c r="A161" s="10" t="str">
        <f t="shared" si="2"/>
        <v>LAST MILET2C</v>
      </c>
      <c r="B161" s="10" t="s">
        <v>127</v>
      </c>
      <c r="C161" s="10" t="s">
        <v>186</v>
      </c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1:19" ht="13.2">
      <c r="A162" s="10" t="str">
        <f t="shared" si="2"/>
        <v>LAST MILELets Express</v>
      </c>
      <c r="B162" s="10" t="s">
        <v>127</v>
      </c>
      <c r="C162" s="10" t="s">
        <v>187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1:19" ht="13.2">
      <c r="A163" s="10" t="str">
        <f t="shared" si="2"/>
        <v>LAST MILERamponi</v>
      </c>
      <c r="B163" s="10" t="s">
        <v>127</v>
      </c>
      <c r="C163" s="10" t="s">
        <v>188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1:19" ht="13.2">
      <c r="A164" s="10" t="str">
        <f t="shared" si="2"/>
        <v>LAST MILERSC</v>
      </c>
      <c r="B164" s="10" t="s">
        <v>127</v>
      </c>
      <c r="C164" s="10" t="s">
        <v>189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spans="1:19" ht="13.2">
      <c r="A165" s="10" t="str">
        <f t="shared" si="2"/>
        <v>LAST MILETransdelevati</v>
      </c>
      <c r="B165" s="10" t="s">
        <v>127</v>
      </c>
      <c r="C165" s="10" t="s">
        <v>190</v>
      </c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spans="1:19" ht="13.2">
      <c r="A166" s="10" t="str">
        <f t="shared" si="2"/>
        <v>LAST MILEProvisyon</v>
      </c>
      <c r="B166" s="10" t="s">
        <v>127</v>
      </c>
      <c r="C166" s="10" t="s">
        <v>191</v>
      </c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spans="1:19" ht="13.2">
      <c r="A167" s="10" t="str">
        <f t="shared" si="2"/>
        <v>LAST MILECaxiense</v>
      </c>
      <c r="B167" s="10" t="s">
        <v>127</v>
      </c>
      <c r="C167" s="10" t="s">
        <v>192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1:19" ht="13.2">
      <c r="A168" s="10" t="str">
        <f t="shared" si="2"/>
        <v>LAST MILEBem Log</v>
      </c>
      <c r="B168" s="10" t="s">
        <v>127</v>
      </c>
      <c r="C168" s="10" t="s">
        <v>193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1:19" ht="13.2">
      <c r="A169" s="10" t="str">
        <f t="shared" si="2"/>
        <v>LAST MILENave Transporte</v>
      </c>
      <c r="B169" s="10" t="s">
        <v>127</v>
      </c>
      <c r="C169" s="10" t="s">
        <v>194</v>
      </c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1:19" ht="13.2">
      <c r="A170" s="10" t="str">
        <f t="shared" si="2"/>
        <v>LAST MILEAvante Transportes</v>
      </c>
      <c r="B170" s="10" t="s">
        <v>127</v>
      </c>
      <c r="C170" s="10" t="s">
        <v>195</v>
      </c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spans="1:19" ht="13.2">
      <c r="A171" s="10" t="str">
        <f t="shared" si="2"/>
        <v>LAST MILEFast Norte Courier</v>
      </c>
      <c r="B171" s="10" t="s">
        <v>127</v>
      </c>
      <c r="C171" s="10" t="s">
        <v>196</v>
      </c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spans="1:19" ht="13.2">
      <c r="A172" s="10" t="str">
        <f t="shared" si="2"/>
        <v>LAST MILEMaxxlog</v>
      </c>
      <c r="B172" s="10" t="s">
        <v>127</v>
      </c>
      <c r="C172" s="10" t="s">
        <v>197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spans="1:19" ht="13.2">
      <c r="A173" s="10" t="str">
        <f t="shared" si="2"/>
        <v>LAST MILEBlessed</v>
      </c>
      <c r="B173" s="10" t="s">
        <v>127</v>
      </c>
      <c r="C173" s="10" t="s">
        <v>198</v>
      </c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spans="1:19" ht="13.2">
      <c r="A174" s="10" t="str">
        <f t="shared" si="2"/>
        <v>LAST MILECMPL Transportes</v>
      </c>
      <c r="B174" s="10" t="s">
        <v>127</v>
      </c>
      <c r="C174" s="10" t="s">
        <v>199</v>
      </c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spans="1:19" ht="13.2">
      <c r="A175" s="10" t="str">
        <f t="shared" si="2"/>
        <v>LAST MILEAr Cargo</v>
      </c>
      <c r="B175" s="10" t="s">
        <v>127</v>
      </c>
      <c r="C175" s="10" t="s">
        <v>200</v>
      </c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1:19" ht="13.2">
      <c r="A176" s="10" t="str">
        <f t="shared" si="2"/>
        <v>LAST MILEManaos</v>
      </c>
      <c r="B176" s="10" t="s">
        <v>127</v>
      </c>
      <c r="C176" s="10" t="s">
        <v>201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spans="1:19" ht="13.2">
      <c r="A177" s="10" t="str">
        <f t="shared" si="2"/>
        <v>LAST MILEAvista</v>
      </c>
      <c r="B177" s="10" t="s">
        <v>127</v>
      </c>
      <c r="C177" s="10" t="s">
        <v>202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1:19" ht="13.2">
      <c r="A178" s="10" t="str">
        <f t="shared" si="2"/>
        <v>LAST MILEKuehne+Nagel</v>
      </c>
      <c r="B178" s="10" t="s">
        <v>127</v>
      </c>
      <c r="C178" s="10" t="s">
        <v>203</v>
      </c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1:19" ht="13.2">
      <c r="A179" s="10" t="str">
        <f t="shared" si="2"/>
        <v>LAST MILEOPR</v>
      </c>
      <c r="B179" s="10" t="s">
        <v>127</v>
      </c>
      <c r="C179" s="10" t="s">
        <v>204</v>
      </c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spans="1:19" ht="13.2">
      <c r="A180" s="10" t="str">
        <f t="shared" si="2"/>
        <v>LAST MILEDapex</v>
      </c>
      <c r="B180" s="10" t="s">
        <v>127</v>
      </c>
      <c r="C180" s="10" t="s">
        <v>205</v>
      </c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spans="1:19" ht="13.2">
      <c r="A181" s="10" t="str">
        <f t="shared" si="2"/>
        <v>LAST MILEGD Guimarães</v>
      </c>
      <c r="B181" s="10" t="s">
        <v>127</v>
      </c>
      <c r="C181" s="10" t="s">
        <v>206</v>
      </c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spans="1:19" ht="13.2">
      <c r="A182" s="10" t="str">
        <f t="shared" si="2"/>
        <v>LAST MILEOnze</v>
      </c>
      <c r="B182" s="10" t="s">
        <v>127</v>
      </c>
      <c r="C182" s="10" t="s">
        <v>207</v>
      </c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spans="1:19" ht="13.2">
      <c r="A183" s="10" t="str">
        <f t="shared" si="2"/>
        <v>LAST MILEJualog</v>
      </c>
      <c r="B183" s="10" t="s">
        <v>127</v>
      </c>
      <c r="C183" s="10" t="s">
        <v>208</v>
      </c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spans="1:19" ht="13.2">
      <c r="A184" s="10" t="str">
        <f t="shared" si="2"/>
        <v>LAST MILECeva</v>
      </c>
      <c r="B184" s="10" t="s">
        <v>127</v>
      </c>
      <c r="C184" s="10" t="s">
        <v>209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1:19" ht="13.2">
      <c r="A185" s="10" t="str">
        <f t="shared" si="2"/>
        <v>LAST MILEBQ Log</v>
      </c>
      <c r="B185" s="10" t="s">
        <v>127</v>
      </c>
      <c r="C185" s="10" t="s">
        <v>210</v>
      </c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1:19" ht="13.2">
      <c r="A186" s="10" t="str">
        <f t="shared" si="2"/>
        <v>LAST MILESequoia</v>
      </c>
      <c r="B186" s="10" t="s">
        <v>127</v>
      </c>
      <c r="C186" s="10" t="s">
        <v>211</v>
      </c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spans="1:19" ht="13.2">
      <c r="A187" s="10" t="str">
        <f t="shared" si="2"/>
        <v>LAST MILEAvant</v>
      </c>
      <c r="B187" s="10" t="s">
        <v>127</v>
      </c>
      <c r="C187" s="10" t="s">
        <v>212</v>
      </c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1:19" ht="13.2">
      <c r="A188" s="10" t="str">
        <f t="shared" si="2"/>
        <v>LINE HAULAD&amp;GE TRANSPORTE RODOVIARIO DE CARGAS LTDA ME</v>
      </c>
      <c r="B188" s="10" t="s">
        <v>213</v>
      </c>
      <c r="C188" s="10" t="s">
        <v>214</v>
      </c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spans="1:19" ht="13.2">
      <c r="A189" s="10" t="str">
        <f t="shared" si="2"/>
        <v>LINE HAULAXON TRANSPORTES S/A</v>
      </c>
      <c r="B189" s="10" t="s">
        <v>213</v>
      </c>
      <c r="C189" s="10" t="s">
        <v>215</v>
      </c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spans="1:19" ht="13.2">
      <c r="A190" s="10" t="str">
        <f t="shared" si="2"/>
        <v>LINE HAULCARGOLIFT LOGÍSTICA S/A</v>
      </c>
      <c r="B190" s="10" t="s">
        <v>213</v>
      </c>
      <c r="C190" s="10" t="s">
        <v>216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spans="1:19" ht="13.2">
      <c r="A191" s="10" t="str">
        <f t="shared" si="2"/>
        <v>LINE HAULCEVA LOGISTICS LTDA</v>
      </c>
      <c r="B191" s="10" t="s">
        <v>213</v>
      </c>
      <c r="C191" s="10" t="s">
        <v>27</v>
      </c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3"/>
      <c r="R191" s="13"/>
      <c r="S191" s="13"/>
    </row>
    <row r="192" spans="1:19" ht="13.2">
      <c r="A192" s="10" t="str">
        <f t="shared" si="2"/>
        <v>LINE HAULUNIDOCK’S ASSESSORIA E LOGÍSTICA DE MATERIAIS LTDA</v>
      </c>
      <c r="B192" s="10" t="s">
        <v>213</v>
      </c>
      <c r="C192" s="10" t="s">
        <v>26</v>
      </c>
      <c r="E192" s="10"/>
      <c r="F192" s="10"/>
      <c r="G192" s="10"/>
      <c r="H192" s="10"/>
      <c r="I192" s="11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1:19" ht="13.2">
      <c r="A193" s="10" t="str">
        <f t="shared" si="2"/>
        <v>LINE HAULDV3 SOLUÇÕES LOGISTICAS LTDA</v>
      </c>
      <c r="B193" s="10" t="s">
        <v>213</v>
      </c>
      <c r="C193" s="10" t="s">
        <v>217</v>
      </c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1:19" ht="13.2">
      <c r="A194" s="10" t="str">
        <f t="shared" si="2"/>
        <v>LINE HAULFAZENDA SÃO JUDAS LOGÍSTICA LTDA</v>
      </c>
      <c r="B194" s="10" t="s">
        <v>213</v>
      </c>
      <c r="C194" s="10" t="s">
        <v>218</v>
      </c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spans="1:19" ht="13.2">
      <c r="A195" s="10" t="str">
        <f t="shared" si="2"/>
        <v>LINE HAULGAFOR S.A.</v>
      </c>
      <c r="B195" s="10" t="s">
        <v>213</v>
      </c>
      <c r="C195" s="10" t="s">
        <v>219</v>
      </c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spans="1:19" ht="13.2">
      <c r="A196" s="10" t="str">
        <f t="shared" si="2"/>
        <v>LINE HAULJM TRANSPORTES E DISTRIBUICÃO LTDA</v>
      </c>
      <c r="B196" s="10" t="s">
        <v>213</v>
      </c>
      <c r="C196" s="10" t="s">
        <v>220</v>
      </c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spans="1:19" ht="13.2">
      <c r="A197" s="10" t="str">
        <f t="shared" si="2"/>
        <v>LINE HAULJOMED TRANSPORTES E LOGISTICA EIRELI</v>
      </c>
      <c r="B197" s="10" t="s">
        <v>213</v>
      </c>
      <c r="C197" s="10" t="s">
        <v>221</v>
      </c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spans="1:19" ht="13.2">
      <c r="A198" s="10" t="str">
        <f t="shared" si="2"/>
        <v>LINE HAULLEMAR LOGÍSTICA E TRANSPORTES LTDA</v>
      </c>
      <c r="B198" s="10" t="s">
        <v>213</v>
      </c>
      <c r="C198" s="10" t="s">
        <v>222</v>
      </c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spans="1:19" ht="13.2">
      <c r="A199" s="10" t="str">
        <f t="shared" ref="A199:A262" si="3">_xlfn.CONCAT(B199,C199)</f>
        <v>LINE HAULTRANSMARONI TRANSPORTES BRASIL RODOVIÁRIOS LTDA</v>
      </c>
      <c r="B199" s="10" t="s">
        <v>213</v>
      </c>
      <c r="C199" s="10" t="s">
        <v>87</v>
      </c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spans="1:19" ht="13.2">
      <c r="A200" s="10" t="str">
        <f t="shared" si="3"/>
        <v>LINE HAULOPR LOGISTICA PONTUAL</v>
      </c>
      <c r="B200" s="10" t="s">
        <v>213</v>
      </c>
      <c r="C200" s="10" t="s">
        <v>223</v>
      </c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1:19" ht="13.2">
      <c r="A201" s="10" t="str">
        <f t="shared" si="3"/>
        <v>LINE HAULRN EXPRESS COURIER DO BRASIL</v>
      </c>
      <c r="B201" s="10" t="s">
        <v>213</v>
      </c>
      <c r="C201" s="10" t="s">
        <v>224</v>
      </c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spans="1:19" ht="13.2">
      <c r="A202" s="10" t="str">
        <f t="shared" si="3"/>
        <v>LINE HAULRODOVIARIO NOSSA SENHORA DA PENHA LTDA</v>
      </c>
      <c r="B202" s="10" t="s">
        <v>213</v>
      </c>
      <c r="C202" s="10" t="s">
        <v>225</v>
      </c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spans="1:19" ht="13.2">
      <c r="A203" s="10" t="str">
        <f t="shared" si="3"/>
        <v>LINE HAULTRANS RV TRANSPORTES RODOVIÁRIO DE CARGAS LTDA</v>
      </c>
      <c r="B203" s="10" t="s">
        <v>213</v>
      </c>
      <c r="C203" s="10" t="s">
        <v>226</v>
      </c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1:19" ht="13.2">
      <c r="A204" s="10" t="str">
        <f t="shared" si="3"/>
        <v>LINE HAULMONFREDNI TRANSPORTES LTDA</v>
      </c>
      <c r="B204" s="10" t="s">
        <v>213</v>
      </c>
      <c r="C204" s="10" t="s">
        <v>227</v>
      </c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spans="1:19" ht="13.2">
      <c r="A205" s="10" t="str">
        <f t="shared" si="3"/>
        <v>LINE HAULREITER TRANSPORTES E LOGÍSTICA LTDA</v>
      </c>
      <c r="B205" s="10" t="s">
        <v>213</v>
      </c>
      <c r="C205" s="10" t="s">
        <v>228</v>
      </c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spans="1:19" ht="13.2">
      <c r="A206" s="10" t="str">
        <f t="shared" si="3"/>
        <v>LINE HAULTRANSKING TRANSPORTES LTDA</v>
      </c>
      <c r="B206" s="10" t="s">
        <v>213</v>
      </c>
      <c r="C206" s="10" t="s">
        <v>229</v>
      </c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1:19" ht="13.2">
      <c r="A207" s="10" t="str">
        <f t="shared" si="3"/>
        <v>LINE HAULTRANSPORTES CORDENONSI LTDA</v>
      </c>
      <c r="B207" s="10" t="s">
        <v>213</v>
      </c>
      <c r="C207" s="10" t="s">
        <v>230</v>
      </c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1:19" ht="13.2">
      <c r="A208" s="10" t="str">
        <f t="shared" si="3"/>
        <v>LINE HAULGAS TRANSPORTES E SERVIÇOS LTDA</v>
      </c>
      <c r="B208" s="10" t="s">
        <v>213</v>
      </c>
      <c r="C208" s="10" t="s">
        <v>231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1:19" ht="13.2">
      <c r="A209" s="10" t="str">
        <f t="shared" si="3"/>
        <v>LINE HAULFLYPACK TRANSPORTE E LOGISTICA LTDA</v>
      </c>
      <c r="B209" s="10" t="s">
        <v>213</v>
      </c>
      <c r="C209" s="10" t="s">
        <v>82</v>
      </c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1:19" ht="13.2">
      <c r="A210" s="10" t="str">
        <f t="shared" si="3"/>
        <v>LINE HAULR&amp;R ISA'S TRANSPORTES EIRELI</v>
      </c>
      <c r="B210" s="10" t="s">
        <v>213</v>
      </c>
      <c r="C210" s="10" t="s">
        <v>232</v>
      </c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spans="1:19" ht="13.2">
      <c r="A211" s="10" t="str">
        <f t="shared" si="3"/>
        <v>LINE HAULCARGOBR TRANSPORTES EIRELLI</v>
      </c>
      <c r="B211" s="10" t="s">
        <v>213</v>
      </c>
      <c r="C211" s="10" t="s">
        <v>233</v>
      </c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1:19" ht="13.2">
      <c r="A212" s="10" t="str">
        <f t="shared" si="3"/>
        <v>LINE HAULTex Courier Express (Total Express)</v>
      </c>
      <c r="B212" s="10" t="s">
        <v>213</v>
      </c>
      <c r="C212" s="10" t="s">
        <v>234</v>
      </c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 spans="1:19" ht="13.2">
      <c r="A213" s="10" t="str">
        <f t="shared" si="3"/>
        <v>LINE HAULJSL S.A</v>
      </c>
      <c r="B213" s="10" t="s">
        <v>213</v>
      </c>
      <c r="C213" s="10" t="s">
        <v>235</v>
      </c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 spans="1:19" ht="13.2">
      <c r="A214" s="10" t="str">
        <f t="shared" si="3"/>
        <v>Obras (Construtora)TATION ENGENHARIA LTDA</v>
      </c>
      <c r="B214" s="10" t="s">
        <v>236</v>
      </c>
      <c r="C214" s="10" t="s">
        <v>237</v>
      </c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spans="1:19" ht="13.2">
      <c r="A215" s="10" t="str">
        <f t="shared" si="3"/>
        <v>Obras (Construtora)MAV CONSTRUTORA E SERVICOS LTDA</v>
      </c>
      <c r="B215" s="10" t="s">
        <v>236</v>
      </c>
      <c r="C215" s="10" t="s">
        <v>238</v>
      </c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1:19" ht="13.2">
      <c r="A216" s="10" t="str">
        <f t="shared" si="3"/>
        <v>Obras (Construtora)BLEND CONSTRUTORA</v>
      </c>
      <c r="B216" s="10" t="s">
        <v>236</v>
      </c>
      <c r="C216" s="10" t="s">
        <v>239</v>
      </c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 spans="1:19" ht="13.2">
      <c r="A217" s="10" t="str">
        <f t="shared" si="3"/>
        <v>Obras (Construtora)LAR ENGENHARIA E CONSTRUÇÕES DE ESCRITÓRIOS CORPORATIVOS LTDA</v>
      </c>
      <c r="B217" s="10" t="s">
        <v>236</v>
      </c>
      <c r="C217" s="10" t="s">
        <v>240</v>
      </c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 spans="1:19" ht="13.2">
      <c r="A218" s="10" t="str">
        <f t="shared" si="3"/>
        <v>Obras (Construtora)LCM SOLUCOES CONSTRUTIVAS LTDA</v>
      </c>
      <c r="B218" s="10" t="s">
        <v>236</v>
      </c>
      <c r="C218" s="10" t="s">
        <v>241</v>
      </c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spans="1:19" ht="13.2">
      <c r="A219" s="10" t="str">
        <f t="shared" si="3"/>
        <v>Obras (Construtora)MULTIOBRAS COMÉRCIO CONSTRUÇÕES e INSTALAÇÕES LTDA</v>
      </c>
      <c r="B219" s="10" t="s">
        <v>236</v>
      </c>
      <c r="C219" s="10" t="s">
        <v>242</v>
      </c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spans="1:19" ht="13.2">
      <c r="A220" s="10" t="str">
        <f t="shared" si="3"/>
        <v>Obras (Construtora)NOVETEL COMERCIO E SERVICOS LTDA</v>
      </c>
      <c r="B220" s="10" t="s">
        <v>236</v>
      </c>
      <c r="C220" s="10" t="s">
        <v>243</v>
      </c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spans="1:19" ht="13.2">
      <c r="A221" s="10" t="str">
        <f t="shared" si="3"/>
        <v>Obras (Construtora)LPL CONSTRUCOES LTDA</v>
      </c>
      <c r="B221" s="10" t="s">
        <v>236</v>
      </c>
      <c r="C221" s="10" t="s">
        <v>244</v>
      </c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spans="1:19" ht="13.2">
      <c r="A222" s="10" t="str">
        <f t="shared" si="3"/>
        <v>Obras (Construtora)LEMARC ENGENHARIA LTDA</v>
      </c>
      <c r="B222" s="10" t="s">
        <v>236</v>
      </c>
      <c r="C222" s="10" t="s">
        <v>245</v>
      </c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1:19" ht="13.2">
      <c r="A223" s="10" t="str">
        <f t="shared" si="3"/>
        <v>Obras (Construtora)SEC SERVICOS DE ENGENHARIA E CONSTRUÇÃO</v>
      </c>
      <c r="B223" s="10" t="s">
        <v>236</v>
      </c>
      <c r="C223" s="10" t="s">
        <v>246</v>
      </c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pans="1:19" ht="13.2">
      <c r="A224" s="10" t="str">
        <f t="shared" si="3"/>
        <v>Obras (Construtora)BINE ENGENHARIA LTDA</v>
      </c>
      <c r="B224" s="10" t="s">
        <v>236</v>
      </c>
      <c r="C224" s="10" t="s">
        <v>247</v>
      </c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1:19" ht="13.2">
      <c r="A225" s="10" t="str">
        <f t="shared" si="3"/>
        <v>Obras (Construtora)CONSTRUTORA FOCCO</v>
      </c>
      <c r="B225" s="10" t="s">
        <v>236</v>
      </c>
      <c r="C225" s="10" t="s">
        <v>248</v>
      </c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spans="1:19" ht="13.2">
      <c r="A226" s="10" t="str">
        <f t="shared" si="3"/>
        <v>Obras (Construtora)360 CONSTRUÇÕES</v>
      </c>
      <c r="B226" s="10" t="s">
        <v>236</v>
      </c>
      <c r="C226" s="10" t="s">
        <v>249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spans="1:19" ht="13.2">
      <c r="A227" s="10" t="str">
        <f t="shared" si="3"/>
        <v>Obras (Construtora)ENGFLEX ENGENHARIA E CONSULTORIA LTDA</v>
      </c>
      <c r="B227" s="10" t="s">
        <v>236</v>
      </c>
      <c r="C227" s="10" t="s">
        <v>250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 spans="1:19" ht="13.2">
      <c r="A228" s="10" t="str">
        <f t="shared" si="3"/>
        <v>Obras (Construtora)ATHIE WOHNRATH COMERCIO DE PRODUTOS</v>
      </c>
      <c r="B228" s="10" t="s">
        <v>236</v>
      </c>
      <c r="C228" s="10" t="s">
        <v>251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 spans="1:19" ht="13.2">
      <c r="A229" s="10" t="str">
        <f t="shared" si="3"/>
        <v>Obras (Construtora)CONSUL ENGENHARIA LTDA</v>
      </c>
      <c r="B229" s="10" t="s">
        <v>236</v>
      </c>
      <c r="C229" s="10" t="s">
        <v>252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 spans="1:19" ht="13.2">
      <c r="A230" s="10" t="str">
        <f t="shared" si="3"/>
        <v>PRODUCTION AGENCYParanoid Brasil Ltda.</v>
      </c>
      <c r="B230" s="10" t="s">
        <v>253</v>
      </c>
      <c r="C230" s="10" t="s">
        <v>254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 spans="1:19" ht="13.2">
      <c r="A231" s="10" t="str">
        <f t="shared" si="3"/>
        <v>PRODUCTION AGENCYMOVI &amp; ART PRODUÇÕES CINEMATOGRÁFICAS LTDA</v>
      </c>
      <c r="B231" s="10" t="s">
        <v>253</v>
      </c>
      <c r="C231" s="10" t="s">
        <v>255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1:19" ht="13.2">
      <c r="A232" s="10" t="str">
        <f t="shared" si="3"/>
        <v>PRODUCTION AGENCYDelicatessen Produção de Filmes LTDA</v>
      </c>
      <c r="B232" s="10" t="s">
        <v>253</v>
      </c>
      <c r="C232" s="10" t="s">
        <v>256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 spans="1:19" ht="13.2">
      <c r="A233" s="10" t="str">
        <f t="shared" si="3"/>
        <v>REAL ESTATE SHIPPINGPrologis</v>
      </c>
      <c r="B233" s="10" t="s">
        <v>257</v>
      </c>
      <c r="C233" s="10" t="s">
        <v>258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 spans="1:19" ht="13.2">
      <c r="A234" s="10" t="str">
        <f t="shared" si="3"/>
        <v>REAL ESTATE SHIPPINGGLP</v>
      </c>
      <c r="B234" s="10" t="s">
        <v>257</v>
      </c>
      <c r="C234" s="10" t="s">
        <v>259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 spans="1:19" ht="13.2">
      <c r="A235" s="10" t="str">
        <f t="shared" si="3"/>
        <v>REAL ESTATE SHIPPINGHSI</v>
      </c>
      <c r="B235" s="10" t="s">
        <v>257</v>
      </c>
      <c r="C235" s="10" t="s">
        <v>260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 spans="1:19" ht="13.2">
      <c r="A236" s="10" t="str">
        <f t="shared" si="3"/>
        <v>REAL ESTATE SHIPPINGFullwood</v>
      </c>
      <c r="B236" s="10" t="s">
        <v>257</v>
      </c>
      <c r="C236" s="10" t="s">
        <v>261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 spans="1:19" ht="13.2">
      <c r="A237" s="10" t="str">
        <f t="shared" si="3"/>
        <v>REAL ESTATE SHIPPINGXP Asset</v>
      </c>
      <c r="B237" s="10" t="s">
        <v>257</v>
      </c>
      <c r="C237" s="10" t="s">
        <v>262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1:19" ht="13.2">
      <c r="A238" s="10" t="str">
        <f t="shared" si="3"/>
        <v>REAL ESTATE SHIPPINGW Torre</v>
      </c>
      <c r="B238" s="10" t="s">
        <v>257</v>
      </c>
      <c r="C238" s="10" t="s">
        <v>263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 spans="1:19" ht="13.2">
      <c r="A239" s="10" t="str">
        <f t="shared" si="3"/>
        <v>REAL ESTATE SHIPPINGLog CP</v>
      </c>
      <c r="B239" s="10" t="s">
        <v>257</v>
      </c>
      <c r="C239" s="10" t="s">
        <v>264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1:19" ht="13.2">
      <c r="A240" s="10" t="str">
        <f t="shared" si="3"/>
        <v>REAL ESTATE SHIPPINGPatria (Credit Suisse)</v>
      </c>
      <c r="B240" s="10" t="s">
        <v>257</v>
      </c>
      <c r="C240" s="10" t="s">
        <v>265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1:19" ht="13.2">
      <c r="A241" s="10" t="str">
        <f t="shared" si="3"/>
        <v>REAL ESTATE SHIPPINGCapitania</v>
      </c>
      <c r="B241" s="10" t="s">
        <v>257</v>
      </c>
      <c r="C241" s="10" t="s">
        <v>266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 spans="1:19" ht="13.2">
      <c r="A242" s="10" t="str">
        <f t="shared" si="3"/>
        <v>REAL ESTATE SHIPPINGCassol</v>
      </c>
      <c r="B242" s="10" t="s">
        <v>257</v>
      </c>
      <c r="C242" s="10" t="s">
        <v>267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 spans="1:19" ht="13.2">
      <c r="A243" s="10" t="str">
        <f t="shared" si="3"/>
        <v>REAL ESTATE SHIPPINGBresco</v>
      </c>
      <c r="B243" s="10" t="s">
        <v>257</v>
      </c>
      <c r="C243" s="10" t="s">
        <v>268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 spans="1:19" ht="13.2">
      <c r="A244" s="10" t="str">
        <f t="shared" si="3"/>
        <v>REAL ESTATE SHIPPINGRBR Log</v>
      </c>
      <c r="B244" s="10" t="s">
        <v>257</v>
      </c>
      <c r="C244" s="10" t="s">
        <v>269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 spans="1:19" ht="13.2">
      <c r="A245" s="10" t="str">
        <f t="shared" si="3"/>
        <v>REAL ESTATE SHIPPINGBTS Propoerties</v>
      </c>
      <c r="B245" s="10" t="s">
        <v>257</v>
      </c>
      <c r="C245" s="10" t="s">
        <v>270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spans="1:19" ht="13.2">
      <c r="A246" s="10" t="str">
        <f t="shared" si="3"/>
        <v>SISTEMAS DE ARMAZENAGEM E MECANIZAÇAOAGUIA SISTEMAS DE ARMAZENAGEM SA</v>
      </c>
      <c r="B246" s="10" t="s">
        <v>271</v>
      </c>
      <c r="C246" s="10" t="s">
        <v>272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1:19" ht="13.2">
      <c r="A247" s="10" t="str">
        <f t="shared" si="3"/>
        <v>SISTEMAS DE ARMAZENAGEM E MECANIZAÇAOINSTALL EQUIPAMENTOS E MECANICA</v>
      </c>
      <c r="B247" s="10" t="s">
        <v>271</v>
      </c>
      <c r="C247" s="10" t="s">
        <v>273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 spans="1:19" ht="13.2">
      <c r="A248" s="10" t="str">
        <f t="shared" si="3"/>
        <v>SISTEMAS DE ARMAZENAGEM E MECANIZAÇAOBASTIAN SOUTH AMERICA AUTOMACAO E</v>
      </c>
      <c r="B248" s="10" t="s">
        <v>271</v>
      </c>
      <c r="C248" s="10" t="s">
        <v>274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 spans="1:19" ht="13.2">
      <c r="A249" s="10" t="str">
        <f t="shared" si="3"/>
        <v>SISTEMAS DE ARMAZENAGEM E MECANIZAÇAONUCLEOTECH</v>
      </c>
      <c r="B249" s="10" t="s">
        <v>271</v>
      </c>
      <c r="C249" s="10" t="s">
        <v>275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 spans="1:19" ht="13.2">
      <c r="A250" s="10" t="str">
        <f t="shared" si="3"/>
        <v>SISTEMAS DE ARMAZENAGEM E MECANIZAÇAOSCHEFFER</v>
      </c>
      <c r="B250" s="10" t="s">
        <v>271</v>
      </c>
      <c r="C250" s="10" t="s">
        <v>276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 spans="1:19" ht="13.2">
      <c r="A251" s="10" t="str">
        <f t="shared" si="3"/>
        <v>SISTEMAS DE ARMAZENAGEM E MECANIZAÇAOFERMAD</v>
      </c>
      <c r="B251" s="10" t="s">
        <v>271</v>
      </c>
      <c r="C251" s="10" t="s">
        <v>277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 spans="1:19" ht="13.2">
      <c r="A252" s="10" t="str">
        <f t="shared" si="3"/>
        <v>SISTEMAS DE ARMAZENAGEM E MECANIZAÇAOBERTOLINI</v>
      </c>
      <c r="B252" s="10" t="s">
        <v>271</v>
      </c>
      <c r="C252" s="10" t="s">
        <v>278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spans="1:19" ht="13.2">
      <c r="A253" s="10" t="str">
        <f t="shared" si="3"/>
        <v>SISTEMAS DE ARMAZENAGEM E MECANIZAÇAOGRUPO SA</v>
      </c>
      <c r="B253" s="10" t="s">
        <v>271</v>
      </c>
      <c r="C253" s="10" t="s">
        <v>279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spans="1:19" ht="13.2">
      <c r="A254" s="10" t="str">
        <f t="shared" si="3"/>
        <v>SISTEMAS DE ARMAZENAGEM E MECANIZAÇAOW3</v>
      </c>
      <c r="B254" s="10" t="s">
        <v>271</v>
      </c>
      <c r="C254" s="10" t="s">
        <v>280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 spans="1:19" ht="13.2">
      <c r="A255" s="10" t="str">
        <f t="shared" si="3"/>
        <v>MAO DE OBRA EXTERNA4T GROUP</v>
      </c>
      <c r="B255" s="10" t="s">
        <v>281</v>
      </c>
      <c r="C255" s="10" t="s">
        <v>282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1:19" ht="13.2">
      <c r="A256" s="10" t="str">
        <f t="shared" si="3"/>
        <v>MAO DE OBRA EXTERNAA Senhorinha Serviços Logísticos Ltda</v>
      </c>
      <c r="B256" s="10" t="s">
        <v>281</v>
      </c>
      <c r="C256" s="10" t="s">
        <v>283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 spans="1:19" ht="13.2">
      <c r="A257" s="10" t="str">
        <f t="shared" si="3"/>
        <v>MAO DE OBRA EXTERNAACTUAL SELECAO E SERVICOS LTDA.</v>
      </c>
      <c r="B257" s="10" t="s">
        <v>281</v>
      </c>
      <c r="C257" s="10" t="s">
        <v>284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 spans="1:19" ht="13.2">
      <c r="A258" s="10" t="str">
        <f t="shared" si="3"/>
        <v>MAO DE OBRA EXTERNABLITZ RECURSOS HUMANOS LTDA</v>
      </c>
      <c r="B258" s="10" t="s">
        <v>281</v>
      </c>
      <c r="C258" s="10" t="s">
        <v>285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 spans="1:19" ht="13.2">
      <c r="A259" s="10" t="str">
        <f t="shared" si="3"/>
        <v>MAO DE OBRA EXTERNACAMARGO &amp; MACIEL RECURSOS HUMANOS LTDA</v>
      </c>
      <c r="B259" s="10" t="s">
        <v>281</v>
      </c>
      <c r="C259" s="10" t="s">
        <v>286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  <row r="260" spans="1:19" ht="13.2">
      <c r="A260" s="10" t="str">
        <f t="shared" si="3"/>
        <v>MAO DE OBRA EXTERNACarpediem Desenvolvimento Profissional Ltda</v>
      </c>
      <c r="B260" s="10" t="s">
        <v>281</v>
      </c>
      <c r="C260" s="10" t="s">
        <v>287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</row>
    <row r="261" spans="1:19" ht="13.2">
      <c r="A261" s="10" t="str">
        <f t="shared" si="3"/>
        <v>MAO DE OBRA EXTERNACH BRAZIL CONSULTORIA RECURSOS HUMANOS</v>
      </c>
      <c r="B261" s="10" t="s">
        <v>281</v>
      </c>
      <c r="C261" s="10" t="s">
        <v>288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</row>
    <row r="262" spans="1:19" ht="13.2">
      <c r="A262" s="10" t="str">
        <f t="shared" si="3"/>
        <v>MAO DE OBRA EXTERNACipriano Logística e Transportes Ltda</v>
      </c>
      <c r="B262" s="10" t="s">
        <v>281</v>
      </c>
      <c r="C262" s="10" t="s">
        <v>289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</row>
    <row r="263" spans="1:19" ht="13.2">
      <c r="A263" s="10" t="str">
        <f t="shared" ref="A263:A326" si="4">_xlfn.CONCAT(B263,C263)</f>
        <v>MAO DE OBRA EXTERNAEBS2 TRADE E GESTAO LTDA</v>
      </c>
      <c r="B263" s="10" t="s">
        <v>281</v>
      </c>
      <c r="C263" s="10" t="s">
        <v>290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</row>
    <row r="264" spans="1:19" ht="13.2">
      <c r="A264" s="10" t="str">
        <f t="shared" si="4"/>
        <v>MAO DE OBRA EXTERNAEMPLOYER TRABALHO TEMPORÁRIO S.A.</v>
      </c>
      <c r="B264" s="10" t="s">
        <v>281</v>
      </c>
      <c r="C264" s="10" t="s">
        <v>291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</row>
    <row r="265" spans="1:19" ht="13.2">
      <c r="A265" s="10" t="str">
        <f t="shared" si="4"/>
        <v>MAO DE OBRA EXTERNAEurofirms Gestão de Talentos Brasil Ltda</v>
      </c>
      <c r="B265" s="10" t="s">
        <v>281</v>
      </c>
      <c r="C265" s="10" t="s">
        <v>292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</row>
    <row r="266" spans="1:19" ht="13.2">
      <c r="A266" s="10" t="str">
        <f t="shared" si="4"/>
        <v>MAO DE OBRA EXTERNAFENIX ORGANIZACAO EM RECURSOS HUMANOS LTDA(Fenix RH)</v>
      </c>
      <c r="B266" s="10" t="s">
        <v>281</v>
      </c>
      <c r="C266" s="10" t="s">
        <v>293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</row>
    <row r="267" spans="1:19" ht="13.2">
      <c r="A267" s="10" t="str">
        <f t="shared" si="4"/>
        <v>MAO DE OBRA EXTERNAFENIX SERVICE SERVIÇOS E MÃO DE OBRA LTDA</v>
      </c>
      <c r="B267" s="10" t="s">
        <v>281</v>
      </c>
      <c r="C267" s="10" t="s">
        <v>294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</row>
    <row r="268" spans="1:19" ht="13.2">
      <c r="A268" s="10" t="str">
        <f t="shared" si="4"/>
        <v>MAO DE OBRA EXTERNAFORMATEC TERCEIRIZAÇÃO LTDA</v>
      </c>
      <c r="B268" s="10" t="s">
        <v>281</v>
      </c>
      <c r="C268" s="10" t="s">
        <v>295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</row>
    <row r="269" spans="1:19" ht="13.2">
      <c r="A269" s="10" t="str">
        <f t="shared" si="4"/>
        <v>MAO DE OBRA EXTERNAFORMAWORK SERVIÇOS TEMPORARIOS LTDA</v>
      </c>
      <c r="B269" s="10" t="s">
        <v>281</v>
      </c>
      <c r="C269" s="10" t="s">
        <v>296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</row>
    <row r="270" spans="1:19" ht="13.2">
      <c r="A270" s="10" t="str">
        <f t="shared" si="4"/>
        <v>MAO DE OBRA EXTERNAGESTAO &amp; EMPREGOS, RECURSOS HUMANOS LTDA(personare)</v>
      </c>
      <c r="B270" s="10" t="s">
        <v>281</v>
      </c>
      <c r="C270" s="10" t="s">
        <v>297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1:19" ht="13.2">
      <c r="A271" s="10" t="str">
        <f t="shared" si="4"/>
        <v>MAO DE OBRA EXTERNAGrupo Services</v>
      </c>
      <c r="B271" s="10" t="s">
        <v>281</v>
      </c>
      <c r="C271" s="10" t="s">
        <v>298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</row>
    <row r="272" spans="1:19" ht="13.2">
      <c r="A272" s="10" t="str">
        <f t="shared" si="4"/>
        <v>MAO DE OBRA EXTERNAHUBPROLOG TECNOLOGIA E SERVICOS LOGISTICOS LTDA</v>
      </c>
      <c r="B272" s="10" t="s">
        <v>281</v>
      </c>
      <c r="C272" s="10" t="s">
        <v>299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</row>
    <row r="273" spans="1:19" ht="13.2">
      <c r="A273" s="10" t="str">
        <f t="shared" si="4"/>
        <v>MAO DE OBRA EXTERNAJABUR SOLUÇÕES EM RECURSOS HUMANOS LTDA</v>
      </c>
      <c r="B273" s="10" t="s">
        <v>281</v>
      </c>
      <c r="C273" s="10" t="s">
        <v>300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</row>
    <row r="274" spans="1:19" ht="13.2">
      <c r="A274" s="10" t="str">
        <f t="shared" si="4"/>
        <v>MAO DE OBRA EXTERNAJUAREZ PEDRO DE OLIVEIRA LTDA</v>
      </c>
      <c r="B274" s="10" t="s">
        <v>281</v>
      </c>
      <c r="C274" s="10" t="s">
        <v>301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</row>
    <row r="275" spans="1:19" ht="13.2">
      <c r="A275" s="10" t="str">
        <f t="shared" si="4"/>
        <v>MAO DE OBRA EXTERNAMALKA GESTAO DE PESSOAS LTDA</v>
      </c>
      <c r="B275" s="10" t="s">
        <v>281</v>
      </c>
      <c r="C275" s="10" t="s">
        <v>302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</row>
    <row r="276" spans="1:19" ht="13.2">
      <c r="A276" s="10" t="str">
        <f t="shared" si="4"/>
        <v>MAO DE OBRA EXTERNAMANPOWER STAFFING LTDA</v>
      </c>
      <c r="B276" s="10" t="s">
        <v>281</v>
      </c>
      <c r="C276" s="10" t="s">
        <v>303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</row>
    <row r="277" spans="1:19" ht="13.2">
      <c r="A277" s="10" t="str">
        <f t="shared" si="4"/>
        <v>MAO DE OBRA EXTERNAMENDES TALENT TERCEIRIZACAO E RECURSOS HUMANOS LTDA</v>
      </c>
      <c r="B277" s="10" t="s">
        <v>281</v>
      </c>
      <c r="C277" s="10" t="s">
        <v>304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</row>
    <row r="278" spans="1:19" ht="13.2">
      <c r="A278" s="10" t="str">
        <f t="shared" si="4"/>
        <v>MAO DE OBRA EXTERNAMETARH RECRUTAMENTO E SELECAO DE PESSOAL LTDA.</v>
      </c>
      <c r="B278" s="10" t="s">
        <v>281</v>
      </c>
      <c r="C278" s="10" t="s">
        <v>305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</row>
    <row r="279" spans="1:19" ht="13.2">
      <c r="A279" s="10" t="str">
        <f t="shared" si="4"/>
        <v>MAO DE OBRA EXTERNANOSSA SERVICO TEMPORARIO E GESTAO DE PESSOAS LTDA</v>
      </c>
      <c r="B279" s="10" t="s">
        <v>281</v>
      </c>
      <c r="C279" s="10" t="s">
        <v>306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</row>
    <row r="280" spans="1:19" ht="13.2">
      <c r="A280" s="10" t="str">
        <f t="shared" si="4"/>
        <v>MAO DE OBRA EXTERNANOVA RHEAL CONSULTORIA EMPRESARIAL LTDA (união rh)</v>
      </c>
      <c r="B280" s="10" t="s">
        <v>281</v>
      </c>
      <c r="C280" s="10" t="s">
        <v>307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</row>
    <row r="281" spans="1:19" ht="13.2">
      <c r="A281" s="10" t="str">
        <f t="shared" si="4"/>
        <v>MAO DE OBRA EXTERNAOlog Operador Logístico Digital Ltda</v>
      </c>
      <c r="B281" s="10" t="s">
        <v>281</v>
      </c>
      <c r="C281" s="10" t="s">
        <v>308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</row>
    <row r="282" spans="1:19" ht="13.2">
      <c r="A282" s="10" t="str">
        <f t="shared" si="4"/>
        <v>MAO DE OBRA EXTERNAPANNA RECURSOS HUMANOS E TERCEIRIZAÇÃO LTDA</v>
      </c>
      <c r="B282" s="10" t="s">
        <v>281</v>
      </c>
      <c r="C282" s="10" t="s">
        <v>309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</row>
    <row r="283" spans="1:19" ht="13.2">
      <c r="A283" s="10" t="str">
        <f t="shared" si="4"/>
        <v>MAO DE OBRA EXTERNAPERSONA PRO GESTAO INTELIGENTE LTDA</v>
      </c>
      <c r="B283" s="10" t="s">
        <v>281</v>
      </c>
      <c r="C283" s="10" t="s">
        <v>310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</row>
    <row r="284" spans="1:19" ht="13.2">
      <c r="A284" s="10" t="str">
        <f t="shared" si="4"/>
        <v>MAO DE OBRA EXTERNAPolly Recursos Humanos e Transportes Ltda</v>
      </c>
      <c r="B284" s="10" t="s">
        <v>281</v>
      </c>
      <c r="C284" s="10" t="s">
        <v>311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</row>
    <row r="285" spans="1:19" ht="13.2">
      <c r="A285" s="10" t="str">
        <f t="shared" si="4"/>
        <v>MAO DE OBRA EXTERNAPolly Serviços de Apoio Logistico Eireli</v>
      </c>
      <c r="B285" s="10" t="s">
        <v>281</v>
      </c>
      <c r="C285" s="10" t="s">
        <v>312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</row>
    <row r="286" spans="1:19" ht="13.2">
      <c r="A286" s="10" t="str">
        <f t="shared" si="4"/>
        <v>MAO DE OBRA EXTERNAPolly Serviços de Terceirização Ltda</v>
      </c>
      <c r="B286" s="10" t="s">
        <v>281</v>
      </c>
      <c r="C286" s="10" t="s">
        <v>313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</row>
    <row r="287" spans="1:19" ht="13.2">
      <c r="A287" s="10" t="str">
        <f t="shared" si="4"/>
        <v>MAO DE OBRA EXTERNAPREMIERE SERVIÇOS EMPRESÁRIAIS LTDA</v>
      </c>
      <c r="B287" s="10" t="s">
        <v>281</v>
      </c>
      <c r="C287" s="10" t="s">
        <v>314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</row>
    <row r="288" spans="1:19" ht="13.2">
      <c r="A288" s="10" t="str">
        <f t="shared" si="4"/>
        <v>MAO DE OBRA EXTERNAPRIMER GESTAO DE RECURSOS HUMANOS LTDA</v>
      </c>
      <c r="B288" s="10" t="s">
        <v>281</v>
      </c>
      <c r="C288" s="10" t="s">
        <v>315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</row>
    <row r="289" spans="1:19" ht="13.2">
      <c r="A289" s="10" t="str">
        <f t="shared" si="4"/>
        <v>MAO DE OBRA EXTERNAPROMPT SERVIÇOS ESPECIALIZADOS EM MÃO DE OBRA LTDA</v>
      </c>
      <c r="B289" s="10" t="s">
        <v>281</v>
      </c>
      <c r="C289" s="10" t="s">
        <v>316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</row>
    <row r="290" spans="1:19" ht="13.2">
      <c r="A290" s="10" t="str">
        <f t="shared" si="4"/>
        <v>MAO DE OBRA EXTERNARECURSUS CONSULTORIA E OUTSOURCING LTDA</v>
      </c>
      <c r="B290" s="10" t="s">
        <v>281</v>
      </c>
      <c r="C290" s="10" t="s">
        <v>317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</row>
    <row r="291" spans="1:19" ht="13.2">
      <c r="A291" s="10" t="str">
        <f t="shared" si="4"/>
        <v>MAO DE OBRA EXTERNARH MAIOR</v>
      </c>
      <c r="B291" s="10" t="s">
        <v>281</v>
      </c>
      <c r="C291" s="10" t="s">
        <v>318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</row>
    <row r="292" spans="1:19" ht="13.2">
      <c r="A292" s="10" t="str">
        <f t="shared" si="4"/>
        <v>MAO DE OBRA EXTERNARhadar Recursos Humanos LTDA</v>
      </c>
      <c r="B292" s="10" t="s">
        <v>281</v>
      </c>
      <c r="C292" s="10" t="s">
        <v>319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</row>
    <row r="293" spans="1:19" ht="13.2">
      <c r="A293" s="10" t="str">
        <f t="shared" si="4"/>
        <v>MAO DE OBRA EXTERNART2 RH LTDA</v>
      </c>
      <c r="B293" s="10" t="s">
        <v>281</v>
      </c>
      <c r="C293" s="10" t="s">
        <v>320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</row>
    <row r="294" spans="1:19" ht="13.2">
      <c r="A294" s="10" t="str">
        <f t="shared" si="4"/>
        <v>MAO DE OBRA EXTERNASeven Logística &amp; Serviços</v>
      </c>
      <c r="B294" s="10" t="s">
        <v>281</v>
      </c>
      <c r="C294" s="10" t="s">
        <v>321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</row>
    <row r="295" spans="1:19" ht="13.2">
      <c r="A295" s="10" t="str">
        <f t="shared" si="4"/>
        <v>MAO DE OBRA EXTERNASP Soluções Empresariais Ltda(sertec)</v>
      </c>
      <c r="B295" s="10" t="s">
        <v>281</v>
      </c>
      <c r="C295" s="10" t="s">
        <v>322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</row>
    <row r="296" spans="1:19" ht="13.2">
      <c r="A296" s="10" t="str">
        <f t="shared" si="4"/>
        <v>MAO DE OBRA EXTERNASRM - TERCEIRIZACAO DE SERVICOS E RECURSOS HUMANOS LTDA</v>
      </c>
      <c r="B296" s="10" t="s">
        <v>281</v>
      </c>
      <c r="C296" s="10" t="s">
        <v>323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</row>
    <row r="297" spans="1:19" ht="13.2">
      <c r="A297" s="10" t="str">
        <f t="shared" si="4"/>
        <v>MAO DE OBRA EXTERNASUPORTE RECURSOS HUMANOS LTDA</v>
      </c>
      <c r="B297" s="10" t="s">
        <v>281</v>
      </c>
      <c r="C297" s="10" t="s">
        <v>324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</row>
    <row r="298" spans="1:19" ht="13.2">
      <c r="A298" s="10" t="str">
        <f t="shared" si="4"/>
        <v>MAO DE OBRA EXTERNASUPREMA SOLUÇÕES LOGISTICAS RECURSOS HUMANOS LTDA</v>
      </c>
      <c r="B298" s="10" t="s">
        <v>281</v>
      </c>
      <c r="C298" s="10" t="s">
        <v>325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</row>
    <row r="299" spans="1:19" ht="13.2">
      <c r="A299" s="10" t="str">
        <f t="shared" si="4"/>
        <v>MAO DE OBRA EXTERNATBRH RECURSOS HUMANOS LTDA</v>
      </c>
      <c r="B299" s="10" t="s">
        <v>281</v>
      </c>
      <c r="C299" s="10" t="s">
        <v>326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</row>
    <row r="300" spans="1:19" ht="13.2">
      <c r="A300" s="10" t="str">
        <f t="shared" si="4"/>
        <v>MAO DE OBRA EXTERNATELOS CONSULTORIA EMPRESARIAL LTDA</v>
      </c>
      <c r="B300" s="10" t="s">
        <v>281</v>
      </c>
      <c r="C300" s="10" t="s">
        <v>327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</row>
    <row r="301" spans="1:19" ht="13.2">
      <c r="A301" s="10" t="str">
        <f t="shared" si="4"/>
        <v>MAO DE OBRA EXTERNATSI</v>
      </c>
      <c r="B301" s="10" t="s">
        <v>281</v>
      </c>
      <c r="C301" s="10" t="s">
        <v>328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1:19" ht="13.2">
      <c r="A302" s="10" t="str">
        <f t="shared" si="4"/>
        <v>MAO DE OBRA EXTERNAUMANA BRASIL ASSESSORIA E CONSULTORIA DE RECURSOS HUMANOS LTDA</v>
      </c>
      <c r="B302" s="10" t="s">
        <v>281</v>
      </c>
      <c r="C302" s="10" t="s">
        <v>329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</row>
    <row r="303" spans="1:19" ht="13.2">
      <c r="A303" s="10" t="str">
        <f t="shared" si="4"/>
        <v>MAO DE OBRA EXTERNAVALOR RH TERCEIRIZAÇÃO DE MÃO DE OBRA LTDA</v>
      </c>
      <c r="B303" s="10" t="s">
        <v>281</v>
      </c>
      <c r="C303" s="10" t="s">
        <v>330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</row>
    <row r="304" spans="1:19" ht="13.2">
      <c r="A304" s="10" t="str">
        <f t="shared" si="4"/>
        <v>MAO DE OBRA EXTERNAWE CAN BR TRABALHO TEMPORÁRIO LTDA</v>
      </c>
      <c r="B304" s="10" t="s">
        <v>281</v>
      </c>
      <c r="C304" s="10" t="s">
        <v>331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</row>
    <row r="305" spans="1:19" ht="13.2">
      <c r="A305" s="10" t="str">
        <f t="shared" si="4"/>
        <v>MAO DE OBRA EXTERNAZAFER RECURSOS HUMANOS E TRABALHO TEMPORÁRIO LTDA</v>
      </c>
      <c r="B305" s="10" t="s">
        <v>281</v>
      </c>
      <c r="C305" s="10" t="s">
        <v>332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</row>
    <row r="306" spans="1:19" ht="13.2">
      <c r="A306" s="10" t="str">
        <f t="shared" si="4"/>
        <v>MAO DE OBRA EXTERNAADECCO RECURSOS HUMANOS S/A</v>
      </c>
      <c r="B306" s="10" t="s">
        <v>281</v>
      </c>
      <c r="C306" s="10" t="s">
        <v>333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</row>
    <row r="307" spans="1:19" ht="13.2">
      <c r="A307" s="10" t="str">
        <f t="shared" si="4"/>
        <v>MAO DE OBRA EXTERNAALLIS LUANDRE SOLUCOES EM TRADE E PESSOAS S/A</v>
      </c>
      <c r="B307" s="10" t="s">
        <v>281</v>
      </c>
      <c r="C307" s="10" t="s">
        <v>334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</row>
    <row r="308" spans="1:19" ht="13.2">
      <c r="A308" s="10" t="str">
        <f t="shared" si="4"/>
        <v>MAO DE OBRA EXTERNACUSTOMIZA LOGISTICA E SERVICOS LTDA</v>
      </c>
      <c r="B308" s="10" t="s">
        <v>281</v>
      </c>
      <c r="C308" s="10" t="s">
        <v>335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</row>
    <row r="309" spans="1:19" ht="13.2">
      <c r="A309" s="10" t="str">
        <f t="shared" si="4"/>
        <v>MAO DE OBRA EXTERNAGI GROUP BRASIL RECURSOS HUMANOS LTDA</v>
      </c>
      <c r="B309" s="10" t="s">
        <v>281</v>
      </c>
      <c r="C309" s="10" t="s">
        <v>336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</row>
    <row r="310" spans="1:19" ht="13.2">
      <c r="A310" s="10" t="str">
        <f t="shared" si="4"/>
        <v>MAO DE OBRA EXTERNAEXPERT CONSULTORIA E TERCEIRIZAÇÃO DE MÃO DE OBRA LTDA</v>
      </c>
      <c r="B310" s="10" t="s">
        <v>281</v>
      </c>
      <c r="C310" s="10" t="s">
        <v>337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</row>
    <row r="311" spans="1:19" ht="13.2">
      <c r="A311" s="10" t="str">
        <f t="shared" si="4"/>
        <v>MAO DE OBRA EXTERNALed Logística e Serviços Ltda</v>
      </c>
      <c r="B311" s="10" t="s">
        <v>281</v>
      </c>
      <c r="C311" s="10" t="s">
        <v>338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</row>
    <row r="312" spans="1:19" ht="13.2">
      <c r="A312" s="10" t="str">
        <f t="shared" si="4"/>
        <v>MAO DE OBRA EXTERNARANDSTAD BRASIL RECURSOS HUMANOS LTDA</v>
      </c>
      <c r="B312" s="10" t="s">
        <v>281</v>
      </c>
      <c r="C312" s="10" t="s">
        <v>339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</row>
    <row r="313" spans="1:19" ht="13.2">
      <c r="A313" s="10" t="str">
        <f t="shared" si="4"/>
        <v>FoodsSAPORE</v>
      </c>
      <c r="B313" s="10" t="s">
        <v>340</v>
      </c>
      <c r="C313" s="10" t="s">
        <v>341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</row>
    <row r="314" spans="1:19" ht="13.2">
      <c r="A314" s="10" t="str">
        <f t="shared" si="4"/>
        <v>FoodsVIVA FOOD</v>
      </c>
      <c r="B314" s="10" t="s">
        <v>340</v>
      </c>
      <c r="C314" s="10" t="s">
        <v>342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</row>
    <row r="315" spans="1:19" ht="13.2">
      <c r="A315" s="10" t="str">
        <f t="shared" si="4"/>
        <v>FoodsRESOLV</v>
      </c>
      <c r="B315" s="10" t="s">
        <v>340</v>
      </c>
      <c r="C315" s="10" t="s">
        <v>343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</row>
    <row r="316" spans="1:19" ht="13.2">
      <c r="A316" s="10" t="str">
        <f t="shared" si="4"/>
        <v>FoodsPIZZARIA FOFINHO</v>
      </c>
      <c r="B316" s="10" t="s">
        <v>340</v>
      </c>
      <c r="C316" s="10" t="s">
        <v>344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</row>
    <row r="317" spans="1:19" ht="13.2">
      <c r="A317" s="10" t="str">
        <f t="shared" si="4"/>
        <v>FoodsQUESTÃO DE GOSTO</v>
      </c>
      <c r="B317" s="10" t="s">
        <v>340</v>
      </c>
      <c r="C317" s="10" t="s">
        <v>345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</row>
    <row r="318" spans="1:19" ht="13.2">
      <c r="A318" s="10" t="str">
        <f t="shared" si="4"/>
        <v>FoodsCELEBRARE</v>
      </c>
      <c r="B318" s="10" t="s">
        <v>340</v>
      </c>
      <c r="C318" s="10" t="s">
        <v>346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</row>
    <row r="319" spans="1:19" ht="13.2">
      <c r="A319" s="10" t="str">
        <f t="shared" si="4"/>
        <v>FoodsPADARIA SÃO FRANCISCO</v>
      </c>
      <c r="B319" s="10" t="s">
        <v>340</v>
      </c>
      <c r="C319" s="10" t="s">
        <v>347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</row>
    <row r="320" spans="1:19" ht="13.2">
      <c r="A320" s="10" t="str">
        <f t="shared" si="4"/>
        <v>FoodsCOUVE FLOR REFEIÇÕES</v>
      </c>
      <c r="B320" s="10" t="s">
        <v>340</v>
      </c>
      <c r="C320" s="10" t="s">
        <v>348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</row>
    <row r="321" spans="1:19" ht="13.2">
      <c r="A321" s="10" t="str">
        <f t="shared" si="4"/>
        <v>FoodsCOMMEMORIA BUFFET</v>
      </c>
      <c r="B321" s="10" t="s">
        <v>340</v>
      </c>
      <c r="C321" s="10" t="s">
        <v>349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</row>
    <row r="322" spans="1:19" ht="13.2">
      <c r="A322" s="10" t="str">
        <f t="shared" si="4"/>
        <v>FoodsSABOR DA TERRA</v>
      </c>
      <c r="B322" s="10" t="s">
        <v>340</v>
      </c>
      <c r="C322" s="10" t="s">
        <v>350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</row>
    <row r="323" spans="1:19" ht="13.2">
      <c r="A323" s="10" t="str">
        <f t="shared" si="4"/>
        <v>FoodsNUTRIBEM</v>
      </c>
      <c r="B323" s="10" t="s">
        <v>340</v>
      </c>
      <c r="C323" s="10" t="s">
        <v>351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</row>
    <row r="324" spans="1:19" ht="13.2">
      <c r="A324" s="10" t="str">
        <f t="shared" si="4"/>
        <v>FoodsLUV EVENTOS</v>
      </c>
      <c r="B324" s="10" t="s">
        <v>340</v>
      </c>
      <c r="C324" s="10" t="s">
        <v>352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</row>
    <row r="325" spans="1:19" ht="13.2">
      <c r="A325" s="10" t="str">
        <f t="shared" si="4"/>
        <v>FoodsMENU ALIMENTAÇÃO</v>
      </c>
      <c r="B325" s="10" t="s">
        <v>340</v>
      </c>
      <c r="C325" s="10" t="s">
        <v>353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</row>
    <row r="326" spans="1:19" ht="13.2">
      <c r="A326" s="10" t="str">
        <f t="shared" si="4"/>
        <v>FoodsEXAL</v>
      </c>
      <c r="B326" s="10" t="s">
        <v>340</v>
      </c>
      <c r="C326" s="10" t="s">
        <v>354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</row>
    <row r="327" spans="1:19" ht="13.2">
      <c r="A327" s="10" t="str">
        <f t="shared" ref="A327:A338" si="5">_xlfn.CONCAT(B327,C327)</f>
        <v>FoodsNOBRE GASTRONIMIA</v>
      </c>
      <c r="B327" s="10" t="s">
        <v>340</v>
      </c>
      <c r="C327" s="10" t="s">
        <v>355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</row>
    <row r="328" spans="1:19" ht="13.2">
      <c r="A328" s="10" t="str">
        <f t="shared" si="5"/>
        <v>FoodsBANDEJÃO</v>
      </c>
      <c r="B328" s="10" t="s">
        <v>340</v>
      </c>
      <c r="C328" s="10" t="s">
        <v>356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</row>
    <row r="329" spans="1:19" ht="13.2">
      <c r="A329" s="10" t="str">
        <f t="shared" si="5"/>
        <v>FoodsESSENCIAL</v>
      </c>
      <c r="B329" s="10" t="s">
        <v>340</v>
      </c>
      <c r="C329" s="10" t="s">
        <v>357</v>
      </c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</row>
    <row r="330" spans="1:19" ht="13.2">
      <c r="A330" s="10" t="str">
        <f t="shared" si="5"/>
        <v>FoodsTCHE VIANDAS</v>
      </c>
      <c r="B330" s="10" t="s">
        <v>340</v>
      </c>
      <c r="C330" s="10" t="s">
        <v>358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</row>
    <row r="331" spans="1:19" ht="13.2">
      <c r="A331" s="10" t="str">
        <f t="shared" si="5"/>
        <v>FoodsNUTRISUL</v>
      </c>
      <c r="B331" s="10" t="s">
        <v>340</v>
      </c>
      <c r="C331" s="10" t="s">
        <v>359</v>
      </c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</row>
    <row r="332" spans="1:19" ht="13.2">
      <c r="A332" s="10" t="str">
        <f t="shared" si="5"/>
        <v>FoodsNUTRIR</v>
      </c>
      <c r="B332" s="10" t="s">
        <v>340</v>
      </c>
      <c r="C332" s="10" t="s">
        <v>360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1:19" ht="13.2">
      <c r="A333" s="10" t="str">
        <f t="shared" si="5"/>
        <v>FoodsROCHA RESTAURANTE</v>
      </c>
      <c r="B333" s="10" t="s">
        <v>340</v>
      </c>
      <c r="C333" s="10" t="s">
        <v>361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</row>
    <row r="334" spans="1:19" ht="13.2">
      <c r="A334" s="10" t="str">
        <f t="shared" si="5"/>
        <v>FoodsPREMIUM</v>
      </c>
      <c r="B334" s="10" t="s">
        <v>340</v>
      </c>
      <c r="C334" s="10" t="s">
        <v>362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</row>
    <row r="335" spans="1:19" ht="13.2">
      <c r="A335" s="10" t="str">
        <f t="shared" si="5"/>
        <v>FoodsNOVITÁ</v>
      </c>
      <c r="B335" s="10" t="s">
        <v>340</v>
      </c>
      <c r="C335" s="10" t="s">
        <v>363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</row>
    <row r="336" spans="1:19" ht="13.2">
      <c r="A336" s="10" t="str">
        <f t="shared" si="5"/>
        <v>FoodsSOBERANA SERVIÇOS DE REFEIÇÃO E COMERCIO LTDA</v>
      </c>
      <c r="B336" s="10" t="s">
        <v>340</v>
      </c>
      <c r="C336" s="10" t="s">
        <v>364</v>
      </c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</row>
    <row r="337" spans="1:19" ht="13.2">
      <c r="A337" s="10" t="str">
        <f t="shared" si="5"/>
        <v>FoodsGRSA</v>
      </c>
      <c r="B337" s="10" t="s">
        <v>340</v>
      </c>
      <c r="C337" s="10" t="s">
        <v>365</v>
      </c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</row>
    <row r="338" spans="1:19" ht="13.2">
      <c r="A338" s="10" t="str">
        <f t="shared" si="5"/>
        <v>FoodsSODEXO</v>
      </c>
      <c r="B338" s="10" t="s">
        <v>340</v>
      </c>
      <c r="C338" s="10" t="s">
        <v>366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</row>
    <row r="339" spans="1:19" ht="13.2">
      <c r="A339" s="10"/>
      <c r="B339" s="10"/>
      <c r="C339" s="10"/>
      <c r="E339" s="10"/>
      <c r="F339" s="10"/>
      <c r="G339" s="10"/>
      <c r="H339" s="10"/>
      <c r="I339" s="10"/>
      <c r="J339" s="10"/>
    </row>
    <row r="340" spans="1:19" ht="13.2">
      <c r="A340" s="10"/>
      <c r="B340" s="10"/>
      <c r="C340" s="10"/>
      <c r="E340" s="10"/>
      <c r="F340" s="10"/>
      <c r="G340" s="10"/>
      <c r="H340" s="10"/>
      <c r="I340" s="10"/>
      <c r="J340" s="10"/>
    </row>
    <row r="341" spans="1:19" ht="13.2">
      <c r="A341" s="10"/>
      <c r="B341" s="10"/>
      <c r="C341" s="10"/>
      <c r="E341" s="10"/>
      <c r="F341" s="10"/>
      <c r="G341" s="10"/>
      <c r="H341" s="10"/>
      <c r="I341" s="10"/>
      <c r="J341" s="10"/>
    </row>
    <row r="342" spans="1:19" ht="13.2">
      <c r="A342" s="10"/>
      <c r="B342" s="10"/>
      <c r="C342" s="10"/>
      <c r="E342" s="10"/>
      <c r="F342" s="10"/>
      <c r="G342" s="10"/>
      <c r="H342" s="10"/>
      <c r="I342" s="10"/>
      <c r="J342" s="10"/>
    </row>
    <row r="343" spans="1:19" ht="13.2">
      <c r="A343" s="10"/>
      <c r="B343" s="10"/>
      <c r="C343" s="10"/>
      <c r="E343" s="10"/>
      <c r="F343" s="10"/>
      <c r="G343" s="10"/>
      <c r="H343" s="10"/>
      <c r="I343" s="10"/>
      <c r="J343" s="10"/>
    </row>
    <row r="344" spans="1:19" ht="13.2">
      <c r="A344" s="10"/>
      <c r="B344" s="10"/>
      <c r="C344" s="10"/>
      <c r="E344" s="10"/>
      <c r="F344" s="10"/>
      <c r="G344" s="10"/>
      <c r="H344" s="10"/>
      <c r="I344" s="10"/>
      <c r="J344" s="10"/>
    </row>
    <row r="345" spans="1:19" ht="13.2">
      <c r="A345" s="10"/>
      <c r="B345" s="10"/>
      <c r="C345" s="10"/>
      <c r="E345" s="10"/>
      <c r="F345" s="10"/>
      <c r="G345" s="10"/>
      <c r="H345" s="10"/>
      <c r="I345" s="10"/>
      <c r="J345" s="10"/>
    </row>
    <row r="346" spans="1:19" ht="13.2">
      <c r="A346" s="10"/>
      <c r="B346" s="10"/>
      <c r="C346" s="10"/>
      <c r="E346" s="10"/>
      <c r="F346" s="10"/>
      <c r="G346" s="10"/>
      <c r="H346" s="10"/>
      <c r="I346" s="10"/>
      <c r="J346" s="10"/>
    </row>
    <row r="347" spans="1:19" ht="13.2">
      <c r="A347" s="10"/>
      <c r="B347" s="10"/>
      <c r="C347" s="10"/>
      <c r="E347" s="10"/>
      <c r="F347" s="10"/>
      <c r="G347" s="10"/>
      <c r="H347" s="10"/>
      <c r="I347" s="10"/>
      <c r="J347" s="10"/>
    </row>
    <row r="348" spans="1:19" ht="13.2">
      <c r="A348" s="10"/>
      <c r="B348" s="10"/>
      <c r="C348" s="10"/>
      <c r="E348" s="10"/>
      <c r="F348" s="10"/>
      <c r="G348" s="10"/>
      <c r="H348" s="10"/>
      <c r="I348" s="10"/>
      <c r="J348" s="10"/>
    </row>
    <row r="349" spans="1:19" ht="13.2">
      <c r="A349" s="10"/>
      <c r="B349" s="10"/>
      <c r="C349" s="10"/>
      <c r="E349" s="10"/>
      <c r="F349" s="10"/>
      <c r="G349" s="10"/>
      <c r="H349" s="10"/>
      <c r="I349" s="10"/>
      <c r="J349" s="10"/>
    </row>
    <row r="350" spans="1:19" ht="13.2">
      <c r="A350" s="10"/>
      <c r="B350" s="10"/>
      <c r="C350" s="10"/>
      <c r="E350" s="10"/>
      <c r="F350" s="10"/>
      <c r="G350" s="10"/>
      <c r="H350" s="10"/>
      <c r="I350" s="10"/>
      <c r="J350" s="10"/>
    </row>
    <row r="351" spans="1:19" ht="13.2">
      <c r="A351" s="10"/>
      <c r="B351" s="10"/>
      <c r="C351" s="10"/>
      <c r="E351" s="10"/>
      <c r="F351" s="10"/>
      <c r="G351" s="10"/>
      <c r="H351" s="10"/>
      <c r="I351" s="10"/>
      <c r="J351" s="10"/>
    </row>
    <row r="352" spans="1:19" ht="13.2">
      <c r="A352" s="10"/>
      <c r="B352" s="10"/>
      <c r="C352" s="10"/>
      <c r="E352" s="10"/>
      <c r="F352" s="10"/>
      <c r="G352" s="10"/>
      <c r="H352" s="10"/>
      <c r="I352" s="10"/>
      <c r="J352" s="10"/>
    </row>
    <row r="353" spans="1:10" ht="13.2">
      <c r="A353" s="10"/>
      <c r="B353" s="10"/>
      <c r="C353" s="10"/>
      <c r="E353" s="10"/>
      <c r="F353" s="10"/>
      <c r="G353" s="10"/>
      <c r="H353" s="10"/>
      <c r="I353" s="10"/>
      <c r="J353" s="10"/>
    </row>
    <row r="354" spans="1:10" ht="13.2">
      <c r="A354" s="10"/>
      <c r="B354" s="10"/>
      <c r="C354" s="10"/>
      <c r="E354" s="10"/>
      <c r="F354" s="10"/>
      <c r="G354" s="10"/>
      <c r="H354" s="10"/>
      <c r="I354" s="10"/>
      <c r="J354" s="10"/>
    </row>
    <row r="355" spans="1:10" ht="13.2">
      <c r="A355" s="10"/>
      <c r="B355" s="10"/>
      <c r="C355" s="10"/>
      <c r="E355" s="10"/>
      <c r="F355" s="10"/>
      <c r="G355" s="10"/>
      <c r="H355" s="10"/>
      <c r="I355" s="10"/>
      <c r="J355" s="10"/>
    </row>
    <row r="356" spans="1:10" ht="13.2">
      <c r="A356" s="10"/>
      <c r="B356" s="10"/>
      <c r="C356" s="10"/>
      <c r="E356" s="10"/>
      <c r="F356" s="10"/>
      <c r="G356" s="10"/>
      <c r="H356" s="10"/>
      <c r="I356" s="10"/>
      <c r="J356" s="10"/>
    </row>
    <row r="357" spans="1:10" ht="13.2">
      <c r="A357" s="10"/>
      <c r="B357" s="10"/>
      <c r="C357" s="10"/>
      <c r="E357" s="10"/>
      <c r="F357" s="10"/>
      <c r="G357" s="10"/>
      <c r="H357" s="10"/>
      <c r="I357" s="10"/>
      <c r="J357" s="10"/>
    </row>
    <row r="358" spans="1:10" ht="13.2">
      <c r="A358" s="10"/>
      <c r="B358" s="10"/>
      <c r="C358" s="10"/>
      <c r="E358" s="10"/>
      <c r="F358" s="10"/>
      <c r="G358" s="10"/>
      <c r="H358" s="10"/>
      <c r="I358" s="10"/>
      <c r="J358" s="10"/>
    </row>
    <row r="359" spans="1:10" ht="13.2">
      <c r="A359" s="10"/>
      <c r="B359" s="10"/>
      <c r="C359" s="10"/>
      <c r="E359" s="10"/>
      <c r="F359" s="10"/>
      <c r="G359" s="10"/>
      <c r="H359" s="10"/>
      <c r="I359" s="10"/>
      <c r="J359" s="10"/>
    </row>
    <row r="360" spans="1:10" ht="13.2">
      <c r="A360" s="10"/>
      <c r="B360" s="10"/>
      <c r="C360" s="10"/>
      <c r="E360" s="10"/>
      <c r="F360" s="10"/>
      <c r="G360" s="10"/>
      <c r="H360" s="10"/>
      <c r="I360" s="10"/>
      <c r="J360" s="10"/>
    </row>
    <row r="361" spans="1:10" ht="13.2">
      <c r="A361" s="10"/>
      <c r="B361" s="10"/>
      <c r="C361" s="10"/>
      <c r="E361" s="10"/>
      <c r="F361" s="10"/>
      <c r="G361" s="10"/>
      <c r="H361" s="10"/>
      <c r="I361" s="10"/>
      <c r="J361" s="10"/>
    </row>
    <row r="362" spans="1:10" ht="13.2">
      <c r="A362" s="10"/>
      <c r="B362" s="10"/>
      <c r="C362" s="10"/>
      <c r="E362" s="10"/>
      <c r="F362" s="10"/>
      <c r="G362" s="10"/>
      <c r="H362" s="10"/>
      <c r="I362" s="10"/>
      <c r="J362" s="10"/>
    </row>
  </sheetData>
  <autoFilter ref="A4:Y338" xr:uid="{00000000-0009-0000-0000-000000000000}"/>
  <mergeCells count="4">
    <mergeCell ref="E1:F1"/>
    <mergeCell ref="E3:J3"/>
    <mergeCell ref="K3:P3"/>
    <mergeCell ref="Q3:S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" sqref="D1"/>
    </sheetView>
  </sheetViews>
  <sheetFormatPr defaultColWidth="12.6640625" defaultRowHeight="15.75" customHeight="1" outlineLevelCol="1"/>
  <cols>
    <col min="1" max="1" width="17.88671875" customWidth="1"/>
    <col min="2" max="2" width="35.21875" customWidth="1"/>
    <col min="3" max="3" width="23" customWidth="1"/>
    <col min="4" max="20" width="17.88671875" customWidth="1"/>
    <col min="21" max="21" width="17.88671875" customWidth="1" collapsed="1"/>
    <col min="22" max="26" width="17.88671875" hidden="1" customWidth="1" outlineLevel="1"/>
  </cols>
  <sheetData>
    <row r="1" spans="1:21" ht="64.5" customHeight="1">
      <c r="A1" s="14" t="s">
        <v>6</v>
      </c>
      <c r="B1" s="14" t="s">
        <v>7</v>
      </c>
      <c r="C1" s="15" t="s">
        <v>367</v>
      </c>
      <c r="D1" s="16" t="s">
        <v>368</v>
      </c>
      <c r="E1" s="16" t="s">
        <v>369</v>
      </c>
      <c r="F1" s="16" t="s">
        <v>370</v>
      </c>
      <c r="G1" s="16" t="s">
        <v>371</v>
      </c>
      <c r="H1" s="16" t="s">
        <v>372</v>
      </c>
      <c r="I1" s="16" t="s">
        <v>373</v>
      </c>
      <c r="J1" s="17" t="s">
        <v>374</v>
      </c>
      <c r="K1" s="17" t="s">
        <v>375</v>
      </c>
      <c r="L1" s="17" t="s">
        <v>376</v>
      </c>
      <c r="M1" s="17" t="s">
        <v>377</v>
      </c>
      <c r="N1" s="17" t="s">
        <v>378</v>
      </c>
      <c r="O1" s="17" t="s">
        <v>379</v>
      </c>
      <c r="P1" s="17" t="s">
        <v>380</v>
      </c>
      <c r="Q1" s="17" t="s">
        <v>381</v>
      </c>
      <c r="R1" s="17" t="s">
        <v>382</v>
      </c>
      <c r="S1" s="18" t="s">
        <v>383</v>
      </c>
      <c r="T1" s="18" t="s">
        <v>384</v>
      </c>
      <c r="U1" s="19" t="s">
        <v>385</v>
      </c>
    </row>
    <row r="2" spans="1:21" ht="13.2">
      <c r="A2" s="14"/>
      <c r="B2" s="8" t="s">
        <v>24</v>
      </c>
      <c r="C2" s="20"/>
      <c r="D2" s="8">
        <v>0.15</v>
      </c>
      <c r="E2" s="8">
        <v>0.15</v>
      </c>
      <c r="F2" s="8">
        <v>0.3</v>
      </c>
      <c r="G2" s="8">
        <v>0.1</v>
      </c>
      <c r="H2" s="8">
        <v>0.1</v>
      </c>
      <c r="I2" s="8">
        <v>0.2</v>
      </c>
      <c r="J2" s="9">
        <v>0.2</v>
      </c>
      <c r="K2" s="9">
        <v>0.15</v>
      </c>
      <c r="L2" s="9">
        <v>0.15</v>
      </c>
      <c r="M2" s="9">
        <v>0.1</v>
      </c>
      <c r="N2" s="9">
        <v>0.15</v>
      </c>
      <c r="O2" s="9">
        <v>0.1</v>
      </c>
      <c r="P2" s="9">
        <v>0.05</v>
      </c>
      <c r="Q2" s="9">
        <v>0.05</v>
      </c>
      <c r="R2" s="9">
        <v>0.05</v>
      </c>
      <c r="S2" s="14"/>
      <c r="T2" s="14"/>
      <c r="U2" s="14"/>
    </row>
    <row r="3" spans="1:21" ht="13.2">
      <c r="A3" s="10" t="s">
        <v>25</v>
      </c>
      <c r="B3" s="10" t="s">
        <v>26</v>
      </c>
      <c r="C3" s="21">
        <v>2413838176.8099999</v>
      </c>
      <c r="D3" s="22">
        <f>VLOOKUP(_xlfn.CONCAT($A3,$B3),'Atribuição de Nota'!$A:$S,5,0)*'Atribuição de Nota'!E$5</f>
        <v>0</v>
      </c>
      <c r="E3" s="22">
        <f>VLOOKUP(_xlfn.CONCAT($A3,$B3),'Atribuição de Nota'!$A:$S,6,0)*'Atribuição de Nota'!F$5</f>
        <v>0</v>
      </c>
      <c r="F3" s="22">
        <f>VLOOKUP(_xlfn.CONCAT($A3,$B3),'Atribuição de Nota'!$A:$S,7,0)*'Atribuição de Nota'!G$5</f>
        <v>0</v>
      </c>
      <c r="G3" s="22">
        <f>VLOOKUP(_xlfn.CONCAT($A3,$B3),'Atribuição de Nota'!$A:$S,8,0)*'Atribuição de Nota'!H$5</f>
        <v>0</v>
      </c>
      <c r="H3" s="22">
        <f>VLOOKUP(_xlfn.CONCAT($A3,$B3),'Atribuição de Nota'!$A:$S,9,0)*'Atribuição de Nota'!I$5</f>
        <v>0</v>
      </c>
      <c r="I3" s="22">
        <f>VLOOKUP(_xlfn.CONCAT($A3,$B3),'Atribuição de Nota'!$A:$S,10,0)*'Atribuição de Nota'!J$5</f>
        <v>0</v>
      </c>
      <c r="J3" s="22">
        <f>VLOOKUP(_xlfn.CONCAT($A3,$B3),'Atribuição de Nota'!$A:$S,11,0)*'Atribuição de Nota'!K$5</f>
        <v>0</v>
      </c>
      <c r="K3" s="22">
        <f>VLOOKUP(_xlfn.CONCAT($A3,$B3),'Atribuição de Nota'!$A:$S,12,0)*'Atribuição de Nota'!L$5</f>
        <v>0</v>
      </c>
      <c r="L3" s="22">
        <f>VLOOKUP(_xlfn.CONCAT($A3,$B3),'Atribuição de Nota'!$A:$S,13,0)*'Atribuição de Nota'!M$5</f>
        <v>0</v>
      </c>
      <c r="M3" s="22">
        <f>VLOOKUP(_xlfn.CONCAT($A3,$B3),'Atribuição de Nota'!$A:$S,14,0)*'Atribuição de Nota'!N$5</f>
        <v>0</v>
      </c>
      <c r="N3" s="22">
        <f>VLOOKUP(_xlfn.CONCAT($A3,$B3),'Atribuição de Nota'!$A:$S,15,0)*'Atribuição de Nota'!O$5</f>
        <v>0</v>
      </c>
      <c r="O3" s="22">
        <f>VLOOKUP(_xlfn.CONCAT($A3,$B3),'Atribuição de Nota'!$A:$S,16,0)*'Atribuição de Nota'!P$5</f>
        <v>0</v>
      </c>
      <c r="P3" s="22">
        <f>VLOOKUP(_xlfn.CONCAT($A3,$B3),'Atribuição de Nota'!$A:$S,17,0)*'Atribuição de Nota'!Q$5</f>
        <v>0</v>
      </c>
      <c r="Q3" s="22">
        <f>VLOOKUP(_xlfn.CONCAT($A3,$B3),'Atribuição de Nota'!$A:$S,18,0)*'Atribuição de Nota'!R$5</f>
        <v>0</v>
      </c>
      <c r="R3" s="22">
        <f>VLOOKUP(_xlfn.CONCAT($A3,$B3),'Atribuição de Nota'!$A:$S,19,0)*'Atribuição de Nota'!S$5</f>
        <v>0</v>
      </c>
      <c r="S3" s="23">
        <f t="shared" ref="S3:S257" si="0">SUM(J3:R3)</f>
        <v>0</v>
      </c>
      <c r="T3" s="10">
        <f t="shared" ref="T3:T257" si="1">SUM(D3:I3)</f>
        <v>0</v>
      </c>
      <c r="U3" s="24">
        <f t="shared" ref="U3:U257" si="2">(S3+T3)/2</f>
        <v>0</v>
      </c>
    </row>
    <row r="4" spans="1:21" ht="13.2">
      <c r="A4" s="10" t="s">
        <v>25</v>
      </c>
      <c r="B4" s="10" t="s">
        <v>27</v>
      </c>
      <c r="C4" s="21">
        <v>642651622.09000003</v>
      </c>
      <c r="D4" s="22">
        <f>VLOOKUP(_xlfn.CONCAT($A4,$B4),'Atribuição de Nota'!$A:$S,5,0)*'Atribuição de Nota'!E$5</f>
        <v>0</v>
      </c>
      <c r="E4" s="22">
        <f>VLOOKUP(_xlfn.CONCAT($A4,$B4),'Atribuição de Nota'!$A:$S,6,0)*'Atribuição de Nota'!F$5</f>
        <v>0</v>
      </c>
      <c r="F4" s="22">
        <f>VLOOKUP(_xlfn.CONCAT($A4,$B4),'Atribuição de Nota'!$A:$S,7,0)*'Atribuição de Nota'!G$5</f>
        <v>0</v>
      </c>
      <c r="G4" s="22">
        <f>VLOOKUP(_xlfn.CONCAT($A4,$B4),'Atribuição de Nota'!$A:$S,8,0)*'Atribuição de Nota'!H$5</f>
        <v>0</v>
      </c>
      <c r="H4" s="22">
        <f>VLOOKUP(_xlfn.CONCAT($A4,$B4),'Atribuição de Nota'!$A:$S,9,0)*'Atribuição de Nota'!I$5</f>
        <v>0</v>
      </c>
      <c r="I4" s="22">
        <f>VLOOKUP(_xlfn.CONCAT($A4,$B4),'Atribuição de Nota'!$A:$S,10,0)*'Atribuição de Nota'!J$5</f>
        <v>0</v>
      </c>
      <c r="J4" s="22">
        <f>VLOOKUP(_xlfn.CONCAT($A4,$B4),'Atribuição de Nota'!$A:$S,11,0)*'Atribuição de Nota'!K$5</f>
        <v>0</v>
      </c>
      <c r="K4" s="22">
        <f>VLOOKUP(_xlfn.CONCAT($A4,$B4),'Atribuição de Nota'!$A:$S,12,0)*'Atribuição de Nota'!L$5</f>
        <v>0</v>
      </c>
      <c r="L4" s="22">
        <f>VLOOKUP(_xlfn.CONCAT($A4,$B4),'Atribuição de Nota'!$A:$S,13,0)*'Atribuição de Nota'!M$5</f>
        <v>0</v>
      </c>
      <c r="M4" s="22">
        <f>VLOOKUP(_xlfn.CONCAT($A4,$B4),'Atribuição de Nota'!$A:$S,14,0)*'Atribuição de Nota'!N$5</f>
        <v>0</v>
      </c>
      <c r="N4" s="22">
        <f>VLOOKUP(_xlfn.CONCAT($A4,$B4),'Atribuição de Nota'!$A:$S,15,0)*'Atribuição de Nota'!O$5</f>
        <v>0</v>
      </c>
      <c r="O4" s="22">
        <f>VLOOKUP(_xlfn.CONCAT($A4,$B4),'Atribuição de Nota'!$A:$S,16,0)*'Atribuição de Nota'!P$5</f>
        <v>0</v>
      </c>
      <c r="P4" s="22">
        <f>VLOOKUP(_xlfn.CONCAT($A4,$B4),'Atribuição de Nota'!$A:$S,17,0)*'Atribuição de Nota'!Q$5</f>
        <v>0</v>
      </c>
      <c r="Q4" s="22">
        <f>VLOOKUP(_xlfn.CONCAT($A4,$B4),'Atribuição de Nota'!$A:$S,18,0)*'Atribuição de Nota'!R$5</f>
        <v>0</v>
      </c>
      <c r="R4" s="22">
        <f>VLOOKUP(_xlfn.CONCAT($A4,$B4),'Atribuição de Nota'!$A:$S,19,0)*'Atribuição de Nota'!S$5</f>
        <v>0</v>
      </c>
      <c r="S4" s="10">
        <f t="shared" si="0"/>
        <v>0</v>
      </c>
      <c r="T4" s="10">
        <f t="shared" si="1"/>
        <v>0</v>
      </c>
      <c r="U4" s="24">
        <f t="shared" si="2"/>
        <v>0</v>
      </c>
    </row>
    <row r="5" spans="1:21" ht="13.2">
      <c r="A5" s="10" t="s">
        <v>25</v>
      </c>
      <c r="B5" s="10" t="s">
        <v>28</v>
      </c>
      <c r="C5" s="21">
        <v>197753537.25</v>
      </c>
      <c r="D5" s="22">
        <f>VLOOKUP(_xlfn.CONCAT($A5,$B5),'Atribuição de Nota'!$A:$S,5,0)*'Atribuição de Nota'!E$5</f>
        <v>0</v>
      </c>
      <c r="E5" s="22">
        <f>VLOOKUP(_xlfn.CONCAT($A5,$B5),'Atribuição de Nota'!$A:$S,6,0)*'Atribuição de Nota'!F$5</f>
        <v>0</v>
      </c>
      <c r="F5" s="22">
        <f>VLOOKUP(_xlfn.CONCAT($A5,$B5),'Atribuição de Nota'!$A:$S,7,0)*'Atribuição de Nota'!G$5</f>
        <v>0</v>
      </c>
      <c r="G5" s="22">
        <f>VLOOKUP(_xlfn.CONCAT($A5,$B5),'Atribuição de Nota'!$A:$S,8,0)*'Atribuição de Nota'!H$5</f>
        <v>0</v>
      </c>
      <c r="H5" s="22">
        <f>VLOOKUP(_xlfn.CONCAT($A5,$B5),'Atribuição de Nota'!$A:$S,9,0)*'Atribuição de Nota'!I$5</f>
        <v>0</v>
      </c>
      <c r="I5" s="22">
        <f>VLOOKUP(_xlfn.CONCAT($A5,$B5),'Atribuição de Nota'!$A:$S,10,0)*'Atribuição de Nota'!J$5</f>
        <v>0</v>
      </c>
      <c r="J5" s="22">
        <f>VLOOKUP(_xlfn.CONCAT($A5,$B5),'Atribuição de Nota'!$A:$S,11,0)*'Atribuição de Nota'!K$5</f>
        <v>0</v>
      </c>
      <c r="K5" s="22">
        <f>VLOOKUP(_xlfn.CONCAT($A5,$B5),'Atribuição de Nota'!$A:$S,12,0)*'Atribuição de Nota'!L$5</f>
        <v>0</v>
      </c>
      <c r="L5" s="22">
        <f>VLOOKUP(_xlfn.CONCAT($A5,$B5),'Atribuição de Nota'!$A:$S,13,0)*'Atribuição de Nota'!M$5</f>
        <v>0</v>
      </c>
      <c r="M5" s="22">
        <f>VLOOKUP(_xlfn.CONCAT($A5,$B5),'Atribuição de Nota'!$A:$S,14,0)*'Atribuição de Nota'!N$5</f>
        <v>0</v>
      </c>
      <c r="N5" s="22">
        <f>VLOOKUP(_xlfn.CONCAT($A5,$B5),'Atribuição de Nota'!$A:$S,15,0)*'Atribuição de Nota'!O$5</f>
        <v>0</v>
      </c>
      <c r="O5" s="22">
        <f>VLOOKUP(_xlfn.CONCAT($A5,$B5),'Atribuição de Nota'!$A:$S,16,0)*'Atribuição de Nota'!P$5</f>
        <v>0</v>
      </c>
      <c r="P5" s="22">
        <f>VLOOKUP(_xlfn.CONCAT($A5,$B5),'Atribuição de Nota'!$A:$S,17,0)*'Atribuição de Nota'!Q$5</f>
        <v>0</v>
      </c>
      <c r="Q5" s="22">
        <f>VLOOKUP(_xlfn.CONCAT($A5,$B5),'Atribuição de Nota'!$A:$S,18,0)*'Atribuição de Nota'!R$5</f>
        <v>0</v>
      </c>
      <c r="R5" s="22">
        <f>VLOOKUP(_xlfn.CONCAT($A5,$B5),'Atribuição de Nota'!$A:$S,19,0)*'Atribuição de Nota'!S$5</f>
        <v>0</v>
      </c>
      <c r="S5" s="10">
        <f t="shared" si="0"/>
        <v>0</v>
      </c>
      <c r="T5" s="10">
        <f t="shared" si="1"/>
        <v>0</v>
      </c>
      <c r="U5" s="24">
        <f t="shared" si="2"/>
        <v>0</v>
      </c>
    </row>
    <row r="6" spans="1:21" ht="13.2">
      <c r="A6" s="10" t="s">
        <v>29</v>
      </c>
      <c r="B6" s="10" t="s">
        <v>30</v>
      </c>
      <c r="C6" s="21">
        <v>201051615</v>
      </c>
      <c r="D6" s="22">
        <f>VLOOKUP(_xlfn.CONCAT($A6,$B6),'Atribuição de Nota'!$A:$S,5,0)*'Atribuição de Nota'!E$5</f>
        <v>0</v>
      </c>
      <c r="E6" s="22">
        <f>VLOOKUP(_xlfn.CONCAT($A6,$B6),'Atribuição de Nota'!$A:$S,6,0)*'Atribuição de Nota'!F$5</f>
        <v>0</v>
      </c>
      <c r="F6" s="22">
        <f>VLOOKUP(_xlfn.CONCAT($A6,$B6),'Atribuição de Nota'!$A:$S,7,0)*'Atribuição de Nota'!G$5</f>
        <v>0</v>
      </c>
      <c r="G6" s="22">
        <f>VLOOKUP(_xlfn.CONCAT($A6,$B6),'Atribuição de Nota'!$A:$S,8,0)*'Atribuição de Nota'!H$5</f>
        <v>0</v>
      </c>
      <c r="H6" s="22">
        <f>VLOOKUP(_xlfn.CONCAT($A6,$B6),'Atribuição de Nota'!$A:$S,9,0)*'Atribuição de Nota'!I$5</f>
        <v>0</v>
      </c>
      <c r="I6" s="22">
        <f>VLOOKUP(_xlfn.CONCAT($A6,$B6),'Atribuição de Nota'!$A:$S,10,0)*'Atribuição de Nota'!J$5</f>
        <v>0</v>
      </c>
      <c r="J6" s="22">
        <f>VLOOKUP(_xlfn.CONCAT($A6,$B6),'Atribuição de Nota'!$A:$S,11,0)*'Atribuição de Nota'!K$5</f>
        <v>0</v>
      </c>
      <c r="K6" s="22">
        <f>VLOOKUP(_xlfn.CONCAT($A6,$B6),'Atribuição de Nota'!$A:$S,12,0)*'Atribuição de Nota'!L$5</f>
        <v>0</v>
      </c>
      <c r="L6" s="22">
        <f>VLOOKUP(_xlfn.CONCAT($A6,$B6),'Atribuição de Nota'!$A:$S,13,0)*'Atribuição de Nota'!M$5</f>
        <v>0</v>
      </c>
      <c r="M6" s="22">
        <f>VLOOKUP(_xlfn.CONCAT($A6,$B6),'Atribuição de Nota'!$A:$S,14,0)*'Atribuição de Nota'!N$5</f>
        <v>0</v>
      </c>
      <c r="N6" s="22">
        <f>VLOOKUP(_xlfn.CONCAT($A6,$B6),'Atribuição de Nota'!$A:$S,15,0)*'Atribuição de Nota'!O$5</f>
        <v>0</v>
      </c>
      <c r="O6" s="22">
        <f>VLOOKUP(_xlfn.CONCAT($A6,$B6),'Atribuição de Nota'!$A:$S,16,0)*'Atribuição de Nota'!P$5</f>
        <v>0</v>
      </c>
      <c r="P6" s="22">
        <f>VLOOKUP(_xlfn.CONCAT($A6,$B6),'Atribuição de Nota'!$A:$S,17,0)*'Atribuição de Nota'!Q$5</f>
        <v>0</v>
      </c>
      <c r="Q6" s="22">
        <f>VLOOKUP(_xlfn.CONCAT($A6,$B6),'Atribuição de Nota'!$A:$S,18,0)*'Atribuição de Nota'!R$5</f>
        <v>0</v>
      </c>
      <c r="R6" s="22">
        <f>VLOOKUP(_xlfn.CONCAT($A6,$B6),'Atribuição de Nota'!$A:$S,19,0)*'Atribuição de Nota'!S$5</f>
        <v>0</v>
      </c>
      <c r="S6" s="10">
        <f t="shared" si="0"/>
        <v>0</v>
      </c>
      <c r="T6" s="10">
        <f t="shared" si="1"/>
        <v>0</v>
      </c>
      <c r="U6" s="24">
        <f t="shared" si="2"/>
        <v>0</v>
      </c>
    </row>
    <row r="7" spans="1:21" ht="13.2">
      <c r="A7" s="10" t="s">
        <v>29</v>
      </c>
      <c r="B7" s="10" t="s">
        <v>31</v>
      </c>
      <c r="C7" s="21">
        <v>56518223.850000001</v>
      </c>
      <c r="D7" s="22">
        <f>VLOOKUP(_xlfn.CONCAT($A7,$B7),'Atribuição de Nota'!$A:$S,5,0)*'Atribuição de Nota'!E$5</f>
        <v>0</v>
      </c>
      <c r="E7" s="22">
        <f>VLOOKUP(_xlfn.CONCAT($A7,$B7),'Atribuição de Nota'!$A:$S,6,0)*'Atribuição de Nota'!F$5</f>
        <v>0</v>
      </c>
      <c r="F7" s="22">
        <f>VLOOKUP(_xlfn.CONCAT($A7,$B7),'Atribuição de Nota'!$A:$S,7,0)*'Atribuição de Nota'!G$5</f>
        <v>0</v>
      </c>
      <c r="G7" s="22">
        <f>VLOOKUP(_xlfn.CONCAT($A7,$B7),'Atribuição de Nota'!$A:$S,8,0)*'Atribuição de Nota'!H$5</f>
        <v>0</v>
      </c>
      <c r="H7" s="22">
        <f>VLOOKUP(_xlfn.CONCAT($A7,$B7),'Atribuição de Nota'!$A:$S,9,0)*'Atribuição de Nota'!I$5</f>
        <v>0</v>
      </c>
      <c r="I7" s="22">
        <f>VLOOKUP(_xlfn.CONCAT($A7,$B7),'Atribuição de Nota'!$A:$S,10,0)*'Atribuição de Nota'!J$5</f>
        <v>0</v>
      </c>
      <c r="J7" s="22">
        <f>VLOOKUP(_xlfn.CONCAT($A7,$B7),'Atribuição de Nota'!$A:$S,11,0)*'Atribuição de Nota'!K$5</f>
        <v>0</v>
      </c>
      <c r="K7" s="22">
        <f>VLOOKUP(_xlfn.CONCAT($A7,$B7),'Atribuição de Nota'!$A:$S,12,0)*'Atribuição de Nota'!L$5</f>
        <v>0</v>
      </c>
      <c r="L7" s="22">
        <f>VLOOKUP(_xlfn.CONCAT($A7,$B7),'Atribuição de Nota'!$A:$S,13,0)*'Atribuição de Nota'!M$5</f>
        <v>0</v>
      </c>
      <c r="M7" s="22">
        <f>VLOOKUP(_xlfn.CONCAT($A7,$B7),'Atribuição de Nota'!$A:$S,14,0)*'Atribuição de Nota'!N$5</f>
        <v>0</v>
      </c>
      <c r="N7" s="22">
        <f>VLOOKUP(_xlfn.CONCAT($A7,$B7),'Atribuição de Nota'!$A:$S,15,0)*'Atribuição de Nota'!O$5</f>
        <v>0</v>
      </c>
      <c r="O7" s="22">
        <f>VLOOKUP(_xlfn.CONCAT($A7,$B7),'Atribuição de Nota'!$A:$S,16,0)*'Atribuição de Nota'!P$5</f>
        <v>0</v>
      </c>
      <c r="P7" s="22">
        <f>VLOOKUP(_xlfn.CONCAT($A7,$B7),'Atribuição de Nota'!$A:$S,17,0)*'Atribuição de Nota'!Q$5</f>
        <v>0</v>
      </c>
      <c r="Q7" s="22">
        <f>VLOOKUP(_xlfn.CONCAT($A7,$B7),'Atribuição de Nota'!$A:$S,18,0)*'Atribuição de Nota'!R$5</f>
        <v>0</v>
      </c>
      <c r="R7" s="22">
        <f>VLOOKUP(_xlfn.CONCAT($A7,$B7),'Atribuição de Nota'!$A:$S,19,0)*'Atribuição de Nota'!S$5</f>
        <v>0</v>
      </c>
      <c r="S7" s="10">
        <f t="shared" si="0"/>
        <v>0</v>
      </c>
      <c r="T7" s="10">
        <f t="shared" si="1"/>
        <v>0</v>
      </c>
      <c r="U7" s="24">
        <f t="shared" si="2"/>
        <v>0</v>
      </c>
    </row>
    <row r="8" spans="1:21" ht="13.2">
      <c r="A8" s="10" t="s">
        <v>29</v>
      </c>
      <c r="B8" s="10" t="s">
        <v>32</v>
      </c>
      <c r="C8" s="21">
        <v>4865880.47</v>
      </c>
      <c r="D8" s="22">
        <f>VLOOKUP(_xlfn.CONCAT($A8,$B8),'Atribuição de Nota'!$A:$S,5,0)*'Atribuição de Nota'!E$5</f>
        <v>0</v>
      </c>
      <c r="E8" s="22">
        <f>VLOOKUP(_xlfn.CONCAT($A8,$B8),'Atribuição de Nota'!$A:$S,6,0)*'Atribuição de Nota'!F$5</f>
        <v>0</v>
      </c>
      <c r="F8" s="22">
        <f>VLOOKUP(_xlfn.CONCAT($A8,$B8),'Atribuição de Nota'!$A:$S,7,0)*'Atribuição de Nota'!G$5</f>
        <v>0</v>
      </c>
      <c r="G8" s="22">
        <f>VLOOKUP(_xlfn.CONCAT($A8,$B8),'Atribuição de Nota'!$A:$S,8,0)*'Atribuição de Nota'!H$5</f>
        <v>0</v>
      </c>
      <c r="H8" s="22">
        <f>VLOOKUP(_xlfn.CONCAT($A8,$B8),'Atribuição de Nota'!$A:$S,9,0)*'Atribuição de Nota'!I$5</f>
        <v>0</v>
      </c>
      <c r="I8" s="22">
        <f>VLOOKUP(_xlfn.CONCAT($A8,$B8),'Atribuição de Nota'!$A:$S,10,0)*'Atribuição de Nota'!J$5</f>
        <v>0</v>
      </c>
      <c r="J8" s="22">
        <f>VLOOKUP(_xlfn.CONCAT($A8,$B8),'Atribuição de Nota'!$A:$S,11,0)*'Atribuição de Nota'!K$5</f>
        <v>0</v>
      </c>
      <c r="K8" s="22">
        <f>VLOOKUP(_xlfn.CONCAT($A8,$B8),'Atribuição de Nota'!$A:$S,12,0)*'Atribuição de Nota'!L$5</f>
        <v>0</v>
      </c>
      <c r="L8" s="22">
        <f>VLOOKUP(_xlfn.CONCAT($A8,$B8),'Atribuição de Nota'!$A:$S,13,0)*'Atribuição de Nota'!M$5</f>
        <v>0</v>
      </c>
      <c r="M8" s="22">
        <f>VLOOKUP(_xlfn.CONCAT($A8,$B8),'Atribuição de Nota'!$A:$S,14,0)*'Atribuição de Nota'!N$5</f>
        <v>0</v>
      </c>
      <c r="N8" s="22">
        <f>VLOOKUP(_xlfn.CONCAT($A8,$B8),'Atribuição de Nota'!$A:$S,15,0)*'Atribuição de Nota'!O$5</f>
        <v>0</v>
      </c>
      <c r="O8" s="22">
        <f>VLOOKUP(_xlfn.CONCAT($A8,$B8),'Atribuição de Nota'!$A:$S,16,0)*'Atribuição de Nota'!P$5</f>
        <v>0</v>
      </c>
      <c r="P8" s="22">
        <f>VLOOKUP(_xlfn.CONCAT($A8,$B8),'Atribuição de Nota'!$A:$S,17,0)*'Atribuição de Nota'!Q$5</f>
        <v>0</v>
      </c>
      <c r="Q8" s="22">
        <f>VLOOKUP(_xlfn.CONCAT($A8,$B8),'Atribuição de Nota'!$A:$S,18,0)*'Atribuição de Nota'!R$5</f>
        <v>0</v>
      </c>
      <c r="R8" s="22">
        <f>VLOOKUP(_xlfn.CONCAT($A8,$B8),'Atribuição de Nota'!$A:$S,19,0)*'Atribuição de Nota'!S$5</f>
        <v>0</v>
      </c>
      <c r="S8" s="10">
        <f t="shared" si="0"/>
        <v>0</v>
      </c>
      <c r="T8" s="10">
        <f t="shared" si="1"/>
        <v>0</v>
      </c>
      <c r="U8" s="24">
        <f t="shared" si="2"/>
        <v>0</v>
      </c>
    </row>
    <row r="9" spans="1:21" ht="13.2">
      <c r="A9" s="10" t="s">
        <v>33</v>
      </c>
      <c r="B9" s="10" t="s">
        <v>34</v>
      </c>
      <c r="C9" s="21">
        <v>11899.14</v>
      </c>
      <c r="D9" s="22">
        <f>VLOOKUP(_xlfn.CONCAT($A9,$B9),'Atribuição de Nota'!$A:$S,5,0)*'Atribuição de Nota'!E$5</f>
        <v>0</v>
      </c>
      <c r="E9" s="22">
        <f>VLOOKUP(_xlfn.CONCAT($A9,$B9),'Atribuição de Nota'!$A:$S,6,0)*'Atribuição de Nota'!F$5</f>
        <v>0</v>
      </c>
      <c r="F9" s="22">
        <f>VLOOKUP(_xlfn.CONCAT($A9,$B9),'Atribuição de Nota'!$A:$S,7,0)*'Atribuição de Nota'!G$5</f>
        <v>0</v>
      </c>
      <c r="G9" s="22">
        <f>VLOOKUP(_xlfn.CONCAT($A9,$B9),'Atribuição de Nota'!$A:$S,8,0)*'Atribuição de Nota'!H$5</f>
        <v>0</v>
      </c>
      <c r="H9" s="22">
        <f>VLOOKUP(_xlfn.CONCAT($A9,$B9),'Atribuição de Nota'!$A:$S,9,0)*'Atribuição de Nota'!I$5</f>
        <v>0</v>
      </c>
      <c r="I9" s="22">
        <f>VLOOKUP(_xlfn.CONCAT($A9,$B9),'Atribuição de Nota'!$A:$S,10,0)*'Atribuição de Nota'!J$5</f>
        <v>0</v>
      </c>
      <c r="J9" s="22">
        <f>VLOOKUP(_xlfn.CONCAT($A9,$B9),'Atribuição de Nota'!$A:$S,11,0)*'Atribuição de Nota'!K$5</f>
        <v>0</v>
      </c>
      <c r="K9" s="22">
        <f>VLOOKUP(_xlfn.CONCAT($A9,$B9),'Atribuição de Nota'!$A:$S,12,0)*'Atribuição de Nota'!L$5</f>
        <v>0</v>
      </c>
      <c r="L9" s="22">
        <f>VLOOKUP(_xlfn.CONCAT($A9,$B9),'Atribuição de Nota'!$A:$S,13,0)*'Atribuição de Nota'!M$5</f>
        <v>0</v>
      </c>
      <c r="M9" s="22">
        <f>VLOOKUP(_xlfn.CONCAT($A9,$B9),'Atribuição de Nota'!$A:$S,14,0)*'Atribuição de Nota'!N$5</f>
        <v>0</v>
      </c>
      <c r="N9" s="22">
        <f>VLOOKUP(_xlfn.CONCAT($A9,$B9),'Atribuição de Nota'!$A:$S,15,0)*'Atribuição de Nota'!O$5</f>
        <v>0</v>
      </c>
      <c r="O9" s="22">
        <f>VLOOKUP(_xlfn.CONCAT($A9,$B9),'Atribuição de Nota'!$A:$S,16,0)*'Atribuição de Nota'!P$5</f>
        <v>0</v>
      </c>
      <c r="P9" s="22">
        <f>VLOOKUP(_xlfn.CONCAT($A9,$B9),'Atribuição de Nota'!$A:$S,17,0)*'Atribuição de Nota'!Q$5</f>
        <v>0</v>
      </c>
      <c r="Q9" s="22">
        <f>VLOOKUP(_xlfn.CONCAT($A9,$B9),'Atribuição de Nota'!$A:$S,18,0)*'Atribuição de Nota'!R$5</f>
        <v>0</v>
      </c>
      <c r="R9" s="22">
        <f>VLOOKUP(_xlfn.CONCAT($A9,$B9),'Atribuição de Nota'!$A:$S,19,0)*'Atribuição de Nota'!S$5</f>
        <v>0</v>
      </c>
      <c r="S9" s="10">
        <f t="shared" si="0"/>
        <v>0</v>
      </c>
      <c r="T9" s="10">
        <f t="shared" si="1"/>
        <v>0</v>
      </c>
      <c r="U9" s="24">
        <f t="shared" si="2"/>
        <v>0</v>
      </c>
    </row>
    <row r="10" spans="1:21" ht="13.2">
      <c r="A10" s="10" t="s">
        <v>33</v>
      </c>
      <c r="B10" s="10" t="s">
        <v>35</v>
      </c>
      <c r="C10" s="21"/>
      <c r="D10" s="22">
        <f>VLOOKUP(_xlfn.CONCAT($A10,$B10),'Atribuição de Nota'!$A:$S,5,0)*'Atribuição de Nota'!E$5</f>
        <v>0</v>
      </c>
      <c r="E10" s="22">
        <f>VLOOKUP(_xlfn.CONCAT($A10,$B10),'Atribuição de Nota'!$A:$S,6,0)*'Atribuição de Nota'!F$5</f>
        <v>0</v>
      </c>
      <c r="F10" s="22">
        <f>VLOOKUP(_xlfn.CONCAT($A10,$B10),'Atribuição de Nota'!$A:$S,7,0)*'Atribuição de Nota'!G$5</f>
        <v>0</v>
      </c>
      <c r="G10" s="22">
        <f>VLOOKUP(_xlfn.CONCAT($A10,$B10),'Atribuição de Nota'!$A:$S,8,0)*'Atribuição de Nota'!H$5</f>
        <v>0</v>
      </c>
      <c r="H10" s="22">
        <f>VLOOKUP(_xlfn.CONCAT($A10,$B10),'Atribuição de Nota'!$A:$S,9,0)*'Atribuição de Nota'!I$5</f>
        <v>0</v>
      </c>
      <c r="I10" s="22">
        <f>VLOOKUP(_xlfn.CONCAT($A10,$B10),'Atribuição de Nota'!$A:$S,10,0)*'Atribuição de Nota'!J$5</f>
        <v>0</v>
      </c>
      <c r="J10" s="22">
        <f>VLOOKUP(_xlfn.CONCAT($A10,$B10),'Atribuição de Nota'!$A:$S,11,0)*'Atribuição de Nota'!K$5</f>
        <v>0</v>
      </c>
      <c r="K10" s="22">
        <f>VLOOKUP(_xlfn.CONCAT($A10,$B10),'Atribuição de Nota'!$A:$S,12,0)*'Atribuição de Nota'!L$5</f>
        <v>0</v>
      </c>
      <c r="L10" s="22">
        <f>VLOOKUP(_xlfn.CONCAT($A10,$B10),'Atribuição de Nota'!$A:$S,13,0)*'Atribuição de Nota'!M$5</f>
        <v>0</v>
      </c>
      <c r="M10" s="22">
        <f>VLOOKUP(_xlfn.CONCAT($A10,$B10),'Atribuição de Nota'!$A:$S,14,0)*'Atribuição de Nota'!N$5</f>
        <v>0</v>
      </c>
      <c r="N10" s="22">
        <f>VLOOKUP(_xlfn.CONCAT($A10,$B10),'Atribuição de Nota'!$A:$S,15,0)*'Atribuição de Nota'!O$5</f>
        <v>0</v>
      </c>
      <c r="O10" s="22">
        <f>VLOOKUP(_xlfn.CONCAT($A10,$B10),'Atribuição de Nota'!$A:$S,16,0)*'Atribuição de Nota'!P$5</f>
        <v>0</v>
      </c>
      <c r="P10" s="22">
        <f>VLOOKUP(_xlfn.CONCAT($A10,$B10),'Atribuição de Nota'!$A:$S,17,0)*'Atribuição de Nota'!Q$5</f>
        <v>0</v>
      </c>
      <c r="Q10" s="22">
        <f>VLOOKUP(_xlfn.CONCAT($A10,$B10),'Atribuição de Nota'!$A:$S,18,0)*'Atribuição de Nota'!R$5</f>
        <v>0</v>
      </c>
      <c r="R10" s="22">
        <f>VLOOKUP(_xlfn.CONCAT($A10,$B10),'Atribuição de Nota'!$A:$S,19,0)*'Atribuição de Nota'!S$5</f>
        <v>0</v>
      </c>
      <c r="S10" s="10">
        <f t="shared" si="0"/>
        <v>0</v>
      </c>
      <c r="T10" s="10">
        <f t="shared" si="1"/>
        <v>0</v>
      </c>
      <c r="U10" s="24">
        <f t="shared" si="2"/>
        <v>0</v>
      </c>
    </row>
    <row r="11" spans="1:21" ht="13.2">
      <c r="A11" s="10" t="s">
        <v>33</v>
      </c>
      <c r="B11" s="10" t="s">
        <v>36</v>
      </c>
      <c r="C11" s="21"/>
      <c r="D11" s="22">
        <f>VLOOKUP(_xlfn.CONCAT($A11,$B11),'Atribuição de Nota'!$A:$S,5,0)*'Atribuição de Nota'!E$5</f>
        <v>0</v>
      </c>
      <c r="E11" s="22">
        <f>VLOOKUP(_xlfn.CONCAT($A11,$B11),'Atribuição de Nota'!$A:$S,6,0)*'Atribuição de Nota'!F$5</f>
        <v>0</v>
      </c>
      <c r="F11" s="22">
        <f>VLOOKUP(_xlfn.CONCAT($A11,$B11),'Atribuição de Nota'!$A:$S,7,0)*'Atribuição de Nota'!G$5</f>
        <v>0</v>
      </c>
      <c r="G11" s="22">
        <f>VLOOKUP(_xlfn.CONCAT($A11,$B11),'Atribuição de Nota'!$A:$S,8,0)*'Atribuição de Nota'!H$5</f>
        <v>0</v>
      </c>
      <c r="H11" s="22">
        <f>VLOOKUP(_xlfn.CONCAT($A11,$B11),'Atribuição de Nota'!$A:$S,9,0)*'Atribuição de Nota'!I$5</f>
        <v>0</v>
      </c>
      <c r="I11" s="22">
        <f>VLOOKUP(_xlfn.CONCAT($A11,$B11),'Atribuição de Nota'!$A:$S,10,0)*'Atribuição de Nota'!J$5</f>
        <v>0</v>
      </c>
      <c r="J11" s="22">
        <f>VLOOKUP(_xlfn.CONCAT($A11,$B11),'Atribuição de Nota'!$A:$S,11,0)*'Atribuição de Nota'!K$5</f>
        <v>0</v>
      </c>
      <c r="K11" s="22">
        <f>VLOOKUP(_xlfn.CONCAT($A11,$B11),'Atribuição de Nota'!$A:$S,12,0)*'Atribuição de Nota'!L$5</f>
        <v>0</v>
      </c>
      <c r="L11" s="22">
        <f>VLOOKUP(_xlfn.CONCAT($A11,$B11),'Atribuição de Nota'!$A:$S,13,0)*'Atribuição de Nota'!M$5</f>
        <v>0</v>
      </c>
      <c r="M11" s="22">
        <f>VLOOKUP(_xlfn.CONCAT($A11,$B11),'Atribuição de Nota'!$A:$S,14,0)*'Atribuição de Nota'!N$5</f>
        <v>0</v>
      </c>
      <c r="N11" s="22">
        <f>VLOOKUP(_xlfn.CONCAT($A11,$B11),'Atribuição de Nota'!$A:$S,15,0)*'Atribuição de Nota'!O$5</f>
        <v>0</v>
      </c>
      <c r="O11" s="22">
        <f>VLOOKUP(_xlfn.CONCAT($A11,$B11),'Atribuição de Nota'!$A:$S,16,0)*'Atribuição de Nota'!P$5</f>
        <v>0</v>
      </c>
      <c r="P11" s="22">
        <f>VLOOKUP(_xlfn.CONCAT($A11,$B11),'Atribuição de Nota'!$A:$S,17,0)*'Atribuição de Nota'!Q$5</f>
        <v>0</v>
      </c>
      <c r="Q11" s="22">
        <f>VLOOKUP(_xlfn.CONCAT($A11,$B11),'Atribuição de Nota'!$A:$S,18,0)*'Atribuição de Nota'!R$5</f>
        <v>0</v>
      </c>
      <c r="R11" s="22">
        <f>VLOOKUP(_xlfn.CONCAT($A11,$B11),'Atribuição de Nota'!$A:$S,19,0)*'Atribuição de Nota'!S$5</f>
        <v>0</v>
      </c>
      <c r="S11" s="10">
        <f t="shared" si="0"/>
        <v>0</v>
      </c>
      <c r="T11" s="10">
        <f t="shared" si="1"/>
        <v>0</v>
      </c>
      <c r="U11" s="24">
        <f t="shared" si="2"/>
        <v>0</v>
      </c>
    </row>
    <row r="12" spans="1:21" ht="13.2">
      <c r="A12" s="10" t="s">
        <v>33</v>
      </c>
      <c r="B12" s="10" t="s">
        <v>37</v>
      </c>
      <c r="C12" s="21">
        <v>197693187.56</v>
      </c>
      <c r="D12" s="22">
        <f>VLOOKUP(_xlfn.CONCAT($A12,$B12),'Atribuição de Nota'!$A:$S,5,0)*'Atribuição de Nota'!E$5</f>
        <v>0</v>
      </c>
      <c r="E12" s="22">
        <f>VLOOKUP(_xlfn.CONCAT($A12,$B12),'Atribuição de Nota'!$A:$S,6,0)*'Atribuição de Nota'!F$5</f>
        <v>0</v>
      </c>
      <c r="F12" s="22">
        <f>VLOOKUP(_xlfn.CONCAT($A12,$B12),'Atribuição de Nota'!$A:$S,7,0)*'Atribuição de Nota'!G$5</f>
        <v>0</v>
      </c>
      <c r="G12" s="22">
        <f>VLOOKUP(_xlfn.CONCAT($A12,$B12),'Atribuição de Nota'!$A:$S,8,0)*'Atribuição de Nota'!H$5</f>
        <v>0</v>
      </c>
      <c r="H12" s="22">
        <f>VLOOKUP(_xlfn.CONCAT($A12,$B12),'Atribuição de Nota'!$A:$S,9,0)*'Atribuição de Nota'!I$5</f>
        <v>0</v>
      </c>
      <c r="I12" s="22">
        <f>VLOOKUP(_xlfn.CONCAT($A12,$B12),'Atribuição de Nota'!$A:$S,10,0)*'Atribuição de Nota'!J$5</f>
        <v>0</v>
      </c>
      <c r="J12" s="22">
        <f>VLOOKUP(_xlfn.CONCAT($A12,$B12),'Atribuição de Nota'!$A:$S,11,0)*'Atribuição de Nota'!K$5</f>
        <v>0</v>
      </c>
      <c r="K12" s="22">
        <f>VLOOKUP(_xlfn.CONCAT($A12,$B12),'Atribuição de Nota'!$A:$S,12,0)*'Atribuição de Nota'!L$5</f>
        <v>0</v>
      </c>
      <c r="L12" s="22">
        <f>VLOOKUP(_xlfn.CONCAT($A12,$B12),'Atribuição de Nota'!$A:$S,13,0)*'Atribuição de Nota'!M$5</f>
        <v>0</v>
      </c>
      <c r="M12" s="22">
        <f>VLOOKUP(_xlfn.CONCAT($A12,$B12),'Atribuição de Nota'!$A:$S,14,0)*'Atribuição de Nota'!N$5</f>
        <v>0</v>
      </c>
      <c r="N12" s="22">
        <f>VLOOKUP(_xlfn.CONCAT($A12,$B12),'Atribuição de Nota'!$A:$S,15,0)*'Atribuição de Nota'!O$5</f>
        <v>0</v>
      </c>
      <c r="O12" s="22">
        <f>VLOOKUP(_xlfn.CONCAT($A12,$B12),'Atribuição de Nota'!$A:$S,16,0)*'Atribuição de Nota'!P$5</f>
        <v>0</v>
      </c>
      <c r="P12" s="22">
        <f>VLOOKUP(_xlfn.CONCAT($A12,$B12),'Atribuição de Nota'!$A:$S,17,0)*'Atribuição de Nota'!Q$5</f>
        <v>0</v>
      </c>
      <c r="Q12" s="22">
        <f>VLOOKUP(_xlfn.CONCAT($A12,$B12),'Atribuição de Nota'!$A:$S,18,0)*'Atribuição de Nota'!R$5</f>
        <v>0</v>
      </c>
      <c r="R12" s="22">
        <f>VLOOKUP(_xlfn.CONCAT($A12,$B12),'Atribuição de Nota'!$A:$S,19,0)*'Atribuição de Nota'!S$5</f>
        <v>0</v>
      </c>
      <c r="S12" s="10">
        <f t="shared" si="0"/>
        <v>0</v>
      </c>
      <c r="T12" s="10">
        <f t="shared" si="1"/>
        <v>0</v>
      </c>
      <c r="U12" s="24">
        <f t="shared" si="2"/>
        <v>0</v>
      </c>
    </row>
    <row r="13" spans="1:21" ht="13.2">
      <c r="A13" s="10" t="s">
        <v>38</v>
      </c>
      <c r="B13" s="10" t="s">
        <v>39</v>
      </c>
      <c r="C13" s="21">
        <v>1816366031.3699999</v>
      </c>
      <c r="D13" s="22">
        <f>VLOOKUP(_xlfn.CONCAT($A13,$B13),'Atribuição de Nota'!$A:$S,5,0)*'Atribuição de Nota'!E$5</f>
        <v>0</v>
      </c>
      <c r="E13" s="22">
        <f>VLOOKUP(_xlfn.CONCAT($A13,$B13),'Atribuição de Nota'!$A:$S,6,0)*'Atribuição de Nota'!F$5</f>
        <v>0</v>
      </c>
      <c r="F13" s="22">
        <f>VLOOKUP(_xlfn.CONCAT($A13,$B13),'Atribuição de Nota'!$A:$S,7,0)*'Atribuição de Nota'!G$5</f>
        <v>0</v>
      </c>
      <c r="G13" s="22">
        <f>VLOOKUP(_xlfn.CONCAT($A13,$B13),'Atribuição de Nota'!$A:$S,8,0)*'Atribuição de Nota'!H$5</f>
        <v>0</v>
      </c>
      <c r="H13" s="22">
        <f>VLOOKUP(_xlfn.CONCAT($A13,$B13),'Atribuição de Nota'!$A:$S,9,0)*'Atribuição de Nota'!I$5</f>
        <v>0</v>
      </c>
      <c r="I13" s="22">
        <f>VLOOKUP(_xlfn.CONCAT($A13,$B13),'Atribuição de Nota'!$A:$S,10,0)*'Atribuição de Nota'!J$5</f>
        <v>0</v>
      </c>
      <c r="J13" s="22">
        <f>VLOOKUP(_xlfn.CONCAT($A13,$B13),'Atribuição de Nota'!$A:$S,11,0)*'Atribuição de Nota'!K$5</f>
        <v>0</v>
      </c>
      <c r="K13" s="22">
        <f>VLOOKUP(_xlfn.CONCAT($A13,$B13),'Atribuição de Nota'!$A:$S,12,0)*'Atribuição de Nota'!L$5</f>
        <v>0</v>
      </c>
      <c r="L13" s="22">
        <f>VLOOKUP(_xlfn.CONCAT($A13,$B13),'Atribuição de Nota'!$A:$S,13,0)*'Atribuição de Nota'!M$5</f>
        <v>0</v>
      </c>
      <c r="M13" s="22">
        <f>VLOOKUP(_xlfn.CONCAT($A13,$B13),'Atribuição de Nota'!$A:$S,14,0)*'Atribuição de Nota'!N$5</f>
        <v>0</v>
      </c>
      <c r="N13" s="22">
        <f>VLOOKUP(_xlfn.CONCAT($A13,$B13),'Atribuição de Nota'!$A:$S,15,0)*'Atribuição de Nota'!O$5</f>
        <v>0</v>
      </c>
      <c r="O13" s="22">
        <f>VLOOKUP(_xlfn.CONCAT($A13,$B13),'Atribuição de Nota'!$A:$S,16,0)*'Atribuição de Nota'!P$5</f>
        <v>0</v>
      </c>
      <c r="P13" s="22">
        <f>VLOOKUP(_xlfn.CONCAT($A13,$B13),'Atribuição de Nota'!$A:$S,17,0)*'Atribuição de Nota'!Q$5</f>
        <v>0</v>
      </c>
      <c r="Q13" s="22">
        <f>VLOOKUP(_xlfn.CONCAT($A13,$B13),'Atribuição de Nota'!$A:$S,18,0)*'Atribuição de Nota'!R$5</f>
        <v>0</v>
      </c>
      <c r="R13" s="22">
        <f>VLOOKUP(_xlfn.CONCAT($A13,$B13),'Atribuição de Nota'!$A:$S,19,0)*'Atribuição de Nota'!S$5</f>
        <v>0</v>
      </c>
      <c r="S13" s="10">
        <f t="shared" si="0"/>
        <v>0</v>
      </c>
      <c r="T13" s="10">
        <f t="shared" si="1"/>
        <v>0</v>
      </c>
      <c r="U13" s="24">
        <f t="shared" si="2"/>
        <v>0</v>
      </c>
    </row>
    <row r="14" spans="1:21" ht="13.2">
      <c r="A14" s="10" t="s">
        <v>38</v>
      </c>
      <c r="B14" s="10" t="s">
        <v>40</v>
      </c>
      <c r="C14" s="21">
        <v>59171196.810000002</v>
      </c>
      <c r="D14" s="22">
        <f>VLOOKUP(_xlfn.CONCAT($A14,$B14),'Atribuição de Nota'!$A:$S,5,0)*'Atribuição de Nota'!E$5</f>
        <v>0</v>
      </c>
      <c r="E14" s="22">
        <f>VLOOKUP(_xlfn.CONCAT($A14,$B14),'Atribuição de Nota'!$A:$S,6,0)*'Atribuição de Nota'!F$5</f>
        <v>0</v>
      </c>
      <c r="F14" s="22">
        <f>VLOOKUP(_xlfn.CONCAT($A14,$B14),'Atribuição de Nota'!$A:$S,7,0)*'Atribuição de Nota'!G$5</f>
        <v>0</v>
      </c>
      <c r="G14" s="22">
        <f>VLOOKUP(_xlfn.CONCAT($A14,$B14),'Atribuição de Nota'!$A:$S,8,0)*'Atribuição de Nota'!H$5</f>
        <v>0</v>
      </c>
      <c r="H14" s="22">
        <f>VLOOKUP(_xlfn.CONCAT($A14,$B14),'Atribuição de Nota'!$A:$S,9,0)*'Atribuição de Nota'!I$5</f>
        <v>0</v>
      </c>
      <c r="I14" s="22">
        <f>VLOOKUP(_xlfn.CONCAT($A14,$B14),'Atribuição de Nota'!$A:$S,10,0)*'Atribuição de Nota'!J$5</f>
        <v>0</v>
      </c>
      <c r="J14" s="22">
        <f>VLOOKUP(_xlfn.CONCAT($A14,$B14),'Atribuição de Nota'!$A:$S,11,0)*'Atribuição de Nota'!K$5</f>
        <v>0</v>
      </c>
      <c r="K14" s="22">
        <f>VLOOKUP(_xlfn.CONCAT($A14,$B14),'Atribuição de Nota'!$A:$S,12,0)*'Atribuição de Nota'!L$5</f>
        <v>0</v>
      </c>
      <c r="L14" s="22">
        <f>VLOOKUP(_xlfn.CONCAT($A14,$B14),'Atribuição de Nota'!$A:$S,13,0)*'Atribuição de Nota'!M$5</f>
        <v>0</v>
      </c>
      <c r="M14" s="22">
        <f>VLOOKUP(_xlfn.CONCAT($A14,$B14),'Atribuição de Nota'!$A:$S,14,0)*'Atribuição de Nota'!N$5</f>
        <v>0</v>
      </c>
      <c r="N14" s="22">
        <f>VLOOKUP(_xlfn.CONCAT($A14,$B14),'Atribuição de Nota'!$A:$S,15,0)*'Atribuição de Nota'!O$5</f>
        <v>0</v>
      </c>
      <c r="O14" s="22">
        <f>VLOOKUP(_xlfn.CONCAT($A14,$B14),'Atribuição de Nota'!$A:$S,16,0)*'Atribuição de Nota'!P$5</f>
        <v>0</v>
      </c>
      <c r="P14" s="22">
        <f>VLOOKUP(_xlfn.CONCAT($A14,$B14),'Atribuição de Nota'!$A:$S,17,0)*'Atribuição de Nota'!Q$5</f>
        <v>0</v>
      </c>
      <c r="Q14" s="22">
        <f>VLOOKUP(_xlfn.CONCAT($A14,$B14),'Atribuição de Nota'!$A:$S,18,0)*'Atribuição de Nota'!R$5</f>
        <v>0</v>
      </c>
      <c r="R14" s="22">
        <f>VLOOKUP(_xlfn.CONCAT($A14,$B14),'Atribuição de Nota'!$A:$S,19,0)*'Atribuição de Nota'!S$5</f>
        <v>0</v>
      </c>
      <c r="S14" s="10">
        <f t="shared" si="0"/>
        <v>0</v>
      </c>
      <c r="T14" s="10">
        <f t="shared" si="1"/>
        <v>0</v>
      </c>
      <c r="U14" s="24">
        <f t="shared" si="2"/>
        <v>0</v>
      </c>
    </row>
    <row r="15" spans="1:21" ht="13.2">
      <c r="A15" s="10" t="s">
        <v>38</v>
      </c>
      <c r="B15" s="10" t="s">
        <v>41</v>
      </c>
      <c r="C15" s="21">
        <v>1222181.73</v>
      </c>
      <c r="D15" s="22">
        <f>VLOOKUP(_xlfn.CONCAT($A15,$B15),'Atribuição de Nota'!$A:$S,5,0)*'Atribuição de Nota'!E$5</f>
        <v>0</v>
      </c>
      <c r="E15" s="22">
        <f>VLOOKUP(_xlfn.CONCAT($A15,$B15),'Atribuição de Nota'!$A:$S,6,0)*'Atribuição de Nota'!F$5</f>
        <v>0</v>
      </c>
      <c r="F15" s="22">
        <f>VLOOKUP(_xlfn.CONCAT($A15,$B15),'Atribuição de Nota'!$A:$S,7,0)*'Atribuição de Nota'!G$5</f>
        <v>0</v>
      </c>
      <c r="G15" s="22">
        <f>VLOOKUP(_xlfn.CONCAT($A15,$B15),'Atribuição de Nota'!$A:$S,8,0)*'Atribuição de Nota'!H$5</f>
        <v>0</v>
      </c>
      <c r="H15" s="22">
        <f>VLOOKUP(_xlfn.CONCAT($A15,$B15),'Atribuição de Nota'!$A:$S,9,0)*'Atribuição de Nota'!I$5</f>
        <v>0</v>
      </c>
      <c r="I15" s="22">
        <f>VLOOKUP(_xlfn.CONCAT($A15,$B15),'Atribuição de Nota'!$A:$S,10,0)*'Atribuição de Nota'!J$5</f>
        <v>0</v>
      </c>
      <c r="J15" s="22">
        <f>VLOOKUP(_xlfn.CONCAT($A15,$B15),'Atribuição de Nota'!$A:$S,11,0)*'Atribuição de Nota'!K$5</f>
        <v>0</v>
      </c>
      <c r="K15" s="22">
        <f>VLOOKUP(_xlfn.CONCAT($A15,$B15),'Atribuição de Nota'!$A:$S,12,0)*'Atribuição de Nota'!L$5</f>
        <v>0</v>
      </c>
      <c r="L15" s="22">
        <f>VLOOKUP(_xlfn.CONCAT($A15,$B15),'Atribuição de Nota'!$A:$S,13,0)*'Atribuição de Nota'!M$5</f>
        <v>0</v>
      </c>
      <c r="M15" s="22">
        <f>VLOOKUP(_xlfn.CONCAT($A15,$B15),'Atribuição de Nota'!$A:$S,14,0)*'Atribuição de Nota'!N$5</f>
        <v>0</v>
      </c>
      <c r="N15" s="22">
        <f>VLOOKUP(_xlfn.CONCAT($A15,$B15),'Atribuição de Nota'!$A:$S,15,0)*'Atribuição de Nota'!O$5</f>
        <v>0</v>
      </c>
      <c r="O15" s="22">
        <f>VLOOKUP(_xlfn.CONCAT($A15,$B15),'Atribuição de Nota'!$A:$S,16,0)*'Atribuição de Nota'!P$5</f>
        <v>0</v>
      </c>
      <c r="P15" s="22">
        <f>VLOOKUP(_xlfn.CONCAT($A15,$B15),'Atribuição de Nota'!$A:$S,17,0)*'Atribuição de Nota'!Q$5</f>
        <v>0</v>
      </c>
      <c r="Q15" s="22">
        <f>VLOOKUP(_xlfn.CONCAT($A15,$B15),'Atribuição de Nota'!$A:$S,18,0)*'Atribuição de Nota'!R$5</f>
        <v>0</v>
      </c>
      <c r="R15" s="22">
        <f>VLOOKUP(_xlfn.CONCAT($A15,$B15),'Atribuição de Nota'!$A:$S,19,0)*'Atribuição de Nota'!S$5</f>
        <v>0</v>
      </c>
      <c r="S15" s="10">
        <f t="shared" si="0"/>
        <v>0</v>
      </c>
      <c r="T15" s="10">
        <f t="shared" si="1"/>
        <v>0</v>
      </c>
      <c r="U15" s="24">
        <f t="shared" si="2"/>
        <v>0</v>
      </c>
    </row>
    <row r="16" spans="1:21" ht="13.2">
      <c r="A16" s="10" t="s">
        <v>38</v>
      </c>
      <c r="B16" s="10" t="s">
        <v>42</v>
      </c>
      <c r="C16" s="21"/>
      <c r="D16" s="22">
        <f>VLOOKUP(_xlfn.CONCAT($A16,$B16),'Atribuição de Nota'!$A:$S,5,0)*'Atribuição de Nota'!E$5</f>
        <v>0</v>
      </c>
      <c r="E16" s="22">
        <f>VLOOKUP(_xlfn.CONCAT($A16,$B16),'Atribuição de Nota'!$A:$S,6,0)*'Atribuição de Nota'!F$5</f>
        <v>0</v>
      </c>
      <c r="F16" s="22">
        <f>VLOOKUP(_xlfn.CONCAT($A16,$B16),'Atribuição de Nota'!$A:$S,7,0)*'Atribuição de Nota'!G$5</f>
        <v>0</v>
      </c>
      <c r="G16" s="22">
        <f>VLOOKUP(_xlfn.CONCAT($A16,$B16),'Atribuição de Nota'!$A:$S,8,0)*'Atribuição de Nota'!H$5</f>
        <v>0</v>
      </c>
      <c r="H16" s="22">
        <f>VLOOKUP(_xlfn.CONCAT($A16,$B16),'Atribuição de Nota'!$A:$S,9,0)*'Atribuição de Nota'!I$5</f>
        <v>0</v>
      </c>
      <c r="I16" s="22">
        <f>VLOOKUP(_xlfn.CONCAT($A16,$B16),'Atribuição de Nota'!$A:$S,10,0)*'Atribuição de Nota'!J$5</f>
        <v>0</v>
      </c>
      <c r="J16" s="22">
        <f>VLOOKUP(_xlfn.CONCAT($A16,$B16),'Atribuição de Nota'!$A:$S,11,0)*'Atribuição de Nota'!K$5</f>
        <v>0</v>
      </c>
      <c r="K16" s="22">
        <f>VLOOKUP(_xlfn.CONCAT($A16,$B16),'Atribuição de Nota'!$A:$S,12,0)*'Atribuição de Nota'!L$5</f>
        <v>0</v>
      </c>
      <c r="L16" s="22">
        <f>VLOOKUP(_xlfn.CONCAT($A16,$B16),'Atribuição de Nota'!$A:$S,13,0)*'Atribuição de Nota'!M$5</f>
        <v>0</v>
      </c>
      <c r="M16" s="22">
        <f>VLOOKUP(_xlfn.CONCAT($A16,$B16),'Atribuição de Nota'!$A:$S,14,0)*'Atribuição de Nota'!N$5</f>
        <v>0</v>
      </c>
      <c r="N16" s="22">
        <f>VLOOKUP(_xlfn.CONCAT($A16,$B16),'Atribuição de Nota'!$A:$S,15,0)*'Atribuição de Nota'!O$5</f>
        <v>0</v>
      </c>
      <c r="O16" s="22">
        <f>VLOOKUP(_xlfn.CONCAT($A16,$B16),'Atribuição de Nota'!$A:$S,16,0)*'Atribuição de Nota'!P$5</f>
        <v>0</v>
      </c>
      <c r="P16" s="22">
        <f>VLOOKUP(_xlfn.CONCAT($A16,$B16),'Atribuição de Nota'!$A:$S,17,0)*'Atribuição de Nota'!Q$5</f>
        <v>0</v>
      </c>
      <c r="Q16" s="22">
        <f>VLOOKUP(_xlfn.CONCAT($A16,$B16),'Atribuição de Nota'!$A:$S,18,0)*'Atribuição de Nota'!R$5</f>
        <v>0</v>
      </c>
      <c r="R16" s="22">
        <f>VLOOKUP(_xlfn.CONCAT($A16,$B16),'Atribuição de Nota'!$A:$S,19,0)*'Atribuição de Nota'!S$5</f>
        <v>0</v>
      </c>
      <c r="S16" s="10">
        <f t="shared" si="0"/>
        <v>0</v>
      </c>
      <c r="T16" s="10">
        <f t="shared" si="1"/>
        <v>0</v>
      </c>
      <c r="U16" s="24">
        <f t="shared" si="2"/>
        <v>0</v>
      </c>
    </row>
    <row r="17" spans="1:21" ht="13.2">
      <c r="A17" s="10" t="s">
        <v>38</v>
      </c>
      <c r="B17" s="10" t="s">
        <v>43</v>
      </c>
      <c r="C17" s="21"/>
      <c r="D17" s="22">
        <f>VLOOKUP(_xlfn.CONCAT($A17,$B17),'Atribuição de Nota'!$A:$S,5,0)*'Atribuição de Nota'!E$5</f>
        <v>0</v>
      </c>
      <c r="E17" s="22">
        <f>VLOOKUP(_xlfn.CONCAT($A17,$B17),'Atribuição de Nota'!$A:$S,6,0)*'Atribuição de Nota'!F$5</f>
        <v>0</v>
      </c>
      <c r="F17" s="22">
        <f>VLOOKUP(_xlfn.CONCAT($A17,$B17),'Atribuição de Nota'!$A:$S,7,0)*'Atribuição de Nota'!G$5</f>
        <v>0</v>
      </c>
      <c r="G17" s="22">
        <f>VLOOKUP(_xlfn.CONCAT($A17,$B17),'Atribuição de Nota'!$A:$S,8,0)*'Atribuição de Nota'!H$5</f>
        <v>0</v>
      </c>
      <c r="H17" s="22">
        <f>VLOOKUP(_xlfn.CONCAT($A17,$B17),'Atribuição de Nota'!$A:$S,9,0)*'Atribuição de Nota'!I$5</f>
        <v>0</v>
      </c>
      <c r="I17" s="22">
        <f>VLOOKUP(_xlfn.CONCAT($A17,$B17),'Atribuição de Nota'!$A:$S,10,0)*'Atribuição de Nota'!J$5</f>
        <v>0</v>
      </c>
      <c r="J17" s="22">
        <f>VLOOKUP(_xlfn.CONCAT($A17,$B17),'Atribuição de Nota'!$A:$S,11,0)*'Atribuição de Nota'!K$5</f>
        <v>0</v>
      </c>
      <c r="K17" s="22">
        <f>VLOOKUP(_xlfn.CONCAT($A17,$B17),'Atribuição de Nota'!$A:$S,12,0)*'Atribuição de Nota'!L$5</f>
        <v>0</v>
      </c>
      <c r="L17" s="22">
        <f>VLOOKUP(_xlfn.CONCAT($A17,$B17),'Atribuição de Nota'!$A:$S,13,0)*'Atribuição de Nota'!M$5</f>
        <v>0</v>
      </c>
      <c r="M17" s="22">
        <f>VLOOKUP(_xlfn.CONCAT($A17,$B17),'Atribuição de Nota'!$A:$S,14,0)*'Atribuição de Nota'!N$5</f>
        <v>0</v>
      </c>
      <c r="N17" s="22">
        <f>VLOOKUP(_xlfn.CONCAT($A17,$B17),'Atribuição de Nota'!$A:$S,15,0)*'Atribuição de Nota'!O$5</f>
        <v>0</v>
      </c>
      <c r="O17" s="22">
        <f>VLOOKUP(_xlfn.CONCAT($A17,$B17),'Atribuição de Nota'!$A:$S,16,0)*'Atribuição de Nota'!P$5</f>
        <v>0</v>
      </c>
      <c r="P17" s="22">
        <f>VLOOKUP(_xlfn.CONCAT($A17,$B17),'Atribuição de Nota'!$A:$S,17,0)*'Atribuição de Nota'!Q$5</f>
        <v>0</v>
      </c>
      <c r="Q17" s="22">
        <f>VLOOKUP(_xlfn.CONCAT($A17,$B17),'Atribuição de Nota'!$A:$S,18,0)*'Atribuição de Nota'!R$5</f>
        <v>0</v>
      </c>
      <c r="R17" s="22">
        <f>VLOOKUP(_xlfn.CONCAT($A17,$B17),'Atribuição de Nota'!$A:$S,19,0)*'Atribuição de Nota'!S$5</f>
        <v>0</v>
      </c>
      <c r="S17" s="10">
        <f t="shared" si="0"/>
        <v>0</v>
      </c>
      <c r="T17" s="10">
        <f t="shared" si="1"/>
        <v>0</v>
      </c>
      <c r="U17" s="24">
        <f t="shared" si="2"/>
        <v>0</v>
      </c>
    </row>
    <row r="18" spans="1:21" ht="13.2">
      <c r="A18" s="10" t="s">
        <v>38</v>
      </c>
      <c r="B18" s="10" t="s">
        <v>44</v>
      </c>
      <c r="C18" s="21"/>
      <c r="D18" s="22">
        <f>VLOOKUP(_xlfn.CONCAT($A18,$B18),'Atribuição de Nota'!$A:$S,5,0)*'Atribuição de Nota'!E$5</f>
        <v>0</v>
      </c>
      <c r="E18" s="22">
        <f>VLOOKUP(_xlfn.CONCAT($A18,$B18),'Atribuição de Nota'!$A:$S,6,0)*'Atribuição de Nota'!F$5</f>
        <v>0</v>
      </c>
      <c r="F18" s="22">
        <f>VLOOKUP(_xlfn.CONCAT($A18,$B18),'Atribuição de Nota'!$A:$S,7,0)*'Atribuição de Nota'!G$5</f>
        <v>0</v>
      </c>
      <c r="G18" s="22">
        <f>VLOOKUP(_xlfn.CONCAT($A18,$B18),'Atribuição de Nota'!$A:$S,8,0)*'Atribuição de Nota'!H$5</f>
        <v>0</v>
      </c>
      <c r="H18" s="22">
        <f>VLOOKUP(_xlfn.CONCAT($A18,$B18),'Atribuição de Nota'!$A:$S,9,0)*'Atribuição de Nota'!I$5</f>
        <v>0</v>
      </c>
      <c r="I18" s="22">
        <f>VLOOKUP(_xlfn.CONCAT($A18,$B18),'Atribuição de Nota'!$A:$S,10,0)*'Atribuição de Nota'!J$5</f>
        <v>0</v>
      </c>
      <c r="J18" s="22">
        <f>VLOOKUP(_xlfn.CONCAT($A18,$B18),'Atribuição de Nota'!$A:$S,11,0)*'Atribuição de Nota'!K$5</f>
        <v>0</v>
      </c>
      <c r="K18" s="22">
        <f>VLOOKUP(_xlfn.CONCAT($A18,$B18),'Atribuição de Nota'!$A:$S,12,0)*'Atribuição de Nota'!L$5</f>
        <v>0</v>
      </c>
      <c r="L18" s="22">
        <f>VLOOKUP(_xlfn.CONCAT($A18,$B18),'Atribuição de Nota'!$A:$S,13,0)*'Atribuição de Nota'!M$5</f>
        <v>0</v>
      </c>
      <c r="M18" s="22">
        <f>VLOOKUP(_xlfn.CONCAT($A18,$B18),'Atribuição de Nota'!$A:$S,14,0)*'Atribuição de Nota'!N$5</f>
        <v>0</v>
      </c>
      <c r="N18" s="22">
        <f>VLOOKUP(_xlfn.CONCAT($A18,$B18),'Atribuição de Nota'!$A:$S,15,0)*'Atribuição de Nota'!O$5</f>
        <v>0</v>
      </c>
      <c r="O18" s="22">
        <f>VLOOKUP(_xlfn.CONCAT($A18,$B18),'Atribuição de Nota'!$A:$S,16,0)*'Atribuição de Nota'!P$5</f>
        <v>0</v>
      </c>
      <c r="P18" s="22">
        <f>VLOOKUP(_xlfn.CONCAT($A18,$B18),'Atribuição de Nota'!$A:$S,17,0)*'Atribuição de Nota'!Q$5</f>
        <v>0</v>
      </c>
      <c r="Q18" s="22">
        <f>VLOOKUP(_xlfn.CONCAT($A18,$B18),'Atribuição de Nota'!$A:$S,18,0)*'Atribuição de Nota'!R$5</f>
        <v>0</v>
      </c>
      <c r="R18" s="22">
        <f>VLOOKUP(_xlfn.CONCAT($A18,$B18),'Atribuição de Nota'!$A:$S,19,0)*'Atribuição de Nota'!S$5</f>
        <v>0</v>
      </c>
      <c r="S18" s="10">
        <f t="shared" si="0"/>
        <v>0</v>
      </c>
      <c r="T18" s="10">
        <f t="shared" si="1"/>
        <v>0</v>
      </c>
      <c r="U18" s="24">
        <f t="shared" si="2"/>
        <v>0</v>
      </c>
    </row>
    <row r="19" spans="1:21" ht="13.2">
      <c r="A19" s="10" t="s">
        <v>38</v>
      </c>
      <c r="B19" s="10" t="s">
        <v>45</v>
      </c>
      <c r="C19" s="21">
        <v>92624735.109999999</v>
      </c>
      <c r="D19" s="22">
        <f>VLOOKUP(_xlfn.CONCAT($A19,$B19),'Atribuição de Nota'!$A:$S,5,0)*'Atribuição de Nota'!E$5</f>
        <v>0</v>
      </c>
      <c r="E19" s="22">
        <f>VLOOKUP(_xlfn.CONCAT($A19,$B19),'Atribuição de Nota'!$A:$S,6,0)*'Atribuição de Nota'!F$5</f>
        <v>0</v>
      </c>
      <c r="F19" s="22">
        <f>VLOOKUP(_xlfn.CONCAT($A19,$B19),'Atribuição de Nota'!$A:$S,7,0)*'Atribuição de Nota'!G$5</f>
        <v>0</v>
      </c>
      <c r="G19" s="22">
        <f>VLOOKUP(_xlfn.CONCAT($A19,$B19),'Atribuição de Nota'!$A:$S,8,0)*'Atribuição de Nota'!H$5</f>
        <v>0</v>
      </c>
      <c r="H19" s="22">
        <f>VLOOKUP(_xlfn.CONCAT($A19,$B19),'Atribuição de Nota'!$A:$S,9,0)*'Atribuição de Nota'!I$5</f>
        <v>0</v>
      </c>
      <c r="I19" s="22">
        <f>VLOOKUP(_xlfn.CONCAT($A19,$B19),'Atribuição de Nota'!$A:$S,10,0)*'Atribuição de Nota'!J$5</f>
        <v>0</v>
      </c>
      <c r="J19" s="22">
        <f>VLOOKUP(_xlfn.CONCAT($A19,$B19),'Atribuição de Nota'!$A:$S,11,0)*'Atribuição de Nota'!K$5</f>
        <v>0</v>
      </c>
      <c r="K19" s="22">
        <f>VLOOKUP(_xlfn.CONCAT($A19,$B19),'Atribuição de Nota'!$A:$S,12,0)*'Atribuição de Nota'!L$5</f>
        <v>0</v>
      </c>
      <c r="L19" s="22">
        <f>VLOOKUP(_xlfn.CONCAT($A19,$B19),'Atribuição de Nota'!$A:$S,13,0)*'Atribuição de Nota'!M$5</f>
        <v>0</v>
      </c>
      <c r="M19" s="22">
        <f>VLOOKUP(_xlfn.CONCAT($A19,$B19),'Atribuição de Nota'!$A:$S,14,0)*'Atribuição de Nota'!N$5</f>
        <v>0</v>
      </c>
      <c r="N19" s="22">
        <f>VLOOKUP(_xlfn.CONCAT($A19,$B19),'Atribuição de Nota'!$A:$S,15,0)*'Atribuição de Nota'!O$5</f>
        <v>0</v>
      </c>
      <c r="O19" s="22">
        <f>VLOOKUP(_xlfn.CONCAT($A19,$B19),'Atribuição de Nota'!$A:$S,16,0)*'Atribuição de Nota'!P$5</f>
        <v>0</v>
      </c>
      <c r="P19" s="22">
        <f>VLOOKUP(_xlfn.CONCAT($A19,$B19),'Atribuição de Nota'!$A:$S,17,0)*'Atribuição de Nota'!Q$5</f>
        <v>0</v>
      </c>
      <c r="Q19" s="22">
        <f>VLOOKUP(_xlfn.CONCAT($A19,$B19),'Atribuição de Nota'!$A:$S,18,0)*'Atribuição de Nota'!R$5</f>
        <v>0</v>
      </c>
      <c r="R19" s="22">
        <f>VLOOKUP(_xlfn.CONCAT($A19,$B19),'Atribuição de Nota'!$A:$S,19,0)*'Atribuição de Nota'!S$5</f>
        <v>0</v>
      </c>
      <c r="S19" s="10">
        <f t="shared" si="0"/>
        <v>0</v>
      </c>
      <c r="T19" s="10">
        <f t="shared" si="1"/>
        <v>0</v>
      </c>
      <c r="U19" s="24">
        <f t="shared" si="2"/>
        <v>0</v>
      </c>
    </row>
    <row r="20" spans="1:21" ht="13.2">
      <c r="A20" s="10" t="s">
        <v>38</v>
      </c>
      <c r="B20" s="10" t="s">
        <v>46</v>
      </c>
      <c r="C20" s="21"/>
      <c r="D20" s="22">
        <f>VLOOKUP(_xlfn.CONCAT($A20,$B20),'Atribuição de Nota'!$A:$S,5,0)*'Atribuição de Nota'!E$5</f>
        <v>0</v>
      </c>
      <c r="E20" s="22">
        <f>VLOOKUP(_xlfn.CONCAT($A20,$B20),'Atribuição de Nota'!$A:$S,6,0)*'Atribuição de Nota'!F$5</f>
        <v>0</v>
      </c>
      <c r="F20" s="22">
        <f>VLOOKUP(_xlfn.CONCAT($A20,$B20),'Atribuição de Nota'!$A:$S,7,0)*'Atribuição de Nota'!G$5</f>
        <v>0</v>
      </c>
      <c r="G20" s="22">
        <f>VLOOKUP(_xlfn.CONCAT($A20,$B20),'Atribuição de Nota'!$A:$S,8,0)*'Atribuição de Nota'!H$5</f>
        <v>0</v>
      </c>
      <c r="H20" s="22">
        <f>VLOOKUP(_xlfn.CONCAT($A20,$B20),'Atribuição de Nota'!$A:$S,9,0)*'Atribuição de Nota'!I$5</f>
        <v>0</v>
      </c>
      <c r="I20" s="22">
        <f>VLOOKUP(_xlfn.CONCAT($A20,$B20),'Atribuição de Nota'!$A:$S,10,0)*'Atribuição de Nota'!J$5</f>
        <v>0</v>
      </c>
      <c r="J20" s="22">
        <f>VLOOKUP(_xlfn.CONCAT($A20,$B20),'Atribuição de Nota'!$A:$S,11,0)*'Atribuição de Nota'!K$5</f>
        <v>0</v>
      </c>
      <c r="K20" s="22">
        <f>VLOOKUP(_xlfn.CONCAT($A20,$B20),'Atribuição de Nota'!$A:$S,12,0)*'Atribuição de Nota'!L$5</f>
        <v>0</v>
      </c>
      <c r="L20" s="22">
        <f>VLOOKUP(_xlfn.CONCAT($A20,$B20),'Atribuição de Nota'!$A:$S,13,0)*'Atribuição de Nota'!M$5</f>
        <v>0</v>
      </c>
      <c r="M20" s="22">
        <f>VLOOKUP(_xlfn.CONCAT($A20,$B20),'Atribuição de Nota'!$A:$S,14,0)*'Atribuição de Nota'!N$5</f>
        <v>0</v>
      </c>
      <c r="N20" s="22">
        <f>VLOOKUP(_xlfn.CONCAT($A20,$B20),'Atribuição de Nota'!$A:$S,15,0)*'Atribuição de Nota'!O$5</f>
        <v>0</v>
      </c>
      <c r="O20" s="22">
        <f>VLOOKUP(_xlfn.CONCAT($A20,$B20),'Atribuição de Nota'!$A:$S,16,0)*'Atribuição de Nota'!P$5</f>
        <v>0</v>
      </c>
      <c r="P20" s="22">
        <f>VLOOKUP(_xlfn.CONCAT($A20,$B20),'Atribuição de Nota'!$A:$S,17,0)*'Atribuição de Nota'!Q$5</f>
        <v>0</v>
      </c>
      <c r="Q20" s="22">
        <f>VLOOKUP(_xlfn.CONCAT($A20,$B20),'Atribuição de Nota'!$A:$S,18,0)*'Atribuição de Nota'!R$5</f>
        <v>0</v>
      </c>
      <c r="R20" s="22">
        <f>VLOOKUP(_xlfn.CONCAT($A20,$B20),'Atribuição de Nota'!$A:$S,19,0)*'Atribuição de Nota'!S$5</f>
        <v>0</v>
      </c>
      <c r="S20" s="10">
        <f t="shared" si="0"/>
        <v>0</v>
      </c>
      <c r="T20" s="10">
        <f t="shared" si="1"/>
        <v>0</v>
      </c>
      <c r="U20" s="24">
        <f t="shared" si="2"/>
        <v>0</v>
      </c>
    </row>
    <row r="21" spans="1:21" ht="13.2">
      <c r="A21" s="10" t="s">
        <v>47</v>
      </c>
      <c r="B21" s="10" t="s">
        <v>48</v>
      </c>
      <c r="C21" s="21">
        <v>59553972.170000002</v>
      </c>
      <c r="D21" s="22">
        <f>VLOOKUP(_xlfn.CONCAT($A21,$B21),'Atribuição de Nota'!$A:$S,5,0)*'Atribuição de Nota'!E$5</f>
        <v>0</v>
      </c>
      <c r="E21" s="22">
        <f>VLOOKUP(_xlfn.CONCAT($A21,$B21),'Atribuição de Nota'!$A:$S,6,0)*'Atribuição de Nota'!F$5</f>
        <v>0</v>
      </c>
      <c r="F21" s="22">
        <f>VLOOKUP(_xlfn.CONCAT($A21,$B21),'Atribuição de Nota'!$A:$S,7,0)*'Atribuição de Nota'!G$5</f>
        <v>0</v>
      </c>
      <c r="G21" s="22">
        <f>VLOOKUP(_xlfn.CONCAT($A21,$B21),'Atribuição de Nota'!$A:$S,8,0)*'Atribuição de Nota'!H$5</f>
        <v>0</v>
      </c>
      <c r="H21" s="22">
        <f>VLOOKUP(_xlfn.CONCAT($A21,$B21),'Atribuição de Nota'!$A:$S,9,0)*'Atribuição de Nota'!I$5</f>
        <v>0</v>
      </c>
      <c r="I21" s="22">
        <f>VLOOKUP(_xlfn.CONCAT($A21,$B21),'Atribuição de Nota'!$A:$S,10,0)*'Atribuição de Nota'!J$5</f>
        <v>0</v>
      </c>
      <c r="J21" s="22">
        <f>VLOOKUP(_xlfn.CONCAT($A21,$B21),'Atribuição de Nota'!$A:$S,11,0)*'Atribuição de Nota'!K$5</f>
        <v>0</v>
      </c>
      <c r="K21" s="22">
        <f>VLOOKUP(_xlfn.CONCAT($A21,$B21),'Atribuição de Nota'!$A:$S,12,0)*'Atribuição de Nota'!L$5</f>
        <v>0</v>
      </c>
      <c r="L21" s="22">
        <f>VLOOKUP(_xlfn.CONCAT($A21,$B21),'Atribuição de Nota'!$A:$S,13,0)*'Atribuição de Nota'!M$5</f>
        <v>0</v>
      </c>
      <c r="M21" s="22">
        <f>VLOOKUP(_xlfn.CONCAT($A21,$B21),'Atribuição de Nota'!$A:$S,14,0)*'Atribuição de Nota'!N$5</f>
        <v>0</v>
      </c>
      <c r="N21" s="22">
        <f>VLOOKUP(_xlfn.CONCAT($A21,$B21),'Atribuição de Nota'!$A:$S,15,0)*'Atribuição de Nota'!O$5</f>
        <v>0</v>
      </c>
      <c r="O21" s="22">
        <f>VLOOKUP(_xlfn.CONCAT($A21,$B21),'Atribuição de Nota'!$A:$S,16,0)*'Atribuição de Nota'!P$5</f>
        <v>0</v>
      </c>
      <c r="P21" s="22">
        <f>VLOOKUP(_xlfn.CONCAT($A21,$B21),'Atribuição de Nota'!$A:$S,17,0)*'Atribuição de Nota'!Q$5</f>
        <v>0</v>
      </c>
      <c r="Q21" s="22">
        <f>VLOOKUP(_xlfn.CONCAT($A21,$B21),'Atribuição de Nota'!$A:$S,18,0)*'Atribuição de Nota'!R$5</f>
        <v>0</v>
      </c>
      <c r="R21" s="22">
        <f>VLOOKUP(_xlfn.CONCAT($A21,$B21),'Atribuição de Nota'!$A:$S,19,0)*'Atribuição de Nota'!S$5</f>
        <v>0</v>
      </c>
      <c r="S21" s="10">
        <f t="shared" si="0"/>
        <v>0</v>
      </c>
      <c r="T21" s="10">
        <f t="shared" si="1"/>
        <v>0</v>
      </c>
      <c r="U21" s="24">
        <f t="shared" si="2"/>
        <v>0</v>
      </c>
    </row>
    <row r="22" spans="1:21" ht="13.2">
      <c r="A22" s="10" t="s">
        <v>47</v>
      </c>
      <c r="B22" s="10" t="s">
        <v>49</v>
      </c>
      <c r="C22" s="21">
        <v>29608571.079999998</v>
      </c>
      <c r="D22" s="22">
        <f>VLOOKUP(_xlfn.CONCAT($A22,$B22),'Atribuição de Nota'!$A:$S,5,0)*'Atribuição de Nota'!E$5</f>
        <v>0</v>
      </c>
      <c r="E22" s="22">
        <f>VLOOKUP(_xlfn.CONCAT($A22,$B22),'Atribuição de Nota'!$A:$S,6,0)*'Atribuição de Nota'!F$5</f>
        <v>0</v>
      </c>
      <c r="F22" s="22">
        <f>VLOOKUP(_xlfn.CONCAT($A22,$B22),'Atribuição de Nota'!$A:$S,7,0)*'Atribuição de Nota'!G$5</f>
        <v>0</v>
      </c>
      <c r="G22" s="22">
        <f>VLOOKUP(_xlfn.CONCAT($A22,$B22),'Atribuição de Nota'!$A:$S,8,0)*'Atribuição de Nota'!H$5</f>
        <v>0</v>
      </c>
      <c r="H22" s="22">
        <f>VLOOKUP(_xlfn.CONCAT($A22,$B22),'Atribuição de Nota'!$A:$S,9,0)*'Atribuição de Nota'!I$5</f>
        <v>0</v>
      </c>
      <c r="I22" s="22">
        <f>VLOOKUP(_xlfn.CONCAT($A22,$B22),'Atribuição de Nota'!$A:$S,10,0)*'Atribuição de Nota'!J$5</f>
        <v>0</v>
      </c>
      <c r="J22" s="22">
        <f>VLOOKUP(_xlfn.CONCAT($A22,$B22),'Atribuição de Nota'!$A:$S,11,0)*'Atribuição de Nota'!K$5</f>
        <v>0</v>
      </c>
      <c r="K22" s="22">
        <f>VLOOKUP(_xlfn.CONCAT($A22,$B22),'Atribuição de Nota'!$A:$S,12,0)*'Atribuição de Nota'!L$5</f>
        <v>0</v>
      </c>
      <c r="L22" s="22">
        <f>VLOOKUP(_xlfn.CONCAT($A22,$B22),'Atribuição de Nota'!$A:$S,13,0)*'Atribuição de Nota'!M$5</f>
        <v>0</v>
      </c>
      <c r="M22" s="22">
        <f>VLOOKUP(_xlfn.CONCAT($A22,$B22),'Atribuição de Nota'!$A:$S,14,0)*'Atribuição de Nota'!N$5</f>
        <v>0</v>
      </c>
      <c r="N22" s="22">
        <f>VLOOKUP(_xlfn.CONCAT($A22,$B22),'Atribuição de Nota'!$A:$S,15,0)*'Atribuição de Nota'!O$5</f>
        <v>0</v>
      </c>
      <c r="O22" s="22">
        <f>VLOOKUP(_xlfn.CONCAT($A22,$B22),'Atribuição de Nota'!$A:$S,16,0)*'Atribuição de Nota'!P$5</f>
        <v>0</v>
      </c>
      <c r="P22" s="22">
        <f>VLOOKUP(_xlfn.CONCAT($A22,$B22),'Atribuição de Nota'!$A:$S,17,0)*'Atribuição de Nota'!Q$5</f>
        <v>0</v>
      </c>
      <c r="Q22" s="22">
        <f>VLOOKUP(_xlfn.CONCAT($A22,$B22),'Atribuição de Nota'!$A:$S,18,0)*'Atribuição de Nota'!R$5</f>
        <v>0</v>
      </c>
      <c r="R22" s="22">
        <f>VLOOKUP(_xlfn.CONCAT($A22,$B22),'Atribuição de Nota'!$A:$S,19,0)*'Atribuição de Nota'!S$5</f>
        <v>0</v>
      </c>
      <c r="S22" s="10">
        <f t="shared" si="0"/>
        <v>0</v>
      </c>
      <c r="T22" s="10">
        <f t="shared" si="1"/>
        <v>0</v>
      </c>
      <c r="U22" s="24">
        <f t="shared" si="2"/>
        <v>0</v>
      </c>
    </row>
    <row r="23" spans="1:21" ht="13.2">
      <c r="A23" s="25" t="s">
        <v>47</v>
      </c>
      <c r="B23" s="25" t="s">
        <v>50</v>
      </c>
      <c r="C23" s="26"/>
      <c r="D23" s="22">
        <f>VLOOKUP(_xlfn.CONCAT($A23,$B23),'Atribuição de Nota'!$A:$S,5,0)*'Atribuição de Nota'!E$5</f>
        <v>0</v>
      </c>
      <c r="E23" s="22">
        <f>VLOOKUP(_xlfn.CONCAT($A23,$B23),'Atribuição de Nota'!$A:$S,6,0)*'Atribuição de Nota'!F$5</f>
        <v>0</v>
      </c>
      <c r="F23" s="22">
        <f>VLOOKUP(_xlfn.CONCAT($A23,$B23),'Atribuição de Nota'!$A:$S,7,0)*'Atribuição de Nota'!G$5</f>
        <v>0</v>
      </c>
      <c r="G23" s="22">
        <f>VLOOKUP(_xlfn.CONCAT($A23,$B23),'Atribuição de Nota'!$A:$S,8,0)*'Atribuição de Nota'!H$5</f>
        <v>0</v>
      </c>
      <c r="H23" s="22">
        <f>VLOOKUP(_xlfn.CONCAT($A23,$B23),'Atribuição de Nota'!$A:$S,9,0)*'Atribuição de Nota'!I$5</f>
        <v>0</v>
      </c>
      <c r="I23" s="22">
        <f>VLOOKUP(_xlfn.CONCAT($A23,$B23),'Atribuição de Nota'!$A:$S,10,0)*'Atribuição de Nota'!J$5</f>
        <v>0</v>
      </c>
      <c r="J23" s="22">
        <f>VLOOKUP(_xlfn.CONCAT($A23,$B23),'Atribuição de Nota'!$A:$S,11,0)*'Atribuição de Nota'!K$5</f>
        <v>0</v>
      </c>
      <c r="K23" s="22">
        <f>VLOOKUP(_xlfn.CONCAT($A23,$B23),'Atribuição de Nota'!$A:$S,12,0)*'Atribuição de Nota'!L$5</f>
        <v>0</v>
      </c>
      <c r="L23" s="22">
        <f>VLOOKUP(_xlfn.CONCAT($A23,$B23),'Atribuição de Nota'!$A:$S,13,0)*'Atribuição de Nota'!M$5</f>
        <v>0</v>
      </c>
      <c r="M23" s="22">
        <f>VLOOKUP(_xlfn.CONCAT($A23,$B23),'Atribuição de Nota'!$A:$S,14,0)*'Atribuição de Nota'!N$5</f>
        <v>0</v>
      </c>
      <c r="N23" s="22">
        <f>VLOOKUP(_xlfn.CONCAT($A23,$B23),'Atribuição de Nota'!$A:$S,15,0)*'Atribuição de Nota'!O$5</f>
        <v>0</v>
      </c>
      <c r="O23" s="22">
        <f>VLOOKUP(_xlfn.CONCAT($A23,$B23),'Atribuição de Nota'!$A:$S,16,0)*'Atribuição de Nota'!P$5</f>
        <v>0</v>
      </c>
      <c r="P23" s="22">
        <f>VLOOKUP(_xlfn.CONCAT($A23,$B23),'Atribuição de Nota'!$A:$S,17,0)*'Atribuição de Nota'!Q$5</f>
        <v>0</v>
      </c>
      <c r="Q23" s="22">
        <f>VLOOKUP(_xlfn.CONCAT($A23,$B23),'Atribuição de Nota'!$A:$S,18,0)*'Atribuição de Nota'!R$5</f>
        <v>0</v>
      </c>
      <c r="R23" s="22">
        <f>VLOOKUP(_xlfn.CONCAT($A23,$B23),'Atribuição de Nota'!$A:$S,19,0)*'Atribuição de Nota'!S$5</f>
        <v>0</v>
      </c>
      <c r="S23" s="10">
        <f t="shared" si="0"/>
        <v>0</v>
      </c>
      <c r="T23" s="10">
        <f t="shared" si="1"/>
        <v>0</v>
      </c>
      <c r="U23" s="24">
        <f t="shared" si="2"/>
        <v>0</v>
      </c>
    </row>
    <row r="24" spans="1:21" ht="13.2">
      <c r="A24" s="10" t="s">
        <v>47</v>
      </c>
      <c r="B24" s="10" t="s">
        <v>51</v>
      </c>
      <c r="C24" s="21"/>
      <c r="D24" s="22">
        <f>VLOOKUP(_xlfn.CONCAT($A24,$B24),'Atribuição de Nota'!$A:$S,5,0)*'Atribuição de Nota'!E$5</f>
        <v>0</v>
      </c>
      <c r="E24" s="22">
        <f>VLOOKUP(_xlfn.CONCAT($A24,$B24),'Atribuição de Nota'!$A:$S,6,0)*'Atribuição de Nota'!F$5</f>
        <v>0</v>
      </c>
      <c r="F24" s="22">
        <f>VLOOKUP(_xlfn.CONCAT($A24,$B24),'Atribuição de Nota'!$A:$S,7,0)*'Atribuição de Nota'!G$5</f>
        <v>0</v>
      </c>
      <c r="G24" s="22">
        <f>VLOOKUP(_xlfn.CONCAT($A24,$B24),'Atribuição de Nota'!$A:$S,8,0)*'Atribuição de Nota'!H$5</f>
        <v>0</v>
      </c>
      <c r="H24" s="22">
        <f>VLOOKUP(_xlfn.CONCAT($A24,$B24),'Atribuição de Nota'!$A:$S,9,0)*'Atribuição de Nota'!I$5</f>
        <v>0</v>
      </c>
      <c r="I24" s="22">
        <f>VLOOKUP(_xlfn.CONCAT($A24,$B24),'Atribuição de Nota'!$A:$S,10,0)*'Atribuição de Nota'!J$5</f>
        <v>0</v>
      </c>
      <c r="J24" s="22">
        <f>VLOOKUP(_xlfn.CONCAT($A24,$B24),'Atribuição de Nota'!$A:$S,11,0)*'Atribuição de Nota'!K$5</f>
        <v>0</v>
      </c>
      <c r="K24" s="22">
        <f>VLOOKUP(_xlfn.CONCAT($A24,$B24),'Atribuição de Nota'!$A:$S,12,0)*'Atribuição de Nota'!L$5</f>
        <v>0</v>
      </c>
      <c r="L24" s="22">
        <f>VLOOKUP(_xlfn.CONCAT($A24,$B24),'Atribuição de Nota'!$A:$S,13,0)*'Atribuição de Nota'!M$5</f>
        <v>0</v>
      </c>
      <c r="M24" s="22">
        <f>VLOOKUP(_xlfn.CONCAT($A24,$B24),'Atribuição de Nota'!$A:$S,14,0)*'Atribuição de Nota'!N$5</f>
        <v>0</v>
      </c>
      <c r="N24" s="22">
        <f>VLOOKUP(_xlfn.CONCAT($A24,$B24),'Atribuição de Nota'!$A:$S,15,0)*'Atribuição de Nota'!O$5</f>
        <v>0</v>
      </c>
      <c r="O24" s="22">
        <f>VLOOKUP(_xlfn.CONCAT($A24,$B24),'Atribuição de Nota'!$A:$S,16,0)*'Atribuição de Nota'!P$5</f>
        <v>0</v>
      </c>
      <c r="P24" s="22">
        <f>VLOOKUP(_xlfn.CONCAT($A24,$B24),'Atribuição de Nota'!$A:$S,17,0)*'Atribuição de Nota'!Q$5</f>
        <v>0</v>
      </c>
      <c r="Q24" s="22">
        <f>VLOOKUP(_xlfn.CONCAT($A24,$B24),'Atribuição de Nota'!$A:$S,18,0)*'Atribuição de Nota'!R$5</f>
        <v>0</v>
      </c>
      <c r="R24" s="22">
        <f>VLOOKUP(_xlfn.CONCAT($A24,$B24),'Atribuição de Nota'!$A:$S,19,0)*'Atribuição de Nota'!S$5</f>
        <v>0</v>
      </c>
      <c r="S24" s="10">
        <f t="shared" si="0"/>
        <v>0</v>
      </c>
      <c r="T24" s="10">
        <f t="shared" si="1"/>
        <v>0</v>
      </c>
      <c r="U24" s="24">
        <f t="shared" si="2"/>
        <v>0</v>
      </c>
    </row>
    <row r="25" spans="1:21" ht="13.2">
      <c r="A25" s="10" t="s">
        <v>47</v>
      </c>
      <c r="B25" s="10" t="s">
        <v>52</v>
      </c>
      <c r="C25" s="21"/>
      <c r="D25" s="22">
        <f>VLOOKUP(_xlfn.CONCAT($A25,$B25),'Atribuição de Nota'!$A:$S,5,0)*'Atribuição de Nota'!E$5</f>
        <v>0</v>
      </c>
      <c r="E25" s="22">
        <f>VLOOKUP(_xlfn.CONCAT($A25,$B25),'Atribuição de Nota'!$A:$S,6,0)*'Atribuição de Nota'!F$5</f>
        <v>0</v>
      </c>
      <c r="F25" s="22">
        <f>VLOOKUP(_xlfn.CONCAT($A25,$B25),'Atribuição de Nota'!$A:$S,7,0)*'Atribuição de Nota'!G$5</f>
        <v>0</v>
      </c>
      <c r="G25" s="22">
        <f>VLOOKUP(_xlfn.CONCAT($A25,$B25),'Atribuição de Nota'!$A:$S,8,0)*'Atribuição de Nota'!H$5</f>
        <v>0</v>
      </c>
      <c r="H25" s="22">
        <f>VLOOKUP(_xlfn.CONCAT($A25,$B25),'Atribuição de Nota'!$A:$S,9,0)*'Atribuição de Nota'!I$5</f>
        <v>0</v>
      </c>
      <c r="I25" s="22">
        <f>VLOOKUP(_xlfn.CONCAT($A25,$B25),'Atribuição de Nota'!$A:$S,10,0)*'Atribuição de Nota'!J$5</f>
        <v>0</v>
      </c>
      <c r="J25" s="22">
        <f>VLOOKUP(_xlfn.CONCAT($A25,$B25),'Atribuição de Nota'!$A:$S,11,0)*'Atribuição de Nota'!K$5</f>
        <v>0</v>
      </c>
      <c r="K25" s="22">
        <f>VLOOKUP(_xlfn.CONCAT($A25,$B25),'Atribuição de Nota'!$A:$S,12,0)*'Atribuição de Nota'!L$5</f>
        <v>0</v>
      </c>
      <c r="L25" s="22">
        <f>VLOOKUP(_xlfn.CONCAT($A25,$B25),'Atribuição de Nota'!$A:$S,13,0)*'Atribuição de Nota'!M$5</f>
        <v>0</v>
      </c>
      <c r="M25" s="22">
        <f>VLOOKUP(_xlfn.CONCAT($A25,$B25),'Atribuição de Nota'!$A:$S,14,0)*'Atribuição de Nota'!N$5</f>
        <v>0</v>
      </c>
      <c r="N25" s="22">
        <f>VLOOKUP(_xlfn.CONCAT($A25,$B25),'Atribuição de Nota'!$A:$S,15,0)*'Atribuição de Nota'!O$5</f>
        <v>0</v>
      </c>
      <c r="O25" s="22">
        <f>VLOOKUP(_xlfn.CONCAT($A25,$B25),'Atribuição de Nota'!$A:$S,16,0)*'Atribuição de Nota'!P$5</f>
        <v>0</v>
      </c>
      <c r="P25" s="22">
        <f>VLOOKUP(_xlfn.CONCAT($A25,$B25),'Atribuição de Nota'!$A:$S,17,0)*'Atribuição de Nota'!Q$5</f>
        <v>0</v>
      </c>
      <c r="Q25" s="22">
        <f>VLOOKUP(_xlfn.CONCAT($A25,$B25),'Atribuição de Nota'!$A:$S,18,0)*'Atribuição de Nota'!R$5</f>
        <v>0</v>
      </c>
      <c r="R25" s="22">
        <f>VLOOKUP(_xlfn.CONCAT($A25,$B25),'Atribuição de Nota'!$A:$S,19,0)*'Atribuição de Nota'!S$5</f>
        <v>0</v>
      </c>
      <c r="S25" s="10">
        <f t="shared" si="0"/>
        <v>0</v>
      </c>
      <c r="T25" s="10">
        <f t="shared" si="1"/>
        <v>0</v>
      </c>
      <c r="U25" s="24">
        <f t="shared" si="2"/>
        <v>0</v>
      </c>
    </row>
    <row r="26" spans="1:21" ht="13.2">
      <c r="A26" s="10" t="s">
        <v>53</v>
      </c>
      <c r="B26" s="10" t="s">
        <v>48</v>
      </c>
      <c r="C26" s="21">
        <v>59553972.170000002</v>
      </c>
      <c r="D26" s="22">
        <f>VLOOKUP(_xlfn.CONCAT($A26,$B26),'Atribuição de Nota'!$A:$S,5,0)*'Atribuição de Nota'!E$5</f>
        <v>0</v>
      </c>
      <c r="E26" s="22">
        <f>VLOOKUP(_xlfn.CONCAT($A26,$B26),'Atribuição de Nota'!$A:$S,6,0)*'Atribuição de Nota'!F$5</f>
        <v>0</v>
      </c>
      <c r="F26" s="22">
        <f>VLOOKUP(_xlfn.CONCAT($A26,$B26),'Atribuição de Nota'!$A:$S,7,0)*'Atribuição de Nota'!G$5</f>
        <v>0</v>
      </c>
      <c r="G26" s="22">
        <f>VLOOKUP(_xlfn.CONCAT($A26,$B26),'Atribuição de Nota'!$A:$S,8,0)*'Atribuição de Nota'!H$5</f>
        <v>0</v>
      </c>
      <c r="H26" s="22">
        <f>VLOOKUP(_xlfn.CONCAT($A26,$B26),'Atribuição de Nota'!$A:$S,9,0)*'Atribuição de Nota'!I$5</f>
        <v>0</v>
      </c>
      <c r="I26" s="22">
        <f>VLOOKUP(_xlfn.CONCAT($A26,$B26),'Atribuição de Nota'!$A:$S,10,0)*'Atribuição de Nota'!J$5</f>
        <v>0</v>
      </c>
      <c r="J26" s="22">
        <f>VLOOKUP(_xlfn.CONCAT($A26,$B26),'Atribuição de Nota'!$A:$S,11,0)*'Atribuição de Nota'!K$5</f>
        <v>0</v>
      </c>
      <c r="K26" s="22">
        <f>VLOOKUP(_xlfn.CONCAT($A26,$B26),'Atribuição de Nota'!$A:$S,12,0)*'Atribuição de Nota'!L$5</f>
        <v>0</v>
      </c>
      <c r="L26" s="22">
        <f>VLOOKUP(_xlfn.CONCAT($A26,$B26),'Atribuição de Nota'!$A:$S,13,0)*'Atribuição de Nota'!M$5</f>
        <v>0</v>
      </c>
      <c r="M26" s="22">
        <f>VLOOKUP(_xlfn.CONCAT($A26,$B26),'Atribuição de Nota'!$A:$S,14,0)*'Atribuição de Nota'!N$5</f>
        <v>0</v>
      </c>
      <c r="N26" s="22">
        <f>VLOOKUP(_xlfn.CONCAT($A26,$B26),'Atribuição de Nota'!$A:$S,15,0)*'Atribuição de Nota'!O$5</f>
        <v>0</v>
      </c>
      <c r="O26" s="22">
        <f>VLOOKUP(_xlfn.CONCAT($A26,$B26),'Atribuição de Nota'!$A:$S,16,0)*'Atribuição de Nota'!P$5</f>
        <v>0</v>
      </c>
      <c r="P26" s="22">
        <f>VLOOKUP(_xlfn.CONCAT($A26,$B26),'Atribuição de Nota'!$A:$S,17,0)*'Atribuição de Nota'!Q$5</f>
        <v>0</v>
      </c>
      <c r="Q26" s="22">
        <f>VLOOKUP(_xlfn.CONCAT($A26,$B26),'Atribuição de Nota'!$A:$S,18,0)*'Atribuição de Nota'!R$5</f>
        <v>0</v>
      </c>
      <c r="R26" s="22">
        <f>VLOOKUP(_xlfn.CONCAT($A26,$B26),'Atribuição de Nota'!$A:$S,19,0)*'Atribuição de Nota'!S$5</f>
        <v>0</v>
      </c>
      <c r="S26" s="10">
        <f t="shared" si="0"/>
        <v>0</v>
      </c>
      <c r="T26" s="10">
        <f t="shared" si="1"/>
        <v>0</v>
      </c>
      <c r="U26" s="24">
        <f t="shared" si="2"/>
        <v>0</v>
      </c>
    </row>
    <row r="27" spans="1:21" ht="13.2">
      <c r="A27" s="10" t="s">
        <v>53</v>
      </c>
      <c r="B27" s="10" t="s">
        <v>49</v>
      </c>
      <c r="C27" s="21">
        <v>29608571.079999998</v>
      </c>
      <c r="D27" s="22">
        <f>VLOOKUP(_xlfn.CONCAT($A27,$B27),'Atribuição de Nota'!$A:$S,5,0)*'Atribuição de Nota'!E$5</f>
        <v>0</v>
      </c>
      <c r="E27" s="22">
        <f>VLOOKUP(_xlfn.CONCAT($A27,$B27),'Atribuição de Nota'!$A:$S,6,0)*'Atribuição de Nota'!F$5</f>
        <v>0</v>
      </c>
      <c r="F27" s="22">
        <f>VLOOKUP(_xlfn.CONCAT($A27,$B27),'Atribuição de Nota'!$A:$S,7,0)*'Atribuição de Nota'!G$5</f>
        <v>0</v>
      </c>
      <c r="G27" s="22">
        <f>VLOOKUP(_xlfn.CONCAT($A27,$B27),'Atribuição de Nota'!$A:$S,8,0)*'Atribuição de Nota'!H$5</f>
        <v>0</v>
      </c>
      <c r="H27" s="22">
        <f>VLOOKUP(_xlfn.CONCAT($A27,$B27),'Atribuição de Nota'!$A:$S,9,0)*'Atribuição de Nota'!I$5</f>
        <v>0</v>
      </c>
      <c r="I27" s="22">
        <f>VLOOKUP(_xlfn.CONCAT($A27,$B27),'Atribuição de Nota'!$A:$S,10,0)*'Atribuição de Nota'!J$5</f>
        <v>0</v>
      </c>
      <c r="J27" s="22">
        <f>VLOOKUP(_xlfn.CONCAT($A27,$B27),'Atribuição de Nota'!$A:$S,11,0)*'Atribuição de Nota'!K$5</f>
        <v>0</v>
      </c>
      <c r="K27" s="22">
        <f>VLOOKUP(_xlfn.CONCAT($A27,$B27),'Atribuição de Nota'!$A:$S,12,0)*'Atribuição de Nota'!L$5</f>
        <v>0</v>
      </c>
      <c r="L27" s="22">
        <f>VLOOKUP(_xlfn.CONCAT($A27,$B27),'Atribuição de Nota'!$A:$S,13,0)*'Atribuição de Nota'!M$5</f>
        <v>0</v>
      </c>
      <c r="M27" s="22">
        <f>VLOOKUP(_xlfn.CONCAT($A27,$B27),'Atribuição de Nota'!$A:$S,14,0)*'Atribuição de Nota'!N$5</f>
        <v>0</v>
      </c>
      <c r="N27" s="22">
        <f>VLOOKUP(_xlfn.CONCAT($A27,$B27),'Atribuição de Nota'!$A:$S,15,0)*'Atribuição de Nota'!O$5</f>
        <v>0</v>
      </c>
      <c r="O27" s="22">
        <f>VLOOKUP(_xlfn.CONCAT($A27,$B27),'Atribuição de Nota'!$A:$S,16,0)*'Atribuição de Nota'!P$5</f>
        <v>0</v>
      </c>
      <c r="P27" s="22">
        <f>VLOOKUP(_xlfn.CONCAT($A27,$B27),'Atribuição de Nota'!$A:$S,17,0)*'Atribuição de Nota'!Q$5</f>
        <v>0</v>
      </c>
      <c r="Q27" s="22">
        <f>VLOOKUP(_xlfn.CONCAT($A27,$B27),'Atribuição de Nota'!$A:$S,18,0)*'Atribuição de Nota'!R$5</f>
        <v>0</v>
      </c>
      <c r="R27" s="22">
        <f>VLOOKUP(_xlfn.CONCAT($A27,$B27),'Atribuição de Nota'!$A:$S,19,0)*'Atribuição de Nota'!S$5</f>
        <v>0</v>
      </c>
      <c r="S27" s="10">
        <f t="shared" si="0"/>
        <v>0</v>
      </c>
      <c r="T27" s="10">
        <f t="shared" si="1"/>
        <v>0</v>
      </c>
      <c r="U27" s="24">
        <f t="shared" si="2"/>
        <v>0</v>
      </c>
    </row>
    <row r="28" spans="1:21" ht="13.2">
      <c r="A28" s="10" t="s">
        <v>53</v>
      </c>
      <c r="B28" s="10" t="s">
        <v>54</v>
      </c>
      <c r="C28" s="21"/>
      <c r="D28" s="22">
        <f>VLOOKUP(_xlfn.CONCAT($A28,$B28),'Atribuição de Nota'!$A:$S,5,0)*'Atribuição de Nota'!E$5</f>
        <v>0</v>
      </c>
      <c r="E28" s="22">
        <f>VLOOKUP(_xlfn.CONCAT($A28,$B28),'Atribuição de Nota'!$A:$S,6,0)*'Atribuição de Nota'!F$5</f>
        <v>0</v>
      </c>
      <c r="F28" s="22">
        <f>VLOOKUP(_xlfn.CONCAT($A28,$B28),'Atribuição de Nota'!$A:$S,7,0)*'Atribuição de Nota'!G$5</f>
        <v>0</v>
      </c>
      <c r="G28" s="22">
        <f>VLOOKUP(_xlfn.CONCAT($A28,$B28),'Atribuição de Nota'!$A:$S,8,0)*'Atribuição de Nota'!H$5</f>
        <v>0</v>
      </c>
      <c r="H28" s="22">
        <f>VLOOKUP(_xlfn.CONCAT($A28,$B28),'Atribuição de Nota'!$A:$S,9,0)*'Atribuição de Nota'!I$5</f>
        <v>0</v>
      </c>
      <c r="I28" s="22">
        <f>VLOOKUP(_xlfn.CONCAT($A28,$B28),'Atribuição de Nota'!$A:$S,10,0)*'Atribuição de Nota'!J$5</f>
        <v>0</v>
      </c>
      <c r="J28" s="22">
        <f>VLOOKUP(_xlfn.CONCAT($A28,$B28),'Atribuição de Nota'!$A:$S,11,0)*'Atribuição de Nota'!K$5</f>
        <v>0</v>
      </c>
      <c r="K28" s="22">
        <f>VLOOKUP(_xlfn.CONCAT($A28,$B28),'Atribuição de Nota'!$A:$S,12,0)*'Atribuição de Nota'!L$5</f>
        <v>0</v>
      </c>
      <c r="L28" s="22">
        <f>VLOOKUP(_xlfn.CONCAT($A28,$B28),'Atribuição de Nota'!$A:$S,13,0)*'Atribuição de Nota'!M$5</f>
        <v>0</v>
      </c>
      <c r="M28" s="22">
        <f>VLOOKUP(_xlfn.CONCAT($A28,$B28),'Atribuição de Nota'!$A:$S,14,0)*'Atribuição de Nota'!N$5</f>
        <v>0</v>
      </c>
      <c r="N28" s="22">
        <f>VLOOKUP(_xlfn.CONCAT($A28,$B28),'Atribuição de Nota'!$A:$S,15,0)*'Atribuição de Nota'!O$5</f>
        <v>0</v>
      </c>
      <c r="O28" s="22">
        <f>VLOOKUP(_xlfn.CONCAT($A28,$B28),'Atribuição de Nota'!$A:$S,16,0)*'Atribuição de Nota'!P$5</f>
        <v>0</v>
      </c>
      <c r="P28" s="22">
        <f>VLOOKUP(_xlfn.CONCAT($A28,$B28),'Atribuição de Nota'!$A:$S,17,0)*'Atribuição de Nota'!Q$5</f>
        <v>0</v>
      </c>
      <c r="Q28" s="22">
        <f>VLOOKUP(_xlfn.CONCAT($A28,$B28),'Atribuição de Nota'!$A:$S,18,0)*'Atribuição de Nota'!R$5</f>
        <v>0</v>
      </c>
      <c r="R28" s="22">
        <f>VLOOKUP(_xlfn.CONCAT($A28,$B28),'Atribuição de Nota'!$A:$S,19,0)*'Atribuição de Nota'!S$5</f>
        <v>0</v>
      </c>
      <c r="S28" s="10">
        <f t="shared" si="0"/>
        <v>0</v>
      </c>
      <c r="T28" s="10">
        <f t="shared" si="1"/>
        <v>0</v>
      </c>
      <c r="U28" s="24">
        <f t="shared" si="2"/>
        <v>0</v>
      </c>
    </row>
    <row r="29" spans="1:21" ht="13.2">
      <c r="A29" s="10" t="s">
        <v>53</v>
      </c>
      <c r="B29" s="10" t="s">
        <v>55</v>
      </c>
      <c r="C29" s="21"/>
      <c r="D29" s="22">
        <f>VLOOKUP(_xlfn.CONCAT($A29,$B29),'Atribuição de Nota'!$A:$S,5,0)*'Atribuição de Nota'!E$5</f>
        <v>0</v>
      </c>
      <c r="E29" s="22">
        <f>VLOOKUP(_xlfn.CONCAT($A29,$B29),'Atribuição de Nota'!$A:$S,6,0)*'Atribuição de Nota'!F$5</f>
        <v>0</v>
      </c>
      <c r="F29" s="22">
        <f>VLOOKUP(_xlfn.CONCAT($A29,$B29),'Atribuição de Nota'!$A:$S,7,0)*'Atribuição de Nota'!G$5</f>
        <v>0</v>
      </c>
      <c r="G29" s="22">
        <f>VLOOKUP(_xlfn.CONCAT($A29,$B29),'Atribuição de Nota'!$A:$S,8,0)*'Atribuição de Nota'!H$5</f>
        <v>0</v>
      </c>
      <c r="H29" s="22">
        <f>VLOOKUP(_xlfn.CONCAT($A29,$B29),'Atribuição de Nota'!$A:$S,9,0)*'Atribuição de Nota'!I$5</f>
        <v>0</v>
      </c>
      <c r="I29" s="22">
        <f>VLOOKUP(_xlfn.CONCAT($A29,$B29),'Atribuição de Nota'!$A:$S,10,0)*'Atribuição de Nota'!J$5</f>
        <v>0</v>
      </c>
      <c r="J29" s="22">
        <f>VLOOKUP(_xlfn.CONCAT($A29,$B29),'Atribuição de Nota'!$A:$S,11,0)*'Atribuição de Nota'!K$5</f>
        <v>0</v>
      </c>
      <c r="K29" s="22">
        <f>VLOOKUP(_xlfn.CONCAT($A29,$B29),'Atribuição de Nota'!$A:$S,12,0)*'Atribuição de Nota'!L$5</f>
        <v>0</v>
      </c>
      <c r="L29" s="22">
        <f>VLOOKUP(_xlfn.CONCAT($A29,$B29),'Atribuição de Nota'!$A:$S,13,0)*'Atribuição de Nota'!M$5</f>
        <v>0</v>
      </c>
      <c r="M29" s="22">
        <f>VLOOKUP(_xlfn.CONCAT($A29,$B29),'Atribuição de Nota'!$A:$S,14,0)*'Atribuição de Nota'!N$5</f>
        <v>0</v>
      </c>
      <c r="N29" s="22">
        <f>VLOOKUP(_xlfn.CONCAT($A29,$B29),'Atribuição de Nota'!$A:$S,15,0)*'Atribuição de Nota'!O$5</f>
        <v>0</v>
      </c>
      <c r="O29" s="22">
        <f>VLOOKUP(_xlfn.CONCAT($A29,$B29),'Atribuição de Nota'!$A:$S,16,0)*'Atribuição de Nota'!P$5</f>
        <v>0</v>
      </c>
      <c r="P29" s="22">
        <f>VLOOKUP(_xlfn.CONCAT($A29,$B29),'Atribuição de Nota'!$A:$S,17,0)*'Atribuição de Nota'!Q$5</f>
        <v>0</v>
      </c>
      <c r="Q29" s="22">
        <f>VLOOKUP(_xlfn.CONCAT($A29,$B29),'Atribuição de Nota'!$A:$S,18,0)*'Atribuição de Nota'!R$5</f>
        <v>0</v>
      </c>
      <c r="R29" s="22">
        <f>VLOOKUP(_xlfn.CONCAT($A29,$B29),'Atribuição de Nota'!$A:$S,19,0)*'Atribuição de Nota'!S$5</f>
        <v>0</v>
      </c>
      <c r="S29" s="10">
        <f t="shared" si="0"/>
        <v>0</v>
      </c>
      <c r="T29" s="10">
        <f t="shared" si="1"/>
        <v>0</v>
      </c>
      <c r="U29" s="24">
        <f t="shared" si="2"/>
        <v>0</v>
      </c>
    </row>
    <row r="30" spans="1:21" ht="13.2">
      <c r="A30" s="10" t="s">
        <v>53</v>
      </c>
      <c r="B30" s="10" t="s">
        <v>56</v>
      </c>
      <c r="C30" s="21"/>
      <c r="D30" s="22">
        <f>VLOOKUP(_xlfn.CONCAT($A30,$B30),'Atribuição de Nota'!$A:$S,5,0)*'Atribuição de Nota'!E$5</f>
        <v>0</v>
      </c>
      <c r="E30" s="22">
        <f>VLOOKUP(_xlfn.CONCAT($A30,$B30),'Atribuição de Nota'!$A:$S,6,0)*'Atribuição de Nota'!F$5</f>
        <v>0</v>
      </c>
      <c r="F30" s="22">
        <f>VLOOKUP(_xlfn.CONCAT($A30,$B30),'Atribuição de Nota'!$A:$S,7,0)*'Atribuição de Nota'!G$5</f>
        <v>0</v>
      </c>
      <c r="G30" s="22">
        <f>VLOOKUP(_xlfn.CONCAT($A30,$B30),'Atribuição de Nota'!$A:$S,8,0)*'Atribuição de Nota'!H$5</f>
        <v>0</v>
      </c>
      <c r="H30" s="22">
        <f>VLOOKUP(_xlfn.CONCAT($A30,$B30),'Atribuição de Nota'!$A:$S,9,0)*'Atribuição de Nota'!I$5</f>
        <v>0</v>
      </c>
      <c r="I30" s="22">
        <f>VLOOKUP(_xlfn.CONCAT($A30,$B30),'Atribuição de Nota'!$A:$S,10,0)*'Atribuição de Nota'!J$5</f>
        <v>0</v>
      </c>
      <c r="J30" s="22">
        <f>VLOOKUP(_xlfn.CONCAT($A30,$B30),'Atribuição de Nota'!$A:$S,11,0)*'Atribuição de Nota'!K$5</f>
        <v>0</v>
      </c>
      <c r="K30" s="22">
        <f>VLOOKUP(_xlfn.CONCAT($A30,$B30),'Atribuição de Nota'!$A:$S,12,0)*'Atribuição de Nota'!L$5</f>
        <v>0</v>
      </c>
      <c r="L30" s="22">
        <f>VLOOKUP(_xlfn.CONCAT($A30,$B30),'Atribuição de Nota'!$A:$S,13,0)*'Atribuição de Nota'!M$5</f>
        <v>0</v>
      </c>
      <c r="M30" s="22">
        <f>VLOOKUP(_xlfn.CONCAT($A30,$B30),'Atribuição de Nota'!$A:$S,14,0)*'Atribuição de Nota'!N$5</f>
        <v>0</v>
      </c>
      <c r="N30" s="22">
        <f>VLOOKUP(_xlfn.CONCAT($A30,$B30),'Atribuição de Nota'!$A:$S,15,0)*'Atribuição de Nota'!O$5</f>
        <v>0</v>
      </c>
      <c r="O30" s="22">
        <f>VLOOKUP(_xlfn.CONCAT($A30,$B30),'Atribuição de Nota'!$A:$S,16,0)*'Atribuição de Nota'!P$5</f>
        <v>0</v>
      </c>
      <c r="P30" s="22">
        <f>VLOOKUP(_xlfn.CONCAT($A30,$B30),'Atribuição de Nota'!$A:$S,17,0)*'Atribuição de Nota'!Q$5</f>
        <v>0</v>
      </c>
      <c r="Q30" s="22">
        <f>VLOOKUP(_xlfn.CONCAT($A30,$B30),'Atribuição de Nota'!$A:$S,18,0)*'Atribuição de Nota'!R$5</f>
        <v>0</v>
      </c>
      <c r="R30" s="22">
        <f>VLOOKUP(_xlfn.CONCAT($A30,$B30),'Atribuição de Nota'!$A:$S,19,0)*'Atribuição de Nota'!S$5</f>
        <v>0</v>
      </c>
      <c r="S30" s="10">
        <f t="shared" si="0"/>
        <v>0</v>
      </c>
      <c r="T30" s="10">
        <f t="shared" si="1"/>
        <v>0</v>
      </c>
      <c r="U30" s="24">
        <f t="shared" si="2"/>
        <v>0</v>
      </c>
    </row>
    <row r="31" spans="1:21" ht="13.2">
      <c r="A31" s="10" t="s">
        <v>53</v>
      </c>
      <c r="B31" s="10" t="s">
        <v>57</v>
      </c>
      <c r="C31" s="21">
        <v>103371408.31</v>
      </c>
      <c r="D31" s="22">
        <f>VLOOKUP(_xlfn.CONCAT($A31,$B31),'Atribuição de Nota'!$A:$S,5,0)*'Atribuição de Nota'!E$5</f>
        <v>0</v>
      </c>
      <c r="E31" s="22">
        <f>VLOOKUP(_xlfn.CONCAT($A31,$B31),'Atribuição de Nota'!$A:$S,6,0)*'Atribuição de Nota'!F$5</f>
        <v>0</v>
      </c>
      <c r="F31" s="22">
        <f>VLOOKUP(_xlfn.CONCAT($A31,$B31),'Atribuição de Nota'!$A:$S,7,0)*'Atribuição de Nota'!G$5</f>
        <v>0</v>
      </c>
      <c r="G31" s="22">
        <f>VLOOKUP(_xlfn.CONCAT($A31,$B31),'Atribuição de Nota'!$A:$S,8,0)*'Atribuição de Nota'!H$5</f>
        <v>0</v>
      </c>
      <c r="H31" s="22">
        <f>VLOOKUP(_xlfn.CONCAT($A31,$B31),'Atribuição de Nota'!$A:$S,9,0)*'Atribuição de Nota'!I$5</f>
        <v>0</v>
      </c>
      <c r="I31" s="22">
        <f>VLOOKUP(_xlfn.CONCAT($A31,$B31),'Atribuição de Nota'!$A:$S,10,0)*'Atribuição de Nota'!J$5</f>
        <v>0</v>
      </c>
      <c r="J31" s="22">
        <f>VLOOKUP(_xlfn.CONCAT($A31,$B31),'Atribuição de Nota'!$A:$S,11,0)*'Atribuição de Nota'!K$5</f>
        <v>0</v>
      </c>
      <c r="K31" s="22">
        <f>VLOOKUP(_xlfn.CONCAT($A31,$B31),'Atribuição de Nota'!$A:$S,12,0)*'Atribuição de Nota'!L$5</f>
        <v>0</v>
      </c>
      <c r="L31" s="22">
        <f>VLOOKUP(_xlfn.CONCAT($A31,$B31),'Atribuição de Nota'!$A:$S,13,0)*'Atribuição de Nota'!M$5</f>
        <v>0</v>
      </c>
      <c r="M31" s="22">
        <f>VLOOKUP(_xlfn.CONCAT($A31,$B31),'Atribuição de Nota'!$A:$S,14,0)*'Atribuição de Nota'!N$5</f>
        <v>0</v>
      </c>
      <c r="N31" s="22">
        <f>VLOOKUP(_xlfn.CONCAT($A31,$B31),'Atribuição de Nota'!$A:$S,15,0)*'Atribuição de Nota'!O$5</f>
        <v>0</v>
      </c>
      <c r="O31" s="22">
        <f>VLOOKUP(_xlfn.CONCAT($A31,$B31),'Atribuição de Nota'!$A:$S,16,0)*'Atribuição de Nota'!P$5</f>
        <v>0</v>
      </c>
      <c r="P31" s="22">
        <f>VLOOKUP(_xlfn.CONCAT($A31,$B31),'Atribuição de Nota'!$A:$S,17,0)*'Atribuição de Nota'!Q$5</f>
        <v>0</v>
      </c>
      <c r="Q31" s="22">
        <f>VLOOKUP(_xlfn.CONCAT($A31,$B31),'Atribuição de Nota'!$A:$S,18,0)*'Atribuição de Nota'!R$5</f>
        <v>0</v>
      </c>
      <c r="R31" s="22">
        <f>VLOOKUP(_xlfn.CONCAT($A31,$B31),'Atribuição de Nota'!$A:$S,19,0)*'Atribuição de Nota'!S$5</f>
        <v>0</v>
      </c>
      <c r="S31" s="10">
        <f t="shared" si="0"/>
        <v>0</v>
      </c>
      <c r="T31" s="10">
        <f t="shared" si="1"/>
        <v>0</v>
      </c>
      <c r="U31" s="24">
        <f t="shared" si="2"/>
        <v>0</v>
      </c>
    </row>
    <row r="32" spans="1:21" ht="13.2">
      <c r="A32" s="10" t="s">
        <v>53</v>
      </c>
      <c r="B32" s="10" t="s">
        <v>58</v>
      </c>
      <c r="C32" s="21">
        <v>48886367.530000001</v>
      </c>
      <c r="D32" s="22">
        <f>VLOOKUP(_xlfn.CONCAT($A32,$B32),'Atribuição de Nota'!$A:$S,5,0)*'Atribuição de Nota'!E$5</f>
        <v>0</v>
      </c>
      <c r="E32" s="22">
        <f>VLOOKUP(_xlfn.CONCAT($A32,$B32),'Atribuição de Nota'!$A:$S,6,0)*'Atribuição de Nota'!F$5</f>
        <v>0</v>
      </c>
      <c r="F32" s="22">
        <f>VLOOKUP(_xlfn.CONCAT($A32,$B32),'Atribuição de Nota'!$A:$S,7,0)*'Atribuição de Nota'!G$5</f>
        <v>0</v>
      </c>
      <c r="G32" s="22">
        <f>VLOOKUP(_xlfn.CONCAT($A32,$B32),'Atribuição de Nota'!$A:$S,8,0)*'Atribuição de Nota'!H$5</f>
        <v>0</v>
      </c>
      <c r="H32" s="22">
        <f>VLOOKUP(_xlfn.CONCAT($A32,$B32),'Atribuição de Nota'!$A:$S,9,0)*'Atribuição de Nota'!I$5</f>
        <v>0</v>
      </c>
      <c r="I32" s="22">
        <f>VLOOKUP(_xlfn.CONCAT($A32,$B32),'Atribuição de Nota'!$A:$S,10,0)*'Atribuição de Nota'!J$5</f>
        <v>0</v>
      </c>
      <c r="J32" s="22">
        <f>VLOOKUP(_xlfn.CONCAT($A32,$B32),'Atribuição de Nota'!$A:$S,11,0)*'Atribuição de Nota'!K$5</f>
        <v>0</v>
      </c>
      <c r="K32" s="22">
        <f>VLOOKUP(_xlfn.CONCAT($A32,$B32),'Atribuição de Nota'!$A:$S,12,0)*'Atribuição de Nota'!L$5</f>
        <v>0</v>
      </c>
      <c r="L32" s="22">
        <f>VLOOKUP(_xlfn.CONCAT($A32,$B32),'Atribuição de Nota'!$A:$S,13,0)*'Atribuição de Nota'!M$5</f>
        <v>0</v>
      </c>
      <c r="M32" s="22">
        <f>VLOOKUP(_xlfn.CONCAT($A32,$B32),'Atribuição de Nota'!$A:$S,14,0)*'Atribuição de Nota'!N$5</f>
        <v>0</v>
      </c>
      <c r="N32" s="22">
        <f>VLOOKUP(_xlfn.CONCAT($A32,$B32),'Atribuição de Nota'!$A:$S,15,0)*'Atribuição de Nota'!O$5</f>
        <v>0</v>
      </c>
      <c r="O32" s="22">
        <f>VLOOKUP(_xlfn.CONCAT($A32,$B32),'Atribuição de Nota'!$A:$S,16,0)*'Atribuição de Nota'!P$5</f>
        <v>0</v>
      </c>
      <c r="P32" s="22">
        <f>VLOOKUP(_xlfn.CONCAT($A32,$B32),'Atribuição de Nota'!$A:$S,17,0)*'Atribuição de Nota'!Q$5</f>
        <v>0</v>
      </c>
      <c r="Q32" s="22">
        <f>VLOOKUP(_xlfn.CONCAT($A32,$B32),'Atribuição de Nota'!$A:$S,18,0)*'Atribuição de Nota'!R$5</f>
        <v>0</v>
      </c>
      <c r="R32" s="22">
        <f>VLOOKUP(_xlfn.CONCAT($A32,$B32),'Atribuição de Nota'!$A:$S,19,0)*'Atribuição de Nota'!S$5</f>
        <v>0</v>
      </c>
      <c r="S32" s="10">
        <f t="shared" si="0"/>
        <v>0</v>
      </c>
      <c r="T32" s="10">
        <f t="shared" si="1"/>
        <v>0</v>
      </c>
      <c r="U32" s="24">
        <f t="shared" si="2"/>
        <v>0</v>
      </c>
    </row>
    <row r="33" spans="1:21" ht="13.2">
      <c r="A33" s="10" t="s">
        <v>53</v>
      </c>
      <c r="B33" s="10" t="s">
        <v>59</v>
      </c>
      <c r="C33" s="21">
        <v>3024138.26</v>
      </c>
      <c r="D33" s="22">
        <f>VLOOKUP(_xlfn.CONCAT($A33,$B33),'Atribuição de Nota'!$A:$S,5,0)*'Atribuição de Nota'!E$5</f>
        <v>0</v>
      </c>
      <c r="E33" s="22">
        <f>VLOOKUP(_xlfn.CONCAT($A33,$B33),'Atribuição de Nota'!$A:$S,6,0)*'Atribuição de Nota'!F$5</f>
        <v>0</v>
      </c>
      <c r="F33" s="22">
        <f>VLOOKUP(_xlfn.CONCAT($A33,$B33),'Atribuição de Nota'!$A:$S,7,0)*'Atribuição de Nota'!G$5</f>
        <v>0</v>
      </c>
      <c r="G33" s="22">
        <f>VLOOKUP(_xlfn.CONCAT($A33,$B33),'Atribuição de Nota'!$A:$S,8,0)*'Atribuição de Nota'!H$5</f>
        <v>0</v>
      </c>
      <c r="H33" s="22">
        <f>VLOOKUP(_xlfn.CONCAT($A33,$B33),'Atribuição de Nota'!$A:$S,9,0)*'Atribuição de Nota'!I$5</f>
        <v>0</v>
      </c>
      <c r="I33" s="22">
        <f>VLOOKUP(_xlfn.CONCAT($A33,$B33),'Atribuição de Nota'!$A:$S,10,0)*'Atribuição de Nota'!J$5</f>
        <v>0</v>
      </c>
      <c r="J33" s="22">
        <f>VLOOKUP(_xlfn.CONCAT($A33,$B33),'Atribuição de Nota'!$A:$S,11,0)*'Atribuição de Nota'!K$5</f>
        <v>0</v>
      </c>
      <c r="K33" s="22">
        <f>VLOOKUP(_xlfn.CONCAT($A33,$B33),'Atribuição de Nota'!$A:$S,12,0)*'Atribuição de Nota'!L$5</f>
        <v>0</v>
      </c>
      <c r="L33" s="22">
        <f>VLOOKUP(_xlfn.CONCAT($A33,$B33),'Atribuição de Nota'!$A:$S,13,0)*'Atribuição de Nota'!M$5</f>
        <v>0</v>
      </c>
      <c r="M33" s="22">
        <f>VLOOKUP(_xlfn.CONCAT($A33,$B33),'Atribuição de Nota'!$A:$S,14,0)*'Atribuição de Nota'!N$5</f>
        <v>0</v>
      </c>
      <c r="N33" s="22">
        <f>VLOOKUP(_xlfn.CONCAT($A33,$B33),'Atribuição de Nota'!$A:$S,15,0)*'Atribuição de Nota'!O$5</f>
        <v>0</v>
      </c>
      <c r="O33" s="22">
        <f>VLOOKUP(_xlfn.CONCAT($A33,$B33),'Atribuição de Nota'!$A:$S,16,0)*'Atribuição de Nota'!P$5</f>
        <v>0</v>
      </c>
      <c r="P33" s="22">
        <f>VLOOKUP(_xlfn.CONCAT($A33,$B33),'Atribuição de Nota'!$A:$S,17,0)*'Atribuição de Nota'!Q$5</f>
        <v>0</v>
      </c>
      <c r="Q33" s="22">
        <f>VLOOKUP(_xlfn.CONCAT($A33,$B33),'Atribuição de Nota'!$A:$S,18,0)*'Atribuição de Nota'!R$5</f>
        <v>0</v>
      </c>
      <c r="R33" s="22">
        <f>VLOOKUP(_xlfn.CONCAT($A33,$B33),'Atribuição de Nota'!$A:$S,19,0)*'Atribuição de Nota'!S$5</f>
        <v>0</v>
      </c>
      <c r="S33" s="10">
        <f t="shared" si="0"/>
        <v>0</v>
      </c>
      <c r="T33" s="10">
        <f t="shared" si="1"/>
        <v>0</v>
      </c>
      <c r="U33" s="24">
        <f t="shared" si="2"/>
        <v>0</v>
      </c>
    </row>
    <row r="34" spans="1:21" ht="13.2">
      <c r="A34" s="10" t="s">
        <v>53</v>
      </c>
      <c r="B34" s="10" t="s">
        <v>60</v>
      </c>
      <c r="C34" s="21"/>
      <c r="D34" s="22">
        <f>VLOOKUP(_xlfn.CONCAT($A34,$B34),'Atribuição de Nota'!$A:$S,5,0)*'Atribuição de Nota'!E$5</f>
        <v>0</v>
      </c>
      <c r="E34" s="22">
        <f>VLOOKUP(_xlfn.CONCAT($A34,$B34),'Atribuição de Nota'!$A:$S,6,0)*'Atribuição de Nota'!F$5</f>
        <v>0</v>
      </c>
      <c r="F34" s="22">
        <f>VLOOKUP(_xlfn.CONCAT($A34,$B34),'Atribuição de Nota'!$A:$S,7,0)*'Atribuição de Nota'!G$5</f>
        <v>0</v>
      </c>
      <c r="G34" s="22">
        <f>VLOOKUP(_xlfn.CONCAT($A34,$B34),'Atribuição de Nota'!$A:$S,8,0)*'Atribuição de Nota'!H$5</f>
        <v>0</v>
      </c>
      <c r="H34" s="22">
        <f>VLOOKUP(_xlfn.CONCAT($A34,$B34),'Atribuição de Nota'!$A:$S,9,0)*'Atribuição de Nota'!I$5</f>
        <v>0</v>
      </c>
      <c r="I34" s="22">
        <f>VLOOKUP(_xlfn.CONCAT($A34,$B34),'Atribuição de Nota'!$A:$S,10,0)*'Atribuição de Nota'!J$5</f>
        <v>0</v>
      </c>
      <c r="J34" s="22">
        <f>VLOOKUP(_xlfn.CONCAT($A34,$B34),'Atribuição de Nota'!$A:$S,11,0)*'Atribuição de Nota'!K$5</f>
        <v>0</v>
      </c>
      <c r="K34" s="22">
        <f>VLOOKUP(_xlfn.CONCAT($A34,$B34),'Atribuição de Nota'!$A:$S,12,0)*'Atribuição de Nota'!L$5</f>
        <v>0</v>
      </c>
      <c r="L34" s="22">
        <f>VLOOKUP(_xlfn.CONCAT($A34,$B34),'Atribuição de Nota'!$A:$S,13,0)*'Atribuição de Nota'!M$5</f>
        <v>0</v>
      </c>
      <c r="M34" s="22">
        <f>VLOOKUP(_xlfn.CONCAT($A34,$B34),'Atribuição de Nota'!$A:$S,14,0)*'Atribuição de Nota'!N$5</f>
        <v>0</v>
      </c>
      <c r="N34" s="22">
        <f>VLOOKUP(_xlfn.CONCAT($A34,$B34),'Atribuição de Nota'!$A:$S,15,0)*'Atribuição de Nota'!O$5</f>
        <v>0</v>
      </c>
      <c r="O34" s="22">
        <f>VLOOKUP(_xlfn.CONCAT($A34,$B34),'Atribuição de Nota'!$A:$S,16,0)*'Atribuição de Nota'!P$5</f>
        <v>0</v>
      </c>
      <c r="P34" s="22">
        <f>VLOOKUP(_xlfn.CONCAT($A34,$B34),'Atribuição de Nota'!$A:$S,17,0)*'Atribuição de Nota'!Q$5</f>
        <v>0</v>
      </c>
      <c r="Q34" s="22">
        <f>VLOOKUP(_xlfn.CONCAT($A34,$B34),'Atribuição de Nota'!$A:$S,18,0)*'Atribuição de Nota'!R$5</f>
        <v>0</v>
      </c>
      <c r="R34" s="22">
        <f>VLOOKUP(_xlfn.CONCAT($A34,$B34),'Atribuição de Nota'!$A:$S,19,0)*'Atribuição de Nota'!S$5</f>
        <v>0</v>
      </c>
      <c r="S34" s="10">
        <f t="shared" si="0"/>
        <v>0</v>
      </c>
      <c r="T34" s="10">
        <f t="shared" si="1"/>
        <v>0</v>
      </c>
      <c r="U34" s="24">
        <f t="shared" si="2"/>
        <v>0</v>
      </c>
    </row>
    <row r="35" spans="1:21" ht="13.2">
      <c r="A35" s="10" t="s">
        <v>61</v>
      </c>
      <c r="B35" s="10" t="s">
        <v>62</v>
      </c>
      <c r="C35" s="21"/>
      <c r="D35" s="22">
        <f>VLOOKUP(_xlfn.CONCAT($A35,$B35),'Atribuição de Nota'!$A:$S,5,0)*'Atribuição de Nota'!E$5</f>
        <v>0</v>
      </c>
      <c r="E35" s="22">
        <f>VLOOKUP(_xlfn.CONCAT($A35,$B35),'Atribuição de Nota'!$A:$S,6,0)*'Atribuição de Nota'!F$5</f>
        <v>0</v>
      </c>
      <c r="F35" s="22">
        <f>VLOOKUP(_xlfn.CONCAT($A35,$B35),'Atribuição de Nota'!$A:$S,7,0)*'Atribuição de Nota'!G$5</f>
        <v>0</v>
      </c>
      <c r="G35" s="22">
        <f>VLOOKUP(_xlfn.CONCAT($A35,$B35),'Atribuição de Nota'!$A:$S,8,0)*'Atribuição de Nota'!H$5</f>
        <v>0</v>
      </c>
      <c r="H35" s="22">
        <f>VLOOKUP(_xlfn.CONCAT($A35,$B35),'Atribuição de Nota'!$A:$S,9,0)*'Atribuição de Nota'!I$5</f>
        <v>0</v>
      </c>
      <c r="I35" s="22">
        <f>VLOOKUP(_xlfn.CONCAT($A35,$B35),'Atribuição de Nota'!$A:$S,10,0)*'Atribuição de Nota'!J$5</f>
        <v>0</v>
      </c>
      <c r="J35" s="22">
        <f>VLOOKUP(_xlfn.CONCAT($A35,$B35),'Atribuição de Nota'!$A:$S,11,0)*'Atribuição de Nota'!K$5</f>
        <v>0</v>
      </c>
      <c r="K35" s="22">
        <f>VLOOKUP(_xlfn.CONCAT($A35,$B35),'Atribuição de Nota'!$A:$S,12,0)*'Atribuição de Nota'!L$5</f>
        <v>0</v>
      </c>
      <c r="L35" s="22">
        <f>VLOOKUP(_xlfn.CONCAT($A35,$B35),'Atribuição de Nota'!$A:$S,13,0)*'Atribuição de Nota'!M$5</f>
        <v>0</v>
      </c>
      <c r="M35" s="22">
        <f>VLOOKUP(_xlfn.CONCAT($A35,$B35),'Atribuição de Nota'!$A:$S,14,0)*'Atribuição de Nota'!N$5</f>
        <v>0</v>
      </c>
      <c r="N35" s="22">
        <f>VLOOKUP(_xlfn.CONCAT($A35,$B35),'Atribuição de Nota'!$A:$S,15,0)*'Atribuição de Nota'!O$5</f>
        <v>0</v>
      </c>
      <c r="O35" s="22">
        <f>VLOOKUP(_xlfn.CONCAT($A35,$B35),'Atribuição de Nota'!$A:$S,16,0)*'Atribuição de Nota'!P$5</f>
        <v>0</v>
      </c>
      <c r="P35" s="22">
        <f>VLOOKUP(_xlfn.CONCAT($A35,$B35),'Atribuição de Nota'!$A:$S,17,0)*'Atribuição de Nota'!Q$5</f>
        <v>0</v>
      </c>
      <c r="Q35" s="22">
        <f>VLOOKUP(_xlfn.CONCAT($A35,$B35),'Atribuição de Nota'!$A:$S,18,0)*'Atribuição de Nota'!R$5</f>
        <v>0</v>
      </c>
      <c r="R35" s="22">
        <f>VLOOKUP(_xlfn.CONCAT($A35,$B35),'Atribuição de Nota'!$A:$S,19,0)*'Atribuição de Nota'!S$5</f>
        <v>0</v>
      </c>
      <c r="S35" s="10">
        <f t="shared" si="0"/>
        <v>0</v>
      </c>
      <c r="T35" s="10">
        <f t="shared" si="1"/>
        <v>0</v>
      </c>
      <c r="U35" s="24">
        <f t="shared" si="2"/>
        <v>0</v>
      </c>
    </row>
    <row r="36" spans="1:21" ht="13.2">
      <c r="A36" s="10" t="s">
        <v>61</v>
      </c>
      <c r="B36" s="10" t="s">
        <v>63</v>
      </c>
      <c r="C36" s="21">
        <v>7141859.6699999999</v>
      </c>
      <c r="D36" s="22">
        <f>VLOOKUP(_xlfn.CONCAT($A36,$B36),'Atribuição de Nota'!$A:$S,5,0)*'Atribuição de Nota'!E$5</f>
        <v>0</v>
      </c>
      <c r="E36" s="22">
        <f>VLOOKUP(_xlfn.CONCAT($A36,$B36),'Atribuição de Nota'!$A:$S,6,0)*'Atribuição de Nota'!F$5</f>
        <v>0</v>
      </c>
      <c r="F36" s="22">
        <f>VLOOKUP(_xlfn.CONCAT($A36,$B36),'Atribuição de Nota'!$A:$S,7,0)*'Atribuição de Nota'!G$5</f>
        <v>0</v>
      </c>
      <c r="G36" s="22">
        <f>VLOOKUP(_xlfn.CONCAT($A36,$B36),'Atribuição de Nota'!$A:$S,8,0)*'Atribuição de Nota'!H$5</f>
        <v>0</v>
      </c>
      <c r="H36" s="22">
        <f>VLOOKUP(_xlfn.CONCAT($A36,$B36),'Atribuição de Nota'!$A:$S,9,0)*'Atribuição de Nota'!I$5</f>
        <v>0</v>
      </c>
      <c r="I36" s="22">
        <f>VLOOKUP(_xlfn.CONCAT($A36,$B36),'Atribuição de Nota'!$A:$S,10,0)*'Atribuição de Nota'!J$5</f>
        <v>0</v>
      </c>
      <c r="J36" s="22">
        <f>VLOOKUP(_xlfn.CONCAT($A36,$B36),'Atribuição de Nota'!$A:$S,11,0)*'Atribuição de Nota'!K$5</f>
        <v>0</v>
      </c>
      <c r="K36" s="22">
        <f>VLOOKUP(_xlfn.CONCAT($A36,$B36),'Atribuição de Nota'!$A:$S,12,0)*'Atribuição de Nota'!L$5</f>
        <v>0</v>
      </c>
      <c r="L36" s="22">
        <f>VLOOKUP(_xlfn.CONCAT($A36,$B36),'Atribuição de Nota'!$A:$S,13,0)*'Atribuição de Nota'!M$5</f>
        <v>0</v>
      </c>
      <c r="M36" s="22">
        <f>VLOOKUP(_xlfn.CONCAT($A36,$B36),'Atribuição de Nota'!$A:$S,14,0)*'Atribuição de Nota'!N$5</f>
        <v>0</v>
      </c>
      <c r="N36" s="22">
        <f>VLOOKUP(_xlfn.CONCAT($A36,$B36),'Atribuição de Nota'!$A:$S,15,0)*'Atribuição de Nota'!O$5</f>
        <v>0</v>
      </c>
      <c r="O36" s="22">
        <f>VLOOKUP(_xlfn.CONCAT($A36,$B36),'Atribuição de Nota'!$A:$S,16,0)*'Atribuição de Nota'!P$5</f>
        <v>0</v>
      </c>
      <c r="P36" s="22">
        <f>VLOOKUP(_xlfn.CONCAT($A36,$B36),'Atribuição de Nota'!$A:$S,17,0)*'Atribuição de Nota'!Q$5</f>
        <v>0</v>
      </c>
      <c r="Q36" s="22">
        <f>VLOOKUP(_xlfn.CONCAT($A36,$B36),'Atribuição de Nota'!$A:$S,18,0)*'Atribuição de Nota'!R$5</f>
        <v>0</v>
      </c>
      <c r="R36" s="22">
        <f>VLOOKUP(_xlfn.CONCAT($A36,$B36),'Atribuição de Nota'!$A:$S,19,0)*'Atribuição de Nota'!S$5</f>
        <v>0</v>
      </c>
      <c r="S36" s="10">
        <f t="shared" si="0"/>
        <v>0</v>
      </c>
      <c r="T36" s="10">
        <f t="shared" si="1"/>
        <v>0</v>
      </c>
      <c r="U36" s="24">
        <f t="shared" si="2"/>
        <v>0</v>
      </c>
    </row>
    <row r="37" spans="1:21" ht="13.2">
      <c r="A37" s="10" t="s">
        <v>61</v>
      </c>
      <c r="B37" s="10" t="s">
        <v>64</v>
      </c>
      <c r="C37" s="21">
        <v>5035517.74</v>
      </c>
      <c r="D37" s="22">
        <f>VLOOKUP(_xlfn.CONCAT($A37,$B37),'Atribuição de Nota'!$A:$S,5,0)*'Atribuição de Nota'!E$5</f>
        <v>0</v>
      </c>
      <c r="E37" s="22">
        <f>VLOOKUP(_xlfn.CONCAT($A37,$B37),'Atribuição de Nota'!$A:$S,6,0)*'Atribuição de Nota'!F$5</f>
        <v>0</v>
      </c>
      <c r="F37" s="22">
        <f>VLOOKUP(_xlfn.CONCAT($A37,$B37),'Atribuição de Nota'!$A:$S,7,0)*'Atribuição de Nota'!G$5</f>
        <v>0</v>
      </c>
      <c r="G37" s="22">
        <f>VLOOKUP(_xlfn.CONCAT($A37,$B37),'Atribuição de Nota'!$A:$S,8,0)*'Atribuição de Nota'!H$5</f>
        <v>0</v>
      </c>
      <c r="H37" s="22">
        <f>VLOOKUP(_xlfn.CONCAT($A37,$B37),'Atribuição de Nota'!$A:$S,9,0)*'Atribuição de Nota'!I$5</f>
        <v>0</v>
      </c>
      <c r="I37" s="22">
        <f>VLOOKUP(_xlfn.CONCAT($A37,$B37),'Atribuição de Nota'!$A:$S,10,0)*'Atribuição de Nota'!J$5</f>
        <v>0</v>
      </c>
      <c r="J37" s="22">
        <f>VLOOKUP(_xlfn.CONCAT($A37,$B37),'Atribuição de Nota'!$A:$S,11,0)*'Atribuição de Nota'!K$5</f>
        <v>0</v>
      </c>
      <c r="K37" s="22">
        <f>VLOOKUP(_xlfn.CONCAT($A37,$B37),'Atribuição de Nota'!$A:$S,12,0)*'Atribuição de Nota'!L$5</f>
        <v>0</v>
      </c>
      <c r="L37" s="22">
        <f>VLOOKUP(_xlfn.CONCAT($A37,$B37),'Atribuição de Nota'!$A:$S,13,0)*'Atribuição de Nota'!M$5</f>
        <v>0</v>
      </c>
      <c r="M37" s="22">
        <f>VLOOKUP(_xlfn.CONCAT($A37,$B37),'Atribuição de Nota'!$A:$S,14,0)*'Atribuição de Nota'!N$5</f>
        <v>0</v>
      </c>
      <c r="N37" s="22">
        <f>VLOOKUP(_xlfn.CONCAT($A37,$B37),'Atribuição de Nota'!$A:$S,15,0)*'Atribuição de Nota'!O$5</f>
        <v>0</v>
      </c>
      <c r="O37" s="22">
        <f>VLOOKUP(_xlfn.CONCAT($A37,$B37),'Atribuição de Nota'!$A:$S,16,0)*'Atribuição de Nota'!P$5</f>
        <v>0</v>
      </c>
      <c r="P37" s="22">
        <f>VLOOKUP(_xlfn.CONCAT($A37,$B37),'Atribuição de Nota'!$A:$S,17,0)*'Atribuição de Nota'!Q$5</f>
        <v>0</v>
      </c>
      <c r="Q37" s="22">
        <f>VLOOKUP(_xlfn.CONCAT($A37,$B37),'Atribuição de Nota'!$A:$S,18,0)*'Atribuição de Nota'!R$5</f>
        <v>0</v>
      </c>
      <c r="R37" s="22">
        <f>VLOOKUP(_xlfn.CONCAT($A37,$B37),'Atribuição de Nota'!$A:$S,19,0)*'Atribuição de Nota'!S$5</f>
        <v>0</v>
      </c>
      <c r="S37" s="10">
        <f t="shared" si="0"/>
        <v>0</v>
      </c>
      <c r="T37" s="10">
        <f t="shared" si="1"/>
        <v>0</v>
      </c>
      <c r="U37" s="24">
        <f t="shared" si="2"/>
        <v>0</v>
      </c>
    </row>
    <row r="38" spans="1:21" ht="13.2">
      <c r="A38" s="10" t="s">
        <v>61</v>
      </c>
      <c r="B38" s="10" t="s">
        <v>65</v>
      </c>
      <c r="C38" s="21"/>
      <c r="D38" s="22">
        <f>VLOOKUP(_xlfn.CONCAT($A38,$B38),'Atribuição de Nota'!$A:$S,5,0)*'Atribuição de Nota'!E$5</f>
        <v>0</v>
      </c>
      <c r="E38" s="22">
        <f>VLOOKUP(_xlfn.CONCAT($A38,$B38),'Atribuição de Nota'!$A:$S,6,0)*'Atribuição de Nota'!F$5</f>
        <v>0</v>
      </c>
      <c r="F38" s="22">
        <f>VLOOKUP(_xlfn.CONCAT($A38,$B38),'Atribuição de Nota'!$A:$S,7,0)*'Atribuição de Nota'!G$5</f>
        <v>0</v>
      </c>
      <c r="G38" s="22">
        <f>VLOOKUP(_xlfn.CONCAT($A38,$B38),'Atribuição de Nota'!$A:$S,8,0)*'Atribuição de Nota'!H$5</f>
        <v>0</v>
      </c>
      <c r="H38" s="22">
        <f>VLOOKUP(_xlfn.CONCAT($A38,$B38),'Atribuição de Nota'!$A:$S,9,0)*'Atribuição de Nota'!I$5</f>
        <v>0</v>
      </c>
      <c r="I38" s="22">
        <f>VLOOKUP(_xlfn.CONCAT($A38,$B38),'Atribuição de Nota'!$A:$S,10,0)*'Atribuição de Nota'!J$5</f>
        <v>0</v>
      </c>
      <c r="J38" s="22">
        <f>VLOOKUP(_xlfn.CONCAT($A38,$B38),'Atribuição de Nota'!$A:$S,11,0)*'Atribuição de Nota'!K$5</f>
        <v>0</v>
      </c>
      <c r="K38" s="22">
        <f>VLOOKUP(_xlfn.CONCAT($A38,$B38),'Atribuição de Nota'!$A:$S,12,0)*'Atribuição de Nota'!L$5</f>
        <v>0</v>
      </c>
      <c r="L38" s="22">
        <f>VLOOKUP(_xlfn.CONCAT($A38,$B38),'Atribuição de Nota'!$A:$S,13,0)*'Atribuição de Nota'!M$5</f>
        <v>0</v>
      </c>
      <c r="M38" s="22">
        <f>VLOOKUP(_xlfn.CONCAT($A38,$B38),'Atribuição de Nota'!$A:$S,14,0)*'Atribuição de Nota'!N$5</f>
        <v>0</v>
      </c>
      <c r="N38" s="22">
        <f>VLOOKUP(_xlfn.CONCAT($A38,$B38),'Atribuição de Nota'!$A:$S,15,0)*'Atribuição de Nota'!O$5</f>
        <v>0</v>
      </c>
      <c r="O38" s="22">
        <f>VLOOKUP(_xlfn.CONCAT($A38,$B38),'Atribuição de Nota'!$A:$S,16,0)*'Atribuição de Nota'!P$5</f>
        <v>0</v>
      </c>
      <c r="P38" s="22">
        <f>VLOOKUP(_xlfn.CONCAT($A38,$B38),'Atribuição de Nota'!$A:$S,17,0)*'Atribuição de Nota'!Q$5</f>
        <v>0</v>
      </c>
      <c r="Q38" s="22">
        <f>VLOOKUP(_xlfn.CONCAT($A38,$B38),'Atribuição de Nota'!$A:$S,18,0)*'Atribuição de Nota'!R$5</f>
        <v>0</v>
      </c>
      <c r="R38" s="22">
        <f>VLOOKUP(_xlfn.CONCAT($A38,$B38),'Atribuição de Nota'!$A:$S,19,0)*'Atribuição de Nota'!S$5</f>
        <v>0</v>
      </c>
      <c r="S38" s="10">
        <f t="shared" si="0"/>
        <v>0</v>
      </c>
      <c r="T38" s="10">
        <f t="shared" si="1"/>
        <v>0</v>
      </c>
      <c r="U38" s="24">
        <f t="shared" si="2"/>
        <v>0</v>
      </c>
    </row>
    <row r="39" spans="1:21" ht="13.2">
      <c r="A39" s="10" t="s">
        <v>61</v>
      </c>
      <c r="B39" s="10" t="s">
        <v>66</v>
      </c>
      <c r="C39" s="21"/>
      <c r="D39" s="22">
        <f>VLOOKUP(_xlfn.CONCAT($A39,$B39),'Atribuição de Nota'!$A:$S,5,0)*'Atribuição de Nota'!E$5</f>
        <v>0</v>
      </c>
      <c r="E39" s="22">
        <f>VLOOKUP(_xlfn.CONCAT($A39,$B39),'Atribuição de Nota'!$A:$S,6,0)*'Atribuição de Nota'!F$5</f>
        <v>0</v>
      </c>
      <c r="F39" s="22">
        <f>VLOOKUP(_xlfn.CONCAT($A39,$B39),'Atribuição de Nota'!$A:$S,7,0)*'Atribuição de Nota'!G$5</f>
        <v>0</v>
      </c>
      <c r="G39" s="22">
        <f>VLOOKUP(_xlfn.CONCAT($A39,$B39),'Atribuição de Nota'!$A:$S,8,0)*'Atribuição de Nota'!H$5</f>
        <v>0</v>
      </c>
      <c r="H39" s="22">
        <f>VLOOKUP(_xlfn.CONCAT($A39,$B39),'Atribuição de Nota'!$A:$S,9,0)*'Atribuição de Nota'!I$5</f>
        <v>0</v>
      </c>
      <c r="I39" s="22">
        <f>VLOOKUP(_xlfn.CONCAT($A39,$B39),'Atribuição de Nota'!$A:$S,10,0)*'Atribuição de Nota'!J$5</f>
        <v>0</v>
      </c>
      <c r="J39" s="22">
        <f>VLOOKUP(_xlfn.CONCAT($A39,$B39),'Atribuição de Nota'!$A:$S,11,0)*'Atribuição de Nota'!K$5</f>
        <v>0</v>
      </c>
      <c r="K39" s="22">
        <f>VLOOKUP(_xlfn.CONCAT($A39,$B39),'Atribuição de Nota'!$A:$S,12,0)*'Atribuição de Nota'!L$5</f>
        <v>0</v>
      </c>
      <c r="L39" s="22">
        <f>VLOOKUP(_xlfn.CONCAT($A39,$B39),'Atribuição de Nota'!$A:$S,13,0)*'Atribuição de Nota'!M$5</f>
        <v>0</v>
      </c>
      <c r="M39" s="22">
        <f>VLOOKUP(_xlfn.CONCAT($A39,$B39),'Atribuição de Nota'!$A:$S,14,0)*'Atribuição de Nota'!N$5</f>
        <v>0</v>
      </c>
      <c r="N39" s="22">
        <f>VLOOKUP(_xlfn.CONCAT($A39,$B39),'Atribuição de Nota'!$A:$S,15,0)*'Atribuição de Nota'!O$5</f>
        <v>0</v>
      </c>
      <c r="O39" s="22">
        <f>VLOOKUP(_xlfn.CONCAT($A39,$B39),'Atribuição de Nota'!$A:$S,16,0)*'Atribuição de Nota'!P$5</f>
        <v>0</v>
      </c>
      <c r="P39" s="22">
        <f>VLOOKUP(_xlfn.CONCAT($A39,$B39),'Atribuição de Nota'!$A:$S,17,0)*'Atribuição de Nota'!Q$5</f>
        <v>0</v>
      </c>
      <c r="Q39" s="22">
        <f>VLOOKUP(_xlfn.CONCAT($A39,$B39),'Atribuição de Nota'!$A:$S,18,0)*'Atribuição de Nota'!R$5</f>
        <v>0</v>
      </c>
      <c r="R39" s="22">
        <f>VLOOKUP(_xlfn.CONCAT($A39,$B39),'Atribuição de Nota'!$A:$S,19,0)*'Atribuição de Nota'!S$5</f>
        <v>0</v>
      </c>
      <c r="S39" s="10">
        <f t="shared" si="0"/>
        <v>0</v>
      </c>
      <c r="T39" s="10">
        <f t="shared" si="1"/>
        <v>0</v>
      </c>
      <c r="U39" s="24">
        <f t="shared" si="2"/>
        <v>0</v>
      </c>
    </row>
    <row r="40" spans="1:21" ht="13.2">
      <c r="A40" s="10" t="s">
        <v>61</v>
      </c>
      <c r="B40" s="10" t="s">
        <v>67</v>
      </c>
      <c r="C40" s="21">
        <v>1628961.35</v>
      </c>
      <c r="D40" s="22">
        <f>VLOOKUP(_xlfn.CONCAT($A40,$B40),'Atribuição de Nota'!$A:$S,5,0)*'Atribuição de Nota'!E$5</f>
        <v>0</v>
      </c>
      <c r="E40" s="22">
        <f>VLOOKUP(_xlfn.CONCAT($A40,$B40),'Atribuição de Nota'!$A:$S,6,0)*'Atribuição de Nota'!F$5</f>
        <v>0</v>
      </c>
      <c r="F40" s="22">
        <f>VLOOKUP(_xlfn.CONCAT($A40,$B40),'Atribuição de Nota'!$A:$S,7,0)*'Atribuição de Nota'!G$5</f>
        <v>0</v>
      </c>
      <c r="G40" s="22">
        <f>VLOOKUP(_xlfn.CONCAT($A40,$B40),'Atribuição de Nota'!$A:$S,8,0)*'Atribuição de Nota'!H$5</f>
        <v>0</v>
      </c>
      <c r="H40" s="22">
        <f>VLOOKUP(_xlfn.CONCAT($A40,$B40),'Atribuição de Nota'!$A:$S,9,0)*'Atribuição de Nota'!I$5</f>
        <v>0</v>
      </c>
      <c r="I40" s="22">
        <f>VLOOKUP(_xlfn.CONCAT($A40,$B40),'Atribuição de Nota'!$A:$S,10,0)*'Atribuição de Nota'!J$5</f>
        <v>0</v>
      </c>
      <c r="J40" s="22">
        <f>VLOOKUP(_xlfn.CONCAT($A40,$B40),'Atribuição de Nota'!$A:$S,11,0)*'Atribuição de Nota'!K$5</f>
        <v>0</v>
      </c>
      <c r="K40" s="22">
        <f>VLOOKUP(_xlfn.CONCAT($A40,$B40),'Atribuição de Nota'!$A:$S,12,0)*'Atribuição de Nota'!L$5</f>
        <v>0</v>
      </c>
      <c r="L40" s="22">
        <f>VLOOKUP(_xlfn.CONCAT($A40,$B40),'Atribuição de Nota'!$A:$S,13,0)*'Atribuição de Nota'!M$5</f>
        <v>0</v>
      </c>
      <c r="M40" s="22">
        <f>VLOOKUP(_xlfn.CONCAT($A40,$B40),'Atribuição de Nota'!$A:$S,14,0)*'Atribuição de Nota'!N$5</f>
        <v>0</v>
      </c>
      <c r="N40" s="22">
        <f>VLOOKUP(_xlfn.CONCAT($A40,$B40),'Atribuição de Nota'!$A:$S,15,0)*'Atribuição de Nota'!O$5</f>
        <v>0</v>
      </c>
      <c r="O40" s="22">
        <f>VLOOKUP(_xlfn.CONCAT($A40,$B40),'Atribuição de Nota'!$A:$S,16,0)*'Atribuição de Nota'!P$5</f>
        <v>0</v>
      </c>
      <c r="P40" s="22">
        <f>VLOOKUP(_xlfn.CONCAT($A40,$B40),'Atribuição de Nota'!$A:$S,17,0)*'Atribuição de Nota'!Q$5</f>
        <v>0</v>
      </c>
      <c r="Q40" s="22">
        <f>VLOOKUP(_xlfn.CONCAT($A40,$B40),'Atribuição de Nota'!$A:$S,18,0)*'Atribuição de Nota'!R$5</f>
        <v>0</v>
      </c>
      <c r="R40" s="22">
        <f>VLOOKUP(_xlfn.CONCAT($A40,$B40),'Atribuição de Nota'!$A:$S,19,0)*'Atribuição de Nota'!S$5</f>
        <v>0</v>
      </c>
      <c r="S40" s="10">
        <f t="shared" si="0"/>
        <v>0</v>
      </c>
      <c r="T40" s="10">
        <f t="shared" si="1"/>
        <v>0</v>
      </c>
      <c r="U40" s="24">
        <f t="shared" si="2"/>
        <v>0</v>
      </c>
    </row>
    <row r="41" spans="1:21" ht="13.2">
      <c r="A41" s="10" t="s">
        <v>61</v>
      </c>
      <c r="B41" s="10" t="s">
        <v>68</v>
      </c>
      <c r="C41" s="21"/>
      <c r="D41" s="22">
        <f>VLOOKUP(_xlfn.CONCAT($A41,$B41),'Atribuição de Nota'!$A:$S,5,0)*'Atribuição de Nota'!E$5</f>
        <v>0</v>
      </c>
      <c r="E41" s="22">
        <f>VLOOKUP(_xlfn.CONCAT($A41,$B41),'Atribuição de Nota'!$A:$S,6,0)*'Atribuição de Nota'!F$5</f>
        <v>0</v>
      </c>
      <c r="F41" s="22">
        <f>VLOOKUP(_xlfn.CONCAT($A41,$B41),'Atribuição de Nota'!$A:$S,7,0)*'Atribuição de Nota'!G$5</f>
        <v>0</v>
      </c>
      <c r="G41" s="22">
        <f>VLOOKUP(_xlfn.CONCAT($A41,$B41),'Atribuição de Nota'!$A:$S,8,0)*'Atribuição de Nota'!H$5</f>
        <v>0</v>
      </c>
      <c r="H41" s="22">
        <f>VLOOKUP(_xlfn.CONCAT($A41,$B41),'Atribuição de Nota'!$A:$S,9,0)*'Atribuição de Nota'!I$5</f>
        <v>0</v>
      </c>
      <c r="I41" s="22">
        <f>VLOOKUP(_xlfn.CONCAT($A41,$B41),'Atribuição de Nota'!$A:$S,10,0)*'Atribuição de Nota'!J$5</f>
        <v>0</v>
      </c>
      <c r="J41" s="22">
        <f>VLOOKUP(_xlfn.CONCAT($A41,$B41),'Atribuição de Nota'!$A:$S,11,0)*'Atribuição de Nota'!K$5</f>
        <v>0</v>
      </c>
      <c r="K41" s="22">
        <f>VLOOKUP(_xlfn.CONCAT($A41,$B41),'Atribuição de Nota'!$A:$S,12,0)*'Atribuição de Nota'!L$5</f>
        <v>0</v>
      </c>
      <c r="L41" s="22">
        <f>VLOOKUP(_xlfn.CONCAT($A41,$B41),'Atribuição de Nota'!$A:$S,13,0)*'Atribuição de Nota'!M$5</f>
        <v>0</v>
      </c>
      <c r="M41" s="22">
        <f>VLOOKUP(_xlfn.CONCAT($A41,$B41),'Atribuição de Nota'!$A:$S,14,0)*'Atribuição de Nota'!N$5</f>
        <v>0</v>
      </c>
      <c r="N41" s="22">
        <f>VLOOKUP(_xlfn.CONCAT($A41,$B41),'Atribuição de Nota'!$A:$S,15,0)*'Atribuição de Nota'!O$5</f>
        <v>0</v>
      </c>
      <c r="O41" s="22">
        <f>VLOOKUP(_xlfn.CONCAT($A41,$B41),'Atribuição de Nota'!$A:$S,16,0)*'Atribuição de Nota'!P$5</f>
        <v>0</v>
      </c>
      <c r="P41" s="22">
        <f>VLOOKUP(_xlfn.CONCAT($A41,$B41),'Atribuição de Nota'!$A:$S,17,0)*'Atribuição de Nota'!Q$5</f>
        <v>0</v>
      </c>
      <c r="Q41" s="22">
        <f>VLOOKUP(_xlfn.CONCAT($A41,$B41),'Atribuição de Nota'!$A:$S,18,0)*'Atribuição de Nota'!R$5</f>
        <v>0</v>
      </c>
      <c r="R41" s="22">
        <f>VLOOKUP(_xlfn.CONCAT($A41,$B41),'Atribuição de Nota'!$A:$S,19,0)*'Atribuição de Nota'!S$5</f>
        <v>0</v>
      </c>
      <c r="S41" s="10">
        <f t="shared" si="0"/>
        <v>0</v>
      </c>
      <c r="T41" s="10">
        <f t="shared" si="1"/>
        <v>0</v>
      </c>
      <c r="U41" s="24">
        <f t="shared" si="2"/>
        <v>0</v>
      </c>
    </row>
    <row r="42" spans="1:21" ht="13.2">
      <c r="A42" s="10" t="s">
        <v>61</v>
      </c>
      <c r="B42" s="10" t="s">
        <v>69</v>
      </c>
      <c r="C42" s="21"/>
      <c r="D42" s="22">
        <f>VLOOKUP(_xlfn.CONCAT($A42,$B42),'Atribuição de Nota'!$A:$S,5,0)*'Atribuição de Nota'!E$5</f>
        <v>0</v>
      </c>
      <c r="E42" s="22">
        <f>VLOOKUP(_xlfn.CONCAT($A42,$B42),'Atribuição de Nota'!$A:$S,6,0)*'Atribuição de Nota'!F$5</f>
        <v>0</v>
      </c>
      <c r="F42" s="22">
        <f>VLOOKUP(_xlfn.CONCAT($A42,$B42),'Atribuição de Nota'!$A:$S,7,0)*'Atribuição de Nota'!G$5</f>
        <v>0</v>
      </c>
      <c r="G42" s="22">
        <f>VLOOKUP(_xlfn.CONCAT($A42,$B42),'Atribuição de Nota'!$A:$S,8,0)*'Atribuição de Nota'!H$5</f>
        <v>0</v>
      </c>
      <c r="H42" s="22">
        <f>VLOOKUP(_xlfn.CONCAT($A42,$B42),'Atribuição de Nota'!$A:$S,9,0)*'Atribuição de Nota'!I$5</f>
        <v>0</v>
      </c>
      <c r="I42" s="22">
        <f>VLOOKUP(_xlfn.CONCAT($A42,$B42),'Atribuição de Nota'!$A:$S,10,0)*'Atribuição de Nota'!J$5</f>
        <v>0</v>
      </c>
      <c r="J42" s="22">
        <f>VLOOKUP(_xlfn.CONCAT($A42,$B42),'Atribuição de Nota'!$A:$S,11,0)*'Atribuição de Nota'!K$5</f>
        <v>0</v>
      </c>
      <c r="K42" s="22">
        <f>VLOOKUP(_xlfn.CONCAT($A42,$B42),'Atribuição de Nota'!$A:$S,12,0)*'Atribuição de Nota'!L$5</f>
        <v>0</v>
      </c>
      <c r="L42" s="22">
        <f>VLOOKUP(_xlfn.CONCAT($A42,$B42),'Atribuição de Nota'!$A:$S,13,0)*'Atribuição de Nota'!M$5</f>
        <v>0</v>
      </c>
      <c r="M42" s="22">
        <f>VLOOKUP(_xlfn.CONCAT($A42,$B42),'Atribuição de Nota'!$A:$S,14,0)*'Atribuição de Nota'!N$5</f>
        <v>0</v>
      </c>
      <c r="N42" s="22">
        <f>VLOOKUP(_xlfn.CONCAT($A42,$B42),'Atribuição de Nota'!$A:$S,15,0)*'Atribuição de Nota'!O$5</f>
        <v>0</v>
      </c>
      <c r="O42" s="22">
        <f>VLOOKUP(_xlfn.CONCAT($A42,$B42),'Atribuição de Nota'!$A:$S,16,0)*'Atribuição de Nota'!P$5</f>
        <v>0</v>
      </c>
      <c r="P42" s="22">
        <f>VLOOKUP(_xlfn.CONCAT($A42,$B42),'Atribuição de Nota'!$A:$S,17,0)*'Atribuição de Nota'!Q$5</f>
        <v>0</v>
      </c>
      <c r="Q42" s="22">
        <f>VLOOKUP(_xlfn.CONCAT($A42,$B42),'Atribuição de Nota'!$A:$S,18,0)*'Atribuição de Nota'!R$5</f>
        <v>0</v>
      </c>
      <c r="R42" s="22">
        <f>VLOOKUP(_xlfn.CONCAT($A42,$B42),'Atribuição de Nota'!$A:$S,19,0)*'Atribuição de Nota'!S$5</f>
        <v>0</v>
      </c>
      <c r="S42" s="10">
        <f t="shared" si="0"/>
        <v>0</v>
      </c>
      <c r="T42" s="10">
        <f t="shared" si="1"/>
        <v>0</v>
      </c>
      <c r="U42" s="24">
        <f t="shared" si="2"/>
        <v>0</v>
      </c>
    </row>
    <row r="43" spans="1:21" ht="13.2">
      <c r="A43" s="10" t="s">
        <v>61</v>
      </c>
      <c r="B43" s="10" t="s">
        <v>70</v>
      </c>
      <c r="C43" s="21"/>
      <c r="D43" s="22">
        <f>VLOOKUP(_xlfn.CONCAT($A43,$B43),'Atribuição de Nota'!$A:$S,5,0)*'Atribuição de Nota'!E$5</f>
        <v>0</v>
      </c>
      <c r="E43" s="22">
        <f>VLOOKUP(_xlfn.CONCAT($A43,$B43),'Atribuição de Nota'!$A:$S,6,0)*'Atribuição de Nota'!F$5</f>
        <v>0</v>
      </c>
      <c r="F43" s="22">
        <f>VLOOKUP(_xlfn.CONCAT($A43,$B43),'Atribuição de Nota'!$A:$S,7,0)*'Atribuição de Nota'!G$5</f>
        <v>0</v>
      </c>
      <c r="G43" s="22">
        <f>VLOOKUP(_xlfn.CONCAT($A43,$B43),'Atribuição de Nota'!$A:$S,8,0)*'Atribuição de Nota'!H$5</f>
        <v>0</v>
      </c>
      <c r="H43" s="22">
        <f>VLOOKUP(_xlfn.CONCAT($A43,$B43),'Atribuição de Nota'!$A:$S,9,0)*'Atribuição de Nota'!I$5</f>
        <v>0</v>
      </c>
      <c r="I43" s="22">
        <f>VLOOKUP(_xlfn.CONCAT($A43,$B43),'Atribuição de Nota'!$A:$S,10,0)*'Atribuição de Nota'!J$5</f>
        <v>0</v>
      </c>
      <c r="J43" s="22">
        <f>VLOOKUP(_xlfn.CONCAT($A43,$B43),'Atribuição de Nota'!$A:$S,11,0)*'Atribuição de Nota'!K$5</f>
        <v>0</v>
      </c>
      <c r="K43" s="22">
        <f>VLOOKUP(_xlfn.CONCAT($A43,$B43),'Atribuição de Nota'!$A:$S,12,0)*'Atribuição de Nota'!L$5</f>
        <v>0</v>
      </c>
      <c r="L43" s="22">
        <f>VLOOKUP(_xlfn.CONCAT($A43,$B43),'Atribuição de Nota'!$A:$S,13,0)*'Atribuição de Nota'!M$5</f>
        <v>0</v>
      </c>
      <c r="M43" s="22">
        <f>VLOOKUP(_xlfn.CONCAT($A43,$B43),'Atribuição de Nota'!$A:$S,14,0)*'Atribuição de Nota'!N$5</f>
        <v>0</v>
      </c>
      <c r="N43" s="22">
        <f>VLOOKUP(_xlfn.CONCAT($A43,$B43),'Atribuição de Nota'!$A:$S,15,0)*'Atribuição de Nota'!O$5</f>
        <v>0</v>
      </c>
      <c r="O43" s="22">
        <f>VLOOKUP(_xlfn.CONCAT($A43,$B43),'Atribuição de Nota'!$A:$S,16,0)*'Atribuição de Nota'!P$5</f>
        <v>0</v>
      </c>
      <c r="P43" s="22">
        <f>VLOOKUP(_xlfn.CONCAT($A43,$B43),'Atribuição de Nota'!$A:$S,17,0)*'Atribuição de Nota'!Q$5</f>
        <v>0</v>
      </c>
      <c r="Q43" s="22">
        <f>VLOOKUP(_xlfn.CONCAT($A43,$B43),'Atribuição de Nota'!$A:$S,18,0)*'Atribuição de Nota'!R$5</f>
        <v>0</v>
      </c>
      <c r="R43" s="22">
        <f>VLOOKUP(_xlfn.CONCAT($A43,$B43),'Atribuição de Nota'!$A:$S,19,0)*'Atribuição de Nota'!S$5</f>
        <v>0</v>
      </c>
      <c r="S43" s="10">
        <f t="shared" si="0"/>
        <v>0</v>
      </c>
      <c r="T43" s="10">
        <f t="shared" si="1"/>
        <v>0</v>
      </c>
      <c r="U43" s="24">
        <f t="shared" si="2"/>
        <v>0</v>
      </c>
    </row>
    <row r="44" spans="1:21" ht="13.2">
      <c r="A44" s="10" t="s">
        <v>61</v>
      </c>
      <c r="B44" s="10" t="s">
        <v>71</v>
      </c>
      <c r="C44" s="21"/>
      <c r="D44" s="22">
        <f>VLOOKUP(_xlfn.CONCAT($A44,$B44),'Atribuição de Nota'!$A:$S,5,0)*'Atribuição de Nota'!E$5</f>
        <v>0</v>
      </c>
      <c r="E44" s="22">
        <f>VLOOKUP(_xlfn.CONCAT($A44,$B44),'Atribuição de Nota'!$A:$S,6,0)*'Atribuição de Nota'!F$5</f>
        <v>0</v>
      </c>
      <c r="F44" s="22">
        <f>VLOOKUP(_xlfn.CONCAT($A44,$B44),'Atribuição de Nota'!$A:$S,7,0)*'Atribuição de Nota'!G$5</f>
        <v>0</v>
      </c>
      <c r="G44" s="22">
        <f>VLOOKUP(_xlfn.CONCAT($A44,$B44),'Atribuição de Nota'!$A:$S,8,0)*'Atribuição de Nota'!H$5</f>
        <v>0</v>
      </c>
      <c r="H44" s="22">
        <f>VLOOKUP(_xlfn.CONCAT($A44,$B44),'Atribuição de Nota'!$A:$S,9,0)*'Atribuição de Nota'!I$5</f>
        <v>0</v>
      </c>
      <c r="I44" s="22">
        <f>VLOOKUP(_xlfn.CONCAT($A44,$B44),'Atribuição de Nota'!$A:$S,10,0)*'Atribuição de Nota'!J$5</f>
        <v>0</v>
      </c>
      <c r="J44" s="22">
        <f>VLOOKUP(_xlfn.CONCAT($A44,$B44),'Atribuição de Nota'!$A:$S,11,0)*'Atribuição de Nota'!K$5</f>
        <v>0</v>
      </c>
      <c r="K44" s="22">
        <f>VLOOKUP(_xlfn.CONCAT($A44,$B44),'Atribuição de Nota'!$A:$S,12,0)*'Atribuição de Nota'!L$5</f>
        <v>0</v>
      </c>
      <c r="L44" s="22">
        <f>VLOOKUP(_xlfn.CONCAT($A44,$B44),'Atribuição de Nota'!$A:$S,13,0)*'Atribuição de Nota'!M$5</f>
        <v>0</v>
      </c>
      <c r="M44" s="22">
        <f>VLOOKUP(_xlfn.CONCAT($A44,$B44),'Atribuição de Nota'!$A:$S,14,0)*'Atribuição de Nota'!N$5</f>
        <v>0</v>
      </c>
      <c r="N44" s="22">
        <f>VLOOKUP(_xlfn.CONCAT($A44,$B44),'Atribuição de Nota'!$A:$S,15,0)*'Atribuição de Nota'!O$5</f>
        <v>0</v>
      </c>
      <c r="O44" s="22">
        <f>VLOOKUP(_xlfn.CONCAT($A44,$B44),'Atribuição de Nota'!$A:$S,16,0)*'Atribuição de Nota'!P$5</f>
        <v>0</v>
      </c>
      <c r="P44" s="22">
        <f>VLOOKUP(_xlfn.CONCAT($A44,$B44),'Atribuição de Nota'!$A:$S,17,0)*'Atribuição de Nota'!Q$5</f>
        <v>0</v>
      </c>
      <c r="Q44" s="22">
        <f>VLOOKUP(_xlfn.CONCAT($A44,$B44),'Atribuição de Nota'!$A:$S,18,0)*'Atribuição de Nota'!R$5</f>
        <v>0</v>
      </c>
      <c r="R44" s="22">
        <f>VLOOKUP(_xlfn.CONCAT($A44,$B44),'Atribuição de Nota'!$A:$S,19,0)*'Atribuição de Nota'!S$5</f>
        <v>0</v>
      </c>
      <c r="S44" s="10">
        <f t="shared" si="0"/>
        <v>0</v>
      </c>
      <c r="T44" s="10">
        <f t="shared" si="1"/>
        <v>0</v>
      </c>
      <c r="U44" s="24">
        <f t="shared" si="2"/>
        <v>0</v>
      </c>
    </row>
    <row r="45" spans="1:21" ht="13.2">
      <c r="A45" s="10" t="s">
        <v>61</v>
      </c>
      <c r="B45" s="10" t="s">
        <v>72</v>
      </c>
      <c r="C45" s="21"/>
      <c r="D45" s="22">
        <f>VLOOKUP(_xlfn.CONCAT($A45,$B45),'Atribuição de Nota'!$A:$S,5,0)*'Atribuição de Nota'!E$5</f>
        <v>0</v>
      </c>
      <c r="E45" s="22">
        <f>VLOOKUP(_xlfn.CONCAT($A45,$B45),'Atribuição de Nota'!$A:$S,6,0)*'Atribuição de Nota'!F$5</f>
        <v>0</v>
      </c>
      <c r="F45" s="22">
        <f>VLOOKUP(_xlfn.CONCAT($A45,$B45),'Atribuição de Nota'!$A:$S,7,0)*'Atribuição de Nota'!G$5</f>
        <v>0</v>
      </c>
      <c r="G45" s="22">
        <f>VLOOKUP(_xlfn.CONCAT($A45,$B45),'Atribuição de Nota'!$A:$S,8,0)*'Atribuição de Nota'!H$5</f>
        <v>0</v>
      </c>
      <c r="H45" s="22">
        <f>VLOOKUP(_xlfn.CONCAT($A45,$B45),'Atribuição de Nota'!$A:$S,9,0)*'Atribuição de Nota'!I$5</f>
        <v>0</v>
      </c>
      <c r="I45" s="22">
        <f>VLOOKUP(_xlfn.CONCAT($A45,$B45),'Atribuição de Nota'!$A:$S,10,0)*'Atribuição de Nota'!J$5</f>
        <v>0</v>
      </c>
      <c r="J45" s="22">
        <f>VLOOKUP(_xlfn.CONCAT($A45,$B45),'Atribuição de Nota'!$A:$S,11,0)*'Atribuição de Nota'!K$5</f>
        <v>0</v>
      </c>
      <c r="K45" s="22">
        <f>VLOOKUP(_xlfn.CONCAT($A45,$B45),'Atribuição de Nota'!$A:$S,12,0)*'Atribuição de Nota'!L$5</f>
        <v>0</v>
      </c>
      <c r="L45" s="22">
        <f>VLOOKUP(_xlfn.CONCAT($A45,$B45),'Atribuição de Nota'!$A:$S,13,0)*'Atribuição de Nota'!M$5</f>
        <v>0</v>
      </c>
      <c r="M45" s="22">
        <f>VLOOKUP(_xlfn.CONCAT($A45,$B45),'Atribuição de Nota'!$A:$S,14,0)*'Atribuição de Nota'!N$5</f>
        <v>0</v>
      </c>
      <c r="N45" s="22">
        <f>VLOOKUP(_xlfn.CONCAT($A45,$B45),'Atribuição de Nota'!$A:$S,15,0)*'Atribuição de Nota'!O$5</f>
        <v>0</v>
      </c>
      <c r="O45" s="22">
        <f>VLOOKUP(_xlfn.CONCAT($A45,$B45),'Atribuição de Nota'!$A:$S,16,0)*'Atribuição de Nota'!P$5</f>
        <v>0</v>
      </c>
      <c r="P45" s="22">
        <f>VLOOKUP(_xlfn.CONCAT($A45,$B45),'Atribuição de Nota'!$A:$S,17,0)*'Atribuição de Nota'!Q$5</f>
        <v>0</v>
      </c>
      <c r="Q45" s="22">
        <f>VLOOKUP(_xlfn.CONCAT($A45,$B45),'Atribuição de Nota'!$A:$S,18,0)*'Atribuição de Nota'!R$5</f>
        <v>0</v>
      </c>
      <c r="R45" s="22">
        <f>VLOOKUP(_xlfn.CONCAT($A45,$B45),'Atribuição de Nota'!$A:$S,19,0)*'Atribuição de Nota'!S$5</f>
        <v>0</v>
      </c>
      <c r="S45" s="10">
        <f t="shared" si="0"/>
        <v>0</v>
      </c>
      <c r="T45" s="10">
        <f t="shared" si="1"/>
        <v>0</v>
      </c>
      <c r="U45" s="24">
        <f t="shared" si="2"/>
        <v>0</v>
      </c>
    </row>
    <row r="46" spans="1:21" ht="13.2">
      <c r="A46" s="10" t="s">
        <v>73</v>
      </c>
      <c r="B46" s="10" t="s">
        <v>74</v>
      </c>
      <c r="C46" s="21"/>
      <c r="D46" s="22">
        <f>VLOOKUP(_xlfn.CONCAT($A46,$B46),'Atribuição de Nota'!$A:$S,5,0)*'Atribuição de Nota'!E$5</f>
        <v>0</v>
      </c>
      <c r="E46" s="22">
        <f>VLOOKUP(_xlfn.CONCAT($A46,$B46),'Atribuição de Nota'!$A:$S,6,0)*'Atribuição de Nota'!F$5</f>
        <v>0</v>
      </c>
      <c r="F46" s="22">
        <f>VLOOKUP(_xlfn.CONCAT($A46,$B46),'Atribuição de Nota'!$A:$S,7,0)*'Atribuição de Nota'!G$5</f>
        <v>0</v>
      </c>
      <c r="G46" s="22">
        <f>VLOOKUP(_xlfn.CONCAT($A46,$B46),'Atribuição de Nota'!$A:$S,8,0)*'Atribuição de Nota'!H$5</f>
        <v>0</v>
      </c>
      <c r="H46" s="22">
        <f>VLOOKUP(_xlfn.CONCAT($A46,$B46),'Atribuição de Nota'!$A:$S,9,0)*'Atribuição de Nota'!I$5</f>
        <v>0</v>
      </c>
      <c r="I46" s="22">
        <f>VLOOKUP(_xlfn.CONCAT($A46,$B46),'Atribuição de Nota'!$A:$S,10,0)*'Atribuição de Nota'!J$5</f>
        <v>0</v>
      </c>
      <c r="J46" s="22">
        <f>VLOOKUP(_xlfn.CONCAT($A46,$B46),'Atribuição de Nota'!$A:$S,11,0)*'Atribuição de Nota'!K$5</f>
        <v>0</v>
      </c>
      <c r="K46" s="22">
        <f>VLOOKUP(_xlfn.CONCAT($A46,$B46),'Atribuição de Nota'!$A:$S,12,0)*'Atribuição de Nota'!L$5</f>
        <v>0</v>
      </c>
      <c r="L46" s="22">
        <f>VLOOKUP(_xlfn.CONCAT($A46,$B46),'Atribuição de Nota'!$A:$S,13,0)*'Atribuição de Nota'!M$5</f>
        <v>0</v>
      </c>
      <c r="M46" s="22">
        <f>VLOOKUP(_xlfn.CONCAT($A46,$B46),'Atribuição de Nota'!$A:$S,14,0)*'Atribuição de Nota'!N$5</f>
        <v>0</v>
      </c>
      <c r="N46" s="22">
        <f>VLOOKUP(_xlfn.CONCAT($A46,$B46),'Atribuição de Nota'!$A:$S,15,0)*'Atribuição de Nota'!O$5</f>
        <v>0</v>
      </c>
      <c r="O46" s="22">
        <f>VLOOKUP(_xlfn.CONCAT($A46,$B46),'Atribuição de Nota'!$A:$S,16,0)*'Atribuição de Nota'!P$5</f>
        <v>0</v>
      </c>
      <c r="P46" s="22">
        <f>VLOOKUP(_xlfn.CONCAT($A46,$B46),'Atribuição de Nota'!$A:$S,17,0)*'Atribuição de Nota'!Q$5</f>
        <v>0</v>
      </c>
      <c r="Q46" s="22">
        <f>VLOOKUP(_xlfn.CONCAT($A46,$B46),'Atribuição de Nota'!$A:$S,18,0)*'Atribuição de Nota'!R$5</f>
        <v>0</v>
      </c>
      <c r="R46" s="22">
        <f>VLOOKUP(_xlfn.CONCAT($A46,$B46),'Atribuição de Nota'!$A:$S,19,0)*'Atribuição de Nota'!S$5</f>
        <v>0</v>
      </c>
      <c r="S46" s="10">
        <f t="shared" si="0"/>
        <v>0</v>
      </c>
      <c r="T46" s="10">
        <f t="shared" si="1"/>
        <v>0</v>
      </c>
      <c r="U46" s="24">
        <f t="shared" si="2"/>
        <v>0</v>
      </c>
    </row>
    <row r="47" spans="1:21" ht="13.2">
      <c r="A47" s="10" t="s">
        <v>73</v>
      </c>
      <c r="B47" s="10" t="s">
        <v>75</v>
      </c>
      <c r="C47" s="21"/>
      <c r="D47" s="22">
        <f>VLOOKUP(_xlfn.CONCAT($A47,$B47),'Atribuição de Nota'!$A:$S,5,0)*'Atribuição de Nota'!E$5</f>
        <v>0</v>
      </c>
      <c r="E47" s="22">
        <f>VLOOKUP(_xlfn.CONCAT($A47,$B47),'Atribuição de Nota'!$A:$S,6,0)*'Atribuição de Nota'!F$5</f>
        <v>0</v>
      </c>
      <c r="F47" s="22">
        <f>VLOOKUP(_xlfn.CONCAT($A47,$B47),'Atribuição de Nota'!$A:$S,7,0)*'Atribuição de Nota'!G$5</f>
        <v>0</v>
      </c>
      <c r="G47" s="22">
        <f>VLOOKUP(_xlfn.CONCAT($A47,$B47),'Atribuição de Nota'!$A:$S,8,0)*'Atribuição de Nota'!H$5</f>
        <v>0</v>
      </c>
      <c r="H47" s="22">
        <f>VLOOKUP(_xlfn.CONCAT($A47,$B47),'Atribuição de Nota'!$A:$S,9,0)*'Atribuição de Nota'!I$5</f>
        <v>0</v>
      </c>
      <c r="I47" s="22">
        <f>VLOOKUP(_xlfn.CONCAT($A47,$B47),'Atribuição de Nota'!$A:$S,10,0)*'Atribuição de Nota'!J$5</f>
        <v>0</v>
      </c>
      <c r="J47" s="22">
        <f>VLOOKUP(_xlfn.CONCAT($A47,$B47),'Atribuição de Nota'!$A:$S,11,0)*'Atribuição de Nota'!K$5</f>
        <v>0</v>
      </c>
      <c r="K47" s="22">
        <f>VLOOKUP(_xlfn.CONCAT($A47,$B47),'Atribuição de Nota'!$A:$S,12,0)*'Atribuição de Nota'!L$5</f>
        <v>0</v>
      </c>
      <c r="L47" s="22">
        <f>VLOOKUP(_xlfn.CONCAT($A47,$B47),'Atribuição de Nota'!$A:$S,13,0)*'Atribuição de Nota'!M$5</f>
        <v>0</v>
      </c>
      <c r="M47" s="22">
        <f>VLOOKUP(_xlfn.CONCAT($A47,$B47),'Atribuição de Nota'!$A:$S,14,0)*'Atribuição de Nota'!N$5</f>
        <v>0</v>
      </c>
      <c r="N47" s="22">
        <f>VLOOKUP(_xlfn.CONCAT($A47,$B47),'Atribuição de Nota'!$A:$S,15,0)*'Atribuição de Nota'!O$5</f>
        <v>0</v>
      </c>
      <c r="O47" s="22">
        <f>VLOOKUP(_xlfn.CONCAT($A47,$B47),'Atribuição de Nota'!$A:$S,16,0)*'Atribuição de Nota'!P$5</f>
        <v>0</v>
      </c>
      <c r="P47" s="22">
        <f>VLOOKUP(_xlfn.CONCAT($A47,$B47),'Atribuição de Nota'!$A:$S,17,0)*'Atribuição de Nota'!Q$5</f>
        <v>0</v>
      </c>
      <c r="Q47" s="22">
        <f>VLOOKUP(_xlfn.CONCAT($A47,$B47),'Atribuição de Nota'!$A:$S,18,0)*'Atribuição de Nota'!R$5</f>
        <v>0</v>
      </c>
      <c r="R47" s="22">
        <f>VLOOKUP(_xlfn.CONCAT($A47,$B47),'Atribuição de Nota'!$A:$S,19,0)*'Atribuição de Nota'!S$5</f>
        <v>0</v>
      </c>
      <c r="S47" s="10">
        <f t="shared" si="0"/>
        <v>0</v>
      </c>
      <c r="T47" s="10">
        <f t="shared" si="1"/>
        <v>0</v>
      </c>
      <c r="U47" s="24">
        <f t="shared" si="2"/>
        <v>0</v>
      </c>
    </row>
    <row r="48" spans="1:21" ht="13.2">
      <c r="A48" s="10" t="s">
        <v>73</v>
      </c>
      <c r="B48" s="10" t="s">
        <v>76</v>
      </c>
      <c r="C48" s="21">
        <v>138713080.44</v>
      </c>
      <c r="D48" s="22">
        <f>VLOOKUP(_xlfn.CONCAT($A48,$B48),'Atribuição de Nota'!$A:$S,5,0)*'Atribuição de Nota'!E$5</f>
        <v>0</v>
      </c>
      <c r="E48" s="22">
        <f>VLOOKUP(_xlfn.CONCAT($A48,$B48),'Atribuição de Nota'!$A:$S,6,0)*'Atribuição de Nota'!F$5</f>
        <v>0</v>
      </c>
      <c r="F48" s="22">
        <f>VLOOKUP(_xlfn.CONCAT($A48,$B48),'Atribuição de Nota'!$A:$S,7,0)*'Atribuição de Nota'!G$5</f>
        <v>0</v>
      </c>
      <c r="G48" s="22">
        <f>VLOOKUP(_xlfn.CONCAT($A48,$B48),'Atribuição de Nota'!$A:$S,8,0)*'Atribuição de Nota'!H$5</f>
        <v>0</v>
      </c>
      <c r="H48" s="22">
        <f>VLOOKUP(_xlfn.CONCAT($A48,$B48),'Atribuição de Nota'!$A:$S,9,0)*'Atribuição de Nota'!I$5</f>
        <v>0</v>
      </c>
      <c r="I48" s="22">
        <f>VLOOKUP(_xlfn.CONCAT($A48,$B48),'Atribuição de Nota'!$A:$S,10,0)*'Atribuição de Nota'!J$5</f>
        <v>0</v>
      </c>
      <c r="J48" s="22">
        <f>VLOOKUP(_xlfn.CONCAT($A48,$B48),'Atribuição de Nota'!$A:$S,11,0)*'Atribuição de Nota'!K$5</f>
        <v>0</v>
      </c>
      <c r="K48" s="22">
        <f>VLOOKUP(_xlfn.CONCAT($A48,$B48),'Atribuição de Nota'!$A:$S,12,0)*'Atribuição de Nota'!L$5</f>
        <v>0</v>
      </c>
      <c r="L48" s="22">
        <f>VLOOKUP(_xlfn.CONCAT($A48,$B48),'Atribuição de Nota'!$A:$S,13,0)*'Atribuição de Nota'!M$5</f>
        <v>0</v>
      </c>
      <c r="M48" s="22">
        <f>VLOOKUP(_xlfn.CONCAT($A48,$B48),'Atribuição de Nota'!$A:$S,14,0)*'Atribuição de Nota'!N$5</f>
        <v>0</v>
      </c>
      <c r="N48" s="22">
        <f>VLOOKUP(_xlfn.CONCAT($A48,$B48),'Atribuição de Nota'!$A:$S,15,0)*'Atribuição de Nota'!O$5</f>
        <v>0</v>
      </c>
      <c r="O48" s="22">
        <f>VLOOKUP(_xlfn.CONCAT($A48,$B48),'Atribuição de Nota'!$A:$S,16,0)*'Atribuição de Nota'!P$5</f>
        <v>0</v>
      </c>
      <c r="P48" s="22">
        <f>VLOOKUP(_xlfn.CONCAT($A48,$B48),'Atribuição de Nota'!$A:$S,17,0)*'Atribuição de Nota'!Q$5</f>
        <v>0</v>
      </c>
      <c r="Q48" s="22">
        <f>VLOOKUP(_xlfn.CONCAT($A48,$B48),'Atribuição de Nota'!$A:$S,18,0)*'Atribuição de Nota'!R$5</f>
        <v>0</v>
      </c>
      <c r="R48" s="22">
        <f>VLOOKUP(_xlfn.CONCAT($A48,$B48),'Atribuição de Nota'!$A:$S,19,0)*'Atribuição de Nota'!S$5</f>
        <v>0</v>
      </c>
      <c r="S48" s="10">
        <f t="shared" si="0"/>
        <v>0</v>
      </c>
      <c r="T48" s="10">
        <f t="shared" si="1"/>
        <v>0</v>
      </c>
      <c r="U48" s="24">
        <f t="shared" si="2"/>
        <v>0</v>
      </c>
    </row>
    <row r="49" spans="1:21" ht="13.2">
      <c r="A49" s="10" t="s">
        <v>73</v>
      </c>
      <c r="B49" s="10" t="s">
        <v>77</v>
      </c>
      <c r="C49" s="21"/>
      <c r="D49" s="22">
        <f>VLOOKUP(_xlfn.CONCAT($A49,$B49),'Atribuição de Nota'!$A:$S,5,0)*'Atribuição de Nota'!E$5</f>
        <v>0</v>
      </c>
      <c r="E49" s="22">
        <f>VLOOKUP(_xlfn.CONCAT($A49,$B49),'Atribuição de Nota'!$A:$S,6,0)*'Atribuição de Nota'!F$5</f>
        <v>0</v>
      </c>
      <c r="F49" s="22">
        <f>VLOOKUP(_xlfn.CONCAT($A49,$B49),'Atribuição de Nota'!$A:$S,7,0)*'Atribuição de Nota'!G$5</f>
        <v>0</v>
      </c>
      <c r="G49" s="22">
        <f>VLOOKUP(_xlfn.CONCAT($A49,$B49),'Atribuição de Nota'!$A:$S,8,0)*'Atribuição de Nota'!H$5</f>
        <v>0</v>
      </c>
      <c r="H49" s="22">
        <f>VLOOKUP(_xlfn.CONCAT($A49,$B49),'Atribuição de Nota'!$A:$S,9,0)*'Atribuição de Nota'!I$5</f>
        <v>0</v>
      </c>
      <c r="I49" s="22">
        <f>VLOOKUP(_xlfn.CONCAT($A49,$B49),'Atribuição de Nota'!$A:$S,10,0)*'Atribuição de Nota'!J$5</f>
        <v>0</v>
      </c>
      <c r="J49" s="22">
        <f>VLOOKUP(_xlfn.CONCAT($A49,$B49),'Atribuição de Nota'!$A:$S,11,0)*'Atribuição de Nota'!K$5</f>
        <v>0</v>
      </c>
      <c r="K49" s="22">
        <f>VLOOKUP(_xlfn.CONCAT($A49,$B49),'Atribuição de Nota'!$A:$S,12,0)*'Atribuição de Nota'!L$5</f>
        <v>0</v>
      </c>
      <c r="L49" s="22">
        <f>VLOOKUP(_xlfn.CONCAT($A49,$B49),'Atribuição de Nota'!$A:$S,13,0)*'Atribuição de Nota'!M$5</f>
        <v>0</v>
      </c>
      <c r="M49" s="22">
        <f>VLOOKUP(_xlfn.CONCAT($A49,$B49),'Atribuição de Nota'!$A:$S,14,0)*'Atribuição de Nota'!N$5</f>
        <v>0</v>
      </c>
      <c r="N49" s="22">
        <f>VLOOKUP(_xlfn.CONCAT($A49,$B49),'Atribuição de Nota'!$A:$S,15,0)*'Atribuição de Nota'!O$5</f>
        <v>0</v>
      </c>
      <c r="O49" s="22">
        <f>VLOOKUP(_xlfn.CONCAT($A49,$B49),'Atribuição de Nota'!$A:$S,16,0)*'Atribuição de Nota'!P$5</f>
        <v>0</v>
      </c>
      <c r="P49" s="22">
        <f>VLOOKUP(_xlfn.CONCAT($A49,$B49),'Atribuição de Nota'!$A:$S,17,0)*'Atribuição de Nota'!Q$5</f>
        <v>0</v>
      </c>
      <c r="Q49" s="22">
        <f>VLOOKUP(_xlfn.CONCAT($A49,$B49),'Atribuição de Nota'!$A:$S,18,0)*'Atribuição de Nota'!R$5</f>
        <v>0</v>
      </c>
      <c r="R49" s="22">
        <f>VLOOKUP(_xlfn.CONCAT($A49,$B49),'Atribuição de Nota'!$A:$S,19,0)*'Atribuição de Nota'!S$5</f>
        <v>0</v>
      </c>
      <c r="S49" s="10">
        <f t="shared" si="0"/>
        <v>0</v>
      </c>
      <c r="T49" s="10">
        <f t="shared" si="1"/>
        <v>0</v>
      </c>
      <c r="U49" s="24">
        <f t="shared" si="2"/>
        <v>0</v>
      </c>
    </row>
    <row r="50" spans="1:21" ht="13.2">
      <c r="A50" s="10" t="s">
        <v>73</v>
      </c>
      <c r="B50" s="10" t="s">
        <v>78</v>
      </c>
      <c r="C50" s="21"/>
      <c r="D50" s="22">
        <f>VLOOKUP(_xlfn.CONCAT($A50,$B50),'Atribuição de Nota'!$A:$S,5,0)*'Atribuição de Nota'!E$5</f>
        <v>0</v>
      </c>
      <c r="E50" s="22">
        <f>VLOOKUP(_xlfn.CONCAT($A50,$B50),'Atribuição de Nota'!$A:$S,6,0)*'Atribuição de Nota'!F$5</f>
        <v>0</v>
      </c>
      <c r="F50" s="22">
        <f>VLOOKUP(_xlfn.CONCAT($A50,$B50),'Atribuição de Nota'!$A:$S,7,0)*'Atribuição de Nota'!G$5</f>
        <v>0</v>
      </c>
      <c r="G50" s="22">
        <f>VLOOKUP(_xlfn.CONCAT($A50,$B50),'Atribuição de Nota'!$A:$S,8,0)*'Atribuição de Nota'!H$5</f>
        <v>0</v>
      </c>
      <c r="H50" s="22">
        <f>VLOOKUP(_xlfn.CONCAT($A50,$B50),'Atribuição de Nota'!$A:$S,9,0)*'Atribuição de Nota'!I$5</f>
        <v>0</v>
      </c>
      <c r="I50" s="22">
        <f>VLOOKUP(_xlfn.CONCAT($A50,$B50),'Atribuição de Nota'!$A:$S,10,0)*'Atribuição de Nota'!J$5</f>
        <v>0</v>
      </c>
      <c r="J50" s="22">
        <f>VLOOKUP(_xlfn.CONCAT($A50,$B50),'Atribuição de Nota'!$A:$S,11,0)*'Atribuição de Nota'!K$5</f>
        <v>0</v>
      </c>
      <c r="K50" s="22">
        <f>VLOOKUP(_xlfn.CONCAT($A50,$B50),'Atribuição de Nota'!$A:$S,12,0)*'Atribuição de Nota'!L$5</f>
        <v>0</v>
      </c>
      <c r="L50" s="22">
        <f>VLOOKUP(_xlfn.CONCAT($A50,$B50),'Atribuição de Nota'!$A:$S,13,0)*'Atribuição de Nota'!M$5</f>
        <v>0</v>
      </c>
      <c r="M50" s="22">
        <f>VLOOKUP(_xlfn.CONCAT($A50,$B50),'Atribuição de Nota'!$A:$S,14,0)*'Atribuição de Nota'!N$5</f>
        <v>0</v>
      </c>
      <c r="N50" s="22">
        <f>VLOOKUP(_xlfn.CONCAT($A50,$B50),'Atribuição de Nota'!$A:$S,15,0)*'Atribuição de Nota'!O$5</f>
        <v>0</v>
      </c>
      <c r="O50" s="22">
        <f>VLOOKUP(_xlfn.CONCAT($A50,$B50),'Atribuição de Nota'!$A:$S,16,0)*'Atribuição de Nota'!P$5</f>
        <v>0</v>
      </c>
      <c r="P50" s="22">
        <f>VLOOKUP(_xlfn.CONCAT($A50,$B50),'Atribuição de Nota'!$A:$S,17,0)*'Atribuição de Nota'!Q$5</f>
        <v>0</v>
      </c>
      <c r="Q50" s="22">
        <f>VLOOKUP(_xlfn.CONCAT($A50,$B50),'Atribuição de Nota'!$A:$S,18,0)*'Atribuição de Nota'!R$5</f>
        <v>0</v>
      </c>
      <c r="R50" s="22">
        <f>VLOOKUP(_xlfn.CONCAT($A50,$B50),'Atribuição de Nota'!$A:$S,19,0)*'Atribuição de Nota'!S$5</f>
        <v>0</v>
      </c>
      <c r="S50" s="10">
        <f t="shared" si="0"/>
        <v>0</v>
      </c>
      <c r="T50" s="10">
        <f t="shared" si="1"/>
        <v>0</v>
      </c>
      <c r="U50" s="24">
        <f t="shared" si="2"/>
        <v>0</v>
      </c>
    </row>
    <row r="51" spans="1:21" ht="13.2">
      <c r="A51" s="10" t="s">
        <v>73</v>
      </c>
      <c r="B51" s="10" t="s">
        <v>79</v>
      </c>
      <c r="C51" s="21"/>
      <c r="D51" s="22">
        <f>VLOOKUP(_xlfn.CONCAT($A51,$B51),'Atribuição de Nota'!$A:$S,5,0)*'Atribuição de Nota'!E$5</f>
        <v>0</v>
      </c>
      <c r="E51" s="22">
        <f>VLOOKUP(_xlfn.CONCAT($A51,$B51),'Atribuição de Nota'!$A:$S,6,0)*'Atribuição de Nota'!F$5</f>
        <v>0</v>
      </c>
      <c r="F51" s="22">
        <f>VLOOKUP(_xlfn.CONCAT($A51,$B51),'Atribuição de Nota'!$A:$S,7,0)*'Atribuição de Nota'!G$5</f>
        <v>0</v>
      </c>
      <c r="G51" s="22">
        <f>VLOOKUP(_xlfn.CONCAT($A51,$B51),'Atribuição de Nota'!$A:$S,8,0)*'Atribuição de Nota'!H$5</f>
        <v>0</v>
      </c>
      <c r="H51" s="22">
        <f>VLOOKUP(_xlfn.CONCAT($A51,$B51),'Atribuição de Nota'!$A:$S,9,0)*'Atribuição de Nota'!I$5</f>
        <v>0</v>
      </c>
      <c r="I51" s="22">
        <f>VLOOKUP(_xlfn.CONCAT($A51,$B51),'Atribuição de Nota'!$A:$S,10,0)*'Atribuição de Nota'!J$5</f>
        <v>0</v>
      </c>
      <c r="J51" s="22">
        <f>VLOOKUP(_xlfn.CONCAT($A51,$B51),'Atribuição de Nota'!$A:$S,11,0)*'Atribuição de Nota'!K$5</f>
        <v>0</v>
      </c>
      <c r="K51" s="22">
        <f>VLOOKUP(_xlfn.CONCAT($A51,$B51),'Atribuição de Nota'!$A:$S,12,0)*'Atribuição de Nota'!L$5</f>
        <v>0</v>
      </c>
      <c r="L51" s="22">
        <f>VLOOKUP(_xlfn.CONCAT($A51,$B51),'Atribuição de Nota'!$A:$S,13,0)*'Atribuição de Nota'!M$5</f>
        <v>0</v>
      </c>
      <c r="M51" s="22">
        <f>VLOOKUP(_xlfn.CONCAT($A51,$B51),'Atribuição de Nota'!$A:$S,14,0)*'Atribuição de Nota'!N$5</f>
        <v>0</v>
      </c>
      <c r="N51" s="22">
        <f>VLOOKUP(_xlfn.CONCAT($A51,$B51),'Atribuição de Nota'!$A:$S,15,0)*'Atribuição de Nota'!O$5</f>
        <v>0</v>
      </c>
      <c r="O51" s="22">
        <f>VLOOKUP(_xlfn.CONCAT($A51,$B51),'Atribuição de Nota'!$A:$S,16,0)*'Atribuição de Nota'!P$5</f>
        <v>0</v>
      </c>
      <c r="P51" s="22">
        <f>VLOOKUP(_xlfn.CONCAT($A51,$B51),'Atribuição de Nota'!$A:$S,17,0)*'Atribuição de Nota'!Q$5</f>
        <v>0</v>
      </c>
      <c r="Q51" s="22">
        <f>VLOOKUP(_xlfn.CONCAT($A51,$B51),'Atribuição de Nota'!$A:$S,18,0)*'Atribuição de Nota'!R$5</f>
        <v>0</v>
      </c>
      <c r="R51" s="22">
        <f>VLOOKUP(_xlfn.CONCAT($A51,$B51),'Atribuição de Nota'!$A:$S,19,0)*'Atribuição de Nota'!S$5</f>
        <v>0</v>
      </c>
      <c r="S51" s="10">
        <f t="shared" si="0"/>
        <v>0</v>
      </c>
      <c r="T51" s="10">
        <f t="shared" si="1"/>
        <v>0</v>
      </c>
      <c r="U51" s="24">
        <f t="shared" si="2"/>
        <v>0</v>
      </c>
    </row>
    <row r="52" spans="1:21" ht="13.2">
      <c r="A52" s="10" t="s">
        <v>73</v>
      </c>
      <c r="B52" s="10" t="s">
        <v>27</v>
      </c>
      <c r="C52" s="21">
        <v>642651622.09000003</v>
      </c>
      <c r="D52" s="22">
        <f>VLOOKUP(_xlfn.CONCAT($A52,$B52),'Atribuição de Nota'!$A:$S,5,0)*'Atribuição de Nota'!E$5</f>
        <v>0</v>
      </c>
      <c r="E52" s="22">
        <f>VLOOKUP(_xlfn.CONCAT($A52,$B52),'Atribuição de Nota'!$A:$S,6,0)*'Atribuição de Nota'!F$5</f>
        <v>0</v>
      </c>
      <c r="F52" s="22">
        <f>VLOOKUP(_xlfn.CONCAT($A52,$B52),'Atribuição de Nota'!$A:$S,7,0)*'Atribuição de Nota'!G$5</f>
        <v>0</v>
      </c>
      <c r="G52" s="22">
        <f>VLOOKUP(_xlfn.CONCAT($A52,$B52),'Atribuição de Nota'!$A:$S,8,0)*'Atribuição de Nota'!H$5</f>
        <v>0</v>
      </c>
      <c r="H52" s="22">
        <f>VLOOKUP(_xlfn.CONCAT($A52,$B52),'Atribuição de Nota'!$A:$S,9,0)*'Atribuição de Nota'!I$5</f>
        <v>0</v>
      </c>
      <c r="I52" s="22">
        <f>VLOOKUP(_xlfn.CONCAT($A52,$B52),'Atribuição de Nota'!$A:$S,10,0)*'Atribuição de Nota'!J$5</f>
        <v>0</v>
      </c>
      <c r="J52" s="22">
        <f>VLOOKUP(_xlfn.CONCAT($A52,$B52),'Atribuição de Nota'!$A:$S,11,0)*'Atribuição de Nota'!K$5</f>
        <v>0</v>
      </c>
      <c r="K52" s="22">
        <f>VLOOKUP(_xlfn.CONCAT($A52,$B52),'Atribuição de Nota'!$A:$S,12,0)*'Atribuição de Nota'!L$5</f>
        <v>0</v>
      </c>
      <c r="L52" s="22">
        <f>VLOOKUP(_xlfn.CONCAT($A52,$B52),'Atribuição de Nota'!$A:$S,13,0)*'Atribuição de Nota'!M$5</f>
        <v>0</v>
      </c>
      <c r="M52" s="22">
        <f>VLOOKUP(_xlfn.CONCAT($A52,$B52),'Atribuição de Nota'!$A:$S,14,0)*'Atribuição de Nota'!N$5</f>
        <v>0</v>
      </c>
      <c r="N52" s="22">
        <f>VLOOKUP(_xlfn.CONCAT($A52,$B52),'Atribuição de Nota'!$A:$S,15,0)*'Atribuição de Nota'!O$5</f>
        <v>0</v>
      </c>
      <c r="O52" s="22">
        <f>VLOOKUP(_xlfn.CONCAT($A52,$B52),'Atribuição de Nota'!$A:$S,16,0)*'Atribuição de Nota'!P$5</f>
        <v>0</v>
      </c>
      <c r="P52" s="22">
        <f>VLOOKUP(_xlfn.CONCAT($A52,$B52),'Atribuição de Nota'!$A:$S,17,0)*'Atribuição de Nota'!Q$5</f>
        <v>0</v>
      </c>
      <c r="Q52" s="22">
        <f>VLOOKUP(_xlfn.CONCAT($A52,$B52),'Atribuição de Nota'!$A:$S,18,0)*'Atribuição de Nota'!R$5</f>
        <v>0</v>
      </c>
      <c r="R52" s="22">
        <f>VLOOKUP(_xlfn.CONCAT($A52,$B52),'Atribuição de Nota'!$A:$S,19,0)*'Atribuição de Nota'!S$5</f>
        <v>0</v>
      </c>
      <c r="S52" s="10">
        <f t="shared" si="0"/>
        <v>0</v>
      </c>
      <c r="T52" s="10">
        <f t="shared" si="1"/>
        <v>0</v>
      </c>
      <c r="U52" s="24">
        <f t="shared" si="2"/>
        <v>0</v>
      </c>
    </row>
    <row r="53" spans="1:21" ht="13.2">
      <c r="A53" s="10" t="s">
        <v>73</v>
      </c>
      <c r="B53" s="10" t="s">
        <v>80</v>
      </c>
      <c r="C53" s="21"/>
      <c r="D53" s="22">
        <f>VLOOKUP(_xlfn.CONCAT($A53,$B53),'Atribuição de Nota'!$A:$S,5,0)*'Atribuição de Nota'!E$5</f>
        <v>0</v>
      </c>
      <c r="E53" s="22">
        <f>VLOOKUP(_xlfn.CONCAT($A53,$B53),'Atribuição de Nota'!$A:$S,6,0)*'Atribuição de Nota'!F$5</f>
        <v>0</v>
      </c>
      <c r="F53" s="22">
        <f>VLOOKUP(_xlfn.CONCAT($A53,$B53),'Atribuição de Nota'!$A:$S,7,0)*'Atribuição de Nota'!G$5</f>
        <v>0</v>
      </c>
      <c r="G53" s="22">
        <f>VLOOKUP(_xlfn.CONCAT($A53,$B53),'Atribuição de Nota'!$A:$S,8,0)*'Atribuição de Nota'!H$5</f>
        <v>0</v>
      </c>
      <c r="H53" s="22">
        <f>VLOOKUP(_xlfn.CONCAT($A53,$B53),'Atribuição de Nota'!$A:$S,9,0)*'Atribuição de Nota'!I$5</f>
        <v>0</v>
      </c>
      <c r="I53" s="22">
        <f>VLOOKUP(_xlfn.CONCAT($A53,$B53),'Atribuição de Nota'!$A:$S,10,0)*'Atribuição de Nota'!J$5</f>
        <v>0</v>
      </c>
      <c r="J53" s="22">
        <f>VLOOKUP(_xlfn.CONCAT($A53,$B53),'Atribuição de Nota'!$A:$S,11,0)*'Atribuição de Nota'!K$5</f>
        <v>0</v>
      </c>
      <c r="K53" s="22">
        <f>VLOOKUP(_xlfn.CONCAT($A53,$B53),'Atribuição de Nota'!$A:$S,12,0)*'Atribuição de Nota'!L$5</f>
        <v>0</v>
      </c>
      <c r="L53" s="22">
        <f>VLOOKUP(_xlfn.CONCAT($A53,$B53),'Atribuição de Nota'!$A:$S,13,0)*'Atribuição de Nota'!M$5</f>
        <v>0</v>
      </c>
      <c r="M53" s="22">
        <f>VLOOKUP(_xlfn.CONCAT($A53,$B53),'Atribuição de Nota'!$A:$S,14,0)*'Atribuição de Nota'!N$5</f>
        <v>0</v>
      </c>
      <c r="N53" s="22">
        <f>VLOOKUP(_xlfn.CONCAT($A53,$B53),'Atribuição de Nota'!$A:$S,15,0)*'Atribuição de Nota'!O$5</f>
        <v>0</v>
      </c>
      <c r="O53" s="22">
        <f>VLOOKUP(_xlfn.CONCAT($A53,$B53),'Atribuição de Nota'!$A:$S,16,0)*'Atribuição de Nota'!P$5</f>
        <v>0</v>
      </c>
      <c r="P53" s="22">
        <f>VLOOKUP(_xlfn.CONCAT($A53,$B53),'Atribuição de Nota'!$A:$S,17,0)*'Atribuição de Nota'!Q$5</f>
        <v>0</v>
      </c>
      <c r="Q53" s="22">
        <f>VLOOKUP(_xlfn.CONCAT($A53,$B53),'Atribuição de Nota'!$A:$S,18,0)*'Atribuição de Nota'!R$5</f>
        <v>0</v>
      </c>
      <c r="R53" s="22">
        <f>VLOOKUP(_xlfn.CONCAT($A53,$B53),'Atribuição de Nota'!$A:$S,19,0)*'Atribuição de Nota'!S$5</f>
        <v>0</v>
      </c>
      <c r="S53" s="10">
        <f t="shared" si="0"/>
        <v>0</v>
      </c>
      <c r="T53" s="10">
        <f t="shared" si="1"/>
        <v>0</v>
      </c>
      <c r="U53" s="24">
        <f t="shared" si="2"/>
        <v>0</v>
      </c>
    </row>
    <row r="54" spans="1:21" ht="13.2">
      <c r="A54" s="10" t="s">
        <v>73</v>
      </c>
      <c r="B54" s="10" t="s">
        <v>81</v>
      </c>
      <c r="C54" s="21">
        <v>2413838176.8099999</v>
      </c>
      <c r="D54" s="22">
        <f>VLOOKUP(_xlfn.CONCAT($A54,$B54),'Atribuição de Nota'!$A:$S,5,0)*'Atribuição de Nota'!E$5</f>
        <v>0</v>
      </c>
      <c r="E54" s="22">
        <f>VLOOKUP(_xlfn.CONCAT($A54,$B54),'Atribuição de Nota'!$A:$S,6,0)*'Atribuição de Nota'!F$5</f>
        <v>0</v>
      </c>
      <c r="F54" s="22">
        <f>VLOOKUP(_xlfn.CONCAT($A54,$B54),'Atribuição de Nota'!$A:$S,7,0)*'Atribuição de Nota'!G$5</f>
        <v>0</v>
      </c>
      <c r="G54" s="22">
        <f>VLOOKUP(_xlfn.CONCAT($A54,$B54),'Atribuição de Nota'!$A:$S,8,0)*'Atribuição de Nota'!H$5</f>
        <v>0</v>
      </c>
      <c r="H54" s="22">
        <f>VLOOKUP(_xlfn.CONCAT($A54,$B54),'Atribuição de Nota'!$A:$S,9,0)*'Atribuição de Nota'!I$5</f>
        <v>0</v>
      </c>
      <c r="I54" s="22">
        <f>VLOOKUP(_xlfn.CONCAT($A54,$B54),'Atribuição de Nota'!$A:$S,10,0)*'Atribuição de Nota'!J$5</f>
        <v>0</v>
      </c>
      <c r="J54" s="22">
        <f>VLOOKUP(_xlfn.CONCAT($A54,$B54),'Atribuição de Nota'!$A:$S,11,0)*'Atribuição de Nota'!K$5</f>
        <v>0</v>
      </c>
      <c r="K54" s="22">
        <f>VLOOKUP(_xlfn.CONCAT($A54,$B54),'Atribuição de Nota'!$A:$S,12,0)*'Atribuição de Nota'!L$5</f>
        <v>0</v>
      </c>
      <c r="L54" s="22">
        <f>VLOOKUP(_xlfn.CONCAT($A54,$B54),'Atribuição de Nota'!$A:$S,13,0)*'Atribuição de Nota'!M$5</f>
        <v>0</v>
      </c>
      <c r="M54" s="22">
        <f>VLOOKUP(_xlfn.CONCAT($A54,$B54),'Atribuição de Nota'!$A:$S,14,0)*'Atribuição de Nota'!N$5</f>
        <v>0</v>
      </c>
      <c r="N54" s="22">
        <f>VLOOKUP(_xlfn.CONCAT($A54,$B54),'Atribuição de Nota'!$A:$S,15,0)*'Atribuição de Nota'!O$5</f>
        <v>0</v>
      </c>
      <c r="O54" s="22">
        <f>VLOOKUP(_xlfn.CONCAT($A54,$B54),'Atribuição de Nota'!$A:$S,16,0)*'Atribuição de Nota'!P$5</f>
        <v>0</v>
      </c>
      <c r="P54" s="22">
        <f>VLOOKUP(_xlfn.CONCAT($A54,$B54),'Atribuição de Nota'!$A:$S,17,0)*'Atribuição de Nota'!Q$5</f>
        <v>0</v>
      </c>
      <c r="Q54" s="22">
        <f>VLOOKUP(_xlfn.CONCAT($A54,$B54),'Atribuição de Nota'!$A:$S,18,0)*'Atribuição de Nota'!R$5</f>
        <v>0</v>
      </c>
      <c r="R54" s="22">
        <f>VLOOKUP(_xlfn.CONCAT($A54,$B54),'Atribuição de Nota'!$A:$S,19,0)*'Atribuição de Nota'!S$5</f>
        <v>0</v>
      </c>
      <c r="S54" s="10">
        <f t="shared" si="0"/>
        <v>0</v>
      </c>
      <c r="T54" s="10">
        <f t="shared" si="1"/>
        <v>0</v>
      </c>
      <c r="U54" s="24">
        <f t="shared" si="2"/>
        <v>0</v>
      </c>
    </row>
    <row r="55" spans="1:21" ht="13.2">
      <c r="A55" s="10" t="s">
        <v>73</v>
      </c>
      <c r="B55" s="10" t="s">
        <v>82</v>
      </c>
      <c r="C55" s="21"/>
      <c r="D55" s="22">
        <f>VLOOKUP(_xlfn.CONCAT($A55,$B55),'Atribuição de Nota'!$A:$S,5,0)*'Atribuição de Nota'!E$5</f>
        <v>0</v>
      </c>
      <c r="E55" s="22">
        <f>VLOOKUP(_xlfn.CONCAT($A55,$B55),'Atribuição de Nota'!$A:$S,6,0)*'Atribuição de Nota'!F$5</f>
        <v>0</v>
      </c>
      <c r="F55" s="22">
        <f>VLOOKUP(_xlfn.CONCAT($A55,$B55),'Atribuição de Nota'!$A:$S,7,0)*'Atribuição de Nota'!G$5</f>
        <v>0</v>
      </c>
      <c r="G55" s="22">
        <f>VLOOKUP(_xlfn.CONCAT($A55,$B55),'Atribuição de Nota'!$A:$S,8,0)*'Atribuição de Nota'!H$5</f>
        <v>0</v>
      </c>
      <c r="H55" s="22">
        <f>VLOOKUP(_xlfn.CONCAT($A55,$B55),'Atribuição de Nota'!$A:$S,9,0)*'Atribuição de Nota'!I$5</f>
        <v>0</v>
      </c>
      <c r="I55" s="22">
        <f>VLOOKUP(_xlfn.CONCAT($A55,$B55),'Atribuição de Nota'!$A:$S,10,0)*'Atribuição de Nota'!J$5</f>
        <v>0</v>
      </c>
      <c r="J55" s="22">
        <f>VLOOKUP(_xlfn.CONCAT($A55,$B55),'Atribuição de Nota'!$A:$S,11,0)*'Atribuição de Nota'!K$5</f>
        <v>0</v>
      </c>
      <c r="K55" s="22">
        <f>VLOOKUP(_xlfn.CONCAT($A55,$B55),'Atribuição de Nota'!$A:$S,12,0)*'Atribuição de Nota'!L$5</f>
        <v>0</v>
      </c>
      <c r="L55" s="22">
        <f>VLOOKUP(_xlfn.CONCAT($A55,$B55),'Atribuição de Nota'!$A:$S,13,0)*'Atribuição de Nota'!M$5</f>
        <v>0</v>
      </c>
      <c r="M55" s="22">
        <f>VLOOKUP(_xlfn.CONCAT($A55,$B55),'Atribuição de Nota'!$A:$S,14,0)*'Atribuição de Nota'!N$5</f>
        <v>0</v>
      </c>
      <c r="N55" s="22">
        <f>VLOOKUP(_xlfn.CONCAT($A55,$B55),'Atribuição de Nota'!$A:$S,15,0)*'Atribuição de Nota'!O$5</f>
        <v>0</v>
      </c>
      <c r="O55" s="22">
        <f>VLOOKUP(_xlfn.CONCAT($A55,$B55),'Atribuição de Nota'!$A:$S,16,0)*'Atribuição de Nota'!P$5</f>
        <v>0</v>
      </c>
      <c r="P55" s="22">
        <f>VLOOKUP(_xlfn.CONCAT($A55,$B55),'Atribuição de Nota'!$A:$S,17,0)*'Atribuição de Nota'!Q$5</f>
        <v>0</v>
      </c>
      <c r="Q55" s="22">
        <f>VLOOKUP(_xlfn.CONCAT($A55,$B55),'Atribuição de Nota'!$A:$S,18,0)*'Atribuição de Nota'!R$5</f>
        <v>0</v>
      </c>
      <c r="R55" s="22">
        <f>VLOOKUP(_xlfn.CONCAT($A55,$B55),'Atribuição de Nota'!$A:$S,19,0)*'Atribuição de Nota'!S$5</f>
        <v>0</v>
      </c>
      <c r="S55" s="10">
        <f t="shared" si="0"/>
        <v>0</v>
      </c>
      <c r="T55" s="10">
        <f t="shared" si="1"/>
        <v>0</v>
      </c>
      <c r="U55" s="24">
        <f t="shared" si="2"/>
        <v>0</v>
      </c>
    </row>
    <row r="56" spans="1:21" ht="13.2">
      <c r="A56" s="10" t="s">
        <v>73</v>
      </c>
      <c r="B56" s="10" t="s">
        <v>83</v>
      </c>
      <c r="C56" s="21">
        <v>207912292.22999999</v>
      </c>
      <c r="D56" s="22">
        <f>VLOOKUP(_xlfn.CONCAT($A56,$B56),'Atribuição de Nota'!$A:$S,5,0)*'Atribuição de Nota'!E$5</f>
        <v>0</v>
      </c>
      <c r="E56" s="22">
        <f>VLOOKUP(_xlfn.CONCAT($A56,$B56),'Atribuição de Nota'!$A:$S,6,0)*'Atribuição de Nota'!F$5</f>
        <v>0</v>
      </c>
      <c r="F56" s="22">
        <f>VLOOKUP(_xlfn.CONCAT($A56,$B56),'Atribuição de Nota'!$A:$S,7,0)*'Atribuição de Nota'!G$5</f>
        <v>0</v>
      </c>
      <c r="G56" s="22">
        <f>VLOOKUP(_xlfn.CONCAT($A56,$B56),'Atribuição de Nota'!$A:$S,8,0)*'Atribuição de Nota'!H$5</f>
        <v>0</v>
      </c>
      <c r="H56" s="22">
        <f>VLOOKUP(_xlfn.CONCAT($A56,$B56),'Atribuição de Nota'!$A:$S,9,0)*'Atribuição de Nota'!I$5</f>
        <v>0</v>
      </c>
      <c r="I56" s="22">
        <f>VLOOKUP(_xlfn.CONCAT($A56,$B56),'Atribuição de Nota'!$A:$S,10,0)*'Atribuição de Nota'!J$5</f>
        <v>0</v>
      </c>
      <c r="J56" s="22">
        <f>VLOOKUP(_xlfn.CONCAT($A56,$B56),'Atribuição de Nota'!$A:$S,11,0)*'Atribuição de Nota'!K$5</f>
        <v>0</v>
      </c>
      <c r="K56" s="22">
        <f>VLOOKUP(_xlfn.CONCAT($A56,$B56),'Atribuição de Nota'!$A:$S,12,0)*'Atribuição de Nota'!L$5</f>
        <v>0</v>
      </c>
      <c r="L56" s="22">
        <f>VLOOKUP(_xlfn.CONCAT($A56,$B56),'Atribuição de Nota'!$A:$S,13,0)*'Atribuição de Nota'!M$5</f>
        <v>0</v>
      </c>
      <c r="M56" s="22">
        <f>VLOOKUP(_xlfn.CONCAT($A56,$B56),'Atribuição de Nota'!$A:$S,14,0)*'Atribuição de Nota'!N$5</f>
        <v>0</v>
      </c>
      <c r="N56" s="22">
        <f>VLOOKUP(_xlfn.CONCAT($A56,$B56),'Atribuição de Nota'!$A:$S,15,0)*'Atribuição de Nota'!O$5</f>
        <v>0</v>
      </c>
      <c r="O56" s="22">
        <f>VLOOKUP(_xlfn.CONCAT($A56,$B56),'Atribuição de Nota'!$A:$S,16,0)*'Atribuição de Nota'!P$5</f>
        <v>0</v>
      </c>
      <c r="P56" s="22">
        <f>VLOOKUP(_xlfn.CONCAT($A56,$B56),'Atribuição de Nota'!$A:$S,17,0)*'Atribuição de Nota'!Q$5</f>
        <v>0</v>
      </c>
      <c r="Q56" s="22">
        <f>VLOOKUP(_xlfn.CONCAT($A56,$B56),'Atribuição de Nota'!$A:$S,18,0)*'Atribuição de Nota'!R$5</f>
        <v>0</v>
      </c>
      <c r="R56" s="22">
        <f>VLOOKUP(_xlfn.CONCAT($A56,$B56),'Atribuição de Nota'!$A:$S,19,0)*'Atribuição de Nota'!S$5</f>
        <v>0</v>
      </c>
      <c r="S56" s="10">
        <f t="shared" si="0"/>
        <v>0</v>
      </c>
      <c r="T56" s="10">
        <f t="shared" si="1"/>
        <v>0</v>
      </c>
      <c r="U56" s="24">
        <f t="shared" si="2"/>
        <v>0</v>
      </c>
    </row>
    <row r="57" spans="1:21" ht="13.2">
      <c r="A57" s="10" t="s">
        <v>73</v>
      </c>
      <c r="B57" s="10" t="s">
        <v>84</v>
      </c>
      <c r="C57" s="21">
        <v>282004589.74000001</v>
      </c>
      <c r="D57" s="22">
        <f>VLOOKUP(_xlfn.CONCAT($A57,$B57),'Atribuição de Nota'!$A:$S,5,0)*'Atribuição de Nota'!E$5</f>
        <v>0</v>
      </c>
      <c r="E57" s="22">
        <f>VLOOKUP(_xlfn.CONCAT($A57,$B57),'Atribuição de Nota'!$A:$S,6,0)*'Atribuição de Nota'!F$5</f>
        <v>0</v>
      </c>
      <c r="F57" s="22">
        <f>VLOOKUP(_xlfn.CONCAT($A57,$B57),'Atribuição de Nota'!$A:$S,7,0)*'Atribuição de Nota'!G$5</f>
        <v>0</v>
      </c>
      <c r="G57" s="22">
        <f>VLOOKUP(_xlfn.CONCAT($A57,$B57),'Atribuição de Nota'!$A:$S,8,0)*'Atribuição de Nota'!H$5</f>
        <v>0</v>
      </c>
      <c r="H57" s="22">
        <f>VLOOKUP(_xlfn.CONCAT($A57,$B57),'Atribuição de Nota'!$A:$S,9,0)*'Atribuição de Nota'!I$5</f>
        <v>0</v>
      </c>
      <c r="I57" s="22">
        <f>VLOOKUP(_xlfn.CONCAT($A57,$B57),'Atribuição de Nota'!$A:$S,10,0)*'Atribuição de Nota'!J$5</f>
        <v>0</v>
      </c>
      <c r="J57" s="22">
        <f>VLOOKUP(_xlfn.CONCAT($A57,$B57),'Atribuição de Nota'!$A:$S,11,0)*'Atribuição de Nota'!K$5</f>
        <v>0</v>
      </c>
      <c r="K57" s="22">
        <f>VLOOKUP(_xlfn.CONCAT($A57,$B57),'Atribuição de Nota'!$A:$S,12,0)*'Atribuição de Nota'!L$5</f>
        <v>0</v>
      </c>
      <c r="L57" s="22">
        <f>VLOOKUP(_xlfn.CONCAT($A57,$B57),'Atribuição de Nota'!$A:$S,13,0)*'Atribuição de Nota'!M$5</f>
        <v>0</v>
      </c>
      <c r="M57" s="22">
        <f>VLOOKUP(_xlfn.CONCAT($A57,$B57),'Atribuição de Nota'!$A:$S,14,0)*'Atribuição de Nota'!N$5</f>
        <v>0</v>
      </c>
      <c r="N57" s="22">
        <f>VLOOKUP(_xlfn.CONCAT($A57,$B57),'Atribuição de Nota'!$A:$S,15,0)*'Atribuição de Nota'!O$5</f>
        <v>0</v>
      </c>
      <c r="O57" s="22">
        <f>VLOOKUP(_xlfn.CONCAT($A57,$B57),'Atribuição de Nota'!$A:$S,16,0)*'Atribuição de Nota'!P$5</f>
        <v>0</v>
      </c>
      <c r="P57" s="22">
        <f>VLOOKUP(_xlfn.CONCAT($A57,$B57),'Atribuição de Nota'!$A:$S,17,0)*'Atribuição de Nota'!Q$5</f>
        <v>0</v>
      </c>
      <c r="Q57" s="22">
        <f>VLOOKUP(_xlfn.CONCAT($A57,$B57),'Atribuição de Nota'!$A:$S,18,0)*'Atribuição de Nota'!R$5</f>
        <v>0</v>
      </c>
      <c r="R57" s="22">
        <f>VLOOKUP(_xlfn.CONCAT($A57,$B57),'Atribuição de Nota'!$A:$S,19,0)*'Atribuição de Nota'!S$5</f>
        <v>0</v>
      </c>
      <c r="S57" s="10">
        <f t="shared" si="0"/>
        <v>0</v>
      </c>
      <c r="T57" s="10">
        <f t="shared" si="1"/>
        <v>0</v>
      </c>
      <c r="U57" s="24">
        <f t="shared" si="2"/>
        <v>0</v>
      </c>
    </row>
    <row r="58" spans="1:21" ht="13.2">
      <c r="A58" s="10" t="s">
        <v>73</v>
      </c>
      <c r="B58" s="10" t="s">
        <v>85</v>
      </c>
      <c r="C58" s="21">
        <v>253455820.75</v>
      </c>
      <c r="D58" s="22">
        <f>VLOOKUP(_xlfn.CONCAT($A58,$B58),'Atribuição de Nota'!$A:$S,5,0)*'Atribuição de Nota'!E$5</f>
        <v>0</v>
      </c>
      <c r="E58" s="22">
        <f>VLOOKUP(_xlfn.CONCAT($A58,$B58),'Atribuição de Nota'!$A:$S,6,0)*'Atribuição de Nota'!F$5</f>
        <v>0</v>
      </c>
      <c r="F58" s="22">
        <f>VLOOKUP(_xlfn.CONCAT($A58,$B58),'Atribuição de Nota'!$A:$S,7,0)*'Atribuição de Nota'!G$5</f>
        <v>0</v>
      </c>
      <c r="G58" s="22">
        <f>VLOOKUP(_xlfn.CONCAT($A58,$B58),'Atribuição de Nota'!$A:$S,8,0)*'Atribuição de Nota'!H$5</f>
        <v>0</v>
      </c>
      <c r="H58" s="22">
        <f>VLOOKUP(_xlfn.CONCAT($A58,$B58),'Atribuição de Nota'!$A:$S,9,0)*'Atribuição de Nota'!I$5</f>
        <v>0</v>
      </c>
      <c r="I58" s="22">
        <f>VLOOKUP(_xlfn.CONCAT($A58,$B58),'Atribuição de Nota'!$A:$S,10,0)*'Atribuição de Nota'!J$5</f>
        <v>0</v>
      </c>
      <c r="J58" s="22">
        <f>VLOOKUP(_xlfn.CONCAT($A58,$B58),'Atribuição de Nota'!$A:$S,11,0)*'Atribuição de Nota'!K$5</f>
        <v>0</v>
      </c>
      <c r="K58" s="22">
        <f>VLOOKUP(_xlfn.CONCAT($A58,$B58),'Atribuição de Nota'!$A:$S,12,0)*'Atribuição de Nota'!L$5</f>
        <v>0</v>
      </c>
      <c r="L58" s="22">
        <f>VLOOKUP(_xlfn.CONCAT($A58,$B58),'Atribuição de Nota'!$A:$S,13,0)*'Atribuição de Nota'!M$5</f>
        <v>0</v>
      </c>
      <c r="M58" s="22">
        <f>VLOOKUP(_xlfn.CONCAT($A58,$B58),'Atribuição de Nota'!$A:$S,14,0)*'Atribuição de Nota'!N$5</f>
        <v>0</v>
      </c>
      <c r="N58" s="22">
        <f>VLOOKUP(_xlfn.CONCAT($A58,$B58),'Atribuição de Nota'!$A:$S,15,0)*'Atribuição de Nota'!O$5</f>
        <v>0</v>
      </c>
      <c r="O58" s="22">
        <f>VLOOKUP(_xlfn.CONCAT($A58,$B58),'Atribuição de Nota'!$A:$S,16,0)*'Atribuição de Nota'!P$5</f>
        <v>0</v>
      </c>
      <c r="P58" s="22">
        <f>VLOOKUP(_xlfn.CONCAT($A58,$B58),'Atribuição de Nota'!$A:$S,17,0)*'Atribuição de Nota'!Q$5</f>
        <v>0</v>
      </c>
      <c r="Q58" s="22">
        <f>VLOOKUP(_xlfn.CONCAT($A58,$B58),'Atribuição de Nota'!$A:$S,18,0)*'Atribuição de Nota'!R$5</f>
        <v>0</v>
      </c>
      <c r="R58" s="22">
        <f>VLOOKUP(_xlfn.CONCAT($A58,$B58),'Atribuição de Nota'!$A:$S,19,0)*'Atribuição de Nota'!S$5</f>
        <v>0</v>
      </c>
      <c r="S58" s="10">
        <f t="shared" si="0"/>
        <v>0</v>
      </c>
      <c r="T58" s="10">
        <f t="shared" si="1"/>
        <v>0</v>
      </c>
      <c r="U58" s="24">
        <f t="shared" si="2"/>
        <v>0</v>
      </c>
    </row>
    <row r="59" spans="1:21" ht="13.2">
      <c r="A59" s="10" t="s">
        <v>73</v>
      </c>
      <c r="B59" s="10" t="s">
        <v>28</v>
      </c>
      <c r="C59" s="21">
        <v>197753537.25</v>
      </c>
      <c r="D59" s="22">
        <f>VLOOKUP(_xlfn.CONCAT($A59,$B59),'Atribuição de Nota'!$A:$S,5,0)*'Atribuição de Nota'!E$5</f>
        <v>0</v>
      </c>
      <c r="E59" s="22">
        <f>VLOOKUP(_xlfn.CONCAT($A59,$B59),'Atribuição de Nota'!$A:$S,6,0)*'Atribuição de Nota'!F$5</f>
        <v>0</v>
      </c>
      <c r="F59" s="22">
        <f>VLOOKUP(_xlfn.CONCAT($A59,$B59),'Atribuição de Nota'!$A:$S,7,0)*'Atribuição de Nota'!G$5</f>
        <v>0</v>
      </c>
      <c r="G59" s="22">
        <f>VLOOKUP(_xlfn.CONCAT($A59,$B59),'Atribuição de Nota'!$A:$S,8,0)*'Atribuição de Nota'!H$5</f>
        <v>0</v>
      </c>
      <c r="H59" s="22">
        <f>VLOOKUP(_xlfn.CONCAT($A59,$B59),'Atribuição de Nota'!$A:$S,9,0)*'Atribuição de Nota'!I$5</f>
        <v>0</v>
      </c>
      <c r="I59" s="22">
        <f>VLOOKUP(_xlfn.CONCAT($A59,$B59),'Atribuição de Nota'!$A:$S,10,0)*'Atribuição de Nota'!J$5</f>
        <v>0</v>
      </c>
      <c r="J59" s="22">
        <f>VLOOKUP(_xlfn.CONCAT($A59,$B59),'Atribuição de Nota'!$A:$S,11,0)*'Atribuição de Nota'!K$5</f>
        <v>0</v>
      </c>
      <c r="K59" s="22">
        <f>VLOOKUP(_xlfn.CONCAT($A59,$B59),'Atribuição de Nota'!$A:$S,12,0)*'Atribuição de Nota'!L$5</f>
        <v>0</v>
      </c>
      <c r="L59" s="22">
        <f>VLOOKUP(_xlfn.CONCAT($A59,$B59),'Atribuição de Nota'!$A:$S,13,0)*'Atribuição de Nota'!M$5</f>
        <v>0</v>
      </c>
      <c r="M59" s="22">
        <f>VLOOKUP(_xlfn.CONCAT($A59,$B59),'Atribuição de Nota'!$A:$S,14,0)*'Atribuição de Nota'!N$5</f>
        <v>0</v>
      </c>
      <c r="N59" s="22">
        <f>VLOOKUP(_xlfn.CONCAT($A59,$B59),'Atribuição de Nota'!$A:$S,15,0)*'Atribuição de Nota'!O$5</f>
        <v>0</v>
      </c>
      <c r="O59" s="22">
        <f>VLOOKUP(_xlfn.CONCAT($A59,$B59),'Atribuição de Nota'!$A:$S,16,0)*'Atribuição de Nota'!P$5</f>
        <v>0</v>
      </c>
      <c r="P59" s="22">
        <f>VLOOKUP(_xlfn.CONCAT($A59,$B59),'Atribuição de Nota'!$A:$S,17,0)*'Atribuição de Nota'!Q$5</f>
        <v>0</v>
      </c>
      <c r="Q59" s="22">
        <f>VLOOKUP(_xlfn.CONCAT($A59,$B59),'Atribuição de Nota'!$A:$S,18,0)*'Atribuição de Nota'!R$5</f>
        <v>0</v>
      </c>
      <c r="R59" s="22">
        <f>VLOOKUP(_xlfn.CONCAT($A59,$B59),'Atribuição de Nota'!$A:$S,19,0)*'Atribuição de Nota'!S$5</f>
        <v>0</v>
      </c>
      <c r="S59" s="10">
        <f t="shared" si="0"/>
        <v>0</v>
      </c>
      <c r="T59" s="10">
        <f t="shared" si="1"/>
        <v>0</v>
      </c>
      <c r="U59" s="24">
        <f t="shared" si="2"/>
        <v>0</v>
      </c>
    </row>
    <row r="60" spans="1:21" ht="13.2">
      <c r="A60" s="10" t="s">
        <v>73</v>
      </c>
      <c r="B60" s="10" t="s">
        <v>86</v>
      </c>
      <c r="C60" s="21">
        <v>49056052.210000001</v>
      </c>
      <c r="D60" s="22">
        <f>VLOOKUP(_xlfn.CONCAT($A60,$B60),'Atribuição de Nota'!$A:$S,5,0)*'Atribuição de Nota'!E$5</f>
        <v>0</v>
      </c>
      <c r="E60" s="22">
        <f>VLOOKUP(_xlfn.CONCAT($A60,$B60),'Atribuição de Nota'!$A:$S,6,0)*'Atribuição de Nota'!F$5</f>
        <v>0</v>
      </c>
      <c r="F60" s="22">
        <f>VLOOKUP(_xlfn.CONCAT($A60,$B60),'Atribuição de Nota'!$A:$S,7,0)*'Atribuição de Nota'!G$5</f>
        <v>0</v>
      </c>
      <c r="G60" s="22">
        <f>VLOOKUP(_xlfn.CONCAT($A60,$B60),'Atribuição de Nota'!$A:$S,8,0)*'Atribuição de Nota'!H$5</f>
        <v>0</v>
      </c>
      <c r="H60" s="22">
        <f>VLOOKUP(_xlfn.CONCAT($A60,$B60),'Atribuição de Nota'!$A:$S,9,0)*'Atribuição de Nota'!I$5</f>
        <v>0</v>
      </c>
      <c r="I60" s="22">
        <f>VLOOKUP(_xlfn.CONCAT($A60,$B60),'Atribuição de Nota'!$A:$S,10,0)*'Atribuição de Nota'!J$5</f>
        <v>0</v>
      </c>
      <c r="J60" s="22">
        <f>VLOOKUP(_xlfn.CONCAT($A60,$B60),'Atribuição de Nota'!$A:$S,11,0)*'Atribuição de Nota'!K$5</f>
        <v>0</v>
      </c>
      <c r="K60" s="22">
        <f>VLOOKUP(_xlfn.CONCAT($A60,$B60),'Atribuição de Nota'!$A:$S,12,0)*'Atribuição de Nota'!L$5</f>
        <v>0</v>
      </c>
      <c r="L60" s="22">
        <f>VLOOKUP(_xlfn.CONCAT($A60,$B60),'Atribuição de Nota'!$A:$S,13,0)*'Atribuição de Nota'!M$5</f>
        <v>0</v>
      </c>
      <c r="M60" s="22">
        <f>VLOOKUP(_xlfn.CONCAT($A60,$B60),'Atribuição de Nota'!$A:$S,14,0)*'Atribuição de Nota'!N$5</f>
        <v>0</v>
      </c>
      <c r="N60" s="22">
        <f>VLOOKUP(_xlfn.CONCAT($A60,$B60),'Atribuição de Nota'!$A:$S,15,0)*'Atribuição de Nota'!O$5</f>
        <v>0</v>
      </c>
      <c r="O60" s="22">
        <f>VLOOKUP(_xlfn.CONCAT($A60,$B60),'Atribuição de Nota'!$A:$S,16,0)*'Atribuição de Nota'!P$5</f>
        <v>0</v>
      </c>
      <c r="P60" s="22">
        <f>VLOOKUP(_xlfn.CONCAT($A60,$B60),'Atribuição de Nota'!$A:$S,17,0)*'Atribuição de Nota'!Q$5</f>
        <v>0</v>
      </c>
      <c r="Q60" s="22">
        <f>VLOOKUP(_xlfn.CONCAT($A60,$B60),'Atribuição de Nota'!$A:$S,18,0)*'Atribuição de Nota'!R$5</f>
        <v>0</v>
      </c>
      <c r="R60" s="22">
        <f>VLOOKUP(_xlfn.CONCAT($A60,$B60),'Atribuição de Nota'!$A:$S,19,0)*'Atribuição de Nota'!S$5</f>
        <v>0</v>
      </c>
      <c r="S60" s="10">
        <f t="shared" si="0"/>
        <v>0</v>
      </c>
      <c r="T60" s="10">
        <f t="shared" si="1"/>
        <v>0</v>
      </c>
      <c r="U60" s="24">
        <f t="shared" si="2"/>
        <v>0</v>
      </c>
    </row>
    <row r="61" spans="1:21" ht="13.2">
      <c r="A61" s="10" t="s">
        <v>73</v>
      </c>
      <c r="B61" s="10" t="s">
        <v>87</v>
      </c>
      <c r="C61" s="21">
        <v>1008587071.14</v>
      </c>
      <c r="D61" s="22">
        <f>VLOOKUP(_xlfn.CONCAT($A61,$B61),'Atribuição de Nota'!$A:$S,5,0)*'Atribuição de Nota'!E$5</f>
        <v>0</v>
      </c>
      <c r="E61" s="22">
        <f>VLOOKUP(_xlfn.CONCAT($A61,$B61),'Atribuição de Nota'!$A:$S,6,0)*'Atribuição de Nota'!F$5</f>
        <v>0</v>
      </c>
      <c r="F61" s="22">
        <f>VLOOKUP(_xlfn.CONCAT($A61,$B61),'Atribuição de Nota'!$A:$S,7,0)*'Atribuição de Nota'!G$5</f>
        <v>0</v>
      </c>
      <c r="G61" s="22">
        <f>VLOOKUP(_xlfn.CONCAT($A61,$B61),'Atribuição de Nota'!$A:$S,8,0)*'Atribuição de Nota'!H$5</f>
        <v>0</v>
      </c>
      <c r="H61" s="22">
        <f>VLOOKUP(_xlfn.CONCAT($A61,$B61),'Atribuição de Nota'!$A:$S,9,0)*'Atribuição de Nota'!I$5</f>
        <v>0</v>
      </c>
      <c r="I61" s="22">
        <f>VLOOKUP(_xlfn.CONCAT($A61,$B61),'Atribuição de Nota'!$A:$S,10,0)*'Atribuição de Nota'!J$5</f>
        <v>0</v>
      </c>
      <c r="J61" s="22">
        <f>VLOOKUP(_xlfn.CONCAT($A61,$B61),'Atribuição de Nota'!$A:$S,11,0)*'Atribuição de Nota'!K$5</f>
        <v>0</v>
      </c>
      <c r="K61" s="22">
        <f>VLOOKUP(_xlfn.CONCAT($A61,$B61),'Atribuição de Nota'!$A:$S,12,0)*'Atribuição de Nota'!L$5</f>
        <v>0</v>
      </c>
      <c r="L61" s="22">
        <f>VLOOKUP(_xlfn.CONCAT($A61,$B61),'Atribuição de Nota'!$A:$S,13,0)*'Atribuição de Nota'!M$5</f>
        <v>0</v>
      </c>
      <c r="M61" s="22">
        <f>VLOOKUP(_xlfn.CONCAT($A61,$B61),'Atribuição de Nota'!$A:$S,14,0)*'Atribuição de Nota'!N$5</f>
        <v>0</v>
      </c>
      <c r="N61" s="22">
        <f>VLOOKUP(_xlfn.CONCAT($A61,$B61),'Atribuição de Nota'!$A:$S,15,0)*'Atribuição de Nota'!O$5</f>
        <v>0</v>
      </c>
      <c r="O61" s="22">
        <f>VLOOKUP(_xlfn.CONCAT($A61,$B61),'Atribuição de Nota'!$A:$S,16,0)*'Atribuição de Nota'!P$5</f>
        <v>0</v>
      </c>
      <c r="P61" s="22">
        <f>VLOOKUP(_xlfn.CONCAT($A61,$B61),'Atribuição de Nota'!$A:$S,17,0)*'Atribuição de Nota'!Q$5</f>
        <v>0</v>
      </c>
      <c r="Q61" s="22">
        <f>VLOOKUP(_xlfn.CONCAT($A61,$B61),'Atribuição de Nota'!$A:$S,18,0)*'Atribuição de Nota'!R$5</f>
        <v>0</v>
      </c>
      <c r="R61" s="22">
        <f>VLOOKUP(_xlfn.CONCAT($A61,$B61),'Atribuição de Nota'!$A:$S,19,0)*'Atribuição de Nota'!S$5</f>
        <v>0</v>
      </c>
      <c r="S61" s="10">
        <f t="shared" si="0"/>
        <v>0</v>
      </c>
      <c r="T61" s="10">
        <f t="shared" si="1"/>
        <v>0</v>
      </c>
      <c r="U61" s="24">
        <f t="shared" si="2"/>
        <v>0</v>
      </c>
    </row>
    <row r="62" spans="1:21" ht="13.2">
      <c r="A62" s="10" t="s">
        <v>73</v>
      </c>
      <c r="B62" s="10" t="s">
        <v>88</v>
      </c>
      <c r="C62" s="21"/>
      <c r="D62" s="22">
        <f>VLOOKUP(_xlfn.CONCAT($A62,$B62),'Atribuição de Nota'!$A:$S,5,0)*'Atribuição de Nota'!E$5</f>
        <v>0</v>
      </c>
      <c r="E62" s="22">
        <f>VLOOKUP(_xlfn.CONCAT($A62,$B62),'Atribuição de Nota'!$A:$S,6,0)*'Atribuição de Nota'!F$5</f>
        <v>0</v>
      </c>
      <c r="F62" s="22">
        <f>VLOOKUP(_xlfn.CONCAT($A62,$B62),'Atribuição de Nota'!$A:$S,7,0)*'Atribuição de Nota'!G$5</f>
        <v>0</v>
      </c>
      <c r="G62" s="22">
        <f>VLOOKUP(_xlfn.CONCAT($A62,$B62),'Atribuição de Nota'!$A:$S,8,0)*'Atribuição de Nota'!H$5</f>
        <v>0</v>
      </c>
      <c r="H62" s="22">
        <f>VLOOKUP(_xlfn.CONCAT($A62,$B62),'Atribuição de Nota'!$A:$S,9,0)*'Atribuição de Nota'!I$5</f>
        <v>0</v>
      </c>
      <c r="I62" s="22">
        <f>VLOOKUP(_xlfn.CONCAT($A62,$B62),'Atribuição de Nota'!$A:$S,10,0)*'Atribuição de Nota'!J$5</f>
        <v>0</v>
      </c>
      <c r="J62" s="22">
        <f>VLOOKUP(_xlfn.CONCAT($A62,$B62),'Atribuição de Nota'!$A:$S,11,0)*'Atribuição de Nota'!K$5</f>
        <v>0</v>
      </c>
      <c r="K62" s="22">
        <f>VLOOKUP(_xlfn.CONCAT($A62,$B62),'Atribuição de Nota'!$A:$S,12,0)*'Atribuição de Nota'!L$5</f>
        <v>0</v>
      </c>
      <c r="L62" s="22">
        <f>VLOOKUP(_xlfn.CONCAT($A62,$B62),'Atribuição de Nota'!$A:$S,13,0)*'Atribuição de Nota'!M$5</f>
        <v>0</v>
      </c>
      <c r="M62" s="22">
        <f>VLOOKUP(_xlfn.CONCAT($A62,$B62),'Atribuição de Nota'!$A:$S,14,0)*'Atribuição de Nota'!N$5</f>
        <v>0</v>
      </c>
      <c r="N62" s="22">
        <f>VLOOKUP(_xlfn.CONCAT($A62,$B62),'Atribuição de Nota'!$A:$S,15,0)*'Atribuição de Nota'!O$5</f>
        <v>0</v>
      </c>
      <c r="O62" s="22">
        <f>VLOOKUP(_xlfn.CONCAT($A62,$B62),'Atribuição de Nota'!$A:$S,16,0)*'Atribuição de Nota'!P$5</f>
        <v>0</v>
      </c>
      <c r="P62" s="22">
        <f>VLOOKUP(_xlfn.CONCAT($A62,$B62),'Atribuição de Nota'!$A:$S,17,0)*'Atribuição de Nota'!Q$5</f>
        <v>0</v>
      </c>
      <c r="Q62" s="22">
        <f>VLOOKUP(_xlfn.CONCAT($A62,$B62),'Atribuição de Nota'!$A:$S,18,0)*'Atribuição de Nota'!R$5</f>
        <v>0</v>
      </c>
      <c r="R62" s="22">
        <f>VLOOKUP(_xlfn.CONCAT($A62,$B62),'Atribuição de Nota'!$A:$S,19,0)*'Atribuição de Nota'!S$5</f>
        <v>0</v>
      </c>
      <c r="S62" s="10">
        <f t="shared" si="0"/>
        <v>0</v>
      </c>
      <c r="T62" s="10">
        <f t="shared" si="1"/>
        <v>0</v>
      </c>
      <c r="U62" s="24">
        <f t="shared" si="2"/>
        <v>0</v>
      </c>
    </row>
    <row r="63" spans="1:21" ht="13.2">
      <c r="A63" s="10" t="s">
        <v>73</v>
      </c>
      <c r="B63" s="10" t="s">
        <v>89</v>
      </c>
      <c r="C63" s="21"/>
      <c r="D63" s="22">
        <f>VLOOKUP(_xlfn.CONCAT($A63,$B63),'Atribuição de Nota'!$A:$S,5,0)*'Atribuição de Nota'!E$5</f>
        <v>0</v>
      </c>
      <c r="E63" s="22">
        <f>VLOOKUP(_xlfn.CONCAT($A63,$B63),'Atribuição de Nota'!$A:$S,6,0)*'Atribuição de Nota'!F$5</f>
        <v>0</v>
      </c>
      <c r="F63" s="22">
        <f>VLOOKUP(_xlfn.CONCAT($A63,$B63),'Atribuição de Nota'!$A:$S,7,0)*'Atribuição de Nota'!G$5</f>
        <v>0</v>
      </c>
      <c r="G63" s="22">
        <f>VLOOKUP(_xlfn.CONCAT($A63,$B63),'Atribuição de Nota'!$A:$S,8,0)*'Atribuição de Nota'!H$5</f>
        <v>0</v>
      </c>
      <c r="H63" s="22">
        <f>VLOOKUP(_xlfn.CONCAT($A63,$B63),'Atribuição de Nota'!$A:$S,9,0)*'Atribuição de Nota'!I$5</f>
        <v>0</v>
      </c>
      <c r="I63" s="22">
        <f>VLOOKUP(_xlfn.CONCAT($A63,$B63),'Atribuição de Nota'!$A:$S,10,0)*'Atribuição de Nota'!J$5</f>
        <v>0</v>
      </c>
      <c r="J63" s="22">
        <f>VLOOKUP(_xlfn.CONCAT($A63,$B63),'Atribuição de Nota'!$A:$S,11,0)*'Atribuição de Nota'!K$5</f>
        <v>0</v>
      </c>
      <c r="K63" s="22">
        <f>VLOOKUP(_xlfn.CONCAT($A63,$B63),'Atribuição de Nota'!$A:$S,12,0)*'Atribuição de Nota'!L$5</f>
        <v>0</v>
      </c>
      <c r="L63" s="22">
        <f>VLOOKUP(_xlfn.CONCAT($A63,$B63),'Atribuição de Nota'!$A:$S,13,0)*'Atribuição de Nota'!M$5</f>
        <v>0</v>
      </c>
      <c r="M63" s="22">
        <f>VLOOKUP(_xlfn.CONCAT($A63,$B63),'Atribuição de Nota'!$A:$S,14,0)*'Atribuição de Nota'!N$5</f>
        <v>0</v>
      </c>
      <c r="N63" s="22">
        <f>VLOOKUP(_xlfn.CONCAT($A63,$B63),'Atribuição de Nota'!$A:$S,15,0)*'Atribuição de Nota'!O$5</f>
        <v>0</v>
      </c>
      <c r="O63" s="22">
        <f>VLOOKUP(_xlfn.CONCAT($A63,$B63),'Atribuição de Nota'!$A:$S,16,0)*'Atribuição de Nota'!P$5</f>
        <v>0</v>
      </c>
      <c r="P63" s="22">
        <f>VLOOKUP(_xlfn.CONCAT($A63,$B63),'Atribuição de Nota'!$A:$S,17,0)*'Atribuição de Nota'!Q$5</f>
        <v>0</v>
      </c>
      <c r="Q63" s="22">
        <f>VLOOKUP(_xlfn.CONCAT($A63,$B63),'Atribuição de Nota'!$A:$S,18,0)*'Atribuição de Nota'!R$5</f>
        <v>0</v>
      </c>
      <c r="R63" s="22">
        <f>VLOOKUP(_xlfn.CONCAT($A63,$B63),'Atribuição de Nota'!$A:$S,19,0)*'Atribuição de Nota'!S$5</f>
        <v>0</v>
      </c>
      <c r="S63" s="10">
        <f t="shared" si="0"/>
        <v>0</v>
      </c>
      <c r="T63" s="10">
        <f t="shared" si="1"/>
        <v>0</v>
      </c>
      <c r="U63" s="24">
        <f t="shared" si="2"/>
        <v>0</v>
      </c>
    </row>
    <row r="64" spans="1:21" ht="13.2">
      <c r="A64" s="10" t="s">
        <v>73</v>
      </c>
      <c r="B64" s="10" t="s">
        <v>90</v>
      </c>
      <c r="C64" s="21"/>
      <c r="D64" s="22">
        <f>VLOOKUP(_xlfn.CONCAT($A64,$B64),'Atribuição de Nota'!$A:$S,5,0)*'Atribuição de Nota'!E$5</f>
        <v>0</v>
      </c>
      <c r="E64" s="22">
        <f>VLOOKUP(_xlfn.CONCAT($A64,$B64),'Atribuição de Nota'!$A:$S,6,0)*'Atribuição de Nota'!F$5</f>
        <v>0</v>
      </c>
      <c r="F64" s="22">
        <f>VLOOKUP(_xlfn.CONCAT($A64,$B64),'Atribuição de Nota'!$A:$S,7,0)*'Atribuição de Nota'!G$5</f>
        <v>0</v>
      </c>
      <c r="G64" s="22">
        <f>VLOOKUP(_xlfn.CONCAT($A64,$B64),'Atribuição de Nota'!$A:$S,8,0)*'Atribuição de Nota'!H$5</f>
        <v>0</v>
      </c>
      <c r="H64" s="22">
        <f>VLOOKUP(_xlfn.CONCAT($A64,$B64),'Atribuição de Nota'!$A:$S,9,0)*'Atribuição de Nota'!I$5</f>
        <v>0</v>
      </c>
      <c r="I64" s="22">
        <f>VLOOKUP(_xlfn.CONCAT($A64,$B64),'Atribuição de Nota'!$A:$S,10,0)*'Atribuição de Nota'!J$5</f>
        <v>0</v>
      </c>
      <c r="J64" s="22">
        <f>VLOOKUP(_xlfn.CONCAT($A64,$B64),'Atribuição de Nota'!$A:$S,11,0)*'Atribuição de Nota'!K$5</f>
        <v>0</v>
      </c>
      <c r="K64" s="22">
        <f>VLOOKUP(_xlfn.CONCAT($A64,$B64),'Atribuição de Nota'!$A:$S,12,0)*'Atribuição de Nota'!L$5</f>
        <v>0</v>
      </c>
      <c r="L64" s="22">
        <f>VLOOKUP(_xlfn.CONCAT($A64,$B64),'Atribuição de Nota'!$A:$S,13,0)*'Atribuição de Nota'!M$5</f>
        <v>0</v>
      </c>
      <c r="M64" s="22">
        <f>VLOOKUP(_xlfn.CONCAT($A64,$B64),'Atribuição de Nota'!$A:$S,14,0)*'Atribuição de Nota'!N$5</f>
        <v>0</v>
      </c>
      <c r="N64" s="22">
        <f>VLOOKUP(_xlfn.CONCAT($A64,$B64),'Atribuição de Nota'!$A:$S,15,0)*'Atribuição de Nota'!O$5</f>
        <v>0</v>
      </c>
      <c r="O64" s="22">
        <f>VLOOKUP(_xlfn.CONCAT($A64,$B64),'Atribuição de Nota'!$A:$S,16,0)*'Atribuição de Nota'!P$5</f>
        <v>0</v>
      </c>
      <c r="P64" s="22">
        <f>VLOOKUP(_xlfn.CONCAT($A64,$B64),'Atribuição de Nota'!$A:$S,17,0)*'Atribuição de Nota'!Q$5</f>
        <v>0</v>
      </c>
      <c r="Q64" s="22">
        <f>VLOOKUP(_xlfn.CONCAT($A64,$B64),'Atribuição de Nota'!$A:$S,18,0)*'Atribuição de Nota'!R$5</f>
        <v>0</v>
      </c>
      <c r="R64" s="22">
        <f>VLOOKUP(_xlfn.CONCAT($A64,$B64),'Atribuição de Nota'!$A:$S,19,0)*'Atribuição de Nota'!S$5</f>
        <v>0</v>
      </c>
      <c r="S64" s="10">
        <f t="shared" si="0"/>
        <v>0</v>
      </c>
      <c r="T64" s="10">
        <f t="shared" si="1"/>
        <v>0</v>
      </c>
      <c r="U64" s="24">
        <f t="shared" si="2"/>
        <v>0</v>
      </c>
    </row>
    <row r="65" spans="1:21" ht="13.2">
      <c r="A65" s="10" t="s">
        <v>73</v>
      </c>
      <c r="B65" s="10" t="s">
        <v>91</v>
      </c>
      <c r="C65" s="21"/>
      <c r="D65" s="22">
        <f>VLOOKUP(_xlfn.CONCAT($A65,$B65),'Atribuição de Nota'!$A:$S,5,0)*'Atribuição de Nota'!E$5</f>
        <v>0</v>
      </c>
      <c r="E65" s="22">
        <f>VLOOKUP(_xlfn.CONCAT($A65,$B65),'Atribuição de Nota'!$A:$S,6,0)*'Atribuição de Nota'!F$5</f>
        <v>0</v>
      </c>
      <c r="F65" s="22">
        <f>VLOOKUP(_xlfn.CONCAT($A65,$B65),'Atribuição de Nota'!$A:$S,7,0)*'Atribuição de Nota'!G$5</f>
        <v>0</v>
      </c>
      <c r="G65" s="22">
        <f>VLOOKUP(_xlfn.CONCAT($A65,$B65),'Atribuição de Nota'!$A:$S,8,0)*'Atribuição de Nota'!H$5</f>
        <v>0</v>
      </c>
      <c r="H65" s="22">
        <f>VLOOKUP(_xlfn.CONCAT($A65,$B65),'Atribuição de Nota'!$A:$S,9,0)*'Atribuição de Nota'!I$5</f>
        <v>0</v>
      </c>
      <c r="I65" s="22">
        <f>VLOOKUP(_xlfn.CONCAT($A65,$B65),'Atribuição de Nota'!$A:$S,10,0)*'Atribuição de Nota'!J$5</f>
        <v>0</v>
      </c>
      <c r="J65" s="22">
        <f>VLOOKUP(_xlfn.CONCAT($A65,$B65),'Atribuição de Nota'!$A:$S,11,0)*'Atribuição de Nota'!K$5</f>
        <v>0</v>
      </c>
      <c r="K65" s="22">
        <f>VLOOKUP(_xlfn.CONCAT($A65,$B65),'Atribuição de Nota'!$A:$S,12,0)*'Atribuição de Nota'!L$5</f>
        <v>0</v>
      </c>
      <c r="L65" s="22">
        <f>VLOOKUP(_xlfn.CONCAT($A65,$B65),'Atribuição de Nota'!$A:$S,13,0)*'Atribuição de Nota'!M$5</f>
        <v>0</v>
      </c>
      <c r="M65" s="22">
        <f>VLOOKUP(_xlfn.CONCAT($A65,$B65),'Atribuição de Nota'!$A:$S,14,0)*'Atribuição de Nota'!N$5</f>
        <v>0</v>
      </c>
      <c r="N65" s="22">
        <f>VLOOKUP(_xlfn.CONCAT($A65,$B65),'Atribuição de Nota'!$A:$S,15,0)*'Atribuição de Nota'!O$5</f>
        <v>0</v>
      </c>
      <c r="O65" s="22">
        <f>VLOOKUP(_xlfn.CONCAT($A65,$B65),'Atribuição de Nota'!$A:$S,16,0)*'Atribuição de Nota'!P$5</f>
        <v>0</v>
      </c>
      <c r="P65" s="22">
        <f>VLOOKUP(_xlfn.CONCAT($A65,$B65),'Atribuição de Nota'!$A:$S,17,0)*'Atribuição de Nota'!Q$5</f>
        <v>0</v>
      </c>
      <c r="Q65" s="22">
        <f>VLOOKUP(_xlfn.CONCAT($A65,$B65),'Atribuição de Nota'!$A:$S,18,0)*'Atribuição de Nota'!R$5</f>
        <v>0</v>
      </c>
      <c r="R65" s="22">
        <f>VLOOKUP(_xlfn.CONCAT($A65,$B65),'Atribuição de Nota'!$A:$S,19,0)*'Atribuição de Nota'!S$5</f>
        <v>0</v>
      </c>
      <c r="S65" s="10">
        <f t="shared" si="0"/>
        <v>0</v>
      </c>
      <c r="T65" s="10">
        <f t="shared" si="1"/>
        <v>0</v>
      </c>
      <c r="U65" s="24">
        <f t="shared" si="2"/>
        <v>0</v>
      </c>
    </row>
    <row r="66" spans="1:21" ht="13.2">
      <c r="A66" s="10" t="s">
        <v>73</v>
      </c>
      <c r="B66" s="10" t="s">
        <v>92</v>
      </c>
      <c r="C66" s="21"/>
      <c r="D66" s="22">
        <f>VLOOKUP(_xlfn.CONCAT($A66,$B66),'Atribuição de Nota'!$A:$S,5,0)*'Atribuição de Nota'!E$5</f>
        <v>0</v>
      </c>
      <c r="E66" s="22">
        <f>VLOOKUP(_xlfn.CONCAT($A66,$B66),'Atribuição de Nota'!$A:$S,6,0)*'Atribuição de Nota'!F$5</f>
        <v>0</v>
      </c>
      <c r="F66" s="22">
        <f>VLOOKUP(_xlfn.CONCAT($A66,$B66),'Atribuição de Nota'!$A:$S,7,0)*'Atribuição de Nota'!G$5</f>
        <v>0</v>
      </c>
      <c r="G66" s="22">
        <f>VLOOKUP(_xlfn.CONCAT($A66,$B66),'Atribuição de Nota'!$A:$S,8,0)*'Atribuição de Nota'!H$5</f>
        <v>0</v>
      </c>
      <c r="H66" s="22">
        <f>VLOOKUP(_xlfn.CONCAT($A66,$B66),'Atribuição de Nota'!$A:$S,9,0)*'Atribuição de Nota'!I$5</f>
        <v>0</v>
      </c>
      <c r="I66" s="22">
        <f>VLOOKUP(_xlfn.CONCAT($A66,$B66),'Atribuição de Nota'!$A:$S,10,0)*'Atribuição de Nota'!J$5</f>
        <v>0</v>
      </c>
      <c r="J66" s="22">
        <f>VLOOKUP(_xlfn.CONCAT($A66,$B66),'Atribuição de Nota'!$A:$S,11,0)*'Atribuição de Nota'!K$5</f>
        <v>0</v>
      </c>
      <c r="K66" s="22">
        <f>VLOOKUP(_xlfn.CONCAT($A66,$B66),'Atribuição de Nota'!$A:$S,12,0)*'Atribuição de Nota'!L$5</f>
        <v>0</v>
      </c>
      <c r="L66" s="22">
        <f>VLOOKUP(_xlfn.CONCAT($A66,$B66),'Atribuição de Nota'!$A:$S,13,0)*'Atribuição de Nota'!M$5</f>
        <v>0</v>
      </c>
      <c r="M66" s="22">
        <f>VLOOKUP(_xlfn.CONCAT($A66,$B66),'Atribuição de Nota'!$A:$S,14,0)*'Atribuição de Nota'!N$5</f>
        <v>0</v>
      </c>
      <c r="N66" s="22">
        <f>VLOOKUP(_xlfn.CONCAT($A66,$B66),'Atribuição de Nota'!$A:$S,15,0)*'Atribuição de Nota'!O$5</f>
        <v>0</v>
      </c>
      <c r="O66" s="22">
        <f>VLOOKUP(_xlfn.CONCAT($A66,$B66),'Atribuição de Nota'!$A:$S,16,0)*'Atribuição de Nota'!P$5</f>
        <v>0</v>
      </c>
      <c r="P66" s="22">
        <f>VLOOKUP(_xlfn.CONCAT($A66,$B66),'Atribuição de Nota'!$A:$S,17,0)*'Atribuição de Nota'!Q$5</f>
        <v>0</v>
      </c>
      <c r="Q66" s="22">
        <f>VLOOKUP(_xlfn.CONCAT($A66,$B66),'Atribuição de Nota'!$A:$S,18,0)*'Atribuição de Nota'!R$5</f>
        <v>0</v>
      </c>
      <c r="R66" s="22">
        <f>VLOOKUP(_xlfn.CONCAT($A66,$B66),'Atribuição de Nota'!$A:$S,19,0)*'Atribuição de Nota'!S$5</f>
        <v>0</v>
      </c>
      <c r="S66" s="10">
        <f t="shared" si="0"/>
        <v>0</v>
      </c>
      <c r="T66" s="10">
        <f t="shared" si="1"/>
        <v>0</v>
      </c>
      <c r="U66" s="24">
        <f t="shared" si="2"/>
        <v>0</v>
      </c>
    </row>
    <row r="67" spans="1:21" ht="13.2">
      <c r="A67" s="10" t="s">
        <v>73</v>
      </c>
      <c r="B67" s="10" t="s">
        <v>93</v>
      </c>
      <c r="C67" s="21"/>
      <c r="D67" s="22">
        <f>VLOOKUP(_xlfn.CONCAT($A67,$B67),'Atribuição de Nota'!$A:$S,5,0)*'Atribuição de Nota'!E$5</f>
        <v>0</v>
      </c>
      <c r="E67" s="22">
        <f>VLOOKUP(_xlfn.CONCAT($A67,$B67),'Atribuição de Nota'!$A:$S,6,0)*'Atribuição de Nota'!F$5</f>
        <v>0</v>
      </c>
      <c r="F67" s="22">
        <f>VLOOKUP(_xlfn.CONCAT($A67,$B67),'Atribuição de Nota'!$A:$S,7,0)*'Atribuição de Nota'!G$5</f>
        <v>0</v>
      </c>
      <c r="G67" s="22">
        <f>VLOOKUP(_xlfn.CONCAT($A67,$B67),'Atribuição de Nota'!$A:$S,8,0)*'Atribuição de Nota'!H$5</f>
        <v>0</v>
      </c>
      <c r="H67" s="22">
        <f>VLOOKUP(_xlfn.CONCAT($A67,$B67),'Atribuição de Nota'!$A:$S,9,0)*'Atribuição de Nota'!I$5</f>
        <v>0</v>
      </c>
      <c r="I67" s="22">
        <f>VLOOKUP(_xlfn.CONCAT($A67,$B67),'Atribuição de Nota'!$A:$S,10,0)*'Atribuição de Nota'!J$5</f>
        <v>0</v>
      </c>
      <c r="J67" s="22">
        <f>VLOOKUP(_xlfn.CONCAT($A67,$B67),'Atribuição de Nota'!$A:$S,11,0)*'Atribuição de Nota'!K$5</f>
        <v>0</v>
      </c>
      <c r="K67" s="22">
        <f>VLOOKUP(_xlfn.CONCAT($A67,$B67),'Atribuição de Nota'!$A:$S,12,0)*'Atribuição de Nota'!L$5</f>
        <v>0</v>
      </c>
      <c r="L67" s="22">
        <f>VLOOKUP(_xlfn.CONCAT($A67,$B67),'Atribuição de Nota'!$A:$S,13,0)*'Atribuição de Nota'!M$5</f>
        <v>0</v>
      </c>
      <c r="M67" s="22">
        <f>VLOOKUP(_xlfn.CONCAT($A67,$B67),'Atribuição de Nota'!$A:$S,14,0)*'Atribuição de Nota'!N$5</f>
        <v>0</v>
      </c>
      <c r="N67" s="22">
        <f>VLOOKUP(_xlfn.CONCAT($A67,$B67),'Atribuição de Nota'!$A:$S,15,0)*'Atribuição de Nota'!O$5</f>
        <v>0</v>
      </c>
      <c r="O67" s="22">
        <f>VLOOKUP(_xlfn.CONCAT($A67,$B67),'Atribuição de Nota'!$A:$S,16,0)*'Atribuição de Nota'!P$5</f>
        <v>0</v>
      </c>
      <c r="P67" s="22">
        <f>VLOOKUP(_xlfn.CONCAT($A67,$B67),'Atribuição de Nota'!$A:$S,17,0)*'Atribuição de Nota'!Q$5</f>
        <v>0</v>
      </c>
      <c r="Q67" s="22">
        <f>VLOOKUP(_xlfn.CONCAT($A67,$B67),'Atribuição de Nota'!$A:$S,18,0)*'Atribuição de Nota'!R$5</f>
        <v>0</v>
      </c>
      <c r="R67" s="22">
        <f>VLOOKUP(_xlfn.CONCAT($A67,$B67),'Atribuição de Nota'!$A:$S,19,0)*'Atribuição de Nota'!S$5</f>
        <v>0</v>
      </c>
      <c r="S67" s="10">
        <f t="shared" si="0"/>
        <v>0</v>
      </c>
      <c r="T67" s="10">
        <f t="shared" si="1"/>
        <v>0</v>
      </c>
      <c r="U67" s="24">
        <f t="shared" si="2"/>
        <v>0</v>
      </c>
    </row>
    <row r="68" spans="1:21" ht="13.2">
      <c r="A68" s="10" t="s">
        <v>73</v>
      </c>
      <c r="B68" s="10" t="s">
        <v>94</v>
      </c>
      <c r="C68" s="21"/>
      <c r="D68" s="22">
        <f>VLOOKUP(_xlfn.CONCAT($A68,$B68),'Atribuição de Nota'!$A:$S,5,0)*'Atribuição de Nota'!E$5</f>
        <v>0</v>
      </c>
      <c r="E68" s="22">
        <f>VLOOKUP(_xlfn.CONCAT($A68,$B68),'Atribuição de Nota'!$A:$S,6,0)*'Atribuição de Nota'!F$5</f>
        <v>0</v>
      </c>
      <c r="F68" s="22">
        <f>VLOOKUP(_xlfn.CONCAT($A68,$B68),'Atribuição de Nota'!$A:$S,7,0)*'Atribuição de Nota'!G$5</f>
        <v>0</v>
      </c>
      <c r="G68" s="22">
        <f>VLOOKUP(_xlfn.CONCAT($A68,$B68),'Atribuição de Nota'!$A:$S,8,0)*'Atribuição de Nota'!H$5</f>
        <v>0</v>
      </c>
      <c r="H68" s="22">
        <f>VLOOKUP(_xlfn.CONCAT($A68,$B68),'Atribuição de Nota'!$A:$S,9,0)*'Atribuição de Nota'!I$5</f>
        <v>0</v>
      </c>
      <c r="I68" s="22">
        <f>VLOOKUP(_xlfn.CONCAT($A68,$B68),'Atribuição de Nota'!$A:$S,10,0)*'Atribuição de Nota'!J$5</f>
        <v>0</v>
      </c>
      <c r="J68" s="22">
        <f>VLOOKUP(_xlfn.CONCAT($A68,$B68),'Atribuição de Nota'!$A:$S,11,0)*'Atribuição de Nota'!K$5</f>
        <v>0</v>
      </c>
      <c r="K68" s="22">
        <f>VLOOKUP(_xlfn.CONCAT($A68,$B68),'Atribuição de Nota'!$A:$S,12,0)*'Atribuição de Nota'!L$5</f>
        <v>0</v>
      </c>
      <c r="L68" s="22">
        <f>VLOOKUP(_xlfn.CONCAT($A68,$B68),'Atribuição de Nota'!$A:$S,13,0)*'Atribuição de Nota'!M$5</f>
        <v>0</v>
      </c>
      <c r="M68" s="22">
        <f>VLOOKUP(_xlfn.CONCAT($A68,$B68),'Atribuição de Nota'!$A:$S,14,0)*'Atribuição de Nota'!N$5</f>
        <v>0</v>
      </c>
      <c r="N68" s="22">
        <f>VLOOKUP(_xlfn.CONCAT($A68,$B68),'Atribuição de Nota'!$A:$S,15,0)*'Atribuição de Nota'!O$5</f>
        <v>0</v>
      </c>
      <c r="O68" s="22">
        <f>VLOOKUP(_xlfn.CONCAT($A68,$B68),'Atribuição de Nota'!$A:$S,16,0)*'Atribuição de Nota'!P$5</f>
        <v>0</v>
      </c>
      <c r="P68" s="22">
        <f>VLOOKUP(_xlfn.CONCAT($A68,$B68),'Atribuição de Nota'!$A:$S,17,0)*'Atribuição de Nota'!Q$5</f>
        <v>0</v>
      </c>
      <c r="Q68" s="22">
        <f>VLOOKUP(_xlfn.CONCAT($A68,$B68),'Atribuição de Nota'!$A:$S,18,0)*'Atribuição de Nota'!R$5</f>
        <v>0</v>
      </c>
      <c r="R68" s="22">
        <f>VLOOKUP(_xlfn.CONCAT($A68,$B68),'Atribuição de Nota'!$A:$S,19,0)*'Atribuição de Nota'!S$5</f>
        <v>0</v>
      </c>
      <c r="S68" s="10">
        <f t="shared" si="0"/>
        <v>0</v>
      </c>
      <c r="T68" s="10">
        <f t="shared" si="1"/>
        <v>0</v>
      </c>
      <c r="U68" s="24">
        <f t="shared" si="2"/>
        <v>0</v>
      </c>
    </row>
    <row r="69" spans="1:21" ht="13.2">
      <c r="A69" s="10" t="s">
        <v>73</v>
      </c>
      <c r="B69" s="10" t="s">
        <v>42</v>
      </c>
      <c r="C69" s="21"/>
      <c r="D69" s="22">
        <f>VLOOKUP(_xlfn.CONCAT($A69,$B69),'Atribuição de Nota'!$A:$S,5,0)*'Atribuição de Nota'!E$5</f>
        <v>0</v>
      </c>
      <c r="E69" s="22">
        <f>VLOOKUP(_xlfn.CONCAT($A69,$B69),'Atribuição de Nota'!$A:$S,6,0)*'Atribuição de Nota'!F$5</f>
        <v>0</v>
      </c>
      <c r="F69" s="22">
        <f>VLOOKUP(_xlfn.CONCAT($A69,$B69),'Atribuição de Nota'!$A:$S,7,0)*'Atribuição de Nota'!G$5</f>
        <v>0</v>
      </c>
      <c r="G69" s="22">
        <f>VLOOKUP(_xlfn.CONCAT($A69,$B69),'Atribuição de Nota'!$A:$S,8,0)*'Atribuição de Nota'!H$5</f>
        <v>0</v>
      </c>
      <c r="H69" s="22">
        <f>VLOOKUP(_xlfn.CONCAT($A69,$B69),'Atribuição de Nota'!$A:$S,9,0)*'Atribuição de Nota'!I$5</f>
        <v>0</v>
      </c>
      <c r="I69" s="22">
        <f>VLOOKUP(_xlfn.CONCAT($A69,$B69),'Atribuição de Nota'!$A:$S,10,0)*'Atribuição de Nota'!J$5</f>
        <v>0</v>
      </c>
      <c r="J69" s="22">
        <f>VLOOKUP(_xlfn.CONCAT($A69,$B69),'Atribuição de Nota'!$A:$S,11,0)*'Atribuição de Nota'!K$5</f>
        <v>0</v>
      </c>
      <c r="K69" s="22">
        <f>VLOOKUP(_xlfn.CONCAT($A69,$B69),'Atribuição de Nota'!$A:$S,12,0)*'Atribuição de Nota'!L$5</f>
        <v>0</v>
      </c>
      <c r="L69" s="22">
        <f>VLOOKUP(_xlfn.CONCAT($A69,$B69),'Atribuição de Nota'!$A:$S,13,0)*'Atribuição de Nota'!M$5</f>
        <v>0</v>
      </c>
      <c r="M69" s="22">
        <f>VLOOKUP(_xlfn.CONCAT($A69,$B69),'Atribuição de Nota'!$A:$S,14,0)*'Atribuição de Nota'!N$5</f>
        <v>0</v>
      </c>
      <c r="N69" s="22">
        <f>VLOOKUP(_xlfn.CONCAT($A69,$B69),'Atribuição de Nota'!$A:$S,15,0)*'Atribuição de Nota'!O$5</f>
        <v>0</v>
      </c>
      <c r="O69" s="22">
        <f>VLOOKUP(_xlfn.CONCAT($A69,$B69),'Atribuição de Nota'!$A:$S,16,0)*'Atribuição de Nota'!P$5</f>
        <v>0</v>
      </c>
      <c r="P69" s="22">
        <f>VLOOKUP(_xlfn.CONCAT($A69,$B69),'Atribuição de Nota'!$A:$S,17,0)*'Atribuição de Nota'!Q$5</f>
        <v>0</v>
      </c>
      <c r="Q69" s="22">
        <f>VLOOKUP(_xlfn.CONCAT($A69,$B69),'Atribuição de Nota'!$A:$S,18,0)*'Atribuição de Nota'!R$5</f>
        <v>0</v>
      </c>
      <c r="R69" s="22">
        <f>VLOOKUP(_xlfn.CONCAT($A69,$B69),'Atribuição de Nota'!$A:$S,19,0)*'Atribuição de Nota'!S$5</f>
        <v>0</v>
      </c>
      <c r="S69" s="10">
        <f t="shared" si="0"/>
        <v>0</v>
      </c>
      <c r="T69" s="10">
        <f t="shared" si="1"/>
        <v>0</v>
      </c>
      <c r="U69" s="24">
        <f t="shared" si="2"/>
        <v>0</v>
      </c>
    </row>
    <row r="70" spans="1:21" ht="13.2">
      <c r="A70" s="10" t="s">
        <v>73</v>
      </c>
      <c r="B70" s="10" t="s">
        <v>95</v>
      </c>
      <c r="C70" s="21"/>
      <c r="D70" s="22">
        <f>VLOOKUP(_xlfn.CONCAT($A70,$B70),'Atribuição de Nota'!$A:$S,5,0)*'Atribuição de Nota'!E$5</f>
        <v>0</v>
      </c>
      <c r="E70" s="22">
        <f>VLOOKUP(_xlfn.CONCAT($A70,$B70),'Atribuição de Nota'!$A:$S,6,0)*'Atribuição de Nota'!F$5</f>
        <v>0</v>
      </c>
      <c r="F70" s="22">
        <f>VLOOKUP(_xlfn.CONCAT($A70,$B70),'Atribuição de Nota'!$A:$S,7,0)*'Atribuição de Nota'!G$5</f>
        <v>0</v>
      </c>
      <c r="G70" s="22">
        <f>VLOOKUP(_xlfn.CONCAT($A70,$B70),'Atribuição de Nota'!$A:$S,8,0)*'Atribuição de Nota'!H$5</f>
        <v>0</v>
      </c>
      <c r="H70" s="22">
        <f>VLOOKUP(_xlfn.CONCAT($A70,$B70),'Atribuição de Nota'!$A:$S,9,0)*'Atribuição de Nota'!I$5</f>
        <v>0</v>
      </c>
      <c r="I70" s="22">
        <f>VLOOKUP(_xlfn.CONCAT($A70,$B70),'Atribuição de Nota'!$A:$S,10,0)*'Atribuição de Nota'!J$5</f>
        <v>0</v>
      </c>
      <c r="J70" s="22">
        <f>VLOOKUP(_xlfn.CONCAT($A70,$B70),'Atribuição de Nota'!$A:$S,11,0)*'Atribuição de Nota'!K$5</f>
        <v>0</v>
      </c>
      <c r="K70" s="22">
        <f>VLOOKUP(_xlfn.CONCAT($A70,$B70),'Atribuição de Nota'!$A:$S,12,0)*'Atribuição de Nota'!L$5</f>
        <v>0</v>
      </c>
      <c r="L70" s="22">
        <f>VLOOKUP(_xlfn.CONCAT($A70,$B70),'Atribuição de Nota'!$A:$S,13,0)*'Atribuição de Nota'!M$5</f>
        <v>0</v>
      </c>
      <c r="M70" s="22">
        <f>VLOOKUP(_xlfn.CONCAT($A70,$B70),'Atribuição de Nota'!$A:$S,14,0)*'Atribuição de Nota'!N$5</f>
        <v>0</v>
      </c>
      <c r="N70" s="22">
        <f>VLOOKUP(_xlfn.CONCAT($A70,$B70),'Atribuição de Nota'!$A:$S,15,0)*'Atribuição de Nota'!O$5</f>
        <v>0</v>
      </c>
      <c r="O70" s="22">
        <f>VLOOKUP(_xlfn.CONCAT($A70,$B70),'Atribuição de Nota'!$A:$S,16,0)*'Atribuição de Nota'!P$5</f>
        <v>0</v>
      </c>
      <c r="P70" s="22">
        <f>VLOOKUP(_xlfn.CONCAT($A70,$B70),'Atribuição de Nota'!$A:$S,17,0)*'Atribuição de Nota'!Q$5</f>
        <v>0</v>
      </c>
      <c r="Q70" s="22">
        <f>VLOOKUP(_xlfn.CONCAT($A70,$B70),'Atribuição de Nota'!$A:$S,18,0)*'Atribuição de Nota'!R$5</f>
        <v>0</v>
      </c>
      <c r="R70" s="22">
        <f>VLOOKUP(_xlfn.CONCAT($A70,$B70),'Atribuição de Nota'!$A:$S,19,0)*'Atribuição de Nota'!S$5</f>
        <v>0</v>
      </c>
      <c r="S70" s="10">
        <f t="shared" si="0"/>
        <v>0</v>
      </c>
      <c r="T70" s="10">
        <f t="shared" si="1"/>
        <v>0</v>
      </c>
      <c r="U70" s="24">
        <f t="shared" si="2"/>
        <v>0</v>
      </c>
    </row>
    <row r="71" spans="1:21" ht="13.2">
      <c r="A71" s="10" t="s">
        <v>73</v>
      </c>
      <c r="B71" s="10" t="s">
        <v>96</v>
      </c>
      <c r="C71" s="21"/>
      <c r="D71" s="22">
        <f>VLOOKUP(_xlfn.CONCAT($A71,$B71),'Atribuição de Nota'!$A:$S,5,0)*'Atribuição de Nota'!E$5</f>
        <v>0</v>
      </c>
      <c r="E71" s="22">
        <f>VLOOKUP(_xlfn.CONCAT($A71,$B71),'Atribuição de Nota'!$A:$S,6,0)*'Atribuição de Nota'!F$5</f>
        <v>0</v>
      </c>
      <c r="F71" s="22">
        <f>VLOOKUP(_xlfn.CONCAT($A71,$B71),'Atribuição de Nota'!$A:$S,7,0)*'Atribuição de Nota'!G$5</f>
        <v>0</v>
      </c>
      <c r="G71" s="22">
        <f>VLOOKUP(_xlfn.CONCAT($A71,$B71),'Atribuição de Nota'!$A:$S,8,0)*'Atribuição de Nota'!H$5</f>
        <v>0</v>
      </c>
      <c r="H71" s="22">
        <f>VLOOKUP(_xlfn.CONCAT($A71,$B71),'Atribuição de Nota'!$A:$S,9,0)*'Atribuição de Nota'!I$5</f>
        <v>0</v>
      </c>
      <c r="I71" s="22">
        <f>VLOOKUP(_xlfn.CONCAT($A71,$B71),'Atribuição de Nota'!$A:$S,10,0)*'Atribuição de Nota'!J$5</f>
        <v>0</v>
      </c>
      <c r="J71" s="22">
        <f>VLOOKUP(_xlfn.CONCAT($A71,$B71),'Atribuição de Nota'!$A:$S,11,0)*'Atribuição de Nota'!K$5</f>
        <v>0</v>
      </c>
      <c r="K71" s="22">
        <f>VLOOKUP(_xlfn.CONCAT($A71,$B71),'Atribuição de Nota'!$A:$S,12,0)*'Atribuição de Nota'!L$5</f>
        <v>0</v>
      </c>
      <c r="L71" s="22">
        <f>VLOOKUP(_xlfn.CONCAT($A71,$B71),'Atribuição de Nota'!$A:$S,13,0)*'Atribuição de Nota'!M$5</f>
        <v>0</v>
      </c>
      <c r="M71" s="22">
        <f>VLOOKUP(_xlfn.CONCAT($A71,$B71),'Atribuição de Nota'!$A:$S,14,0)*'Atribuição de Nota'!N$5</f>
        <v>0</v>
      </c>
      <c r="N71" s="22">
        <f>VLOOKUP(_xlfn.CONCAT($A71,$B71),'Atribuição de Nota'!$A:$S,15,0)*'Atribuição de Nota'!O$5</f>
        <v>0</v>
      </c>
      <c r="O71" s="22">
        <f>VLOOKUP(_xlfn.CONCAT($A71,$B71),'Atribuição de Nota'!$A:$S,16,0)*'Atribuição de Nota'!P$5</f>
        <v>0</v>
      </c>
      <c r="P71" s="22">
        <f>VLOOKUP(_xlfn.CONCAT($A71,$B71),'Atribuição de Nota'!$A:$S,17,0)*'Atribuição de Nota'!Q$5</f>
        <v>0</v>
      </c>
      <c r="Q71" s="22">
        <f>VLOOKUP(_xlfn.CONCAT($A71,$B71),'Atribuição de Nota'!$A:$S,18,0)*'Atribuição de Nota'!R$5</f>
        <v>0</v>
      </c>
      <c r="R71" s="22">
        <f>VLOOKUP(_xlfn.CONCAT($A71,$B71),'Atribuição de Nota'!$A:$S,19,0)*'Atribuição de Nota'!S$5</f>
        <v>0</v>
      </c>
      <c r="S71" s="10">
        <f t="shared" si="0"/>
        <v>0</v>
      </c>
      <c r="T71" s="10">
        <f t="shared" si="1"/>
        <v>0</v>
      </c>
      <c r="U71" s="24">
        <f t="shared" si="2"/>
        <v>0</v>
      </c>
    </row>
    <row r="72" spans="1:21" ht="13.2">
      <c r="A72" s="10" t="s">
        <v>97</v>
      </c>
      <c r="B72" s="10" t="s">
        <v>98</v>
      </c>
      <c r="C72" s="21">
        <v>46550327.560000002</v>
      </c>
      <c r="D72" s="22">
        <f>VLOOKUP(_xlfn.CONCAT($A72,$B72),'Atribuição de Nota'!$A:$S,5,0)*'Atribuição de Nota'!E$5</f>
        <v>0</v>
      </c>
      <c r="E72" s="22">
        <f>VLOOKUP(_xlfn.CONCAT($A72,$B72),'Atribuição de Nota'!$A:$S,6,0)*'Atribuição de Nota'!F$5</f>
        <v>0</v>
      </c>
      <c r="F72" s="22">
        <f>VLOOKUP(_xlfn.CONCAT($A72,$B72),'Atribuição de Nota'!$A:$S,7,0)*'Atribuição de Nota'!G$5</f>
        <v>0</v>
      </c>
      <c r="G72" s="22">
        <f>VLOOKUP(_xlfn.CONCAT($A72,$B72),'Atribuição de Nota'!$A:$S,8,0)*'Atribuição de Nota'!H$5</f>
        <v>0</v>
      </c>
      <c r="H72" s="22">
        <f>VLOOKUP(_xlfn.CONCAT($A72,$B72),'Atribuição de Nota'!$A:$S,9,0)*'Atribuição de Nota'!I$5</f>
        <v>0</v>
      </c>
      <c r="I72" s="22">
        <f>VLOOKUP(_xlfn.CONCAT($A72,$B72),'Atribuição de Nota'!$A:$S,10,0)*'Atribuição de Nota'!J$5</f>
        <v>0</v>
      </c>
      <c r="J72" s="22">
        <f>VLOOKUP(_xlfn.CONCAT($A72,$B72),'Atribuição de Nota'!$A:$S,11,0)*'Atribuição de Nota'!K$5</f>
        <v>0</v>
      </c>
      <c r="K72" s="22">
        <f>VLOOKUP(_xlfn.CONCAT($A72,$B72),'Atribuição de Nota'!$A:$S,12,0)*'Atribuição de Nota'!L$5</f>
        <v>0</v>
      </c>
      <c r="L72" s="22">
        <f>VLOOKUP(_xlfn.CONCAT($A72,$B72),'Atribuição de Nota'!$A:$S,13,0)*'Atribuição de Nota'!M$5</f>
        <v>0</v>
      </c>
      <c r="M72" s="22">
        <f>VLOOKUP(_xlfn.CONCAT($A72,$B72),'Atribuição de Nota'!$A:$S,14,0)*'Atribuição de Nota'!N$5</f>
        <v>0</v>
      </c>
      <c r="N72" s="22">
        <f>VLOOKUP(_xlfn.CONCAT($A72,$B72),'Atribuição de Nota'!$A:$S,15,0)*'Atribuição de Nota'!O$5</f>
        <v>0</v>
      </c>
      <c r="O72" s="22">
        <f>VLOOKUP(_xlfn.CONCAT($A72,$B72),'Atribuição de Nota'!$A:$S,16,0)*'Atribuição de Nota'!P$5</f>
        <v>0</v>
      </c>
      <c r="P72" s="22">
        <f>VLOOKUP(_xlfn.CONCAT($A72,$B72),'Atribuição de Nota'!$A:$S,17,0)*'Atribuição de Nota'!Q$5</f>
        <v>0</v>
      </c>
      <c r="Q72" s="22">
        <f>VLOOKUP(_xlfn.CONCAT($A72,$B72),'Atribuição de Nota'!$A:$S,18,0)*'Atribuição de Nota'!R$5</f>
        <v>0</v>
      </c>
      <c r="R72" s="22">
        <f>VLOOKUP(_xlfn.CONCAT($A72,$B72),'Atribuição de Nota'!$A:$S,19,0)*'Atribuição de Nota'!S$5</f>
        <v>0</v>
      </c>
      <c r="S72" s="10">
        <f t="shared" si="0"/>
        <v>0</v>
      </c>
      <c r="T72" s="10">
        <f t="shared" si="1"/>
        <v>0</v>
      </c>
      <c r="U72" s="24">
        <f t="shared" si="2"/>
        <v>0</v>
      </c>
    </row>
    <row r="73" spans="1:21" ht="13.2">
      <c r="A73" s="10" t="s">
        <v>97</v>
      </c>
      <c r="B73" s="10" t="s">
        <v>99</v>
      </c>
      <c r="C73" s="21">
        <v>54687904.149999999</v>
      </c>
      <c r="D73" s="22">
        <f>VLOOKUP(_xlfn.CONCAT($A73,$B73),'Atribuição de Nota'!$A:$S,5,0)*'Atribuição de Nota'!E$5</f>
        <v>0</v>
      </c>
      <c r="E73" s="22">
        <f>VLOOKUP(_xlfn.CONCAT($A73,$B73),'Atribuição de Nota'!$A:$S,6,0)*'Atribuição de Nota'!F$5</f>
        <v>0</v>
      </c>
      <c r="F73" s="22">
        <f>VLOOKUP(_xlfn.CONCAT($A73,$B73),'Atribuição de Nota'!$A:$S,7,0)*'Atribuição de Nota'!G$5</f>
        <v>0</v>
      </c>
      <c r="G73" s="22">
        <f>VLOOKUP(_xlfn.CONCAT($A73,$B73),'Atribuição de Nota'!$A:$S,8,0)*'Atribuição de Nota'!H$5</f>
        <v>0</v>
      </c>
      <c r="H73" s="22">
        <f>VLOOKUP(_xlfn.CONCAT($A73,$B73),'Atribuição de Nota'!$A:$S,9,0)*'Atribuição de Nota'!I$5</f>
        <v>0</v>
      </c>
      <c r="I73" s="22">
        <f>VLOOKUP(_xlfn.CONCAT($A73,$B73),'Atribuição de Nota'!$A:$S,10,0)*'Atribuição de Nota'!J$5</f>
        <v>0</v>
      </c>
      <c r="J73" s="22">
        <f>VLOOKUP(_xlfn.CONCAT($A73,$B73),'Atribuição de Nota'!$A:$S,11,0)*'Atribuição de Nota'!K$5</f>
        <v>0</v>
      </c>
      <c r="K73" s="22">
        <f>VLOOKUP(_xlfn.CONCAT($A73,$B73),'Atribuição de Nota'!$A:$S,12,0)*'Atribuição de Nota'!L$5</f>
        <v>0</v>
      </c>
      <c r="L73" s="22">
        <f>VLOOKUP(_xlfn.CONCAT($A73,$B73),'Atribuição de Nota'!$A:$S,13,0)*'Atribuição de Nota'!M$5</f>
        <v>0</v>
      </c>
      <c r="M73" s="22">
        <f>VLOOKUP(_xlfn.CONCAT($A73,$B73),'Atribuição de Nota'!$A:$S,14,0)*'Atribuição de Nota'!N$5</f>
        <v>0</v>
      </c>
      <c r="N73" s="22">
        <f>VLOOKUP(_xlfn.CONCAT($A73,$B73),'Atribuição de Nota'!$A:$S,15,0)*'Atribuição de Nota'!O$5</f>
        <v>0</v>
      </c>
      <c r="O73" s="22">
        <f>VLOOKUP(_xlfn.CONCAT($A73,$B73),'Atribuição de Nota'!$A:$S,16,0)*'Atribuição de Nota'!P$5</f>
        <v>0</v>
      </c>
      <c r="P73" s="22">
        <f>VLOOKUP(_xlfn.CONCAT($A73,$B73),'Atribuição de Nota'!$A:$S,17,0)*'Atribuição de Nota'!Q$5</f>
        <v>0</v>
      </c>
      <c r="Q73" s="22">
        <f>VLOOKUP(_xlfn.CONCAT($A73,$B73),'Atribuição de Nota'!$A:$S,18,0)*'Atribuição de Nota'!R$5</f>
        <v>0</v>
      </c>
      <c r="R73" s="22">
        <f>VLOOKUP(_xlfn.CONCAT($A73,$B73),'Atribuição de Nota'!$A:$S,19,0)*'Atribuição de Nota'!S$5</f>
        <v>0</v>
      </c>
      <c r="S73" s="10">
        <f t="shared" si="0"/>
        <v>0</v>
      </c>
      <c r="T73" s="10">
        <f t="shared" si="1"/>
        <v>0</v>
      </c>
      <c r="U73" s="24">
        <f t="shared" si="2"/>
        <v>0</v>
      </c>
    </row>
    <row r="74" spans="1:21" ht="13.2">
      <c r="A74" s="10" t="s">
        <v>97</v>
      </c>
      <c r="B74" s="10" t="s">
        <v>100</v>
      </c>
      <c r="C74" s="21">
        <v>83711448.370000005</v>
      </c>
      <c r="D74" s="22">
        <f>VLOOKUP(_xlfn.CONCAT($A74,$B74),'Atribuição de Nota'!$A:$S,5,0)*'Atribuição de Nota'!E$5</f>
        <v>0</v>
      </c>
      <c r="E74" s="22">
        <f>VLOOKUP(_xlfn.CONCAT($A74,$B74),'Atribuição de Nota'!$A:$S,6,0)*'Atribuição de Nota'!F$5</f>
        <v>0</v>
      </c>
      <c r="F74" s="22">
        <f>VLOOKUP(_xlfn.CONCAT($A74,$B74),'Atribuição de Nota'!$A:$S,7,0)*'Atribuição de Nota'!G$5</f>
        <v>0</v>
      </c>
      <c r="G74" s="22">
        <f>VLOOKUP(_xlfn.CONCAT($A74,$B74),'Atribuição de Nota'!$A:$S,8,0)*'Atribuição de Nota'!H$5</f>
        <v>0</v>
      </c>
      <c r="H74" s="22">
        <f>VLOOKUP(_xlfn.CONCAT($A74,$B74),'Atribuição de Nota'!$A:$S,9,0)*'Atribuição de Nota'!I$5</f>
        <v>0</v>
      </c>
      <c r="I74" s="22">
        <f>VLOOKUP(_xlfn.CONCAT($A74,$B74),'Atribuição de Nota'!$A:$S,10,0)*'Atribuição de Nota'!J$5</f>
        <v>0</v>
      </c>
      <c r="J74" s="22">
        <f>VLOOKUP(_xlfn.CONCAT($A74,$B74),'Atribuição de Nota'!$A:$S,11,0)*'Atribuição de Nota'!K$5</f>
        <v>0</v>
      </c>
      <c r="K74" s="22">
        <f>VLOOKUP(_xlfn.CONCAT($A74,$B74),'Atribuição de Nota'!$A:$S,12,0)*'Atribuição de Nota'!L$5</f>
        <v>0</v>
      </c>
      <c r="L74" s="22">
        <f>VLOOKUP(_xlfn.CONCAT($A74,$B74),'Atribuição de Nota'!$A:$S,13,0)*'Atribuição de Nota'!M$5</f>
        <v>0</v>
      </c>
      <c r="M74" s="22">
        <f>VLOOKUP(_xlfn.CONCAT($A74,$B74),'Atribuição de Nota'!$A:$S,14,0)*'Atribuição de Nota'!N$5</f>
        <v>0</v>
      </c>
      <c r="N74" s="22">
        <f>VLOOKUP(_xlfn.CONCAT($A74,$B74),'Atribuição de Nota'!$A:$S,15,0)*'Atribuição de Nota'!O$5</f>
        <v>0</v>
      </c>
      <c r="O74" s="22">
        <f>VLOOKUP(_xlfn.CONCAT($A74,$B74),'Atribuição de Nota'!$A:$S,16,0)*'Atribuição de Nota'!P$5</f>
        <v>0</v>
      </c>
      <c r="P74" s="22">
        <f>VLOOKUP(_xlfn.CONCAT($A74,$B74),'Atribuição de Nota'!$A:$S,17,0)*'Atribuição de Nota'!Q$5</f>
        <v>0</v>
      </c>
      <c r="Q74" s="22">
        <f>VLOOKUP(_xlfn.CONCAT($A74,$B74),'Atribuição de Nota'!$A:$S,18,0)*'Atribuição de Nota'!R$5</f>
        <v>0</v>
      </c>
      <c r="R74" s="22">
        <f>VLOOKUP(_xlfn.CONCAT($A74,$B74),'Atribuição de Nota'!$A:$S,19,0)*'Atribuição de Nota'!S$5</f>
        <v>0</v>
      </c>
      <c r="S74" s="10">
        <f t="shared" si="0"/>
        <v>0</v>
      </c>
      <c r="T74" s="10">
        <f t="shared" si="1"/>
        <v>0</v>
      </c>
      <c r="U74" s="24">
        <f t="shared" si="2"/>
        <v>0</v>
      </c>
    </row>
    <row r="75" spans="1:21" ht="13.2">
      <c r="A75" s="10" t="s">
        <v>101</v>
      </c>
      <c r="B75" s="10" t="s">
        <v>102</v>
      </c>
      <c r="C75" s="21"/>
      <c r="D75" s="22">
        <f>VLOOKUP(_xlfn.CONCAT($A75,$B75),'Atribuição de Nota'!$A:$S,5,0)*'Atribuição de Nota'!E$5</f>
        <v>0</v>
      </c>
      <c r="E75" s="22">
        <f>VLOOKUP(_xlfn.CONCAT($A75,$B75),'Atribuição de Nota'!$A:$S,6,0)*'Atribuição de Nota'!F$5</f>
        <v>0</v>
      </c>
      <c r="F75" s="22">
        <f>VLOOKUP(_xlfn.CONCAT($A75,$B75),'Atribuição de Nota'!$A:$S,7,0)*'Atribuição de Nota'!G$5</f>
        <v>0</v>
      </c>
      <c r="G75" s="22">
        <f>VLOOKUP(_xlfn.CONCAT($A75,$B75),'Atribuição de Nota'!$A:$S,8,0)*'Atribuição de Nota'!H$5</f>
        <v>0</v>
      </c>
      <c r="H75" s="22">
        <f>VLOOKUP(_xlfn.CONCAT($A75,$B75),'Atribuição de Nota'!$A:$S,9,0)*'Atribuição de Nota'!I$5</f>
        <v>0</v>
      </c>
      <c r="I75" s="22">
        <f>VLOOKUP(_xlfn.CONCAT($A75,$B75),'Atribuição de Nota'!$A:$S,10,0)*'Atribuição de Nota'!J$5</f>
        <v>0</v>
      </c>
      <c r="J75" s="22">
        <f>VLOOKUP(_xlfn.CONCAT($A75,$B75),'Atribuição de Nota'!$A:$S,11,0)*'Atribuição de Nota'!K$5</f>
        <v>0</v>
      </c>
      <c r="K75" s="22">
        <f>VLOOKUP(_xlfn.CONCAT($A75,$B75),'Atribuição de Nota'!$A:$S,12,0)*'Atribuição de Nota'!L$5</f>
        <v>0</v>
      </c>
      <c r="L75" s="22">
        <f>VLOOKUP(_xlfn.CONCAT($A75,$B75),'Atribuição de Nota'!$A:$S,13,0)*'Atribuição de Nota'!M$5</f>
        <v>0</v>
      </c>
      <c r="M75" s="22">
        <f>VLOOKUP(_xlfn.CONCAT($A75,$B75),'Atribuição de Nota'!$A:$S,14,0)*'Atribuição de Nota'!N$5</f>
        <v>0</v>
      </c>
      <c r="N75" s="22">
        <f>VLOOKUP(_xlfn.CONCAT($A75,$B75),'Atribuição de Nota'!$A:$S,15,0)*'Atribuição de Nota'!O$5</f>
        <v>0</v>
      </c>
      <c r="O75" s="22">
        <f>VLOOKUP(_xlfn.CONCAT($A75,$B75),'Atribuição de Nota'!$A:$S,16,0)*'Atribuição de Nota'!P$5</f>
        <v>0</v>
      </c>
      <c r="P75" s="22">
        <f>VLOOKUP(_xlfn.CONCAT($A75,$B75),'Atribuição de Nota'!$A:$S,17,0)*'Atribuição de Nota'!Q$5</f>
        <v>0</v>
      </c>
      <c r="Q75" s="22">
        <f>VLOOKUP(_xlfn.CONCAT($A75,$B75),'Atribuição de Nota'!$A:$S,18,0)*'Atribuição de Nota'!R$5</f>
        <v>0</v>
      </c>
      <c r="R75" s="22">
        <f>VLOOKUP(_xlfn.CONCAT($A75,$B75),'Atribuição de Nota'!$A:$S,19,0)*'Atribuição de Nota'!S$5</f>
        <v>0</v>
      </c>
      <c r="S75" s="10">
        <f t="shared" si="0"/>
        <v>0</v>
      </c>
      <c r="T75" s="10">
        <f t="shared" si="1"/>
        <v>0</v>
      </c>
      <c r="U75" s="24">
        <f t="shared" si="2"/>
        <v>0</v>
      </c>
    </row>
    <row r="76" spans="1:21" ht="13.2">
      <c r="A76" s="10" t="s">
        <v>101</v>
      </c>
      <c r="B76" s="10" t="s">
        <v>103</v>
      </c>
      <c r="C76" s="21">
        <v>54581752.060000002</v>
      </c>
      <c r="D76" s="22">
        <f>VLOOKUP(_xlfn.CONCAT($A76,$B76),'Atribuição de Nota'!$A:$S,5,0)*'Atribuição de Nota'!E$5</f>
        <v>0</v>
      </c>
      <c r="E76" s="22">
        <f>VLOOKUP(_xlfn.CONCAT($A76,$B76),'Atribuição de Nota'!$A:$S,6,0)*'Atribuição de Nota'!F$5</f>
        <v>0</v>
      </c>
      <c r="F76" s="22">
        <f>VLOOKUP(_xlfn.CONCAT($A76,$B76),'Atribuição de Nota'!$A:$S,7,0)*'Atribuição de Nota'!G$5</f>
        <v>0</v>
      </c>
      <c r="G76" s="22">
        <f>VLOOKUP(_xlfn.CONCAT($A76,$B76),'Atribuição de Nota'!$A:$S,8,0)*'Atribuição de Nota'!H$5</f>
        <v>0</v>
      </c>
      <c r="H76" s="22">
        <f>VLOOKUP(_xlfn.CONCAT($A76,$B76),'Atribuição de Nota'!$A:$S,9,0)*'Atribuição de Nota'!I$5</f>
        <v>0</v>
      </c>
      <c r="I76" s="22">
        <f>VLOOKUP(_xlfn.CONCAT($A76,$B76),'Atribuição de Nota'!$A:$S,10,0)*'Atribuição de Nota'!J$5</f>
        <v>0</v>
      </c>
      <c r="J76" s="22">
        <f>VLOOKUP(_xlfn.CONCAT($A76,$B76),'Atribuição de Nota'!$A:$S,11,0)*'Atribuição de Nota'!K$5</f>
        <v>0</v>
      </c>
      <c r="K76" s="22">
        <f>VLOOKUP(_xlfn.CONCAT($A76,$B76),'Atribuição de Nota'!$A:$S,12,0)*'Atribuição de Nota'!L$5</f>
        <v>0</v>
      </c>
      <c r="L76" s="22">
        <f>VLOOKUP(_xlfn.CONCAT($A76,$B76),'Atribuição de Nota'!$A:$S,13,0)*'Atribuição de Nota'!M$5</f>
        <v>0</v>
      </c>
      <c r="M76" s="22">
        <f>VLOOKUP(_xlfn.CONCAT($A76,$B76),'Atribuição de Nota'!$A:$S,14,0)*'Atribuição de Nota'!N$5</f>
        <v>0</v>
      </c>
      <c r="N76" s="22">
        <f>VLOOKUP(_xlfn.CONCAT($A76,$B76),'Atribuição de Nota'!$A:$S,15,0)*'Atribuição de Nota'!O$5</f>
        <v>0</v>
      </c>
      <c r="O76" s="22">
        <f>VLOOKUP(_xlfn.CONCAT($A76,$B76),'Atribuição de Nota'!$A:$S,16,0)*'Atribuição de Nota'!P$5</f>
        <v>0</v>
      </c>
      <c r="P76" s="22">
        <f>VLOOKUP(_xlfn.CONCAT($A76,$B76),'Atribuição de Nota'!$A:$S,17,0)*'Atribuição de Nota'!Q$5</f>
        <v>0</v>
      </c>
      <c r="Q76" s="22">
        <f>VLOOKUP(_xlfn.CONCAT($A76,$B76),'Atribuição de Nota'!$A:$S,18,0)*'Atribuição de Nota'!R$5</f>
        <v>0</v>
      </c>
      <c r="R76" s="22">
        <f>VLOOKUP(_xlfn.CONCAT($A76,$B76),'Atribuição de Nota'!$A:$S,19,0)*'Atribuição de Nota'!S$5</f>
        <v>0</v>
      </c>
      <c r="S76" s="10">
        <f t="shared" si="0"/>
        <v>0</v>
      </c>
      <c r="T76" s="10">
        <f t="shared" si="1"/>
        <v>0</v>
      </c>
      <c r="U76" s="24">
        <f t="shared" si="2"/>
        <v>0</v>
      </c>
    </row>
    <row r="77" spans="1:21" ht="13.2">
      <c r="A77" s="10" t="s">
        <v>101</v>
      </c>
      <c r="B77" s="10" t="s">
        <v>104</v>
      </c>
      <c r="C77" s="21"/>
      <c r="D77" s="22">
        <f>VLOOKUP(_xlfn.CONCAT($A77,$B77),'Atribuição de Nota'!$A:$S,5,0)*'Atribuição de Nota'!E$5</f>
        <v>0</v>
      </c>
      <c r="E77" s="22">
        <f>VLOOKUP(_xlfn.CONCAT($A77,$B77),'Atribuição de Nota'!$A:$S,6,0)*'Atribuição de Nota'!F$5</f>
        <v>0</v>
      </c>
      <c r="F77" s="22">
        <f>VLOOKUP(_xlfn.CONCAT($A77,$B77),'Atribuição de Nota'!$A:$S,7,0)*'Atribuição de Nota'!G$5</f>
        <v>0</v>
      </c>
      <c r="G77" s="22">
        <f>VLOOKUP(_xlfn.CONCAT($A77,$B77),'Atribuição de Nota'!$A:$S,8,0)*'Atribuição de Nota'!H$5</f>
        <v>0</v>
      </c>
      <c r="H77" s="22">
        <f>VLOOKUP(_xlfn.CONCAT($A77,$B77),'Atribuição de Nota'!$A:$S,9,0)*'Atribuição de Nota'!I$5</f>
        <v>0</v>
      </c>
      <c r="I77" s="22">
        <f>VLOOKUP(_xlfn.CONCAT($A77,$B77),'Atribuição de Nota'!$A:$S,10,0)*'Atribuição de Nota'!J$5</f>
        <v>0</v>
      </c>
      <c r="J77" s="22">
        <f>VLOOKUP(_xlfn.CONCAT($A77,$B77),'Atribuição de Nota'!$A:$S,11,0)*'Atribuição de Nota'!K$5</f>
        <v>0</v>
      </c>
      <c r="K77" s="22">
        <f>VLOOKUP(_xlfn.CONCAT($A77,$B77),'Atribuição de Nota'!$A:$S,12,0)*'Atribuição de Nota'!L$5</f>
        <v>0</v>
      </c>
      <c r="L77" s="22">
        <f>VLOOKUP(_xlfn.CONCAT($A77,$B77),'Atribuição de Nota'!$A:$S,13,0)*'Atribuição de Nota'!M$5</f>
        <v>0</v>
      </c>
      <c r="M77" s="22">
        <f>VLOOKUP(_xlfn.CONCAT($A77,$B77),'Atribuição de Nota'!$A:$S,14,0)*'Atribuição de Nota'!N$5</f>
        <v>0</v>
      </c>
      <c r="N77" s="22">
        <f>VLOOKUP(_xlfn.CONCAT($A77,$B77),'Atribuição de Nota'!$A:$S,15,0)*'Atribuição de Nota'!O$5</f>
        <v>0</v>
      </c>
      <c r="O77" s="22">
        <f>VLOOKUP(_xlfn.CONCAT($A77,$B77),'Atribuição de Nota'!$A:$S,16,0)*'Atribuição de Nota'!P$5</f>
        <v>0</v>
      </c>
      <c r="P77" s="22">
        <f>VLOOKUP(_xlfn.CONCAT($A77,$B77),'Atribuição de Nota'!$A:$S,17,0)*'Atribuição de Nota'!Q$5</f>
        <v>0</v>
      </c>
      <c r="Q77" s="22">
        <f>VLOOKUP(_xlfn.CONCAT($A77,$B77),'Atribuição de Nota'!$A:$S,18,0)*'Atribuição de Nota'!R$5</f>
        <v>0</v>
      </c>
      <c r="R77" s="22">
        <f>VLOOKUP(_xlfn.CONCAT($A77,$B77),'Atribuição de Nota'!$A:$S,19,0)*'Atribuição de Nota'!S$5</f>
        <v>0</v>
      </c>
      <c r="S77" s="10">
        <f t="shared" si="0"/>
        <v>0</v>
      </c>
      <c r="T77" s="10">
        <f t="shared" si="1"/>
        <v>0</v>
      </c>
      <c r="U77" s="24">
        <f t="shared" si="2"/>
        <v>0</v>
      </c>
    </row>
    <row r="78" spans="1:21" ht="13.2">
      <c r="A78" s="10" t="s">
        <v>101</v>
      </c>
      <c r="B78" s="10" t="s">
        <v>105</v>
      </c>
      <c r="C78" s="21"/>
      <c r="D78" s="22">
        <f>VLOOKUP(_xlfn.CONCAT($A78,$B78),'Atribuição de Nota'!$A:$S,5,0)*'Atribuição de Nota'!E$5</f>
        <v>0</v>
      </c>
      <c r="E78" s="22">
        <f>VLOOKUP(_xlfn.CONCAT($A78,$B78),'Atribuição de Nota'!$A:$S,6,0)*'Atribuição de Nota'!F$5</f>
        <v>0</v>
      </c>
      <c r="F78" s="22">
        <f>VLOOKUP(_xlfn.CONCAT($A78,$B78),'Atribuição de Nota'!$A:$S,7,0)*'Atribuição de Nota'!G$5</f>
        <v>0</v>
      </c>
      <c r="G78" s="22">
        <f>VLOOKUP(_xlfn.CONCAT($A78,$B78),'Atribuição de Nota'!$A:$S,8,0)*'Atribuição de Nota'!H$5</f>
        <v>0</v>
      </c>
      <c r="H78" s="22">
        <f>VLOOKUP(_xlfn.CONCAT($A78,$B78),'Atribuição de Nota'!$A:$S,9,0)*'Atribuição de Nota'!I$5</f>
        <v>0</v>
      </c>
      <c r="I78" s="22">
        <f>VLOOKUP(_xlfn.CONCAT($A78,$B78),'Atribuição de Nota'!$A:$S,10,0)*'Atribuição de Nota'!J$5</f>
        <v>0</v>
      </c>
      <c r="J78" s="22">
        <f>VLOOKUP(_xlfn.CONCAT($A78,$B78),'Atribuição de Nota'!$A:$S,11,0)*'Atribuição de Nota'!K$5</f>
        <v>0</v>
      </c>
      <c r="K78" s="22">
        <f>VLOOKUP(_xlfn.CONCAT($A78,$B78),'Atribuição de Nota'!$A:$S,12,0)*'Atribuição de Nota'!L$5</f>
        <v>0</v>
      </c>
      <c r="L78" s="22">
        <f>VLOOKUP(_xlfn.CONCAT($A78,$B78),'Atribuição de Nota'!$A:$S,13,0)*'Atribuição de Nota'!M$5</f>
        <v>0</v>
      </c>
      <c r="M78" s="22">
        <f>VLOOKUP(_xlfn.CONCAT($A78,$B78),'Atribuição de Nota'!$A:$S,14,0)*'Atribuição de Nota'!N$5</f>
        <v>0</v>
      </c>
      <c r="N78" s="22">
        <f>VLOOKUP(_xlfn.CONCAT($A78,$B78),'Atribuição de Nota'!$A:$S,15,0)*'Atribuição de Nota'!O$5</f>
        <v>0</v>
      </c>
      <c r="O78" s="22">
        <f>VLOOKUP(_xlfn.CONCAT($A78,$B78),'Atribuição de Nota'!$A:$S,16,0)*'Atribuição de Nota'!P$5</f>
        <v>0</v>
      </c>
      <c r="P78" s="22">
        <f>VLOOKUP(_xlfn.CONCAT($A78,$B78),'Atribuição de Nota'!$A:$S,17,0)*'Atribuição de Nota'!Q$5</f>
        <v>0</v>
      </c>
      <c r="Q78" s="22">
        <f>VLOOKUP(_xlfn.CONCAT($A78,$B78),'Atribuição de Nota'!$A:$S,18,0)*'Atribuição de Nota'!R$5</f>
        <v>0</v>
      </c>
      <c r="R78" s="22">
        <f>VLOOKUP(_xlfn.CONCAT($A78,$B78),'Atribuição de Nota'!$A:$S,19,0)*'Atribuição de Nota'!S$5</f>
        <v>0</v>
      </c>
      <c r="S78" s="10">
        <f t="shared" si="0"/>
        <v>0</v>
      </c>
      <c r="T78" s="10">
        <f t="shared" si="1"/>
        <v>0</v>
      </c>
      <c r="U78" s="24">
        <f t="shared" si="2"/>
        <v>0</v>
      </c>
    </row>
    <row r="79" spans="1:21" ht="13.2">
      <c r="A79" s="10" t="s">
        <v>101</v>
      </c>
      <c r="B79" s="10" t="s">
        <v>106</v>
      </c>
      <c r="C79" s="21"/>
      <c r="D79" s="22">
        <f>VLOOKUP(_xlfn.CONCAT($A79,$B79),'Atribuição de Nota'!$A:$S,5,0)*'Atribuição de Nota'!E$5</f>
        <v>0</v>
      </c>
      <c r="E79" s="22">
        <f>VLOOKUP(_xlfn.CONCAT($A79,$B79),'Atribuição de Nota'!$A:$S,6,0)*'Atribuição de Nota'!F$5</f>
        <v>0</v>
      </c>
      <c r="F79" s="22">
        <f>VLOOKUP(_xlfn.CONCAT($A79,$B79),'Atribuição de Nota'!$A:$S,7,0)*'Atribuição de Nota'!G$5</f>
        <v>0</v>
      </c>
      <c r="G79" s="22">
        <f>VLOOKUP(_xlfn.CONCAT($A79,$B79),'Atribuição de Nota'!$A:$S,8,0)*'Atribuição de Nota'!H$5</f>
        <v>0</v>
      </c>
      <c r="H79" s="22">
        <f>VLOOKUP(_xlfn.CONCAT($A79,$B79),'Atribuição de Nota'!$A:$S,9,0)*'Atribuição de Nota'!I$5</f>
        <v>0</v>
      </c>
      <c r="I79" s="22">
        <f>VLOOKUP(_xlfn.CONCAT($A79,$B79),'Atribuição de Nota'!$A:$S,10,0)*'Atribuição de Nota'!J$5</f>
        <v>0</v>
      </c>
      <c r="J79" s="22">
        <f>VLOOKUP(_xlfn.CONCAT($A79,$B79),'Atribuição de Nota'!$A:$S,11,0)*'Atribuição de Nota'!K$5</f>
        <v>0</v>
      </c>
      <c r="K79" s="22">
        <f>VLOOKUP(_xlfn.CONCAT($A79,$B79),'Atribuição de Nota'!$A:$S,12,0)*'Atribuição de Nota'!L$5</f>
        <v>0</v>
      </c>
      <c r="L79" s="22">
        <f>VLOOKUP(_xlfn.CONCAT($A79,$B79),'Atribuição de Nota'!$A:$S,13,0)*'Atribuição de Nota'!M$5</f>
        <v>0</v>
      </c>
      <c r="M79" s="22">
        <f>VLOOKUP(_xlfn.CONCAT($A79,$B79),'Atribuição de Nota'!$A:$S,14,0)*'Atribuição de Nota'!N$5</f>
        <v>0</v>
      </c>
      <c r="N79" s="22">
        <f>VLOOKUP(_xlfn.CONCAT($A79,$B79),'Atribuição de Nota'!$A:$S,15,0)*'Atribuição de Nota'!O$5</f>
        <v>0</v>
      </c>
      <c r="O79" s="22">
        <f>VLOOKUP(_xlfn.CONCAT($A79,$B79),'Atribuição de Nota'!$A:$S,16,0)*'Atribuição de Nota'!P$5</f>
        <v>0</v>
      </c>
      <c r="P79" s="22">
        <f>VLOOKUP(_xlfn.CONCAT($A79,$B79),'Atribuição de Nota'!$A:$S,17,0)*'Atribuição de Nota'!Q$5</f>
        <v>0</v>
      </c>
      <c r="Q79" s="22">
        <f>VLOOKUP(_xlfn.CONCAT($A79,$B79),'Atribuição de Nota'!$A:$S,18,0)*'Atribuição de Nota'!R$5</f>
        <v>0</v>
      </c>
      <c r="R79" s="22">
        <f>VLOOKUP(_xlfn.CONCAT($A79,$B79),'Atribuição de Nota'!$A:$S,19,0)*'Atribuição de Nota'!S$5</f>
        <v>0</v>
      </c>
      <c r="S79" s="10">
        <f t="shared" si="0"/>
        <v>0</v>
      </c>
      <c r="T79" s="10">
        <f t="shared" si="1"/>
        <v>0</v>
      </c>
      <c r="U79" s="24">
        <f t="shared" si="2"/>
        <v>0</v>
      </c>
    </row>
    <row r="80" spans="1:21" ht="13.2">
      <c r="A80" s="10" t="s">
        <v>101</v>
      </c>
      <c r="B80" s="10" t="s">
        <v>107</v>
      </c>
      <c r="C80" s="21">
        <v>227476894.69999999</v>
      </c>
      <c r="D80" s="22">
        <f>VLOOKUP(_xlfn.CONCAT($A80,$B80),'Atribuição de Nota'!$A:$S,5,0)*'Atribuição de Nota'!E$5</f>
        <v>0</v>
      </c>
      <c r="E80" s="22">
        <f>VLOOKUP(_xlfn.CONCAT($A80,$B80),'Atribuição de Nota'!$A:$S,6,0)*'Atribuição de Nota'!F$5</f>
        <v>0</v>
      </c>
      <c r="F80" s="22">
        <f>VLOOKUP(_xlfn.CONCAT($A80,$B80),'Atribuição de Nota'!$A:$S,7,0)*'Atribuição de Nota'!G$5</f>
        <v>0</v>
      </c>
      <c r="G80" s="22">
        <f>VLOOKUP(_xlfn.CONCAT($A80,$B80),'Atribuição de Nota'!$A:$S,8,0)*'Atribuição de Nota'!H$5</f>
        <v>0</v>
      </c>
      <c r="H80" s="22">
        <f>VLOOKUP(_xlfn.CONCAT($A80,$B80),'Atribuição de Nota'!$A:$S,9,0)*'Atribuição de Nota'!I$5</f>
        <v>0</v>
      </c>
      <c r="I80" s="22">
        <f>VLOOKUP(_xlfn.CONCAT($A80,$B80),'Atribuição de Nota'!$A:$S,10,0)*'Atribuição de Nota'!J$5</f>
        <v>0</v>
      </c>
      <c r="J80" s="22">
        <f>VLOOKUP(_xlfn.CONCAT($A80,$B80),'Atribuição de Nota'!$A:$S,11,0)*'Atribuição de Nota'!K$5</f>
        <v>0</v>
      </c>
      <c r="K80" s="22">
        <f>VLOOKUP(_xlfn.CONCAT($A80,$B80),'Atribuição de Nota'!$A:$S,12,0)*'Atribuição de Nota'!L$5</f>
        <v>0</v>
      </c>
      <c r="L80" s="22">
        <f>VLOOKUP(_xlfn.CONCAT($A80,$B80),'Atribuição de Nota'!$A:$S,13,0)*'Atribuição de Nota'!M$5</f>
        <v>0</v>
      </c>
      <c r="M80" s="22">
        <f>VLOOKUP(_xlfn.CONCAT($A80,$B80),'Atribuição de Nota'!$A:$S,14,0)*'Atribuição de Nota'!N$5</f>
        <v>0</v>
      </c>
      <c r="N80" s="22">
        <f>VLOOKUP(_xlfn.CONCAT($A80,$B80),'Atribuição de Nota'!$A:$S,15,0)*'Atribuição de Nota'!O$5</f>
        <v>0</v>
      </c>
      <c r="O80" s="22">
        <f>VLOOKUP(_xlfn.CONCAT($A80,$B80),'Atribuição de Nota'!$A:$S,16,0)*'Atribuição de Nota'!P$5</f>
        <v>0</v>
      </c>
      <c r="P80" s="22">
        <f>VLOOKUP(_xlfn.CONCAT($A80,$B80),'Atribuição de Nota'!$A:$S,17,0)*'Atribuição de Nota'!Q$5</f>
        <v>0</v>
      </c>
      <c r="Q80" s="22">
        <f>VLOOKUP(_xlfn.CONCAT($A80,$B80),'Atribuição de Nota'!$A:$S,18,0)*'Atribuição de Nota'!R$5</f>
        <v>0</v>
      </c>
      <c r="R80" s="22">
        <f>VLOOKUP(_xlfn.CONCAT($A80,$B80),'Atribuição de Nota'!$A:$S,19,0)*'Atribuição de Nota'!S$5</f>
        <v>0</v>
      </c>
      <c r="S80" s="10">
        <f t="shared" si="0"/>
        <v>0</v>
      </c>
      <c r="T80" s="10">
        <f t="shared" si="1"/>
        <v>0</v>
      </c>
      <c r="U80" s="24">
        <f t="shared" si="2"/>
        <v>0</v>
      </c>
    </row>
    <row r="81" spans="1:21" ht="13.2">
      <c r="A81" s="10" t="s">
        <v>101</v>
      </c>
      <c r="B81" s="10" t="s">
        <v>108</v>
      </c>
      <c r="C81" s="21"/>
      <c r="D81" s="22">
        <f>VLOOKUP(_xlfn.CONCAT($A81,$B81),'Atribuição de Nota'!$A:$S,5,0)*'Atribuição de Nota'!E$5</f>
        <v>0</v>
      </c>
      <c r="E81" s="22">
        <f>VLOOKUP(_xlfn.CONCAT($A81,$B81),'Atribuição de Nota'!$A:$S,6,0)*'Atribuição de Nota'!F$5</f>
        <v>0</v>
      </c>
      <c r="F81" s="22">
        <f>VLOOKUP(_xlfn.CONCAT($A81,$B81),'Atribuição de Nota'!$A:$S,7,0)*'Atribuição de Nota'!G$5</f>
        <v>0</v>
      </c>
      <c r="G81" s="22">
        <f>VLOOKUP(_xlfn.CONCAT($A81,$B81),'Atribuição de Nota'!$A:$S,8,0)*'Atribuição de Nota'!H$5</f>
        <v>0</v>
      </c>
      <c r="H81" s="22">
        <f>VLOOKUP(_xlfn.CONCAT($A81,$B81),'Atribuição de Nota'!$A:$S,9,0)*'Atribuição de Nota'!I$5</f>
        <v>0</v>
      </c>
      <c r="I81" s="22">
        <f>VLOOKUP(_xlfn.CONCAT($A81,$B81),'Atribuição de Nota'!$A:$S,10,0)*'Atribuição de Nota'!J$5</f>
        <v>0</v>
      </c>
      <c r="J81" s="22">
        <f>VLOOKUP(_xlfn.CONCAT($A81,$B81),'Atribuição de Nota'!$A:$S,11,0)*'Atribuição de Nota'!K$5</f>
        <v>0</v>
      </c>
      <c r="K81" s="22">
        <f>VLOOKUP(_xlfn.CONCAT($A81,$B81),'Atribuição de Nota'!$A:$S,12,0)*'Atribuição de Nota'!L$5</f>
        <v>0</v>
      </c>
      <c r="L81" s="22">
        <f>VLOOKUP(_xlfn.CONCAT($A81,$B81),'Atribuição de Nota'!$A:$S,13,0)*'Atribuição de Nota'!M$5</f>
        <v>0</v>
      </c>
      <c r="M81" s="22">
        <f>VLOOKUP(_xlfn.CONCAT($A81,$B81),'Atribuição de Nota'!$A:$S,14,0)*'Atribuição de Nota'!N$5</f>
        <v>0</v>
      </c>
      <c r="N81" s="22">
        <f>VLOOKUP(_xlfn.CONCAT($A81,$B81),'Atribuição de Nota'!$A:$S,15,0)*'Atribuição de Nota'!O$5</f>
        <v>0</v>
      </c>
      <c r="O81" s="22">
        <f>VLOOKUP(_xlfn.CONCAT($A81,$B81),'Atribuição de Nota'!$A:$S,16,0)*'Atribuição de Nota'!P$5</f>
        <v>0</v>
      </c>
      <c r="P81" s="22">
        <f>VLOOKUP(_xlfn.CONCAT($A81,$B81),'Atribuição de Nota'!$A:$S,17,0)*'Atribuição de Nota'!Q$5</f>
        <v>0</v>
      </c>
      <c r="Q81" s="22">
        <f>VLOOKUP(_xlfn.CONCAT($A81,$B81),'Atribuição de Nota'!$A:$S,18,0)*'Atribuição de Nota'!R$5</f>
        <v>0</v>
      </c>
      <c r="R81" s="22">
        <f>VLOOKUP(_xlfn.CONCAT($A81,$B81),'Atribuição de Nota'!$A:$S,19,0)*'Atribuição de Nota'!S$5</f>
        <v>0</v>
      </c>
      <c r="S81" s="10">
        <f t="shared" si="0"/>
        <v>0</v>
      </c>
      <c r="T81" s="10">
        <f t="shared" si="1"/>
        <v>0</v>
      </c>
      <c r="U81" s="24">
        <f t="shared" si="2"/>
        <v>0</v>
      </c>
    </row>
    <row r="82" spans="1:21" ht="13.2">
      <c r="A82" s="10" t="s">
        <v>101</v>
      </c>
      <c r="B82" s="10" t="s">
        <v>109</v>
      </c>
      <c r="C82" s="21"/>
      <c r="D82" s="22">
        <f>VLOOKUP(_xlfn.CONCAT($A82,$B82),'Atribuição de Nota'!$A:$S,5,0)*'Atribuição de Nota'!E$5</f>
        <v>0</v>
      </c>
      <c r="E82" s="22">
        <f>VLOOKUP(_xlfn.CONCAT($A82,$B82),'Atribuição de Nota'!$A:$S,6,0)*'Atribuição de Nota'!F$5</f>
        <v>0</v>
      </c>
      <c r="F82" s="22">
        <f>VLOOKUP(_xlfn.CONCAT($A82,$B82),'Atribuição de Nota'!$A:$S,7,0)*'Atribuição de Nota'!G$5</f>
        <v>0</v>
      </c>
      <c r="G82" s="22">
        <f>VLOOKUP(_xlfn.CONCAT($A82,$B82),'Atribuição de Nota'!$A:$S,8,0)*'Atribuição de Nota'!H$5</f>
        <v>0</v>
      </c>
      <c r="H82" s="22">
        <f>VLOOKUP(_xlfn.CONCAT($A82,$B82),'Atribuição de Nota'!$A:$S,9,0)*'Atribuição de Nota'!I$5</f>
        <v>0</v>
      </c>
      <c r="I82" s="22">
        <f>VLOOKUP(_xlfn.CONCAT($A82,$B82),'Atribuição de Nota'!$A:$S,10,0)*'Atribuição de Nota'!J$5</f>
        <v>0</v>
      </c>
      <c r="J82" s="22">
        <f>VLOOKUP(_xlfn.CONCAT($A82,$B82),'Atribuição de Nota'!$A:$S,11,0)*'Atribuição de Nota'!K$5</f>
        <v>0</v>
      </c>
      <c r="K82" s="22">
        <f>VLOOKUP(_xlfn.CONCAT($A82,$B82),'Atribuição de Nota'!$A:$S,12,0)*'Atribuição de Nota'!L$5</f>
        <v>0</v>
      </c>
      <c r="L82" s="22">
        <f>VLOOKUP(_xlfn.CONCAT($A82,$B82),'Atribuição de Nota'!$A:$S,13,0)*'Atribuição de Nota'!M$5</f>
        <v>0</v>
      </c>
      <c r="M82" s="22">
        <f>VLOOKUP(_xlfn.CONCAT($A82,$B82),'Atribuição de Nota'!$A:$S,14,0)*'Atribuição de Nota'!N$5</f>
        <v>0</v>
      </c>
      <c r="N82" s="22">
        <f>VLOOKUP(_xlfn.CONCAT($A82,$B82),'Atribuição de Nota'!$A:$S,15,0)*'Atribuição de Nota'!O$5</f>
        <v>0</v>
      </c>
      <c r="O82" s="22">
        <f>VLOOKUP(_xlfn.CONCAT($A82,$B82),'Atribuição de Nota'!$A:$S,16,0)*'Atribuição de Nota'!P$5</f>
        <v>0</v>
      </c>
      <c r="P82" s="22">
        <f>VLOOKUP(_xlfn.CONCAT($A82,$B82),'Atribuição de Nota'!$A:$S,17,0)*'Atribuição de Nota'!Q$5</f>
        <v>0</v>
      </c>
      <c r="Q82" s="22">
        <f>VLOOKUP(_xlfn.CONCAT($A82,$B82),'Atribuição de Nota'!$A:$S,18,0)*'Atribuição de Nota'!R$5</f>
        <v>0</v>
      </c>
      <c r="R82" s="22">
        <f>VLOOKUP(_xlfn.CONCAT($A82,$B82),'Atribuição de Nota'!$A:$S,19,0)*'Atribuição de Nota'!S$5</f>
        <v>0</v>
      </c>
      <c r="S82" s="10">
        <f t="shared" si="0"/>
        <v>0</v>
      </c>
      <c r="T82" s="10">
        <f t="shared" si="1"/>
        <v>0</v>
      </c>
      <c r="U82" s="24">
        <f t="shared" si="2"/>
        <v>0</v>
      </c>
    </row>
    <row r="83" spans="1:21" ht="13.2">
      <c r="A83" s="10" t="s">
        <v>101</v>
      </c>
      <c r="B83" s="10" t="s">
        <v>110</v>
      </c>
      <c r="C83" s="21"/>
      <c r="D83" s="22">
        <f>VLOOKUP(_xlfn.CONCAT($A83,$B83),'Atribuição de Nota'!$A:$S,5,0)*'Atribuição de Nota'!E$5</f>
        <v>0</v>
      </c>
      <c r="E83" s="22">
        <f>VLOOKUP(_xlfn.CONCAT($A83,$B83),'Atribuição de Nota'!$A:$S,6,0)*'Atribuição de Nota'!F$5</f>
        <v>0</v>
      </c>
      <c r="F83" s="22">
        <f>VLOOKUP(_xlfn.CONCAT($A83,$B83),'Atribuição de Nota'!$A:$S,7,0)*'Atribuição de Nota'!G$5</f>
        <v>0</v>
      </c>
      <c r="G83" s="22">
        <f>VLOOKUP(_xlfn.CONCAT($A83,$B83),'Atribuição de Nota'!$A:$S,8,0)*'Atribuição de Nota'!H$5</f>
        <v>0</v>
      </c>
      <c r="H83" s="22">
        <f>VLOOKUP(_xlfn.CONCAT($A83,$B83),'Atribuição de Nota'!$A:$S,9,0)*'Atribuição de Nota'!I$5</f>
        <v>0</v>
      </c>
      <c r="I83" s="22">
        <f>VLOOKUP(_xlfn.CONCAT($A83,$B83),'Atribuição de Nota'!$A:$S,10,0)*'Atribuição de Nota'!J$5</f>
        <v>0</v>
      </c>
      <c r="J83" s="22">
        <f>VLOOKUP(_xlfn.CONCAT($A83,$B83),'Atribuição de Nota'!$A:$S,11,0)*'Atribuição de Nota'!K$5</f>
        <v>0</v>
      </c>
      <c r="K83" s="22">
        <f>VLOOKUP(_xlfn.CONCAT($A83,$B83),'Atribuição de Nota'!$A:$S,12,0)*'Atribuição de Nota'!L$5</f>
        <v>0</v>
      </c>
      <c r="L83" s="22">
        <f>VLOOKUP(_xlfn.CONCAT($A83,$B83),'Atribuição de Nota'!$A:$S,13,0)*'Atribuição de Nota'!M$5</f>
        <v>0</v>
      </c>
      <c r="M83" s="22">
        <f>VLOOKUP(_xlfn.CONCAT($A83,$B83),'Atribuição de Nota'!$A:$S,14,0)*'Atribuição de Nota'!N$5</f>
        <v>0</v>
      </c>
      <c r="N83" s="22">
        <f>VLOOKUP(_xlfn.CONCAT($A83,$B83),'Atribuição de Nota'!$A:$S,15,0)*'Atribuição de Nota'!O$5</f>
        <v>0</v>
      </c>
      <c r="O83" s="22">
        <f>VLOOKUP(_xlfn.CONCAT($A83,$B83),'Atribuição de Nota'!$A:$S,16,0)*'Atribuição de Nota'!P$5</f>
        <v>0</v>
      </c>
      <c r="P83" s="22">
        <f>VLOOKUP(_xlfn.CONCAT($A83,$B83),'Atribuição de Nota'!$A:$S,17,0)*'Atribuição de Nota'!Q$5</f>
        <v>0</v>
      </c>
      <c r="Q83" s="22">
        <f>VLOOKUP(_xlfn.CONCAT($A83,$B83),'Atribuição de Nota'!$A:$S,18,0)*'Atribuição de Nota'!R$5</f>
        <v>0</v>
      </c>
      <c r="R83" s="22">
        <f>VLOOKUP(_xlfn.CONCAT($A83,$B83),'Atribuição de Nota'!$A:$S,19,0)*'Atribuição de Nota'!S$5</f>
        <v>0</v>
      </c>
      <c r="S83" s="10">
        <f t="shared" si="0"/>
        <v>0</v>
      </c>
      <c r="T83" s="10">
        <f t="shared" si="1"/>
        <v>0</v>
      </c>
      <c r="U83" s="24">
        <f t="shared" si="2"/>
        <v>0</v>
      </c>
    </row>
    <row r="84" spans="1:21" ht="13.2">
      <c r="A84" s="10" t="s">
        <v>101</v>
      </c>
      <c r="B84" s="10" t="s">
        <v>111</v>
      </c>
      <c r="C84" s="21"/>
      <c r="D84" s="22">
        <f>VLOOKUP(_xlfn.CONCAT($A84,$B84),'Atribuição de Nota'!$A:$S,5,0)*'Atribuição de Nota'!E$5</f>
        <v>0</v>
      </c>
      <c r="E84" s="22">
        <f>VLOOKUP(_xlfn.CONCAT($A84,$B84),'Atribuição de Nota'!$A:$S,6,0)*'Atribuição de Nota'!F$5</f>
        <v>0</v>
      </c>
      <c r="F84" s="22">
        <f>VLOOKUP(_xlfn.CONCAT($A84,$B84),'Atribuição de Nota'!$A:$S,7,0)*'Atribuição de Nota'!G$5</f>
        <v>0</v>
      </c>
      <c r="G84" s="22">
        <f>VLOOKUP(_xlfn.CONCAT($A84,$B84),'Atribuição de Nota'!$A:$S,8,0)*'Atribuição de Nota'!H$5</f>
        <v>0</v>
      </c>
      <c r="H84" s="22">
        <f>VLOOKUP(_xlfn.CONCAT($A84,$B84),'Atribuição de Nota'!$A:$S,9,0)*'Atribuição de Nota'!I$5</f>
        <v>0</v>
      </c>
      <c r="I84" s="22">
        <f>VLOOKUP(_xlfn.CONCAT($A84,$B84),'Atribuição de Nota'!$A:$S,10,0)*'Atribuição de Nota'!J$5</f>
        <v>0</v>
      </c>
      <c r="J84" s="22">
        <f>VLOOKUP(_xlfn.CONCAT($A84,$B84),'Atribuição de Nota'!$A:$S,11,0)*'Atribuição de Nota'!K$5</f>
        <v>0</v>
      </c>
      <c r="K84" s="22">
        <f>VLOOKUP(_xlfn.CONCAT($A84,$B84),'Atribuição de Nota'!$A:$S,12,0)*'Atribuição de Nota'!L$5</f>
        <v>0</v>
      </c>
      <c r="L84" s="22">
        <f>VLOOKUP(_xlfn.CONCAT($A84,$B84),'Atribuição de Nota'!$A:$S,13,0)*'Atribuição de Nota'!M$5</f>
        <v>0</v>
      </c>
      <c r="M84" s="22">
        <f>VLOOKUP(_xlfn.CONCAT($A84,$B84),'Atribuição de Nota'!$A:$S,14,0)*'Atribuição de Nota'!N$5</f>
        <v>0</v>
      </c>
      <c r="N84" s="22">
        <f>VLOOKUP(_xlfn.CONCAT($A84,$B84),'Atribuição de Nota'!$A:$S,15,0)*'Atribuição de Nota'!O$5</f>
        <v>0</v>
      </c>
      <c r="O84" s="22">
        <f>VLOOKUP(_xlfn.CONCAT($A84,$B84),'Atribuição de Nota'!$A:$S,16,0)*'Atribuição de Nota'!P$5</f>
        <v>0</v>
      </c>
      <c r="P84" s="22">
        <f>VLOOKUP(_xlfn.CONCAT($A84,$B84),'Atribuição de Nota'!$A:$S,17,0)*'Atribuição de Nota'!Q$5</f>
        <v>0</v>
      </c>
      <c r="Q84" s="22">
        <f>VLOOKUP(_xlfn.CONCAT($A84,$B84),'Atribuição de Nota'!$A:$S,18,0)*'Atribuição de Nota'!R$5</f>
        <v>0</v>
      </c>
      <c r="R84" s="22">
        <f>VLOOKUP(_xlfn.CONCAT($A84,$B84),'Atribuição de Nota'!$A:$S,19,0)*'Atribuição de Nota'!S$5</f>
        <v>0</v>
      </c>
      <c r="S84" s="10">
        <f t="shared" si="0"/>
        <v>0</v>
      </c>
      <c r="T84" s="10">
        <f t="shared" si="1"/>
        <v>0</v>
      </c>
      <c r="U84" s="24">
        <f t="shared" si="2"/>
        <v>0</v>
      </c>
    </row>
    <row r="85" spans="1:21" ht="13.2">
      <c r="A85" s="10" t="s">
        <v>101</v>
      </c>
      <c r="B85" s="10" t="s">
        <v>112</v>
      </c>
      <c r="C85" s="21"/>
      <c r="D85" s="22">
        <f>VLOOKUP(_xlfn.CONCAT($A85,$B85),'Atribuição de Nota'!$A:$S,5,0)*'Atribuição de Nota'!E$5</f>
        <v>0</v>
      </c>
      <c r="E85" s="22">
        <f>VLOOKUP(_xlfn.CONCAT($A85,$B85),'Atribuição de Nota'!$A:$S,6,0)*'Atribuição de Nota'!F$5</f>
        <v>0</v>
      </c>
      <c r="F85" s="22">
        <f>VLOOKUP(_xlfn.CONCAT($A85,$B85),'Atribuição de Nota'!$A:$S,7,0)*'Atribuição de Nota'!G$5</f>
        <v>0</v>
      </c>
      <c r="G85" s="22">
        <f>VLOOKUP(_xlfn.CONCAT($A85,$B85),'Atribuição de Nota'!$A:$S,8,0)*'Atribuição de Nota'!H$5</f>
        <v>0</v>
      </c>
      <c r="H85" s="22">
        <f>VLOOKUP(_xlfn.CONCAT($A85,$B85),'Atribuição de Nota'!$A:$S,9,0)*'Atribuição de Nota'!I$5</f>
        <v>0</v>
      </c>
      <c r="I85" s="22">
        <f>VLOOKUP(_xlfn.CONCAT($A85,$B85),'Atribuição de Nota'!$A:$S,10,0)*'Atribuição de Nota'!J$5</f>
        <v>0</v>
      </c>
      <c r="J85" s="22">
        <f>VLOOKUP(_xlfn.CONCAT($A85,$B85),'Atribuição de Nota'!$A:$S,11,0)*'Atribuição de Nota'!K$5</f>
        <v>0</v>
      </c>
      <c r="K85" s="22">
        <f>VLOOKUP(_xlfn.CONCAT($A85,$B85),'Atribuição de Nota'!$A:$S,12,0)*'Atribuição de Nota'!L$5</f>
        <v>0</v>
      </c>
      <c r="L85" s="22">
        <f>VLOOKUP(_xlfn.CONCAT($A85,$B85),'Atribuição de Nota'!$A:$S,13,0)*'Atribuição de Nota'!M$5</f>
        <v>0</v>
      </c>
      <c r="M85" s="22">
        <f>VLOOKUP(_xlfn.CONCAT($A85,$B85),'Atribuição de Nota'!$A:$S,14,0)*'Atribuição de Nota'!N$5</f>
        <v>0</v>
      </c>
      <c r="N85" s="22">
        <f>VLOOKUP(_xlfn.CONCAT($A85,$B85),'Atribuição de Nota'!$A:$S,15,0)*'Atribuição de Nota'!O$5</f>
        <v>0</v>
      </c>
      <c r="O85" s="22">
        <f>VLOOKUP(_xlfn.CONCAT($A85,$B85),'Atribuição de Nota'!$A:$S,16,0)*'Atribuição de Nota'!P$5</f>
        <v>0</v>
      </c>
      <c r="P85" s="22">
        <f>VLOOKUP(_xlfn.CONCAT($A85,$B85),'Atribuição de Nota'!$A:$S,17,0)*'Atribuição de Nota'!Q$5</f>
        <v>0</v>
      </c>
      <c r="Q85" s="22">
        <f>VLOOKUP(_xlfn.CONCAT($A85,$B85),'Atribuição de Nota'!$A:$S,18,0)*'Atribuição de Nota'!R$5</f>
        <v>0</v>
      </c>
      <c r="R85" s="22">
        <f>VLOOKUP(_xlfn.CONCAT($A85,$B85),'Atribuição de Nota'!$A:$S,19,0)*'Atribuição de Nota'!S$5</f>
        <v>0</v>
      </c>
      <c r="S85" s="10">
        <f t="shared" si="0"/>
        <v>0</v>
      </c>
      <c r="T85" s="10">
        <f t="shared" si="1"/>
        <v>0</v>
      </c>
      <c r="U85" s="24">
        <f t="shared" si="2"/>
        <v>0</v>
      </c>
    </row>
    <row r="86" spans="1:21" ht="13.2">
      <c r="A86" s="10" t="s">
        <v>101</v>
      </c>
      <c r="B86" s="10" t="s">
        <v>113</v>
      </c>
      <c r="C86" s="21"/>
      <c r="D86" s="22">
        <f>VLOOKUP(_xlfn.CONCAT($A86,$B86),'Atribuição de Nota'!$A:$S,5,0)*'Atribuição de Nota'!E$5</f>
        <v>0</v>
      </c>
      <c r="E86" s="22">
        <f>VLOOKUP(_xlfn.CONCAT($A86,$B86),'Atribuição de Nota'!$A:$S,6,0)*'Atribuição de Nota'!F$5</f>
        <v>0</v>
      </c>
      <c r="F86" s="22">
        <f>VLOOKUP(_xlfn.CONCAT($A86,$B86),'Atribuição de Nota'!$A:$S,7,0)*'Atribuição de Nota'!G$5</f>
        <v>0</v>
      </c>
      <c r="G86" s="22">
        <f>VLOOKUP(_xlfn.CONCAT($A86,$B86),'Atribuição de Nota'!$A:$S,8,0)*'Atribuição de Nota'!H$5</f>
        <v>0</v>
      </c>
      <c r="H86" s="22">
        <f>VLOOKUP(_xlfn.CONCAT($A86,$B86),'Atribuição de Nota'!$A:$S,9,0)*'Atribuição de Nota'!I$5</f>
        <v>0</v>
      </c>
      <c r="I86" s="22">
        <f>VLOOKUP(_xlfn.CONCAT($A86,$B86),'Atribuição de Nota'!$A:$S,10,0)*'Atribuição de Nota'!J$5</f>
        <v>0</v>
      </c>
      <c r="J86" s="22">
        <f>VLOOKUP(_xlfn.CONCAT($A86,$B86),'Atribuição de Nota'!$A:$S,11,0)*'Atribuição de Nota'!K$5</f>
        <v>0</v>
      </c>
      <c r="K86" s="22">
        <f>VLOOKUP(_xlfn.CONCAT($A86,$B86),'Atribuição de Nota'!$A:$S,12,0)*'Atribuição de Nota'!L$5</f>
        <v>0</v>
      </c>
      <c r="L86" s="22">
        <f>VLOOKUP(_xlfn.CONCAT($A86,$B86),'Atribuição de Nota'!$A:$S,13,0)*'Atribuição de Nota'!M$5</f>
        <v>0</v>
      </c>
      <c r="M86" s="22">
        <f>VLOOKUP(_xlfn.CONCAT($A86,$B86),'Atribuição de Nota'!$A:$S,14,0)*'Atribuição de Nota'!N$5</f>
        <v>0</v>
      </c>
      <c r="N86" s="22">
        <f>VLOOKUP(_xlfn.CONCAT($A86,$B86),'Atribuição de Nota'!$A:$S,15,0)*'Atribuição de Nota'!O$5</f>
        <v>0</v>
      </c>
      <c r="O86" s="22">
        <f>VLOOKUP(_xlfn.CONCAT($A86,$B86),'Atribuição de Nota'!$A:$S,16,0)*'Atribuição de Nota'!P$5</f>
        <v>0</v>
      </c>
      <c r="P86" s="22">
        <f>VLOOKUP(_xlfn.CONCAT($A86,$B86),'Atribuição de Nota'!$A:$S,17,0)*'Atribuição de Nota'!Q$5</f>
        <v>0</v>
      </c>
      <c r="Q86" s="22">
        <f>VLOOKUP(_xlfn.CONCAT($A86,$B86),'Atribuição de Nota'!$A:$S,18,0)*'Atribuição de Nota'!R$5</f>
        <v>0</v>
      </c>
      <c r="R86" s="22">
        <f>VLOOKUP(_xlfn.CONCAT($A86,$B86),'Atribuição de Nota'!$A:$S,19,0)*'Atribuição de Nota'!S$5</f>
        <v>0</v>
      </c>
      <c r="S86" s="10">
        <f t="shared" si="0"/>
        <v>0</v>
      </c>
      <c r="T86" s="10">
        <f t="shared" si="1"/>
        <v>0</v>
      </c>
      <c r="U86" s="24">
        <f t="shared" si="2"/>
        <v>0</v>
      </c>
    </row>
    <row r="87" spans="1:21" ht="13.2">
      <c r="A87" s="10" t="s">
        <v>101</v>
      </c>
      <c r="B87" s="10" t="s">
        <v>114</v>
      </c>
      <c r="C87" s="21"/>
      <c r="D87" s="22">
        <f>VLOOKUP(_xlfn.CONCAT($A87,$B87),'Atribuição de Nota'!$A:$S,5,0)*'Atribuição de Nota'!E$5</f>
        <v>0</v>
      </c>
      <c r="E87" s="22">
        <f>VLOOKUP(_xlfn.CONCAT($A87,$B87),'Atribuição de Nota'!$A:$S,6,0)*'Atribuição de Nota'!F$5</f>
        <v>0</v>
      </c>
      <c r="F87" s="22">
        <f>VLOOKUP(_xlfn.CONCAT($A87,$B87),'Atribuição de Nota'!$A:$S,7,0)*'Atribuição de Nota'!G$5</f>
        <v>0</v>
      </c>
      <c r="G87" s="22">
        <f>VLOOKUP(_xlfn.CONCAT($A87,$B87),'Atribuição de Nota'!$A:$S,8,0)*'Atribuição de Nota'!H$5</f>
        <v>0</v>
      </c>
      <c r="H87" s="22">
        <f>VLOOKUP(_xlfn.CONCAT($A87,$B87),'Atribuição de Nota'!$A:$S,9,0)*'Atribuição de Nota'!I$5</f>
        <v>0</v>
      </c>
      <c r="I87" s="22">
        <f>VLOOKUP(_xlfn.CONCAT($A87,$B87),'Atribuição de Nota'!$A:$S,10,0)*'Atribuição de Nota'!J$5</f>
        <v>0</v>
      </c>
      <c r="J87" s="22">
        <f>VLOOKUP(_xlfn.CONCAT($A87,$B87),'Atribuição de Nota'!$A:$S,11,0)*'Atribuição de Nota'!K$5</f>
        <v>0</v>
      </c>
      <c r="K87" s="22">
        <f>VLOOKUP(_xlfn.CONCAT($A87,$B87),'Atribuição de Nota'!$A:$S,12,0)*'Atribuição de Nota'!L$5</f>
        <v>0</v>
      </c>
      <c r="L87" s="22">
        <f>VLOOKUP(_xlfn.CONCAT($A87,$B87),'Atribuição de Nota'!$A:$S,13,0)*'Atribuição de Nota'!M$5</f>
        <v>0</v>
      </c>
      <c r="M87" s="22">
        <f>VLOOKUP(_xlfn.CONCAT($A87,$B87),'Atribuição de Nota'!$A:$S,14,0)*'Atribuição de Nota'!N$5</f>
        <v>0</v>
      </c>
      <c r="N87" s="22">
        <f>VLOOKUP(_xlfn.CONCAT($A87,$B87),'Atribuição de Nota'!$A:$S,15,0)*'Atribuição de Nota'!O$5</f>
        <v>0</v>
      </c>
      <c r="O87" s="22">
        <f>VLOOKUP(_xlfn.CONCAT($A87,$B87),'Atribuição de Nota'!$A:$S,16,0)*'Atribuição de Nota'!P$5</f>
        <v>0</v>
      </c>
      <c r="P87" s="22">
        <f>VLOOKUP(_xlfn.CONCAT($A87,$B87),'Atribuição de Nota'!$A:$S,17,0)*'Atribuição de Nota'!Q$5</f>
        <v>0</v>
      </c>
      <c r="Q87" s="22">
        <f>VLOOKUP(_xlfn.CONCAT($A87,$B87),'Atribuição de Nota'!$A:$S,18,0)*'Atribuição de Nota'!R$5</f>
        <v>0</v>
      </c>
      <c r="R87" s="22">
        <f>VLOOKUP(_xlfn.CONCAT($A87,$B87),'Atribuição de Nota'!$A:$S,19,0)*'Atribuição de Nota'!S$5</f>
        <v>0</v>
      </c>
      <c r="S87" s="10">
        <f t="shared" si="0"/>
        <v>0</v>
      </c>
      <c r="T87" s="10">
        <f t="shared" si="1"/>
        <v>0</v>
      </c>
      <c r="U87" s="24">
        <f t="shared" si="2"/>
        <v>0</v>
      </c>
    </row>
    <row r="88" spans="1:21" ht="13.2">
      <c r="A88" s="10" t="s">
        <v>101</v>
      </c>
      <c r="B88" s="10" t="s">
        <v>115</v>
      </c>
      <c r="C88" s="21"/>
      <c r="D88" s="22">
        <f>VLOOKUP(_xlfn.CONCAT($A88,$B88),'Atribuição de Nota'!$A:$S,5,0)*'Atribuição de Nota'!E$5</f>
        <v>0</v>
      </c>
      <c r="E88" s="22">
        <f>VLOOKUP(_xlfn.CONCAT($A88,$B88),'Atribuição de Nota'!$A:$S,6,0)*'Atribuição de Nota'!F$5</f>
        <v>0</v>
      </c>
      <c r="F88" s="22">
        <f>VLOOKUP(_xlfn.CONCAT($A88,$B88),'Atribuição de Nota'!$A:$S,7,0)*'Atribuição de Nota'!G$5</f>
        <v>0</v>
      </c>
      <c r="G88" s="22">
        <f>VLOOKUP(_xlfn.CONCAT($A88,$B88),'Atribuição de Nota'!$A:$S,8,0)*'Atribuição de Nota'!H$5</f>
        <v>0</v>
      </c>
      <c r="H88" s="22">
        <f>VLOOKUP(_xlfn.CONCAT($A88,$B88),'Atribuição de Nota'!$A:$S,9,0)*'Atribuição de Nota'!I$5</f>
        <v>0</v>
      </c>
      <c r="I88" s="22">
        <f>VLOOKUP(_xlfn.CONCAT($A88,$B88),'Atribuição de Nota'!$A:$S,10,0)*'Atribuição de Nota'!J$5</f>
        <v>0</v>
      </c>
      <c r="J88" s="22">
        <f>VLOOKUP(_xlfn.CONCAT($A88,$B88),'Atribuição de Nota'!$A:$S,11,0)*'Atribuição de Nota'!K$5</f>
        <v>0</v>
      </c>
      <c r="K88" s="22">
        <f>VLOOKUP(_xlfn.CONCAT($A88,$B88),'Atribuição de Nota'!$A:$S,12,0)*'Atribuição de Nota'!L$5</f>
        <v>0</v>
      </c>
      <c r="L88" s="22">
        <f>VLOOKUP(_xlfn.CONCAT($A88,$B88),'Atribuição de Nota'!$A:$S,13,0)*'Atribuição de Nota'!M$5</f>
        <v>0</v>
      </c>
      <c r="M88" s="22">
        <f>VLOOKUP(_xlfn.CONCAT($A88,$B88),'Atribuição de Nota'!$A:$S,14,0)*'Atribuição de Nota'!N$5</f>
        <v>0</v>
      </c>
      <c r="N88" s="22">
        <f>VLOOKUP(_xlfn.CONCAT($A88,$B88),'Atribuição de Nota'!$A:$S,15,0)*'Atribuição de Nota'!O$5</f>
        <v>0</v>
      </c>
      <c r="O88" s="22">
        <f>VLOOKUP(_xlfn.CONCAT($A88,$B88),'Atribuição de Nota'!$A:$S,16,0)*'Atribuição de Nota'!P$5</f>
        <v>0</v>
      </c>
      <c r="P88" s="22">
        <f>VLOOKUP(_xlfn.CONCAT($A88,$B88),'Atribuição de Nota'!$A:$S,17,0)*'Atribuição de Nota'!Q$5</f>
        <v>0</v>
      </c>
      <c r="Q88" s="22">
        <f>VLOOKUP(_xlfn.CONCAT($A88,$B88),'Atribuição de Nota'!$A:$S,18,0)*'Atribuição de Nota'!R$5</f>
        <v>0</v>
      </c>
      <c r="R88" s="22">
        <f>VLOOKUP(_xlfn.CONCAT($A88,$B88),'Atribuição de Nota'!$A:$S,19,0)*'Atribuição de Nota'!S$5</f>
        <v>0</v>
      </c>
      <c r="S88" s="10">
        <f t="shared" si="0"/>
        <v>0</v>
      </c>
      <c r="T88" s="10">
        <f t="shared" si="1"/>
        <v>0</v>
      </c>
      <c r="U88" s="24">
        <f t="shared" si="2"/>
        <v>0</v>
      </c>
    </row>
    <row r="89" spans="1:21" ht="13.2">
      <c r="A89" s="10" t="s">
        <v>101</v>
      </c>
      <c r="B89" s="10" t="s">
        <v>116</v>
      </c>
      <c r="C89" s="21"/>
      <c r="D89" s="22">
        <f>VLOOKUP(_xlfn.CONCAT($A89,$B89),'Atribuição de Nota'!$A:$S,5,0)*'Atribuição de Nota'!E$5</f>
        <v>0</v>
      </c>
      <c r="E89" s="22">
        <f>VLOOKUP(_xlfn.CONCAT($A89,$B89),'Atribuição de Nota'!$A:$S,6,0)*'Atribuição de Nota'!F$5</f>
        <v>0</v>
      </c>
      <c r="F89" s="22">
        <f>VLOOKUP(_xlfn.CONCAT($A89,$B89),'Atribuição de Nota'!$A:$S,7,0)*'Atribuição de Nota'!G$5</f>
        <v>0</v>
      </c>
      <c r="G89" s="22">
        <f>VLOOKUP(_xlfn.CONCAT($A89,$B89),'Atribuição de Nota'!$A:$S,8,0)*'Atribuição de Nota'!H$5</f>
        <v>0</v>
      </c>
      <c r="H89" s="22">
        <f>VLOOKUP(_xlfn.CONCAT($A89,$B89),'Atribuição de Nota'!$A:$S,9,0)*'Atribuição de Nota'!I$5</f>
        <v>0</v>
      </c>
      <c r="I89" s="22">
        <f>VLOOKUP(_xlfn.CONCAT($A89,$B89),'Atribuição de Nota'!$A:$S,10,0)*'Atribuição de Nota'!J$5</f>
        <v>0</v>
      </c>
      <c r="J89" s="22">
        <f>VLOOKUP(_xlfn.CONCAT($A89,$B89),'Atribuição de Nota'!$A:$S,11,0)*'Atribuição de Nota'!K$5</f>
        <v>0</v>
      </c>
      <c r="K89" s="22">
        <f>VLOOKUP(_xlfn.CONCAT($A89,$B89),'Atribuição de Nota'!$A:$S,12,0)*'Atribuição de Nota'!L$5</f>
        <v>0</v>
      </c>
      <c r="L89" s="22">
        <f>VLOOKUP(_xlfn.CONCAT($A89,$B89),'Atribuição de Nota'!$A:$S,13,0)*'Atribuição de Nota'!M$5</f>
        <v>0</v>
      </c>
      <c r="M89" s="22">
        <f>VLOOKUP(_xlfn.CONCAT($A89,$B89),'Atribuição de Nota'!$A:$S,14,0)*'Atribuição de Nota'!N$5</f>
        <v>0</v>
      </c>
      <c r="N89" s="22">
        <f>VLOOKUP(_xlfn.CONCAT($A89,$B89),'Atribuição de Nota'!$A:$S,15,0)*'Atribuição de Nota'!O$5</f>
        <v>0</v>
      </c>
      <c r="O89" s="22">
        <f>VLOOKUP(_xlfn.CONCAT($A89,$B89),'Atribuição de Nota'!$A:$S,16,0)*'Atribuição de Nota'!P$5</f>
        <v>0</v>
      </c>
      <c r="P89" s="22">
        <f>VLOOKUP(_xlfn.CONCAT($A89,$B89),'Atribuição de Nota'!$A:$S,17,0)*'Atribuição de Nota'!Q$5</f>
        <v>0</v>
      </c>
      <c r="Q89" s="22">
        <f>VLOOKUP(_xlfn.CONCAT($A89,$B89),'Atribuição de Nota'!$A:$S,18,0)*'Atribuição de Nota'!R$5</f>
        <v>0</v>
      </c>
      <c r="R89" s="22">
        <f>VLOOKUP(_xlfn.CONCAT($A89,$B89),'Atribuição de Nota'!$A:$S,19,0)*'Atribuição de Nota'!S$5</f>
        <v>0</v>
      </c>
      <c r="S89" s="10">
        <f t="shared" si="0"/>
        <v>0</v>
      </c>
      <c r="T89" s="10">
        <f t="shared" si="1"/>
        <v>0</v>
      </c>
      <c r="U89" s="24">
        <f t="shared" si="2"/>
        <v>0</v>
      </c>
    </row>
    <row r="90" spans="1:21" ht="13.2">
      <c r="A90" s="10" t="s">
        <v>101</v>
      </c>
      <c r="B90" s="10" t="s">
        <v>117</v>
      </c>
      <c r="C90" s="21"/>
      <c r="D90" s="22">
        <f>VLOOKUP(_xlfn.CONCAT($A90,$B90),'Atribuição de Nota'!$A:$S,5,0)*'Atribuição de Nota'!E$5</f>
        <v>0</v>
      </c>
      <c r="E90" s="22">
        <f>VLOOKUP(_xlfn.CONCAT($A90,$B90),'Atribuição de Nota'!$A:$S,6,0)*'Atribuição de Nota'!F$5</f>
        <v>0</v>
      </c>
      <c r="F90" s="22">
        <f>VLOOKUP(_xlfn.CONCAT($A90,$B90),'Atribuição de Nota'!$A:$S,7,0)*'Atribuição de Nota'!G$5</f>
        <v>0</v>
      </c>
      <c r="G90" s="22">
        <f>VLOOKUP(_xlfn.CONCAT($A90,$B90),'Atribuição de Nota'!$A:$S,8,0)*'Atribuição de Nota'!H$5</f>
        <v>0</v>
      </c>
      <c r="H90" s="22">
        <f>VLOOKUP(_xlfn.CONCAT($A90,$B90),'Atribuição de Nota'!$A:$S,9,0)*'Atribuição de Nota'!I$5</f>
        <v>0</v>
      </c>
      <c r="I90" s="22">
        <f>VLOOKUP(_xlfn.CONCAT($A90,$B90),'Atribuição de Nota'!$A:$S,10,0)*'Atribuição de Nota'!J$5</f>
        <v>0</v>
      </c>
      <c r="J90" s="22">
        <f>VLOOKUP(_xlfn.CONCAT($A90,$B90),'Atribuição de Nota'!$A:$S,11,0)*'Atribuição de Nota'!K$5</f>
        <v>0</v>
      </c>
      <c r="K90" s="22">
        <f>VLOOKUP(_xlfn.CONCAT($A90,$B90),'Atribuição de Nota'!$A:$S,12,0)*'Atribuição de Nota'!L$5</f>
        <v>0</v>
      </c>
      <c r="L90" s="22">
        <f>VLOOKUP(_xlfn.CONCAT($A90,$B90),'Atribuição de Nota'!$A:$S,13,0)*'Atribuição de Nota'!M$5</f>
        <v>0</v>
      </c>
      <c r="M90" s="22">
        <f>VLOOKUP(_xlfn.CONCAT($A90,$B90),'Atribuição de Nota'!$A:$S,14,0)*'Atribuição de Nota'!N$5</f>
        <v>0</v>
      </c>
      <c r="N90" s="22">
        <f>VLOOKUP(_xlfn.CONCAT($A90,$B90),'Atribuição de Nota'!$A:$S,15,0)*'Atribuição de Nota'!O$5</f>
        <v>0</v>
      </c>
      <c r="O90" s="22">
        <f>VLOOKUP(_xlfn.CONCAT($A90,$B90),'Atribuição de Nota'!$A:$S,16,0)*'Atribuição de Nota'!P$5</f>
        <v>0</v>
      </c>
      <c r="P90" s="22">
        <f>VLOOKUP(_xlfn.CONCAT($A90,$B90),'Atribuição de Nota'!$A:$S,17,0)*'Atribuição de Nota'!Q$5</f>
        <v>0</v>
      </c>
      <c r="Q90" s="22">
        <f>VLOOKUP(_xlfn.CONCAT($A90,$B90),'Atribuição de Nota'!$A:$S,18,0)*'Atribuição de Nota'!R$5</f>
        <v>0</v>
      </c>
      <c r="R90" s="22">
        <f>VLOOKUP(_xlfn.CONCAT($A90,$B90),'Atribuição de Nota'!$A:$S,19,0)*'Atribuição de Nota'!S$5</f>
        <v>0</v>
      </c>
      <c r="S90" s="10">
        <f t="shared" si="0"/>
        <v>0</v>
      </c>
      <c r="T90" s="10">
        <f t="shared" si="1"/>
        <v>0</v>
      </c>
      <c r="U90" s="24">
        <f t="shared" si="2"/>
        <v>0</v>
      </c>
    </row>
    <row r="91" spans="1:21" ht="13.2">
      <c r="A91" s="10" t="s">
        <v>101</v>
      </c>
      <c r="B91" s="10" t="s">
        <v>118</v>
      </c>
      <c r="C91" s="21">
        <v>31709981.050000001</v>
      </c>
      <c r="D91" s="22">
        <f>VLOOKUP(_xlfn.CONCAT($A91,$B91),'Atribuição de Nota'!$A:$S,5,0)*'Atribuição de Nota'!E$5</f>
        <v>0</v>
      </c>
      <c r="E91" s="22">
        <f>VLOOKUP(_xlfn.CONCAT($A91,$B91),'Atribuição de Nota'!$A:$S,6,0)*'Atribuição de Nota'!F$5</f>
        <v>0</v>
      </c>
      <c r="F91" s="22">
        <f>VLOOKUP(_xlfn.CONCAT($A91,$B91),'Atribuição de Nota'!$A:$S,7,0)*'Atribuição de Nota'!G$5</f>
        <v>0</v>
      </c>
      <c r="G91" s="22">
        <f>VLOOKUP(_xlfn.CONCAT($A91,$B91),'Atribuição de Nota'!$A:$S,8,0)*'Atribuição de Nota'!H$5</f>
        <v>0</v>
      </c>
      <c r="H91" s="22">
        <f>VLOOKUP(_xlfn.CONCAT($A91,$B91),'Atribuição de Nota'!$A:$S,9,0)*'Atribuição de Nota'!I$5</f>
        <v>0</v>
      </c>
      <c r="I91" s="22">
        <f>VLOOKUP(_xlfn.CONCAT($A91,$B91),'Atribuição de Nota'!$A:$S,10,0)*'Atribuição de Nota'!J$5</f>
        <v>0</v>
      </c>
      <c r="J91" s="22">
        <f>VLOOKUP(_xlfn.CONCAT($A91,$B91),'Atribuição de Nota'!$A:$S,11,0)*'Atribuição de Nota'!K$5</f>
        <v>0</v>
      </c>
      <c r="K91" s="22">
        <f>VLOOKUP(_xlfn.CONCAT($A91,$B91),'Atribuição de Nota'!$A:$S,12,0)*'Atribuição de Nota'!L$5</f>
        <v>0</v>
      </c>
      <c r="L91" s="22">
        <f>VLOOKUP(_xlfn.CONCAT($A91,$B91),'Atribuição de Nota'!$A:$S,13,0)*'Atribuição de Nota'!M$5</f>
        <v>0</v>
      </c>
      <c r="M91" s="22">
        <f>VLOOKUP(_xlfn.CONCAT($A91,$B91),'Atribuição de Nota'!$A:$S,14,0)*'Atribuição de Nota'!N$5</f>
        <v>0</v>
      </c>
      <c r="N91" s="22">
        <f>VLOOKUP(_xlfn.CONCAT($A91,$B91),'Atribuição de Nota'!$A:$S,15,0)*'Atribuição de Nota'!O$5</f>
        <v>0</v>
      </c>
      <c r="O91" s="22">
        <f>VLOOKUP(_xlfn.CONCAT($A91,$B91),'Atribuição de Nota'!$A:$S,16,0)*'Atribuição de Nota'!P$5</f>
        <v>0</v>
      </c>
      <c r="P91" s="22">
        <f>VLOOKUP(_xlfn.CONCAT($A91,$B91),'Atribuição de Nota'!$A:$S,17,0)*'Atribuição de Nota'!Q$5</f>
        <v>0</v>
      </c>
      <c r="Q91" s="22">
        <f>VLOOKUP(_xlfn.CONCAT($A91,$B91),'Atribuição de Nota'!$A:$S,18,0)*'Atribuição de Nota'!R$5</f>
        <v>0</v>
      </c>
      <c r="R91" s="22">
        <f>VLOOKUP(_xlfn.CONCAT($A91,$B91),'Atribuição de Nota'!$A:$S,19,0)*'Atribuição de Nota'!S$5</f>
        <v>0</v>
      </c>
      <c r="S91" s="10">
        <f t="shared" si="0"/>
        <v>0</v>
      </c>
      <c r="T91" s="10">
        <f t="shared" si="1"/>
        <v>0</v>
      </c>
      <c r="U91" s="24">
        <f t="shared" si="2"/>
        <v>0</v>
      </c>
    </row>
    <row r="92" spans="1:21" ht="13.2">
      <c r="A92" s="10" t="s">
        <v>101</v>
      </c>
      <c r="B92" s="10" t="s">
        <v>119</v>
      </c>
      <c r="C92" s="21"/>
      <c r="D92" s="22">
        <f>VLOOKUP(_xlfn.CONCAT($A92,$B92),'Atribuição de Nota'!$A:$S,5,0)*'Atribuição de Nota'!E$5</f>
        <v>0</v>
      </c>
      <c r="E92" s="22">
        <f>VLOOKUP(_xlfn.CONCAT($A92,$B92),'Atribuição de Nota'!$A:$S,6,0)*'Atribuição de Nota'!F$5</f>
        <v>0</v>
      </c>
      <c r="F92" s="22">
        <f>VLOOKUP(_xlfn.CONCAT($A92,$B92),'Atribuição de Nota'!$A:$S,7,0)*'Atribuição de Nota'!G$5</f>
        <v>0</v>
      </c>
      <c r="G92" s="22">
        <f>VLOOKUP(_xlfn.CONCAT($A92,$B92),'Atribuição de Nota'!$A:$S,8,0)*'Atribuição de Nota'!H$5</f>
        <v>0</v>
      </c>
      <c r="H92" s="22">
        <f>VLOOKUP(_xlfn.CONCAT($A92,$B92),'Atribuição de Nota'!$A:$S,9,0)*'Atribuição de Nota'!I$5</f>
        <v>0</v>
      </c>
      <c r="I92" s="22">
        <f>VLOOKUP(_xlfn.CONCAT($A92,$B92),'Atribuição de Nota'!$A:$S,10,0)*'Atribuição de Nota'!J$5</f>
        <v>0</v>
      </c>
      <c r="J92" s="22">
        <f>VLOOKUP(_xlfn.CONCAT($A92,$B92),'Atribuição de Nota'!$A:$S,11,0)*'Atribuição de Nota'!K$5</f>
        <v>0</v>
      </c>
      <c r="K92" s="22">
        <f>VLOOKUP(_xlfn.CONCAT($A92,$B92),'Atribuição de Nota'!$A:$S,12,0)*'Atribuição de Nota'!L$5</f>
        <v>0</v>
      </c>
      <c r="L92" s="22">
        <f>VLOOKUP(_xlfn.CONCAT($A92,$B92),'Atribuição de Nota'!$A:$S,13,0)*'Atribuição de Nota'!M$5</f>
        <v>0</v>
      </c>
      <c r="M92" s="22">
        <f>VLOOKUP(_xlfn.CONCAT($A92,$B92),'Atribuição de Nota'!$A:$S,14,0)*'Atribuição de Nota'!N$5</f>
        <v>0</v>
      </c>
      <c r="N92" s="22">
        <f>VLOOKUP(_xlfn.CONCAT($A92,$B92),'Atribuição de Nota'!$A:$S,15,0)*'Atribuição de Nota'!O$5</f>
        <v>0</v>
      </c>
      <c r="O92" s="22">
        <f>VLOOKUP(_xlfn.CONCAT($A92,$B92),'Atribuição de Nota'!$A:$S,16,0)*'Atribuição de Nota'!P$5</f>
        <v>0</v>
      </c>
      <c r="P92" s="22">
        <f>VLOOKUP(_xlfn.CONCAT($A92,$B92),'Atribuição de Nota'!$A:$S,17,0)*'Atribuição de Nota'!Q$5</f>
        <v>0</v>
      </c>
      <c r="Q92" s="22">
        <f>VLOOKUP(_xlfn.CONCAT($A92,$B92),'Atribuição de Nota'!$A:$S,18,0)*'Atribuição de Nota'!R$5</f>
        <v>0</v>
      </c>
      <c r="R92" s="22">
        <f>VLOOKUP(_xlfn.CONCAT($A92,$B92),'Atribuição de Nota'!$A:$S,19,0)*'Atribuição de Nota'!S$5</f>
        <v>0</v>
      </c>
      <c r="S92" s="10">
        <f t="shared" si="0"/>
        <v>0</v>
      </c>
      <c r="T92" s="10">
        <f t="shared" si="1"/>
        <v>0</v>
      </c>
      <c r="U92" s="24">
        <f t="shared" si="2"/>
        <v>0</v>
      </c>
    </row>
    <row r="93" spans="1:21" ht="13.2">
      <c r="A93" s="10" t="s">
        <v>101</v>
      </c>
      <c r="B93" s="10" t="s">
        <v>120</v>
      </c>
      <c r="C93" s="21"/>
      <c r="D93" s="22">
        <f>VLOOKUP(_xlfn.CONCAT($A93,$B93),'Atribuição de Nota'!$A:$S,5,0)*'Atribuição de Nota'!E$5</f>
        <v>0</v>
      </c>
      <c r="E93" s="22">
        <f>VLOOKUP(_xlfn.CONCAT($A93,$B93),'Atribuição de Nota'!$A:$S,6,0)*'Atribuição de Nota'!F$5</f>
        <v>0</v>
      </c>
      <c r="F93" s="22">
        <f>VLOOKUP(_xlfn.CONCAT($A93,$B93),'Atribuição de Nota'!$A:$S,7,0)*'Atribuição de Nota'!G$5</f>
        <v>0</v>
      </c>
      <c r="G93" s="22">
        <f>VLOOKUP(_xlfn.CONCAT($A93,$B93),'Atribuição de Nota'!$A:$S,8,0)*'Atribuição de Nota'!H$5</f>
        <v>0</v>
      </c>
      <c r="H93" s="22">
        <f>VLOOKUP(_xlfn.CONCAT($A93,$B93),'Atribuição de Nota'!$A:$S,9,0)*'Atribuição de Nota'!I$5</f>
        <v>0</v>
      </c>
      <c r="I93" s="22">
        <f>VLOOKUP(_xlfn.CONCAT($A93,$B93),'Atribuição de Nota'!$A:$S,10,0)*'Atribuição de Nota'!J$5</f>
        <v>0</v>
      </c>
      <c r="J93" s="22">
        <f>VLOOKUP(_xlfn.CONCAT($A93,$B93),'Atribuição de Nota'!$A:$S,11,0)*'Atribuição de Nota'!K$5</f>
        <v>0</v>
      </c>
      <c r="K93" s="22">
        <f>VLOOKUP(_xlfn.CONCAT($A93,$B93),'Atribuição de Nota'!$A:$S,12,0)*'Atribuição de Nota'!L$5</f>
        <v>0</v>
      </c>
      <c r="L93" s="22">
        <f>VLOOKUP(_xlfn.CONCAT($A93,$B93),'Atribuição de Nota'!$A:$S,13,0)*'Atribuição de Nota'!M$5</f>
        <v>0</v>
      </c>
      <c r="M93" s="22">
        <f>VLOOKUP(_xlfn.CONCAT($A93,$B93),'Atribuição de Nota'!$A:$S,14,0)*'Atribuição de Nota'!N$5</f>
        <v>0</v>
      </c>
      <c r="N93" s="22">
        <f>VLOOKUP(_xlfn.CONCAT($A93,$B93),'Atribuição de Nota'!$A:$S,15,0)*'Atribuição de Nota'!O$5</f>
        <v>0</v>
      </c>
      <c r="O93" s="22">
        <f>VLOOKUP(_xlfn.CONCAT($A93,$B93),'Atribuição de Nota'!$A:$S,16,0)*'Atribuição de Nota'!P$5</f>
        <v>0</v>
      </c>
      <c r="P93" s="22">
        <f>VLOOKUP(_xlfn.CONCAT($A93,$B93),'Atribuição de Nota'!$A:$S,17,0)*'Atribuição de Nota'!Q$5</f>
        <v>0</v>
      </c>
      <c r="Q93" s="22">
        <f>VLOOKUP(_xlfn.CONCAT($A93,$B93),'Atribuição de Nota'!$A:$S,18,0)*'Atribuição de Nota'!R$5</f>
        <v>0</v>
      </c>
      <c r="R93" s="22">
        <f>VLOOKUP(_xlfn.CONCAT($A93,$B93),'Atribuição de Nota'!$A:$S,19,0)*'Atribuição de Nota'!S$5</f>
        <v>0</v>
      </c>
      <c r="S93" s="10">
        <f t="shared" si="0"/>
        <v>0</v>
      </c>
      <c r="T93" s="10">
        <f t="shared" si="1"/>
        <v>0</v>
      </c>
      <c r="U93" s="24">
        <f t="shared" si="2"/>
        <v>0</v>
      </c>
    </row>
    <row r="94" spans="1:21" ht="13.2">
      <c r="A94" s="10" t="s">
        <v>101</v>
      </c>
      <c r="B94" s="10" t="s">
        <v>121</v>
      </c>
      <c r="C94" s="21"/>
      <c r="D94" s="22">
        <f>VLOOKUP(_xlfn.CONCAT($A94,$B94),'Atribuição de Nota'!$A:$S,5,0)*'Atribuição de Nota'!E$5</f>
        <v>0</v>
      </c>
      <c r="E94" s="22">
        <f>VLOOKUP(_xlfn.CONCAT($A94,$B94),'Atribuição de Nota'!$A:$S,6,0)*'Atribuição de Nota'!F$5</f>
        <v>0</v>
      </c>
      <c r="F94" s="22">
        <f>VLOOKUP(_xlfn.CONCAT($A94,$B94),'Atribuição de Nota'!$A:$S,7,0)*'Atribuição de Nota'!G$5</f>
        <v>0</v>
      </c>
      <c r="G94" s="22">
        <f>VLOOKUP(_xlfn.CONCAT($A94,$B94),'Atribuição de Nota'!$A:$S,8,0)*'Atribuição de Nota'!H$5</f>
        <v>0</v>
      </c>
      <c r="H94" s="22">
        <f>VLOOKUP(_xlfn.CONCAT($A94,$B94),'Atribuição de Nota'!$A:$S,9,0)*'Atribuição de Nota'!I$5</f>
        <v>0</v>
      </c>
      <c r="I94" s="22">
        <f>VLOOKUP(_xlfn.CONCAT($A94,$B94),'Atribuição de Nota'!$A:$S,10,0)*'Atribuição de Nota'!J$5</f>
        <v>0</v>
      </c>
      <c r="J94" s="22">
        <f>VLOOKUP(_xlfn.CONCAT($A94,$B94),'Atribuição de Nota'!$A:$S,11,0)*'Atribuição de Nota'!K$5</f>
        <v>0</v>
      </c>
      <c r="K94" s="22">
        <f>VLOOKUP(_xlfn.CONCAT($A94,$B94),'Atribuição de Nota'!$A:$S,12,0)*'Atribuição de Nota'!L$5</f>
        <v>0</v>
      </c>
      <c r="L94" s="22">
        <f>VLOOKUP(_xlfn.CONCAT($A94,$B94),'Atribuição de Nota'!$A:$S,13,0)*'Atribuição de Nota'!M$5</f>
        <v>0</v>
      </c>
      <c r="M94" s="22">
        <f>VLOOKUP(_xlfn.CONCAT($A94,$B94),'Atribuição de Nota'!$A:$S,14,0)*'Atribuição de Nota'!N$5</f>
        <v>0</v>
      </c>
      <c r="N94" s="22">
        <f>VLOOKUP(_xlfn.CONCAT($A94,$B94),'Atribuição de Nota'!$A:$S,15,0)*'Atribuição de Nota'!O$5</f>
        <v>0</v>
      </c>
      <c r="O94" s="22">
        <f>VLOOKUP(_xlfn.CONCAT($A94,$B94),'Atribuição de Nota'!$A:$S,16,0)*'Atribuição de Nota'!P$5</f>
        <v>0</v>
      </c>
      <c r="P94" s="22">
        <f>VLOOKUP(_xlfn.CONCAT($A94,$B94),'Atribuição de Nota'!$A:$S,17,0)*'Atribuição de Nota'!Q$5</f>
        <v>0</v>
      </c>
      <c r="Q94" s="22">
        <f>VLOOKUP(_xlfn.CONCAT($A94,$B94),'Atribuição de Nota'!$A:$S,18,0)*'Atribuição de Nota'!R$5</f>
        <v>0</v>
      </c>
      <c r="R94" s="22">
        <f>VLOOKUP(_xlfn.CONCAT($A94,$B94),'Atribuição de Nota'!$A:$S,19,0)*'Atribuição de Nota'!S$5</f>
        <v>0</v>
      </c>
      <c r="S94" s="10">
        <f t="shared" si="0"/>
        <v>0</v>
      </c>
      <c r="T94" s="10">
        <f t="shared" si="1"/>
        <v>0</v>
      </c>
      <c r="U94" s="24">
        <f t="shared" si="2"/>
        <v>0</v>
      </c>
    </row>
    <row r="95" spans="1:21" ht="13.2">
      <c r="A95" s="10" t="s">
        <v>101</v>
      </c>
      <c r="B95" s="10" t="s">
        <v>122</v>
      </c>
      <c r="C95" s="21"/>
      <c r="D95" s="22">
        <f>VLOOKUP(_xlfn.CONCAT($A95,$B95),'Atribuição de Nota'!$A:$S,5,0)*'Atribuição de Nota'!E$5</f>
        <v>0</v>
      </c>
      <c r="E95" s="22">
        <f>VLOOKUP(_xlfn.CONCAT($A95,$B95),'Atribuição de Nota'!$A:$S,6,0)*'Atribuição de Nota'!F$5</f>
        <v>0</v>
      </c>
      <c r="F95" s="22">
        <f>VLOOKUP(_xlfn.CONCAT($A95,$B95),'Atribuição de Nota'!$A:$S,7,0)*'Atribuição de Nota'!G$5</f>
        <v>0</v>
      </c>
      <c r="G95" s="22">
        <f>VLOOKUP(_xlfn.CONCAT($A95,$B95),'Atribuição de Nota'!$A:$S,8,0)*'Atribuição de Nota'!H$5</f>
        <v>0</v>
      </c>
      <c r="H95" s="22">
        <f>VLOOKUP(_xlfn.CONCAT($A95,$B95),'Atribuição de Nota'!$A:$S,9,0)*'Atribuição de Nota'!I$5</f>
        <v>0</v>
      </c>
      <c r="I95" s="22">
        <f>VLOOKUP(_xlfn.CONCAT($A95,$B95),'Atribuição de Nota'!$A:$S,10,0)*'Atribuição de Nota'!J$5</f>
        <v>0</v>
      </c>
      <c r="J95" s="22">
        <f>VLOOKUP(_xlfn.CONCAT($A95,$B95),'Atribuição de Nota'!$A:$S,11,0)*'Atribuição de Nota'!K$5</f>
        <v>0</v>
      </c>
      <c r="K95" s="22">
        <f>VLOOKUP(_xlfn.CONCAT($A95,$B95),'Atribuição de Nota'!$A:$S,12,0)*'Atribuição de Nota'!L$5</f>
        <v>0</v>
      </c>
      <c r="L95" s="22">
        <f>VLOOKUP(_xlfn.CONCAT($A95,$B95),'Atribuição de Nota'!$A:$S,13,0)*'Atribuição de Nota'!M$5</f>
        <v>0</v>
      </c>
      <c r="M95" s="22">
        <f>VLOOKUP(_xlfn.CONCAT($A95,$B95),'Atribuição de Nota'!$A:$S,14,0)*'Atribuição de Nota'!N$5</f>
        <v>0</v>
      </c>
      <c r="N95" s="22">
        <f>VLOOKUP(_xlfn.CONCAT($A95,$B95),'Atribuição de Nota'!$A:$S,15,0)*'Atribuição de Nota'!O$5</f>
        <v>0</v>
      </c>
      <c r="O95" s="22">
        <f>VLOOKUP(_xlfn.CONCAT($A95,$B95),'Atribuição de Nota'!$A:$S,16,0)*'Atribuição de Nota'!P$5</f>
        <v>0</v>
      </c>
      <c r="P95" s="22">
        <f>VLOOKUP(_xlfn.CONCAT($A95,$B95),'Atribuição de Nota'!$A:$S,17,0)*'Atribuição de Nota'!Q$5</f>
        <v>0</v>
      </c>
      <c r="Q95" s="22">
        <f>VLOOKUP(_xlfn.CONCAT($A95,$B95),'Atribuição de Nota'!$A:$S,18,0)*'Atribuição de Nota'!R$5</f>
        <v>0</v>
      </c>
      <c r="R95" s="22">
        <f>VLOOKUP(_xlfn.CONCAT($A95,$B95),'Atribuição de Nota'!$A:$S,19,0)*'Atribuição de Nota'!S$5</f>
        <v>0</v>
      </c>
      <c r="S95" s="10">
        <f t="shared" si="0"/>
        <v>0</v>
      </c>
      <c r="T95" s="10">
        <f t="shared" si="1"/>
        <v>0</v>
      </c>
      <c r="U95" s="24">
        <f t="shared" si="2"/>
        <v>0</v>
      </c>
    </row>
    <row r="96" spans="1:21" ht="13.2">
      <c r="A96" s="10" t="s">
        <v>101</v>
      </c>
      <c r="B96" s="10" t="s">
        <v>123</v>
      </c>
      <c r="C96" s="21"/>
      <c r="D96" s="22">
        <f>VLOOKUP(_xlfn.CONCAT($A96,$B96),'Atribuição de Nota'!$A:$S,5,0)*'Atribuição de Nota'!E$5</f>
        <v>0</v>
      </c>
      <c r="E96" s="22">
        <f>VLOOKUP(_xlfn.CONCAT($A96,$B96),'Atribuição de Nota'!$A:$S,6,0)*'Atribuição de Nota'!F$5</f>
        <v>0</v>
      </c>
      <c r="F96" s="22">
        <f>VLOOKUP(_xlfn.CONCAT($A96,$B96),'Atribuição de Nota'!$A:$S,7,0)*'Atribuição de Nota'!G$5</f>
        <v>0</v>
      </c>
      <c r="G96" s="22">
        <f>VLOOKUP(_xlfn.CONCAT($A96,$B96),'Atribuição de Nota'!$A:$S,8,0)*'Atribuição de Nota'!H$5</f>
        <v>0</v>
      </c>
      <c r="H96" s="22">
        <f>VLOOKUP(_xlfn.CONCAT($A96,$B96),'Atribuição de Nota'!$A:$S,9,0)*'Atribuição de Nota'!I$5</f>
        <v>0</v>
      </c>
      <c r="I96" s="22">
        <f>VLOOKUP(_xlfn.CONCAT($A96,$B96),'Atribuição de Nota'!$A:$S,10,0)*'Atribuição de Nota'!J$5</f>
        <v>0</v>
      </c>
      <c r="J96" s="22">
        <f>VLOOKUP(_xlfn.CONCAT($A96,$B96),'Atribuição de Nota'!$A:$S,11,0)*'Atribuição de Nota'!K$5</f>
        <v>0</v>
      </c>
      <c r="K96" s="22">
        <f>VLOOKUP(_xlfn.CONCAT($A96,$B96),'Atribuição de Nota'!$A:$S,12,0)*'Atribuição de Nota'!L$5</f>
        <v>0</v>
      </c>
      <c r="L96" s="22">
        <f>VLOOKUP(_xlfn.CONCAT($A96,$B96),'Atribuição de Nota'!$A:$S,13,0)*'Atribuição de Nota'!M$5</f>
        <v>0</v>
      </c>
      <c r="M96" s="22">
        <f>VLOOKUP(_xlfn.CONCAT($A96,$B96),'Atribuição de Nota'!$A:$S,14,0)*'Atribuição de Nota'!N$5</f>
        <v>0</v>
      </c>
      <c r="N96" s="22">
        <f>VLOOKUP(_xlfn.CONCAT($A96,$B96),'Atribuição de Nota'!$A:$S,15,0)*'Atribuição de Nota'!O$5</f>
        <v>0</v>
      </c>
      <c r="O96" s="22">
        <f>VLOOKUP(_xlfn.CONCAT($A96,$B96),'Atribuição de Nota'!$A:$S,16,0)*'Atribuição de Nota'!P$5</f>
        <v>0</v>
      </c>
      <c r="P96" s="22">
        <f>VLOOKUP(_xlfn.CONCAT($A96,$B96),'Atribuição de Nota'!$A:$S,17,0)*'Atribuição de Nota'!Q$5</f>
        <v>0</v>
      </c>
      <c r="Q96" s="22">
        <f>VLOOKUP(_xlfn.CONCAT($A96,$B96),'Atribuição de Nota'!$A:$S,18,0)*'Atribuição de Nota'!R$5</f>
        <v>0</v>
      </c>
      <c r="R96" s="22">
        <f>VLOOKUP(_xlfn.CONCAT($A96,$B96),'Atribuição de Nota'!$A:$S,19,0)*'Atribuição de Nota'!S$5</f>
        <v>0</v>
      </c>
      <c r="S96" s="10">
        <f t="shared" si="0"/>
        <v>0</v>
      </c>
      <c r="T96" s="10">
        <f t="shared" si="1"/>
        <v>0</v>
      </c>
      <c r="U96" s="24">
        <f t="shared" si="2"/>
        <v>0</v>
      </c>
    </row>
    <row r="97" spans="1:21" ht="13.2">
      <c r="A97" s="10" t="s">
        <v>101</v>
      </c>
      <c r="B97" s="10" t="s">
        <v>124</v>
      </c>
      <c r="C97" s="21">
        <v>131743.1</v>
      </c>
      <c r="D97" s="22">
        <f>VLOOKUP(_xlfn.CONCAT($A97,$B97),'Atribuição de Nota'!$A:$S,5,0)*'Atribuição de Nota'!E$5</f>
        <v>0</v>
      </c>
      <c r="E97" s="22">
        <f>VLOOKUP(_xlfn.CONCAT($A97,$B97),'Atribuição de Nota'!$A:$S,6,0)*'Atribuição de Nota'!F$5</f>
        <v>0</v>
      </c>
      <c r="F97" s="22">
        <f>VLOOKUP(_xlfn.CONCAT($A97,$B97),'Atribuição de Nota'!$A:$S,7,0)*'Atribuição de Nota'!G$5</f>
        <v>0</v>
      </c>
      <c r="G97" s="22">
        <f>VLOOKUP(_xlfn.CONCAT($A97,$B97),'Atribuição de Nota'!$A:$S,8,0)*'Atribuição de Nota'!H$5</f>
        <v>0</v>
      </c>
      <c r="H97" s="22">
        <f>VLOOKUP(_xlfn.CONCAT($A97,$B97),'Atribuição de Nota'!$A:$S,9,0)*'Atribuição de Nota'!I$5</f>
        <v>0</v>
      </c>
      <c r="I97" s="22">
        <f>VLOOKUP(_xlfn.CONCAT($A97,$B97),'Atribuição de Nota'!$A:$S,10,0)*'Atribuição de Nota'!J$5</f>
        <v>0</v>
      </c>
      <c r="J97" s="22">
        <f>VLOOKUP(_xlfn.CONCAT($A97,$B97),'Atribuição de Nota'!$A:$S,11,0)*'Atribuição de Nota'!K$5</f>
        <v>0</v>
      </c>
      <c r="K97" s="22">
        <f>VLOOKUP(_xlfn.CONCAT($A97,$B97),'Atribuição de Nota'!$A:$S,12,0)*'Atribuição de Nota'!L$5</f>
        <v>0</v>
      </c>
      <c r="L97" s="22">
        <f>VLOOKUP(_xlfn.CONCAT($A97,$B97),'Atribuição de Nota'!$A:$S,13,0)*'Atribuição de Nota'!M$5</f>
        <v>0</v>
      </c>
      <c r="M97" s="22">
        <f>VLOOKUP(_xlfn.CONCAT($A97,$B97),'Atribuição de Nota'!$A:$S,14,0)*'Atribuição de Nota'!N$5</f>
        <v>0</v>
      </c>
      <c r="N97" s="22">
        <f>VLOOKUP(_xlfn.CONCAT($A97,$B97),'Atribuição de Nota'!$A:$S,15,0)*'Atribuição de Nota'!O$5</f>
        <v>0</v>
      </c>
      <c r="O97" s="22">
        <f>VLOOKUP(_xlfn.CONCAT($A97,$B97),'Atribuição de Nota'!$A:$S,16,0)*'Atribuição de Nota'!P$5</f>
        <v>0</v>
      </c>
      <c r="P97" s="22">
        <f>VLOOKUP(_xlfn.CONCAT($A97,$B97),'Atribuição de Nota'!$A:$S,17,0)*'Atribuição de Nota'!Q$5</f>
        <v>0</v>
      </c>
      <c r="Q97" s="22">
        <f>VLOOKUP(_xlfn.CONCAT($A97,$B97),'Atribuição de Nota'!$A:$S,18,0)*'Atribuição de Nota'!R$5</f>
        <v>0</v>
      </c>
      <c r="R97" s="22">
        <f>VLOOKUP(_xlfn.CONCAT($A97,$B97),'Atribuição de Nota'!$A:$S,19,0)*'Atribuição de Nota'!S$5</f>
        <v>0</v>
      </c>
      <c r="S97" s="10">
        <f t="shared" si="0"/>
        <v>0</v>
      </c>
      <c r="T97" s="10">
        <f t="shared" si="1"/>
        <v>0</v>
      </c>
      <c r="U97" s="24">
        <f t="shared" si="2"/>
        <v>0</v>
      </c>
    </row>
    <row r="98" spans="1:21" ht="13.2">
      <c r="A98" s="10" t="s">
        <v>101</v>
      </c>
      <c r="B98" s="10" t="s">
        <v>125</v>
      </c>
      <c r="C98" s="21"/>
      <c r="D98" s="22">
        <f>VLOOKUP(_xlfn.CONCAT($A98,$B98),'Atribuição de Nota'!$A:$S,5,0)*'Atribuição de Nota'!E$5</f>
        <v>0</v>
      </c>
      <c r="E98" s="22">
        <f>VLOOKUP(_xlfn.CONCAT($A98,$B98),'Atribuição de Nota'!$A:$S,6,0)*'Atribuição de Nota'!F$5</f>
        <v>0</v>
      </c>
      <c r="F98" s="22">
        <f>VLOOKUP(_xlfn.CONCAT($A98,$B98),'Atribuição de Nota'!$A:$S,7,0)*'Atribuição de Nota'!G$5</f>
        <v>0</v>
      </c>
      <c r="G98" s="22">
        <f>VLOOKUP(_xlfn.CONCAT($A98,$B98),'Atribuição de Nota'!$A:$S,8,0)*'Atribuição de Nota'!H$5</f>
        <v>0</v>
      </c>
      <c r="H98" s="22">
        <f>VLOOKUP(_xlfn.CONCAT($A98,$B98),'Atribuição de Nota'!$A:$S,9,0)*'Atribuição de Nota'!I$5</f>
        <v>0</v>
      </c>
      <c r="I98" s="22">
        <f>VLOOKUP(_xlfn.CONCAT($A98,$B98),'Atribuição de Nota'!$A:$S,10,0)*'Atribuição de Nota'!J$5</f>
        <v>0</v>
      </c>
      <c r="J98" s="22">
        <f>VLOOKUP(_xlfn.CONCAT($A98,$B98),'Atribuição de Nota'!$A:$S,11,0)*'Atribuição de Nota'!K$5</f>
        <v>0</v>
      </c>
      <c r="K98" s="22">
        <f>VLOOKUP(_xlfn.CONCAT($A98,$B98),'Atribuição de Nota'!$A:$S,12,0)*'Atribuição de Nota'!L$5</f>
        <v>0</v>
      </c>
      <c r="L98" s="22">
        <f>VLOOKUP(_xlfn.CONCAT($A98,$B98),'Atribuição de Nota'!$A:$S,13,0)*'Atribuição de Nota'!M$5</f>
        <v>0</v>
      </c>
      <c r="M98" s="22">
        <f>VLOOKUP(_xlfn.CONCAT($A98,$B98),'Atribuição de Nota'!$A:$S,14,0)*'Atribuição de Nota'!N$5</f>
        <v>0</v>
      </c>
      <c r="N98" s="22">
        <f>VLOOKUP(_xlfn.CONCAT($A98,$B98),'Atribuição de Nota'!$A:$S,15,0)*'Atribuição de Nota'!O$5</f>
        <v>0</v>
      </c>
      <c r="O98" s="22">
        <f>VLOOKUP(_xlfn.CONCAT($A98,$B98),'Atribuição de Nota'!$A:$S,16,0)*'Atribuição de Nota'!P$5</f>
        <v>0</v>
      </c>
      <c r="P98" s="22">
        <f>VLOOKUP(_xlfn.CONCAT($A98,$B98),'Atribuição de Nota'!$A:$S,17,0)*'Atribuição de Nota'!Q$5</f>
        <v>0</v>
      </c>
      <c r="Q98" s="22">
        <f>VLOOKUP(_xlfn.CONCAT($A98,$B98),'Atribuição de Nota'!$A:$S,18,0)*'Atribuição de Nota'!R$5</f>
        <v>0</v>
      </c>
      <c r="R98" s="22">
        <f>VLOOKUP(_xlfn.CONCAT($A98,$B98),'Atribuição de Nota'!$A:$S,19,0)*'Atribuição de Nota'!S$5</f>
        <v>0</v>
      </c>
      <c r="S98" s="10">
        <f t="shared" si="0"/>
        <v>0</v>
      </c>
      <c r="T98" s="10">
        <f t="shared" si="1"/>
        <v>0</v>
      </c>
      <c r="U98" s="24">
        <f t="shared" si="2"/>
        <v>0</v>
      </c>
    </row>
    <row r="99" spans="1:21" ht="13.2">
      <c r="A99" s="10" t="s">
        <v>101</v>
      </c>
      <c r="B99" s="10" t="s">
        <v>126</v>
      </c>
      <c r="C99" s="21"/>
      <c r="D99" s="22">
        <f>VLOOKUP(_xlfn.CONCAT($A99,$B99),'Atribuição de Nota'!$A:$S,5,0)*'Atribuição de Nota'!E$5</f>
        <v>0</v>
      </c>
      <c r="E99" s="22">
        <f>VLOOKUP(_xlfn.CONCAT($A99,$B99),'Atribuição de Nota'!$A:$S,6,0)*'Atribuição de Nota'!F$5</f>
        <v>0</v>
      </c>
      <c r="F99" s="22">
        <f>VLOOKUP(_xlfn.CONCAT($A99,$B99),'Atribuição de Nota'!$A:$S,7,0)*'Atribuição de Nota'!G$5</f>
        <v>0</v>
      </c>
      <c r="G99" s="22">
        <f>VLOOKUP(_xlfn.CONCAT($A99,$B99),'Atribuição de Nota'!$A:$S,8,0)*'Atribuição de Nota'!H$5</f>
        <v>0</v>
      </c>
      <c r="H99" s="22">
        <f>VLOOKUP(_xlfn.CONCAT($A99,$B99),'Atribuição de Nota'!$A:$S,9,0)*'Atribuição de Nota'!I$5</f>
        <v>0</v>
      </c>
      <c r="I99" s="22">
        <f>VLOOKUP(_xlfn.CONCAT($A99,$B99),'Atribuição de Nota'!$A:$S,10,0)*'Atribuição de Nota'!J$5</f>
        <v>0</v>
      </c>
      <c r="J99" s="22">
        <f>VLOOKUP(_xlfn.CONCAT($A99,$B99),'Atribuição de Nota'!$A:$S,11,0)*'Atribuição de Nota'!K$5</f>
        <v>0</v>
      </c>
      <c r="K99" s="22">
        <f>VLOOKUP(_xlfn.CONCAT($A99,$B99),'Atribuição de Nota'!$A:$S,12,0)*'Atribuição de Nota'!L$5</f>
        <v>0</v>
      </c>
      <c r="L99" s="22">
        <f>VLOOKUP(_xlfn.CONCAT($A99,$B99),'Atribuição de Nota'!$A:$S,13,0)*'Atribuição de Nota'!M$5</f>
        <v>0</v>
      </c>
      <c r="M99" s="22">
        <f>VLOOKUP(_xlfn.CONCAT($A99,$B99),'Atribuição de Nota'!$A:$S,14,0)*'Atribuição de Nota'!N$5</f>
        <v>0</v>
      </c>
      <c r="N99" s="22">
        <f>VLOOKUP(_xlfn.CONCAT($A99,$B99),'Atribuição de Nota'!$A:$S,15,0)*'Atribuição de Nota'!O$5</f>
        <v>0</v>
      </c>
      <c r="O99" s="22">
        <f>VLOOKUP(_xlfn.CONCAT($A99,$B99),'Atribuição de Nota'!$A:$S,16,0)*'Atribuição de Nota'!P$5</f>
        <v>0</v>
      </c>
      <c r="P99" s="22">
        <f>VLOOKUP(_xlfn.CONCAT($A99,$B99),'Atribuição de Nota'!$A:$S,17,0)*'Atribuição de Nota'!Q$5</f>
        <v>0</v>
      </c>
      <c r="Q99" s="22">
        <f>VLOOKUP(_xlfn.CONCAT($A99,$B99),'Atribuição de Nota'!$A:$S,18,0)*'Atribuição de Nota'!R$5</f>
        <v>0</v>
      </c>
      <c r="R99" s="22">
        <f>VLOOKUP(_xlfn.CONCAT($A99,$B99),'Atribuição de Nota'!$A:$S,19,0)*'Atribuição de Nota'!S$5</f>
        <v>0</v>
      </c>
      <c r="S99" s="10">
        <f t="shared" si="0"/>
        <v>0</v>
      </c>
      <c r="T99" s="10">
        <f t="shared" si="1"/>
        <v>0</v>
      </c>
      <c r="U99" s="24">
        <f t="shared" si="2"/>
        <v>0</v>
      </c>
    </row>
    <row r="100" spans="1:21" ht="13.2">
      <c r="A100" s="10" t="s">
        <v>127</v>
      </c>
      <c r="B100" s="10" t="s">
        <v>128</v>
      </c>
      <c r="C100" s="21"/>
      <c r="D100" s="22">
        <f>VLOOKUP(_xlfn.CONCAT($A100,$B100),'Atribuição de Nota'!$A:$S,5,0)*'Atribuição de Nota'!E$5</f>
        <v>0</v>
      </c>
      <c r="E100" s="22">
        <f>VLOOKUP(_xlfn.CONCAT($A100,$B100),'Atribuição de Nota'!$A:$S,6,0)*'Atribuição de Nota'!F$5</f>
        <v>0</v>
      </c>
      <c r="F100" s="22">
        <f>VLOOKUP(_xlfn.CONCAT($A100,$B100),'Atribuição de Nota'!$A:$S,7,0)*'Atribuição de Nota'!G$5</f>
        <v>0</v>
      </c>
      <c r="G100" s="22">
        <f>VLOOKUP(_xlfn.CONCAT($A100,$B100),'Atribuição de Nota'!$A:$S,8,0)*'Atribuição de Nota'!H$5</f>
        <v>0</v>
      </c>
      <c r="H100" s="22">
        <f>VLOOKUP(_xlfn.CONCAT($A100,$B100),'Atribuição de Nota'!$A:$S,9,0)*'Atribuição de Nota'!I$5</f>
        <v>0</v>
      </c>
      <c r="I100" s="22">
        <f>VLOOKUP(_xlfn.CONCAT($A100,$B100),'Atribuição de Nota'!$A:$S,10,0)*'Atribuição de Nota'!J$5</f>
        <v>0</v>
      </c>
      <c r="J100" s="22">
        <f>VLOOKUP(_xlfn.CONCAT($A100,$B100),'Atribuição de Nota'!$A:$S,11,0)*'Atribuição de Nota'!K$5</f>
        <v>0</v>
      </c>
      <c r="K100" s="22">
        <f>VLOOKUP(_xlfn.CONCAT($A100,$B100),'Atribuição de Nota'!$A:$S,12,0)*'Atribuição de Nota'!L$5</f>
        <v>0</v>
      </c>
      <c r="L100" s="22">
        <f>VLOOKUP(_xlfn.CONCAT($A100,$B100),'Atribuição de Nota'!$A:$S,13,0)*'Atribuição de Nota'!M$5</f>
        <v>0</v>
      </c>
      <c r="M100" s="22">
        <f>VLOOKUP(_xlfn.CONCAT($A100,$B100),'Atribuição de Nota'!$A:$S,14,0)*'Atribuição de Nota'!N$5</f>
        <v>0</v>
      </c>
      <c r="N100" s="22">
        <f>VLOOKUP(_xlfn.CONCAT($A100,$B100),'Atribuição de Nota'!$A:$S,15,0)*'Atribuição de Nota'!O$5</f>
        <v>0</v>
      </c>
      <c r="O100" s="22">
        <f>VLOOKUP(_xlfn.CONCAT($A100,$B100),'Atribuição de Nota'!$A:$S,16,0)*'Atribuição de Nota'!P$5</f>
        <v>0</v>
      </c>
      <c r="P100" s="22">
        <f>VLOOKUP(_xlfn.CONCAT($A100,$B100),'Atribuição de Nota'!$A:$S,17,0)*'Atribuição de Nota'!Q$5</f>
        <v>0</v>
      </c>
      <c r="Q100" s="22">
        <f>VLOOKUP(_xlfn.CONCAT($A100,$B100),'Atribuição de Nota'!$A:$S,18,0)*'Atribuição de Nota'!R$5</f>
        <v>0</v>
      </c>
      <c r="R100" s="22">
        <f>VLOOKUP(_xlfn.CONCAT($A100,$B100),'Atribuição de Nota'!$A:$S,19,0)*'Atribuição de Nota'!S$5</f>
        <v>0</v>
      </c>
      <c r="S100" s="10">
        <f t="shared" si="0"/>
        <v>0</v>
      </c>
      <c r="T100" s="10">
        <f t="shared" si="1"/>
        <v>0</v>
      </c>
      <c r="U100" s="24">
        <f t="shared" si="2"/>
        <v>0</v>
      </c>
    </row>
    <row r="101" spans="1:21" ht="13.2">
      <c r="A101" s="10" t="s">
        <v>127</v>
      </c>
      <c r="B101" s="10" t="s">
        <v>129</v>
      </c>
      <c r="C101" s="21">
        <v>672716479.54999995</v>
      </c>
      <c r="D101" s="22">
        <f>VLOOKUP(_xlfn.CONCAT($A101,$B101),'Atribuição de Nota'!$A:$S,5,0)*'Atribuição de Nota'!E$5</f>
        <v>0</v>
      </c>
      <c r="E101" s="22">
        <f>VLOOKUP(_xlfn.CONCAT($A101,$B101),'Atribuição de Nota'!$A:$S,6,0)*'Atribuição de Nota'!F$5</f>
        <v>0</v>
      </c>
      <c r="F101" s="22">
        <f>VLOOKUP(_xlfn.CONCAT($A101,$B101),'Atribuição de Nota'!$A:$S,7,0)*'Atribuição de Nota'!G$5</f>
        <v>0</v>
      </c>
      <c r="G101" s="22">
        <f>VLOOKUP(_xlfn.CONCAT($A101,$B101),'Atribuição de Nota'!$A:$S,8,0)*'Atribuição de Nota'!H$5</f>
        <v>0</v>
      </c>
      <c r="H101" s="22">
        <f>VLOOKUP(_xlfn.CONCAT($A101,$B101),'Atribuição de Nota'!$A:$S,9,0)*'Atribuição de Nota'!I$5</f>
        <v>0</v>
      </c>
      <c r="I101" s="22">
        <f>VLOOKUP(_xlfn.CONCAT($A101,$B101),'Atribuição de Nota'!$A:$S,10,0)*'Atribuição de Nota'!J$5</f>
        <v>0</v>
      </c>
      <c r="J101" s="22">
        <f>VLOOKUP(_xlfn.CONCAT($A101,$B101),'Atribuição de Nota'!$A:$S,11,0)*'Atribuição de Nota'!K$5</f>
        <v>0</v>
      </c>
      <c r="K101" s="22">
        <f>VLOOKUP(_xlfn.CONCAT($A101,$B101),'Atribuição de Nota'!$A:$S,12,0)*'Atribuição de Nota'!L$5</f>
        <v>0</v>
      </c>
      <c r="L101" s="22">
        <f>VLOOKUP(_xlfn.CONCAT($A101,$B101),'Atribuição de Nota'!$A:$S,13,0)*'Atribuição de Nota'!M$5</f>
        <v>0</v>
      </c>
      <c r="M101" s="22">
        <f>VLOOKUP(_xlfn.CONCAT($A101,$B101),'Atribuição de Nota'!$A:$S,14,0)*'Atribuição de Nota'!N$5</f>
        <v>0</v>
      </c>
      <c r="N101" s="22">
        <f>VLOOKUP(_xlfn.CONCAT($A101,$B101),'Atribuição de Nota'!$A:$S,15,0)*'Atribuição de Nota'!O$5</f>
        <v>0</v>
      </c>
      <c r="O101" s="22">
        <f>VLOOKUP(_xlfn.CONCAT($A101,$B101),'Atribuição de Nota'!$A:$S,16,0)*'Atribuição de Nota'!P$5</f>
        <v>0</v>
      </c>
      <c r="P101" s="22">
        <f>VLOOKUP(_xlfn.CONCAT($A101,$B101),'Atribuição de Nota'!$A:$S,17,0)*'Atribuição de Nota'!Q$5</f>
        <v>0</v>
      </c>
      <c r="Q101" s="22">
        <f>VLOOKUP(_xlfn.CONCAT($A101,$B101),'Atribuição de Nota'!$A:$S,18,0)*'Atribuição de Nota'!R$5</f>
        <v>0</v>
      </c>
      <c r="R101" s="22">
        <f>VLOOKUP(_xlfn.CONCAT($A101,$B101),'Atribuição de Nota'!$A:$S,19,0)*'Atribuição de Nota'!S$5</f>
        <v>0</v>
      </c>
      <c r="S101" s="10">
        <f t="shared" si="0"/>
        <v>0</v>
      </c>
      <c r="T101" s="10">
        <f t="shared" si="1"/>
        <v>0</v>
      </c>
      <c r="U101" s="24">
        <f t="shared" si="2"/>
        <v>0</v>
      </c>
    </row>
    <row r="102" spans="1:21" ht="13.2">
      <c r="A102" s="10" t="s">
        <v>127</v>
      </c>
      <c r="B102" s="10" t="s">
        <v>130</v>
      </c>
      <c r="C102" s="21">
        <v>207912292.22999999</v>
      </c>
      <c r="D102" s="22">
        <f>VLOOKUP(_xlfn.CONCAT($A102,$B102),'Atribuição de Nota'!$A:$S,5,0)*'Atribuição de Nota'!E$5</f>
        <v>0</v>
      </c>
      <c r="E102" s="22">
        <f>VLOOKUP(_xlfn.CONCAT($A102,$B102),'Atribuição de Nota'!$A:$S,6,0)*'Atribuição de Nota'!F$5</f>
        <v>0</v>
      </c>
      <c r="F102" s="22">
        <f>VLOOKUP(_xlfn.CONCAT($A102,$B102),'Atribuição de Nota'!$A:$S,7,0)*'Atribuição de Nota'!G$5</f>
        <v>0</v>
      </c>
      <c r="G102" s="22">
        <f>VLOOKUP(_xlfn.CONCAT($A102,$B102),'Atribuição de Nota'!$A:$S,8,0)*'Atribuição de Nota'!H$5</f>
        <v>0</v>
      </c>
      <c r="H102" s="22">
        <f>VLOOKUP(_xlfn.CONCAT($A102,$B102),'Atribuição de Nota'!$A:$S,9,0)*'Atribuição de Nota'!I$5</f>
        <v>0</v>
      </c>
      <c r="I102" s="22">
        <f>VLOOKUP(_xlfn.CONCAT($A102,$B102),'Atribuição de Nota'!$A:$S,10,0)*'Atribuição de Nota'!J$5</f>
        <v>0</v>
      </c>
      <c r="J102" s="22">
        <f>VLOOKUP(_xlfn.CONCAT($A102,$B102),'Atribuição de Nota'!$A:$S,11,0)*'Atribuição de Nota'!K$5</f>
        <v>0</v>
      </c>
      <c r="K102" s="22">
        <f>VLOOKUP(_xlfn.CONCAT($A102,$B102),'Atribuição de Nota'!$A:$S,12,0)*'Atribuição de Nota'!L$5</f>
        <v>0</v>
      </c>
      <c r="L102" s="22">
        <f>VLOOKUP(_xlfn.CONCAT($A102,$B102),'Atribuição de Nota'!$A:$S,13,0)*'Atribuição de Nota'!M$5</f>
        <v>0</v>
      </c>
      <c r="M102" s="22">
        <f>VLOOKUP(_xlfn.CONCAT($A102,$B102),'Atribuição de Nota'!$A:$S,14,0)*'Atribuição de Nota'!N$5</f>
        <v>0</v>
      </c>
      <c r="N102" s="22">
        <f>VLOOKUP(_xlfn.CONCAT($A102,$B102),'Atribuição de Nota'!$A:$S,15,0)*'Atribuição de Nota'!O$5</f>
        <v>0</v>
      </c>
      <c r="O102" s="22">
        <f>VLOOKUP(_xlfn.CONCAT($A102,$B102),'Atribuição de Nota'!$A:$S,16,0)*'Atribuição de Nota'!P$5</f>
        <v>0</v>
      </c>
      <c r="P102" s="22">
        <f>VLOOKUP(_xlfn.CONCAT($A102,$B102),'Atribuição de Nota'!$A:$S,17,0)*'Atribuição de Nota'!Q$5</f>
        <v>0</v>
      </c>
      <c r="Q102" s="22">
        <f>VLOOKUP(_xlfn.CONCAT($A102,$B102),'Atribuição de Nota'!$A:$S,18,0)*'Atribuição de Nota'!R$5</f>
        <v>0</v>
      </c>
      <c r="R102" s="22">
        <f>VLOOKUP(_xlfn.CONCAT($A102,$B102),'Atribuição de Nota'!$A:$S,19,0)*'Atribuição de Nota'!S$5</f>
        <v>0</v>
      </c>
      <c r="S102" s="10">
        <f t="shared" si="0"/>
        <v>0</v>
      </c>
      <c r="T102" s="10">
        <f t="shared" si="1"/>
        <v>0</v>
      </c>
      <c r="U102" s="24">
        <f t="shared" si="2"/>
        <v>0</v>
      </c>
    </row>
    <row r="103" spans="1:21" ht="13.2">
      <c r="A103" s="10" t="s">
        <v>127</v>
      </c>
      <c r="B103" s="10" t="s">
        <v>131</v>
      </c>
      <c r="C103" s="21">
        <v>230823347.03999999</v>
      </c>
      <c r="D103" s="22">
        <f>VLOOKUP(_xlfn.CONCAT($A103,$B103),'Atribuição de Nota'!$A:$S,5,0)*'Atribuição de Nota'!E$5</f>
        <v>0</v>
      </c>
      <c r="E103" s="22">
        <f>VLOOKUP(_xlfn.CONCAT($A103,$B103),'Atribuição de Nota'!$A:$S,6,0)*'Atribuição de Nota'!F$5</f>
        <v>0</v>
      </c>
      <c r="F103" s="22">
        <f>VLOOKUP(_xlfn.CONCAT($A103,$B103),'Atribuição de Nota'!$A:$S,7,0)*'Atribuição de Nota'!G$5</f>
        <v>0</v>
      </c>
      <c r="G103" s="22">
        <f>VLOOKUP(_xlfn.CONCAT($A103,$B103),'Atribuição de Nota'!$A:$S,8,0)*'Atribuição de Nota'!H$5</f>
        <v>0</v>
      </c>
      <c r="H103" s="22">
        <f>VLOOKUP(_xlfn.CONCAT($A103,$B103),'Atribuição de Nota'!$A:$S,9,0)*'Atribuição de Nota'!I$5</f>
        <v>0</v>
      </c>
      <c r="I103" s="22">
        <f>VLOOKUP(_xlfn.CONCAT($A103,$B103),'Atribuição de Nota'!$A:$S,10,0)*'Atribuição de Nota'!J$5</f>
        <v>0</v>
      </c>
      <c r="J103" s="22">
        <f>VLOOKUP(_xlfn.CONCAT($A103,$B103),'Atribuição de Nota'!$A:$S,11,0)*'Atribuição de Nota'!K$5</f>
        <v>0</v>
      </c>
      <c r="K103" s="22">
        <f>VLOOKUP(_xlfn.CONCAT($A103,$B103),'Atribuição de Nota'!$A:$S,12,0)*'Atribuição de Nota'!L$5</f>
        <v>0</v>
      </c>
      <c r="L103" s="22">
        <f>VLOOKUP(_xlfn.CONCAT($A103,$B103),'Atribuição de Nota'!$A:$S,13,0)*'Atribuição de Nota'!M$5</f>
        <v>0</v>
      </c>
      <c r="M103" s="22">
        <f>VLOOKUP(_xlfn.CONCAT($A103,$B103),'Atribuição de Nota'!$A:$S,14,0)*'Atribuição de Nota'!N$5</f>
        <v>0</v>
      </c>
      <c r="N103" s="22">
        <f>VLOOKUP(_xlfn.CONCAT($A103,$B103),'Atribuição de Nota'!$A:$S,15,0)*'Atribuição de Nota'!O$5</f>
        <v>0</v>
      </c>
      <c r="O103" s="22">
        <f>VLOOKUP(_xlfn.CONCAT($A103,$B103),'Atribuição de Nota'!$A:$S,16,0)*'Atribuição de Nota'!P$5</f>
        <v>0</v>
      </c>
      <c r="P103" s="22">
        <f>VLOOKUP(_xlfn.CONCAT($A103,$B103),'Atribuição de Nota'!$A:$S,17,0)*'Atribuição de Nota'!Q$5</f>
        <v>0</v>
      </c>
      <c r="Q103" s="22">
        <f>VLOOKUP(_xlfn.CONCAT($A103,$B103),'Atribuição de Nota'!$A:$S,18,0)*'Atribuição de Nota'!R$5</f>
        <v>0</v>
      </c>
      <c r="R103" s="22">
        <f>VLOOKUP(_xlfn.CONCAT($A103,$B103),'Atribuição de Nota'!$A:$S,19,0)*'Atribuição de Nota'!S$5</f>
        <v>0</v>
      </c>
      <c r="S103" s="10">
        <f t="shared" si="0"/>
        <v>0</v>
      </c>
      <c r="T103" s="10">
        <f t="shared" si="1"/>
        <v>0</v>
      </c>
      <c r="U103" s="24">
        <f t="shared" si="2"/>
        <v>0</v>
      </c>
    </row>
    <row r="104" spans="1:21" ht="13.2">
      <c r="A104" s="10" t="s">
        <v>127</v>
      </c>
      <c r="B104" s="10" t="s">
        <v>132</v>
      </c>
      <c r="C104" s="21">
        <v>138713080.44</v>
      </c>
      <c r="D104" s="22">
        <f>VLOOKUP(_xlfn.CONCAT($A104,$B104),'Atribuição de Nota'!$A:$S,5,0)*'Atribuição de Nota'!E$5</f>
        <v>0</v>
      </c>
      <c r="E104" s="22">
        <f>VLOOKUP(_xlfn.CONCAT($A104,$B104),'Atribuição de Nota'!$A:$S,6,0)*'Atribuição de Nota'!F$5</f>
        <v>0</v>
      </c>
      <c r="F104" s="22">
        <f>VLOOKUP(_xlfn.CONCAT($A104,$B104),'Atribuição de Nota'!$A:$S,7,0)*'Atribuição de Nota'!G$5</f>
        <v>0</v>
      </c>
      <c r="G104" s="22">
        <f>VLOOKUP(_xlfn.CONCAT($A104,$B104),'Atribuição de Nota'!$A:$S,8,0)*'Atribuição de Nota'!H$5</f>
        <v>0</v>
      </c>
      <c r="H104" s="22">
        <f>VLOOKUP(_xlfn.CONCAT($A104,$B104),'Atribuição de Nota'!$A:$S,9,0)*'Atribuição de Nota'!I$5</f>
        <v>0</v>
      </c>
      <c r="I104" s="22">
        <f>VLOOKUP(_xlfn.CONCAT($A104,$B104),'Atribuição de Nota'!$A:$S,10,0)*'Atribuição de Nota'!J$5</f>
        <v>0</v>
      </c>
      <c r="J104" s="22">
        <f>VLOOKUP(_xlfn.CONCAT($A104,$B104),'Atribuição de Nota'!$A:$S,11,0)*'Atribuição de Nota'!K$5</f>
        <v>0</v>
      </c>
      <c r="K104" s="22">
        <f>VLOOKUP(_xlfn.CONCAT($A104,$B104),'Atribuição de Nota'!$A:$S,12,0)*'Atribuição de Nota'!L$5</f>
        <v>0</v>
      </c>
      <c r="L104" s="22">
        <f>VLOOKUP(_xlfn.CONCAT($A104,$B104),'Atribuição de Nota'!$A:$S,13,0)*'Atribuição de Nota'!M$5</f>
        <v>0</v>
      </c>
      <c r="M104" s="22">
        <f>VLOOKUP(_xlfn.CONCAT($A104,$B104),'Atribuição de Nota'!$A:$S,14,0)*'Atribuição de Nota'!N$5</f>
        <v>0</v>
      </c>
      <c r="N104" s="22">
        <f>VLOOKUP(_xlfn.CONCAT($A104,$B104),'Atribuição de Nota'!$A:$S,15,0)*'Atribuição de Nota'!O$5</f>
        <v>0</v>
      </c>
      <c r="O104" s="22">
        <f>VLOOKUP(_xlfn.CONCAT($A104,$B104),'Atribuição de Nota'!$A:$S,16,0)*'Atribuição de Nota'!P$5</f>
        <v>0</v>
      </c>
      <c r="P104" s="22">
        <f>VLOOKUP(_xlfn.CONCAT($A104,$B104),'Atribuição de Nota'!$A:$S,17,0)*'Atribuição de Nota'!Q$5</f>
        <v>0</v>
      </c>
      <c r="Q104" s="22">
        <f>VLOOKUP(_xlfn.CONCAT($A104,$B104),'Atribuição de Nota'!$A:$S,18,0)*'Atribuição de Nota'!R$5</f>
        <v>0</v>
      </c>
      <c r="R104" s="22">
        <f>VLOOKUP(_xlfn.CONCAT($A104,$B104),'Atribuição de Nota'!$A:$S,19,0)*'Atribuição de Nota'!S$5</f>
        <v>0</v>
      </c>
      <c r="S104" s="10">
        <f t="shared" si="0"/>
        <v>0</v>
      </c>
      <c r="T104" s="10">
        <f t="shared" si="1"/>
        <v>0</v>
      </c>
      <c r="U104" s="24">
        <f t="shared" si="2"/>
        <v>0</v>
      </c>
    </row>
    <row r="105" spans="1:21" ht="13.2">
      <c r="A105" s="10" t="s">
        <v>127</v>
      </c>
      <c r="B105" s="10" t="s">
        <v>133</v>
      </c>
      <c r="C105" s="21"/>
      <c r="D105" s="22">
        <f>VLOOKUP(_xlfn.CONCAT($A105,$B105),'Atribuição de Nota'!$A:$S,5,0)*'Atribuição de Nota'!E$5</f>
        <v>0</v>
      </c>
      <c r="E105" s="22">
        <f>VLOOKUP(_xlfn.CONCAT($A105,$B105),'Atribuição de Nota'!$A:$S,6,0)*'Atribuição de Nota'!F$5</f>
        <v>0</v>
      </c>
      <c r="F105" s="22">
        <f>VLOOKUP(_xlfn.CONCAT($A105,$B105),'Atribuição de Nota'!$A:$S,7,0)*'Atribuição de Nota'!G$5</f>
        <v>0</v>
      </c>
      <c r="G105" s="22">
        <f>VLOOKUP(_xlfn.CONCAT($A105,$B105),'Atribuição de Nota'!$A:$S,8,0)*'Atribuição de Nota'!H$5</f>
        <v>0</v>
      </c>
      <c r="H105" s="22">
        <f>VLOOKUP(_xlfn.CONCAT($A105,$B105),'Atribuição de Nota'!$A:$S,9,0)*'Atribuição de Nota'!I$5</f>
        <v>0</v>
      </c>
      <c r="I105" s="22">
        <f>VLOOKUP(_xlfn.CONCAT($A105,$B105),'Atribuição de Nota'!$A:$S,10,0)*'Atribuição de Nota'!J$5</f>
        <v>0</v>
      </c>
      <c r="J105" s="22">
        <f>VLOOKUP(_xlfn.CONCAT($A105,$B105),'Atribuição de Nota'!$A:$S,11,0)*'Atribuição de Nota'!K$5</f>
        <v>0</v>
      </c>
      <c r="K105" s="22">
        <f>VLOOKUP(_xlfn.CONCAT($A105,$B105),'Atribuição de Nota'!$A:$S,12,0)*'Atribuição de Nota'!L$5</f>
        <v>0</v>
      </c>
      <c r="L105" s="22">
        <f>VLOOKUP(_xlfn.CONCAT($A105,$B105),'Atribuição de Nota'!$A:$S,13,0)*'Atribuição de Nota'!M$5</f>
        <v>0</v>
      </c>
      <c r="M105" s="22">
        <f>VLOOKUP(_xlfn.CONCAT($A105,$B105),'Atribuição de Nota'!$A:$S,14,0)*'Atribuição de Nota'!N$5</f>
        <v>0</v>
      </c>
      <c r="N105" s="22">
        <f>VLOOKUP(_xlfn.CONCAT($A105,$B105),'Atribuição de Nota'!$A:$S,15,0)*'Atribuição de Nota'!O$5</f>
        <v>0</v>
      </c>
      <c r="O105" s="22">
        <f>VLOOKUP(_xlfn.CONCAT($A105,$B105),'Atribuição de Nota'!$A:$S,16,0)*'Atribuição de Nota'!P$5</f>
        <v>0</v>
      </c>
      <c r="P105" s="22">
        <f>VLOOKUP(_xlfn.CONCAT($A105,$B105),'Atribuição de Nota'!$A:$S,17,0)*'Atribuição de Nota'!Q$5</f>
        <v>0</v>
      </c>
      <c r="Q105" s="22">
        <f>VLOOKUP(_xlfn.CONCAT($A105,$B105),'Atribuição de Nota'!$A:$S,18,0)*'Atribuição de Nota'!R$5</f>
        <v>0</v>
      </c>
      <c r="R105" s="22">
        <f>VLOOKUP(_xlfn.CONCAT($A105,$B105),'Atribuição de Nota'!$A:$S,19,0)*'Atribuição de Nota'!S$5</f>
        <v>0</v>
      </c>
      <c r="S105" s="10">
        <f t="shared" si="0"/>
        <v>0</v>
      </c>
      <c r="T105" s="10">
        <f t="shared" si="1"/>
        <v>0</v>
      </c>
      <c r="U105" s="24">
        <f t="shared" si="2"/>
        <v>0</v>
      </c>
    </row>
    <row r="106" spans="1:21" ht="13.2">
      <c r="A106" s="10" t="s">
        <v>127</v>
      </c>
      <c r="B106" s="10" t="s">
        <v>134</v>
      </c>
      <c r="C106" s="21"/>
      <c r="D106" s="22">
        <f>VLOOKUP(_xlfn.CONCAT($A106,$B106),'Atribuição de Nota'!$A:$S,5,0)*'Atribuição de Nota'!E$5</f>
        <v>0</v>
      </c>
      <c r="E106" s="22">
        <f>VLOOKUP(_xlfn.CONCAT($A106,$B106),'Atribuição de Nota'!$A:$S,6,0)*'Atribuição de Nota'!F$5</f>
        <v>0</v>
      </c>
      <c r="F106" s="22">
        <f>VLOOKUP(_xlfn.CONCAT($A106,$B106),'Atribuição de Nota'!$A:$S,7,0)*'Atribuição de Nota'!G$5</f>
        <v>0</v>
      </c>
      <c r="G106" s="22">
        <f>VLOOKUP(_xlfn.CONCAT($A106,$B106),'Atribuição de Nota'!$A:$S,8,0)*'Atribuição de Nota'!H$5</f>
        <v>0</v>
      </c>
      <c r="H106" s="22">
        <f>VLOOKUP(_xlfn.CONCAT($A106,$B106),'Atribuição de Nota'!$A:$S,9,0)*'Atribuição de Nota'!I$5</f>
        <v>0</v>
      </c>
      <c r="I106" s="22">
        <f>VLOOKUP(_xlfn.CONCAT($A106,$B106),'Atribuição de Nota'!$A:$S,10,0)*'Atribuição de Nota'!J$5</f>
        <v>0</v>
      </c>
      <c r="J106" s="22">
        <f>VLOOKUP(_xlfn.CONCAT($A106,$B106),'Atribuição de Nota'!$A:$S,11,0)*'Atribuição de Nota'!K$5</f>
        <v>0</v>
      </c>
      <c r="K106" s="22">
        <f>VLOOKUP(_xlfn.CONCAT($A106,$B106),'Atribuição de Nota'!$A:$S,12,0)*'Atribuição de Nota'!L$5</f>
        <v>0</v>
      </c>
      <c r="L106" s="22">
        <f>VLOOKUP(_xlfn.CONCAT($A106,$B106),'Atribuição de Nota'!$A:$S,13,0)*'Atribuição de Nota'!M$5</f>
        <v>0</v>
      </c>
      <c r="M106" s="22">
        <f>VLOOKUP(_xlfn.CONCAT($A106,$B106),'Atribuição de Nota'!$A:$S,14,0)*'Atribuição de Nota'!N$5</f>
        <v>0</v>
      </c>
      <c r="N106" s="22">
        <f>VLOOKUP(_xlfn.CONCAT($A106,$B106),'Atribuição de Nota'!$A:$S,15,0)*'Atribuição de Nota'!O$5</f>
        <v>0</v>
      </c>
      <c r="O106" s="22">
        <f>VLOOKUP(_xlfn.CONCAT($A106,$B106),'Atribuição de Nota'!$A:$S,16,0)*'Atribuição de Nota'!P$5</f>
        <v>0</v>
      </c>
      <c r="P106" s="22">
        <f>VLOOKUP(_xlfn.CONCAT($A106,$B106),'Atribuição de Nota'!$A:$S,17,0)*'Atribuição de Nota'!Q$5</f>
        <v>0</v>
      </c>
      <c r="Q106" s="22">
        <f>VLOOKUP(_xlfn.CONCAT($A106,$B106),'Atribuição de Nota'!$A:$S,18,0)*'Atribuição de Nota'!R$5</f>
        <v>0</v>
      </c>
      <c r="R106" s="22">
        <f>VLOOKUP(_xlfn.CONCAT($A106,$B106),'Atribuição de Nota'!$A:$S,19,0)*'Atribuição de Nota'!S$5</f>
        <v>0</v>
      </c>
      <c r="S106" s="10">
        <f t="shared" si="0"/>
        <v>0</v>
      </c>
      <c r="T106" s="10">
        <f t="shared" si="1"/>
        <v>0</v>
      </c>
      <c r="U106" s="24">
        <f t="shared" si="2"/>
        <v>0</v>
      </c>
    </row>
    <row r="107" spans="1:21" ht="13.2">
      <c r="A107" s="10" t="s">
        <v>127</v>
      </c>
      <c r="B107" s="10" t="s">
        <v>135</v>
      </c>
      <c r="C107" s="21">
        <v>2413838176.8099999</v>
      </c>
      <c r="D107" s="22">
        <f>VLOOKUP(_xlfn.CONCAT($A107,$B107),'Atribuição de Nota'!$A:$S,5,0)*'Atribuição de Nota'!E$5</f>
        <v>0</v>
      </c>
      <c r="E107" s="22">
        <f>VLOOKUP(_xlfn.CONCAT($A107,$B107),'Atribuição de Nota'!$A:$S,6,0)*'Atribuição de Nota'!F$5</f>
        <v>0</v>
      </c>
      <c r="F107" s="22">
        <f>VLOOKUP(_xlfn.CONCAT($A107,$B107),'Atribuição de Nota'!$A:$S,7,0)*'Atribuição de Nota'!G$5</f>
        <v>0</v>
      </c>
      <c r="G107" s="22">
        <f>VLOOKUP(_xlfn.CONCAT($A107,$B107),'Atribuição de Nota'!$A:$S,8,0)*'Atribuição de Nota'!H$5</f>
        <v>0</v>
      </c>
      <c r="H107" s="22">
        <f>VLOOKUP(_xlfn.CONCAT($A107,$B107),'Atribuição de Nota'!$A:$S,9,0)*'Atribuição de Nota'!I$5</f>
        <v>0</v>
      </c>
      <c r="I107" s="22">
        <f>VLOOKUP(_xlfn.CONCAT($A107,$B107),'Atribuição de Nota'!$A:$S,10,0)*'Atribuição de Nota'!J$5</f>
        <v>0</v>
      </c>
      <c r="J107" s="22">
        <f>VLOOKUP(_xlfn.CONCAT($A107,$B107),'Atribuição de Nota'!$A:$S,11,0)*'Atribuição de Nota'!K$5</f>
        <v>0</v>
      </c>
      <c r="K107" s="22">
        <f>VLOOKUP(_xlfn.CONCAT($A107,$B107),'Atribuição de Nota'!$A:$S,12,0)*'Atribuição de Nota'!L$5</f>
        <v>0</v>
      </c>
      <c r="L107" s="22">
        <f>VLOOKUP(_xlfn.CONCAT($A107,$B107),'Atribuição de Nota'!$A:$S,13,0)*'Atribuição de Nota'!M$5</f>
        <v>0</v>
      </c>
      <c r="M107" s="22">
        <f>VLOOKUP(_xlfn.CONCAT($A107,$B107),'Atribuição de Nota'!$A:$S,14,0)*'Atribuição de Nota'!N$5</f>
        <v>0</v>
      </c>
      <c r="N107" s="22">
        <f>VLOOKUP(_xlfn.CONCAT($A107,$B107),'Atribuição de Nota'!$A:$S,15,0)*'Atribuição de Nota'!O$5</f>
        <v>0</v>
      </c>
      <c r="O107" s="22">
        <f>VLOOKUP(_xlfn.CONCAT($A107,$B107),'Atribuição de Nota'!$A:$S,16,0)*'Atribuição de Nota'!P$5</f>
        <v>0</v>
      </c>
      <c r="P107" s="22">
        <f>VLOOKUP(_xlfn.CONCAT($A107,$B107),'Atribuição de Nota'!$A:$S,17,0)*'Atribuição de Nota'!Q$5</f>
        <v>0</v>
      </c>
      <c r="Q107" s="22">
        <f>VLOOKUP(_xlfn.CONCAT($A107,$B107),'Atribuição de Nota'!$A:$S,18,0)*'Atribuição de Nota'!R$5</f>
        <v>0</v>
      </c>
      <c r="R107" s="22">
        <f>VLOOKUP(_xlfn.CONCAT($A107,$B107),'Atribuição de Nota'!$A:$S,19,0)*'Atribuição de Nota'!S$5</f>
        <v>0</v>
      </c>
      <c r="S107" s="10">
        <f t="shared" si="0"/>
        <v>0</v>
      </c>
      <c r="T107" s="10">
        <f t="shared" si="1"/>
        <v>0</v>
      </c>
      <c r="U107" s="24">
        <f t="shared" si="2"/>
        <v>0</v>
      </c>
    </row>
    <row r="108" spans="1:21" ht="13.2">
      <c r="A108" s="10" t="s">
        <v>127</v>
      </c>
      <c r="B108" s="10" t="s">
        <v>136</v>
      </c>
      <c r="C108" s="21"/>
      <c r="D108" s="22">
        <f>VLOOKUP(_xlfn.CONCAT($A108,$B108),'Atribuição de Nota'!$A:$S,5,0)*'Atribuição de Nota'!E$5</f>
        <v>0</v>
      </c>
      <c r="E108" s="22">
        <f>VLOOKUP(_xlfn.CONCAT($A108,$B108),'Atribuição de Nota'!$A:$S,6,0)*'Atribuição de Nota'!F$5</f>
        <v>0</v>
      </c>
      <c r="F108" s="22">
        <f>VLOOKUP(_xlfn.CONCAT($A108,$B108),'Atribuição de Nota'!$A:$S,7,0)*'Atribuição de Nota'!G$5</f>
        <v>0</v>
      </c>
      <c r="G108" s="22">
        <f>VLOOKUP(_xlfn.CONCAT($A108,$B108),'Atribuição de Nota'!$A:$S,8,0)*'Atribuição de Nota'!H$5</f>
        <v>0</v>
      </c>
      <c r="H108" s="22">
        <f>VLOOKUP(_xlfn.CONCAT($A108,$B108),'Atribuição de Nota'!$A:$S,9,0)*'Atribuição de Nota'!I$5</f>
        <v>0</v>
      </c>
      <c r="I108" s="22">
        <f>VLOOKUP(_xlfn.CONCAT($A108,$B108),'Atribuição de Nota'!$A:$S,10,0)*'Atribuição de Nota'!J$5</f>
        <v>0</v>
      </c>
      <c r="J108" s="22">
        <f>VLOOKUP(_xlfn.CONCAT($A108,$B108),'Atribuição de Nota'!$A:$S,11,0)*'Atribuição de Nota'!K$5</f>
        <v>0</v>
      </c>
      <c r="K108" s="22">
        <f>VLOOKUP(_xlfn.CONCAT($A108,$B108),'Atribuição de Nota'!$A:$S,12,0)*'Atribuição de Nota'!L$5</f>
        <v>0</v>
      </c>
      <c r="L108" s="22">
        <f>VLOOKUP(_xlfn.CONCAT($A108,$B108),'Atribuição de Nota'!$A:$S,13,0)*'Atribuição de Nota'!M$5</f>
        <v>0</v>
      </c>
      <c r="M108" s="22">
        <f>VLOOKUP(_xlfn.CONCAT($A108,$B108),'Atribuição de Nota'!$A:$S,14,0)*'Atribuição de Nota'!N$5</f>
        <v>0</v>
      </c>
      <c r="N108" s="22">
        <f>VLOOKUP(_xlfn.CONCAT($A108,$B108),'Atribuição de Nota'!$A:$S,15,0)*'Atribuição de Nota'!O$5</f>
        <v>0</v>
      </c>
      <c r="O108" s="22">
        <f>VLOOKUP(_xlfn.CONCAT($A108,$B108),'Atribuição de Nota'!$A:$S,16,0)*'Atribuição de Nota'!P$5</f>
        <v>0</v>
      </c>
      <c r="P108" s="22">
        <f>VLOOKUP(_xlfn.CONCAT($A108,$B108),'Atribuição de Nota'!$A:$S,17,0)*'Atribuição de Nota'!Q$5</f>
        <v>0</v>
      </c>
      <c r="Q108" s="22">
        <f>VLOOKUP(_xlfn.CONCAT($A108,$B108),'Atribuição de Nota'!$A:$S,18,0)*'Atribuição de Nota'!R$5</f>
        <v>0</v>
      </c>
      <c r="R108" s="22">
        <f>VLOOKUP(_xlfn.CONCAT($A108,$B108),'Atribuição de Nota'!$A:$S,19,0)*'Atribuição de Nota'!S$5</f>
        <v>0</v>
      </c>
      <c r="S108" s="10">
        <f t="shared" si="0"/>
        <v>0</v>
      </c>
      <c r="T108" s="10">
        <f t="shared" si="1"/>
        <v>0</v>
      </c>
      <c r="U108" s="24">
        <f t="shared" si="2"/>
        <v>0</v>
      </c>
    </row>
    <row r="109" spans="1:21" ht="13.2">
      <c r="A109" s="10" t="s">
        <v>127</v>
      </c>
      <c r="B109" s="10" t="s">
        <v>137</v>
      </c>
      <c r="C109" s="21"/>
      <c r="D109" s="22">
        <f>VLOOKUP(_xlfn.CONCAT($A109,$B109),'Atribuição de Nota'!$A:$S,5,0)*'Atribuição de Nota'!E$5</f>
        <v>0</v>
      </c>
      <c r="E109" s="22">
        <f>VLOOKUP(_xlfn.CONCAT($A109,$B109),'Atribuição de Nota'!$A:$S,6,0)*'Atribuição de Nota'!F$5</f>
        <v>0</v>
      </c>
      <c r="F109" s="22">
        <f>VLOOKUP(_xlfn.CONCAT($A109,$B109),'Atribuição de Nota'!$A:$S,7,0)*'Atribuição de Nota'!G$5</f>
        <v>0</v>
      </c>
      <c r="G109" s="22">
        <f>VLOOKUP(_xlfn.CONCAT($A109,$B109),'Atribuição de Nota'!$A:$S,8,0)*'Atribuição de Nota'!H$5</f>
        <v>0</v>
      </c>
      <c r="H109" s="22">
        <f>VLOOKUP(_xlfn.CONCAT($A109,$B109),'Atribuição de Nota'!$A:$S,9,0)*'Atribuição de Nota'!I$5</f>
        <v>0</v>
      </c>
      <c r="I109" s="22">
        <f>VLOOKUP(_xlfn.CONCAT($A109,$B109),'Atribuição de Nota'!$A:$S,10,0)*'Atribuição de Nota'!J$5</f>
        <v>0</v>
      </c>
      <c r="J109" s="22">
        <f>VLOOKUP(_xlfn.CONCAT($A109,$B109),'Atribuição de Nota'!$A:$S,11,0)*'Atribuição de Nota'!K$5</f>
        <v>0</v>
      </c>
      <c r="K109" s="22">
        <f>VLOOKUP(_xlfn.CONCAT($A109,$B109),'Atribuição de Nota'!$A:$S,12,0)*'Atribuição de Nota'!L$5</f>
        <v>0</v>
      </c>
      <c r="L109" s="22">
        <f>VLOOKUP(_xlfn.CONCAT($A109,$B109),'Atribuição de Nota'!$A:$S,13,0)*'Atribuição de Nota'!M$5</f>
        <v>0</v>
      </c>
      <c r="M109" s="22">
        <f>VLOOKUP(_xlfn.CONCAT($A109,$B109),'Atribuição de Nota'!$A:$S,14,0)*'Atribuição de Nota'!N$5</f>
        <v>0</v>
      </c>
      <c r="N109" s="22">
        <f>VLOOKUP(_xlfn.CONCAT($A109,$B109),'Atribuição de Nota'!$A:$S,15,0)*'Atribuição de Nota'!O$5</f>
        <v>0</v>
      </c>
      <c r="O109" s="22">
        <f>VLOOKUP(_xlfn.CONCAT($A109,$B109),'Atribuição de Nota'!$A:$S,16,0)*'Atribuição de Nota'!P$5</f>
        <v>0</v>
      </c>
      <c r="P109" s="22">
        <f>VLOOKUP(_xlfn.CONCAT($A109,$B109),'Atribuição de Nota'!$A:$S,17,0)*'Atribuição de Nota'!Q$5</f>
        <v>0</v>
      </c>
      <c r="Q109" s="22">
        <f>VLOOKUP(_xlfn.CONCAT($A109,$B109),'Atribuição de Nota'!$A:$S,18,0)*'Atribuição de Nota'!R$5</f>
        <v>0</v>
      </c>
      <c r="R109" s="22">
        <f>VLOOKUP(_xlfn.CONCAT($A109,$B109),'Atribuição de Nota'!$A:$S,19,0)*'Atribuição de Nota'!S$5</f>
        <v>0</v>
      </c>
      <c r="S109" s="10">
        <f t="shared" si="0"/>
        <v>0</v>
      </c>
      <c r="T109" s="10">
        <f t="shared" si="1"/>
        <v>0</v>
      </c>
      <c r="U109" s="24">
        <f t="shared" si="2"/>
        <v>0</v>
      </c>
    </row>
    <row r="110" spans="1:21" ht="13.2">
      <c r="A110" s="10" t="s">
        <v>127</v>
      </c>
      <c r="B110" s="10" t="s">
        <v>138</v>
      </c>
      <c r="C110" s="21"/>
      <c r="D110" s="22">
        <f>VLOOKUP(_xlfn.CONCAT($A110,$B110),'Atribuição de Nota'!$A:$S,5,0)*'Atribuição de Nota'!E$5</f>
        <v>0</v>
      </c>
      <c r="E110" s="22">
        <f>VLOOKUP(_xlfn.CONCAT($A110,$B110),'Atribuição de Nota'!$A:$S,6,0)*'Atribuição de Nota'!F$5</f>
        <v>0</v>
      </c>
      <c r="F110" s="22">
        <f>VLOOKUP(_xlfn.CONCAT($A110,$B110),'Atribuição de Nota'!$A:$S,7,0)*'Atribuição de Nota'!G$5</f>
        <v>0</v>
      </c>
      <c r="G110" s="22">
        <f>VLOOKUP(_xlfn.CONCAT($A110,$B110),'Atribuição de Nota'!$A:$S,8,0)*'Atribuição de Nota'!H$5</f>
        <v>0</v>
      </c>
      <c r="H110" s="22">
        <f>VLOOKUP(_xlfn.CONCAT($A110,$B110),'Atribuição de Nota'!$A:$S,9,0)*'Atribuição de Nota'!I$5</f>
        <v>0</v>
      </c>
      <c r="I110" s="22">
        <f>VLOOKUP(_xlfn.CONCAT($A110,$B110),'Atribuição de Nota'!$A:$S,10,0)*'Atribuição de Nota'!J$5</f>
        <v>0</v>
      </c>
      <c r="J110" s="22">
        <f>VLOOKUP(_xlfn.CONCAT($A110,$B110),'Atribuição de Nota'!$A:$S,11,0)*'Atribuição de Nota'!K$5</f>
        <v>0</v>
      </c>
      <c r="K110" s="22">
        <f>VLOOKUP(_xlfn.CONCAT($A110,$B110),'Atribuição de Nota'!$A:$S,12,0)*'Atribuição de Nota'!L$5</f>
        <v>0</v>
      </c>
      <c r="L110" s="22">
        <f>VLOOKUP(_xlfn.CONCAT($A110,$B110),'Atribuição de Nota'!$A:$S,13,0)*'Atribuição de Nota'!M$5</f>
        <v>0</v>
      </c>
      <c r="M110" s="22">
        <f>VLOOKUP(_xlfn.CONCAT($A110,$B110),'Atribuição de Nota'!$A:$S,14,0)*'Atribuição de Nota'!N$5</f>
        <v>0</v>
      </c>
      <c r="N110" s="22">
        <f>VLOOKUP(_xlfn.CONCAT($A110,$B110),'Atribuição de Nota'!$A:$S,15,0)*'Atribuição de Nota'!O$5</f>
        <v>0</v>
      </c>
      <c r="O110" s="22">
        <f>VLOOKUP(_xlfn.CONCAT($A110,$B110),'Atribuição de Nota'!$A:$S,16,0)*'Atribuição de Nota'!P$5</f>
        <v>0</v>
      </c>
      <c r="P110" s="22">
        <f>VLOOKUP(_xlfn.CONCAT($A110,$B110),'Atribuição de Nota'!$A:$S,17,0)*'Atribuição de Nota'!Q$5</f>
        <v>0</v>
      </c>
      <c r="Q110" s="22">
        <f>VLOOKUP(_xlfn.CONCAT($A110,$B110),'Atribuição de Nota'!$A:$S,18,0)*'Atribuição de Nota'!R$5</f>
        <v>0</v>
      </c>
      <c r="R110" s="22">
        <f>VLOOKUP(_xlfn.CONCAT($A110,$B110),'Atribuição de Nota'!$A:$S,19,0)*'Atribuição de Nota'!S$5</f>
        <v>0</v>
      </c>
      <c r="S110" s="10">
        <f t="shared" si="0"/>
        <v>0</v>
      </c>
      <c r="T110" s="10">
        <f t="shared" si="1"/>
        <v>0</v>
      </c>
      <c r="U110" s="24">
        <f t="shared" si="2"/>
        <v>0</v>
      </c>
    </row>
    <row r="111" spans="1:21" ht="13.2">
      <c r="A111" s="10" t="s">
        <v>127</v>
      </c>
      <c r="B111" s="10" t="s">
        <v>139</v>
      </c>
      <c r="C111" s="21"/>
      <c r="D111" s="22">
        <f>VLOOKUP(_xlfn.CONCAT($A111,$B111),'Atribuição de Nota'!$A:$S,5,0)*'Atribuição de Nota'!E$5</f>
        <v>0</v>
      </c>
      <c r="E111" s="22">
        <f>VLOOKUP(_xlfn.CONCAT($A111,$B111),'Atribuição de Nota'!$A:$S,6,0)*'Atribuição de Nota'!F$5</f>
        <v>0</v>
      </c>
      <c r="F111" s="22">
        <f>VLOOKUP(_xlfn.CONCAT($A111,$B111),'Atribuição de Nota'!$A:$S,7,0)*'Atribuição de Nota'!G$5</f>
        <v>0</v>
      </c>
      <c r="G111" s="22">
        <f>VLOOKUP(_xlfn.CONCAT($A111,$B111),'Atribuição de Nota'!$A:$S,8,0)*'Atribuição de Nota'!H$5</f>
        <v>0</v>
      </c>
      <c r="H111" s="22">
        <f>VLOOKUP(_xlfn.CONCAT($A111,$B111),'Atribuição de Nota'!$A:$S,9,0)*'Atribuição de Nota'!I$5</f>
        <v>0</v>
      </c>
      <c r="I111" s="22">
        <f>VLOOKUP(_xlfn.CONCAT($A111,$B111),'Atribuição de Nota'!$A:$S,10,0)*'Atribuição de Nota'!J$5</f>
        <v>0</v>
      </c>
      <c r="J111" s="22">
        <f>VLOOKUP(_xlfn.CONCAT($A111,$B111),'Atribuição de Nota'!$A:$S,11,0)*'Atribuição de Nota'!K$5</f>
        <v>0</v>
      </c>
      <c r="K111" s="22">
        <f>VLOOKUP(_xlfn.CONCAT($A111,$B111),'Atribuição de Nota'!$A:$S,12,0)*'Atribuição de Nota'!L$5</f>
        <v>0</v>
      </c>
      <c r="L111" s="22">
        <f>VLOOKUP(_xlfn.CONCAT($A111,$B111),'Atribuição de Nota'!$A:$S,13,0)*'Atribuição de Nota'!M$5</f>
        <v>0</v>
      </c>
      <c r="M111" s="22">
        <f>VLOOKUP(_xlfn.CONCAT($A111,$B111),'Atribuição de Nota'!$A:$S,14,0)*'Atribuição de Nota'!N$5</f>
        <v>0</v>
      </c>
      <c r="N111" s="22">
        <f>VLOOKUP(_xlfn.CONCAT($A111,$B111),'Atribuição de Nota'!$A:$S,15,0)*'Atribuição de Nota'!O$5</f>
        <v>0</v>
      </c>
      <c r="O111" s="22">
        <f>VLOOKUP(_xlfn.CONCAT($A111,$B111),'Atribuição de Nota'!$A:$S,16,0)*'Atribuição de Nota'!P$5</f>
        <v>0</v>
      </c>
      <c r="P111" s="22">
        <f>VLOOKUP(_xlfn.CONCAT($A111,$B111),'Atribuição de Nota'!$A:$S,17,0)*'Atribuição de Nota'!Q$5</f>
        <v>0</v>
      </c>
      <c r="Q111" s="22">
        <f>VLOOKUP(_xlfn.CONCAT($A111,$B111),'Atribuição de Nota'!$A:$S,18,0)*'Atribuição de Nota'!R$5</f>
        <v>0</v>
      </c>
      <c r="R111" s="22">
        <f>VLOOKUP(_xlfn.CONCAT($A111,$B111),'Atribuição de Nota'!$A:$S,19,0)*'Atribuição de Nota'!S$5</f>
        <v>0</v>
      </c>
      <c r="S111" s="10">
        <f t="shared" si="0"/>
        <v>0</v>
      </c>
      <c r="T111" s="10">
        <f t="shared" si="1"/>
        <v>0</v>
      </c>
      <c r="U111" s="24">
        <f t="shared" si="2"/>
        <v>0</v>
      </c>
    </row>
    <row r="112" spans="1:21" ht="13.2">
      <c r="A112" s="10" t="s">
        <v>127</v>
      </c>
      <c r="B112" s="10" t="s">
        <v>140</v>
      </c>
      <c r="C112" s="21"/>
      <c r="D112" s="22">
        <f>VLOOKUP(_xlfn.CONCAT($A112,$B112),'Atribuição de Nota'!$A:$S,5,0)*'Atribuição de Nota'!E$5</f>
        <v>0</v>
      </c>
      <c r="E112" s="22">
        <f>VLOOKUP(_xlfn.CONCAT($A112,$B112),'Atribuição de Nota'!$A:$S,6,0)*'Atribuição de Nota'!F$5</f>
        <v>0</v>
      </c>
      <c r="F112" s="22">
        <f>VLOOKUP(_xlfn.CONCAT($A112,$B112),'Atribuição de Nota'!$A:$S,7,0)*'Atribuição de Nota'!G$5</f>
        <v>0</v>
      </c>
      <c r="G112" s="22">
        <f>VLOOKUP(_xlfn.CONCAT($A112,$B112),'Atribuição de Nota'!$A:$S,8,0)*'Atribuição de Nota'!H$5</f>
        <v>0</v>
      </c>
      <c r="H112" s="22">
        <f>VLOOKUP(_xlfn.CONCAT($A112,$B112),'Atribuição de Nota'!$A:$S,9,0)*'Atribuição de Nota'!I$5</f>
        <v>0</v>
      </c>
      <c r="I112" s="22">
        <f>VLOOKUP(_xlfn.CONCAT($A112,$B112),'Atribuição de Nota'!$A:$S,10,0)*'Atribuição de Nota'!J$5</f>
        <v>0</v>
      </c>
      <c r="J112" s="22">
        <f>VLOOKUP(_xlfn.CONCAT($A112,$B112),'Atribuição de Nota'!$A:$S,11,0)*'Atribuição de Nota'!K$5</f>
        <v>0</v>
      </c>
      <c r="K112" s="22">
        <f>VLOOKUP(_xlfn.CONCAT($A112,$B112),'Atribuição de Nota'!$A:$S,12,0)*'Atribuição de Nota'!L$5</f>
        <v>0</v>
      </c>
      <c r="L112" s="22">
        <f>VLOOKUP(_xlfn.CONCAT($A112,$B112),'Atribuição de Nota'!$A:$S,13,0)*'Atribuição de Nota'!M$5</f>
        <v>0</v>
      </c>
      <c r="M112" s="22">
        <f>VLOOKUP(_xlfn.CONCAT($A112,$B112),'Atribuição de Nota'!$A:$S,14,0)*'Atribuição de Nota'!N$5</f>
        <v>0</v>
      </c>
      <c r="N112" s="22">
        <f>VLOOKUP(_xlfn.CONCAT($A112,$B112),'Atribuição de Nota'!$A:$S,15,0)*'Atribuição de Nota'!O$5</f>
        <v>0</v>
      </c>
      <c r="O112" s="22">
        <f>VLOOKUP(_xlfn.CONCAT($A112,$B112),'Atribuição de Nota'!$A:$S,16,0)*'Atribuição de Nota'!P$5</f>
        <v>0</v>
      </c>
      <c r="P112" s="22">
        <f>VLOOKUP(_xlfn.CONCAT($A112,$B112),'Atribuição de Nota'!$A:$S,17,0)*'Atribuição de Nota'!Q$5</f>
        <v>0</v>
      </c>
      <c r="Q112" s="22">
        <f>VLOOKUP(_xlfn.CONCAT($A112,$B112),'Atribuição de Nota'!$A:$S,18,0)*'Atribuição de Nota'!R$5</f>
        <v>0</v>
      </c>
      <c r="R112" s="22">
        <f>VLOOKUP(_xlfn.CONCAT($A112,$B112),'Atribuição de Nota'!$A:$S,19,0)*'Atribuição de Nota'!S$5</f>
        <v>0</v>
      </c>
      <c r="S112" s="10">
        <f t="shared" si="0"/>
        <v>0</v>
      </c>
      <c r="T112" s="10">
        <f t="shared" si="1"/>
        <v>0</v>
      </c>
      <c r="U112" s="24">
        <f t="shared" si="2"/>
        <v>0</v>
      </c>
    </row>
    <row r="113" spans="1:21" ht="13.2">
      <c r="A113" s="10" t="s">
        <v>127</v>
      </c>
      <c r="B113" s="10" t="s">
        <v>141</v>
      </c>
      <c r="C113" s="21"/>
      <c r="D113" s="22">
        <f>VLOOKUP(_xlfn.CONCAT($A113,$B113),'Atribuição de Nota'!$A:$S,5,0)*'Atribuição de Nota'!E$5</f>
        <v>0</v>
      </c>
      <c r="E113" s="22">
        <f>VLOOKUP(_xlfn.CONCAT($A113,$B113),'Atribuição de Nota'!$A:$S,6,0)*'Atribuição de Nota'!F$5</f>
        <v>0</v>
      </c>
      <c r="F113" s="22">
        <f>VLOOKUP(_xlfn.CONCAT($A113,$B113),'Atribuição de Nota'!$A:$S,7,0)*'Atribuição de Nota'!G$5</f>
        <v>0</v>
      </c>
      <c r="G113" s="22">
        <f>VLOOKUP(_xlfn.CONCAT($A113,$B113),'Atribuição de Nota'!$A:$S,8,0)*'Atribuição de Nota'!H$5</f>
        <v>0</v>
      </c>
      <c r="H113" s="22">
        <f>VLOOKUP(_xlfn.CONCAT($A113,$B113),'Atribuição de Nota'!$A:$S,9,0)*'Atribuição de Nota'!I$5</f>
        <v>0</v>
      </c>
      <c r="I113" s="22">
        <f>VLOOKUP(_xlfn.CONCAT($A113,$B113),'Atribuição de Nota'!$A:$S,10,0)*'Atribuição de Nota'!J$5</f>
        <v>0</v>
      </c>
      <c r="J113" s="22">
        <f>VLOOKUP(_xlfn.CONCAT($A113,$B113),'Atribuição de Nota'!$A:$S,11,0)*'Atribuição de Nota'!K$5</f>
        <v>0</v>
      </c>
      <c r="K113" s="22">
        <f>VLOOKUP(_xlfn.CONCAT($A113,$B113),'Atribuição de Nota'!$A:$S,12,0)*'Atribuição de Nota'!L$5</f>
        <v>0</v>
      </c>
      <c r="L113" s="22">
        <f>VLOOKUP(_xlfn.CONCAT($A113,$B113),'Atribuição de Nota'!$A:$S,13,0)*'Atribuição de Nota'!M$5</f>
        <v>0</v>
      </c>
      <c r="M113" s="22">
        <f>VLOOKUP(_xlfn.CONCAT($A113,$B113),'Atribuição de Nota'!$A:$S,14,0)*'Atribuição de Nota'!N$5</f>
        <v>0</v>
      </c>
      <c r="N113" s="22">
        <f>VLOOKUP(_xlfn.CONCAT($A113,$B113),'Atribuição de Nota'!$A:$S,15,0)*'Atribuição de Nota'!O$5</f>
        <v>0</v>
      </c>
      <c r="O113" s="22">
        <f>VLOOKUP(_xlfn.CONCAT($A113,$B113),'Atribuição de Nota'!$A:$S,16,0)*'Atribuição de Nota'!P$5</f>
        <v>0</v>
      </c>
      <c r="P113" s="22">
        <f>VLOOKUP(_xlfn.CONCAT($A113,$B113),'Atribuição de Nota'!$A:$S,17,0)*'Atribuição de Nota'!Q$5</f>
        <v>0</v>
      </c>
      <c r="Q113" s="22">
        <f>VLOOKUP(_xlfn.CONCAT($A113,$B113),'Atribuição de Nota'!$A:$S,18,0)*'Atribuição de Nota'!R$5</f>
        <v>0</v>
      </c>
      <c r="R113" s="22">
        <f>VLOOKUP(_xlfn.CONCAT($A113,$B113),'Atribuição de Nota'!$A:$S,19,0)*'Atribuição de Nota'!S$5</f>
        <v>0</v>
      </c>
      <c r="S113" s="10">
        <f t="shared" si="0"/>
        <v>0</v>
      </c>
      <c r="T113" s="10">
        <f t="shared" si="1"/>
        <v>0</v>
      </c>
      <c r="U113" s="24">
        <f t="shared" si="2"/>
        <v>0</v>
      </c>
    </row>
    <row r="114" spans="1:21" ht="13.2">
      <c r="A114" s="10" t="s">
        <v>127</v>
      </c>
      <c r="B114" s="10" t="s">
        <v>142</v>
      </c>
      <c r="C114" s="21"/>
      <c r="D114" s="22">
        <f>VLOOKUP(_xlfn.CONCAT($A114,$B114),'Atribuição de Nota'!$A:$S,5,0)*'Atribuição de Nota'!E$5</f>
        <v>0</v>
      </c>
      <c r="E114" s="22">
        <f>VLOOKUP(_xlfn.CONCAT($A114,$B114),'Atribuição de Nota'!$A:$S,6,0)*'Atribuição de Nota'!F$5</f>
        <v>0</v>
      </c>
      <c r="F114" s="22">
        <f>VLOOKUP(_xlfn.CONCAT($A114,$B114),'Atribuição de Nota'!$A:$S,7,0)*'Atribuição de Nota'!G$5</f>
        <v>0</v>
      </c>
      <c r="G114" s="22">
        <f>VLOOKUP(_xlfn.CONCAT($A114,$B114),'Atribuição de Nota'!$A:$S,8,0)*'Atribuição de Nota'!H$5</f>
        <v>0</v>
      </c>
      <c r="H114" s="22">
        <f>VLOOKUP(_xlfn.CONCAT($A114,$B114),'Atribuição de Nota'!$A:$S,9,0)*'Atribuição de Nota'!I$5</f>
        <v>0</v>
      </c>
      <c r="I114" s="22">
        <f>VLOOKUP(_xlfn.CONCAT($A114,$B114),'Atribuição de Nota'!$A:$S,10,0)*'Atribuição de Nota'!J$5</f>
        <v>0</v>
      </c>
      <c r="J114" s="22">
        <f>VLOOKUP(_xlfn.CONCAT($A114,$B114),'Atribuição de Nota'!$A:$S,11,0)*'Atribuição de Nota'!K$5</f>
        <v>0</v>
      </c>
      <c r="K114" s="22">
        <f>VLOOKUP(_xlfn.CONCAT($A114,$B114),'Atribuição de Nota'!$A:$S,12,0)*'Atribuição de Nota'!L$5</f>
        <v>0</v>
      </c>
      <c r="L114" s="22">
        <f>VLOOKUP(_xlfn.CONCAT($A114,$B114),'Atribuição de Nota'!$A:$S,13,0)*'Atribuição de Nota'!M$5</f>
        <v>0</v>
      </c>
      <c r="M114" s="22">
        <f>VLOOKUP(_xlfn.CONCAT($A114,$B114),'Atribuição de Nota'!$A:$S,14,0)*'Atribuição de Nota'!N$5</f>
        <v>0</v>
      </c>
      <c r="N114" s="22">
        <f>VLOOKUP(_xlfn.CONCAT($A114,$B114),'Atribuição de Nota'!$A:$S,15,0)*'Atribuição de Nota'!O$5</f>
        <v>0</v>
      </c>
      <c r="O114" s="22">
        <f>VLOOKUP(_xlfn.CONCAT($A114,$B114),'Atribuição de Nota'!$A:$S,16,0)*'Atribuição de Nota'!P$5</f>
        <v>0</v>
      </c>
      <c r="P114" s="22">
        <f>VLOOKUP(_xlfn.CONCAT($A114,$B114),'Atribuição de Nota'!$A:$S,17,0)*'Atribuição de Nota'!Q$5</f>
        <v>0</v>
      </c>
      <c r="Q114" s="22">
        <f>VLOOKUP(_xlfn.CONCAT($A114,$B114),'Atribuição de Nota'!$A:$S,18,0)*'Atribuição de Nota'!R$5</f>
        <v>0</v>
      </c>
      <c r="R114" s="22">
        <f>VLOOKUP(_xlfn.CONCAT($A114,$B114),'Atribuição de Nota'!$A:$S,19,0)*'Atribuição de Nota'!S$5</f>
        <v>0</v>
      </c>
      <c r="S114" s="10">
        <f t="shared" si="0"/>
        <v>0</v>
      </c>
      <c r="T114" s="10">
        <f t="shared" si="1"/>
        <v>0</v>
      </c>
      <c r="U114" s="24">
        <f t="shared" si="2"/>
        <v>0</v>
      </c>
    </row>
    <row r="115" spans="1:21" ht="13.2">
      <c r="A115" s="10" t="s">
        <v>127</v>
      </c>
      <c r="B115" s="10" t="s">
        <v>143</v>
      </c>
      <c r="C115" s="21"/>
      <c r="D115" s="22">
        <f>VLOOKUP(_xlfn.CONCAT($A115,$B115),'Atribuição de Nota'!$A:$S,5,0)*'Atribuição de Nota'!E$5</f>
        <v>0</v>
      </c>
      <c r="E115" s="22">
        <f>VLOOKUP(_xlfn.CONCAT($A115,$B115),'Atribuição de Nota'!$A:$S,6,0)*'Atribuição de Nota'!F$5</f>
        <v>0</v>
      </c>
      <c r="F115" s="22">
        <f>VLOOKUP(_xlfn.CONCAT($A115,$B115),'Atribuição de Nota'!$A:$S,7,0)*'Atribuição de Nota'!G$5</f>
        <v>0</v>
      </c>
      <c r="G115" s="22">
        <f>VLOOKUP(_xlfn.CONCAT($A115,$B115),'Atribuição de Nota'!$A:$S,8,0)*'Atribuição de Nota'!H$5</f>
        <v>0</v>
      </c>
      <c r="H115" s="22">
        <f>VLOOKUP(_xlfn.CONCAT($A115,$B115),'Atribuição de Nota'!$A:$S,9,0)*'Atribuição de Nota'!I$5</f>
        <v>0</v>
      </c>
      <c r="I115" s="22">
        <f>VLOOKUP(_xlfn.CONCAT($A115,$B115),'Atribuição de Nota'!$A:$S,10,0)*'Atribuição de Nota'!J$5</f>
        <v>0</v>
      </c>
      <c r="J115" s="22">
        <f>VLOOKUP(_xlfn.CONCAT($A115,$B115),'Atribuição de Nota'!$A:$S,11,0)*'Atribuição de Nota'!K$5</f>
        <v>0</v>
      </c>
      <c r="K115" s="22">
        <f>VLOOKUP(_xlfn.CONCAT($A115,$B115),'Atribuição de Nota'!$A:$S,12,0)*'Atribuição de Nota'!L$5</f>
        <v>0</v>
      </c>
      <c r="L115" s="22">
        <f>VLOOKUP(_xlfn.CONCAT($A115,$B115),'Atribuição de Nota'!$A:$S,13,0)*'Atribuição de Nota'!M$5</f>
        <v>0</v>
      </c>
      <c r="M115" s="22">
        <f>VLOOKUP(_xlfn.CONCAT($A115,$B115),'Atribuição de Nota'!$A:$S,14,0)*'Atribuição de Nota'!N$5</f>
        <v>0</v>
      </c>
      <c r="N115" s="22">
        <f>VLOOKUP(_xlfn.CONCAT($A115,$B115),'Atribuição de Nota'!$A:$S,15,0)*'Atribuição de Nota'!O$5</f>
        <v>0</v>
      </c>
      <c r="O115" s="22">
        <f>VLOOKUP(_xlfn.CONCAT($A115,$B115),'Atribuição de Nota'!$A:$S,16,0)*'Atribuição de Nota'!P$5</f>
        <v>0</v>
      </c>
      <c r="P115" s="22">
        <f>VLOOKUP(_xlfn.CONCAT($A115,$B115),'Atribuição de Nota'!$A:$S,17,0)*'Atribuição de Nota'!Q$5</f>
        <v>0</v>
      </c>
      <c r="Q115" s="22">
        <f>VLOOKUP(_xlfn.CONCAT($A115,$B115),'Atribuição de Nota'!$A:$S,18,0)*'Atribuição de Nota'!R$5</f>
        <v>0</v>
      </c>
      <c r="R115" s="22">
        <f>VLOOKUP(_xlfn.CONCAT($A115,$B115),'Atribuição de Nota'!$A:$S,19,0)*'Atribuição de Nota'!S$5</f>
        <v>0</v>
      </c>
      <c r="S115" s="10">
        <f t="shared" si="0"/>
        <v>0</v>
      </c>
      <c r="T115" s="10">
        <f t="shared" si="1"/>
        <v>0</v>
      </c>
      <c r="U115" s="24">
        <f t="shared" si="2"/>
        <v>0</v>
      </c>
    </row>
    <row r="116" spans="1:21" ht="13.2">
      <c r="A116" s="10" t="s">
        <v>127</v>
      </c>
      <c r="B116" s="10" t="s">
        <v>144</v>
      </c>
      <c r="C116" s="21"/>
      <c r="D116" s="22">
        <f>VLOOKUP(_xlfn.CONCAT($A116,$B116),'Atribuição de Nota'!$A:$S,5,0)*'Atribuição de Nota'!E$5</f>
        <v>0</v>
      </c>
      <c r="E116" s="22">
        <f>VLOOKUP(_xlfn.CONCAT($A116,$B116),'Atribuição de Nota'!$A:$S,6,0)*'Atribuição de Nota'!F$5</f>
        <v>0</v>
      </c>
      <c r="F116" s="22">
        <f>VLOOKUP(_xlfn.CONCAT($A116,$B116),'Atribuição de Nota'!$A:$S,7,0)*'Atribuição de Nota'!G$5</f>
        <v>0</v>
      </c>
      <c r="G116" s="22">
        <f>VLOOKUP(_xlfn.CONCAT($A116,$B116),'Atribuição de Nota'!$A:$S,8,0)*'Atribuição de Nota'!H$5</f>
        <v>0</v>
      </c>
      <c r="H116" s="22">
        <f>VLOOKUP(_xlfn.CONCAT($A116,$B116),'Atribuição de Nota'!$A:$S,9,0)*'Atribuição de Nota'!I$5</f>
        <v>0</v>
      </c>
      <c r="I116" s="22">
        <f>VLOOKUP(_xlfn.CONCAT($A116,$B116),'Atribuição de Nota'!$A:$S,10,0)*'Atribuição de Nota'!J$5</f>
        <v>0</v>
      </c>
      <c r="J116" s="22">
        <f>VLOOKUP(_xlfn.CONCAT($A116,$B116),'Atribuição de Nota'!$A:$S,11,0)*'Atribuição de Nota'!K$5</f>
        <v>0</v>
      </c>
      <c r="K116" s="22">
        <f>VLOOKUP(_xlfn.CONCAT($A116,$B116),'Atribuição de Nota'!$A:$S,12,0)*'Atribuição de Nota'!L$5</f>
        <v>0</v>
      </c>
      <c r="L116" s="22">
        <f>VLOOKUP(_xlfn.CONCAT($A116,$B116),'Atribuição de Nota'!$A:$S,13,0)*'Atribuição de Nota'!M$5</f>
        <v>0</v>
      </c>
      <c r="M116" s="22">
        <f>VLOOKUP(_xlfn.CONCAT($A116,$B116),'Atribuição de Nota'!$A:$S,14,0)*'Atribuição de Nota'!N$5</f>
        <v>0</v>
      </c>
      <c r="N116" s="22">
        <f>VLOOKUP(_xlfn.CONCAT($A116,$B116),'Atribuição de Nota'!$A:$S,15,0)*'Atribuição de Nota'!O$5</f>
        <v>0</v>
      </c>
      <c r="O116" s="22">
        <f>VLOOKUP(_xlfn.CONCAT($A116,$B116),'Atribuição de Nota'!$A:$S,16,0)*'Atribuição de Nota'!P$5</f>
        <v>0</v>
      </c>
      <c r="P116" s="22">
        <f>VLOOKUP(_xlfn.CONCAT($A116,$B116),'Atribuição de Nota'!$A:$S,17,0)*'Atribuição de Nota'!Q$5</f>
        <v>0</v>
      </c>
      <c r="Q116" s="22">
        <f>VLOOKUP(_xlfn.CONCAT($A116,$B116),'Atribuição de Nota'!$A:$S,18,0)*'Atribuição de Nota'!R$5</f>
        <v>0</v>
      </c>
      <c r="R116" s="22">
        <f>VLOOKUP(_xlfn.CONCAT($A116,$B116),'Atribuição de Nota'!$A:$S,19,0)*'Atribuição de Nota'!S$5</f>
        <v>0</v>
      </c>
      <c r="S116" s="10">
        <f t="shared" si="0"/>
        <v>0</v>
      </c>
      <c r="T116" s="10">
        <f t="shared" si="1"/>
        <v>0</v>
      </c>
      <c r="U116" s="24">
        <f t="shared" si="2"/>
        <v>0</v>
      </c>
    </row>
    <row r="117" spans="1:21" ht="13.2">
      <c r="A117" s="10" t="s">
        <v>127</v>
      </c>
      <c r="B117" s="10" t="s">
        <v>145</v>
      </c>
      <c r="C117" s="21"/>
      <c r="D117" s="22">
        <f>VLOOKUP(_xlfn.CONCAT($A117,$B117),'Atribuição de Nota'!$A:$S,5,0)*'Atribuição de Nota'!E$5</f>
        <v>0</v>
      </c>
      <c r="E117" s="22">
        <f>VLOOKUP(_xlfn.CONCAT($A117,$B117),'Atribuição de Nota'!$A:$S,6,0)*'Atribuição de Nota'!F$5</f>
        <v>0</v>
      </c>
      <c r="F117" s="22">
        <f>VLOOKUP(_xlfn.CONCAT($A117,$B117),'Atribuição de Nota'!$A:$S,7,0)*'Atribuição de Nota'!G$5</f>
        <v>0</v>
      </c>
      <c r="G117" s="22">
        <f>VLOOKUP(_xlfn.CONCAT($A117,$B117),'Atribuição de Nota'!$A:$S,8,0)*'Atribuição de Nota'!H$5</f>
        <v>0</v>
      </c>
      <c r="H117" s="22">
        <f>VLOOKUP(_xlfn.CONCAT($A117,$B117),'Atribuição de Nota'!$A:$S,9,0)*'Atribuição de Nota'!I$5</f>
        <v>0</v>
      </c>
      <c r="I117" s="22">
        <f>VLOOKUP(_xlfn.CONCAT($A117,$B117),'Atribuição de Nota'!$A:$S,10,0)*'Atribuição de Nota'!J$5</f>
        <v>0</v>
      </c>
      <c r="J117" s="22">
        <f>VLOOKUP(_xlfn.CONCAT($A117,$B117),'Atribuição de Nota'!$A:$S,11,0)*'Atribuição de Nota'!K$5</f>
        <v>0</v>
      </c>
      <c r="K117" s="22">
        <f>VLOOKUP(_xlfn.CONCAT($A117,$B117),'Atribuição de Nota'!$A:$S,12,0)*'Atribuição de Nota'!L$5</f>
        <v>0</v>
      </c>
      <c r="L117" s="22">
        <f>VLOOKUP(_xlfn.CONCAT($A117,$B117),'Atribuição de Nota'!$A:$S,13,0)*'Atribuição de Nota'!M$5</f>
        <v>0</v>
      </c>
      <c r="M117" s="22">
        <f>VLOOKUP(_xlfn.CONCAT($A117,$B117),'Atribuição de Nota'!$A:$S,14,0)*'Atribuição de Nota'!N$5</f>
        <v>0</v>
      </c>
      <c r="N117" s="22">
        <f>VLOOKUP(_xlfn.CONCAT($A117,$B117),'Atribuição de Nota'!$A:$S,15,0)*'Atribuição de Nota'!O$5</f>
        <v>0</v>
      </c>
      <c r="O117" s="22">
        <f>VLOOKUP(_xlfn.CONCAT($A117,$B117),'Atribuição de Nota'!$A:$S,16,0)*'Atribuição de Nota'!P$5</f>
        <v>0</v>
      </c>
      <c r="P117" s="22">
        <f>VLOOKUP(_xlfn.CONCAT($A117,$B117),'Atribuição de Nota'!$A:$S,17,0)*'Atribuição de Nota'!Q$5</f>
        <v>0</v>
      </c>
      <c r="Q117" s="22">
        <f>VLOOKUP(_xlfn.CONCAT($A117,$B117),'Atribuição de Nota'!$A:$S,18,0)*'Atribuição de Nota'!R$5</f>
        <v>0</v>
      </c>
      <c r="R117" s="22">
        <f>VLOOKUP(_xlfn.CONCAT($A117,$B117),'Atribuição de Nota'!$A:$S,19,0)*'Atribuição de Nota'!S$5</f>
        <v>0</v>
      </c>
      <c r="S117" s="10">
        <f t="shared" si="0"/>
        <v>0</v>
      </c>
      <c r="T117" s="10">
        <f t="shared" si="1"/>
        <v>0</v>
      </c>
      <c r="U117" s="24">
        <f t="shared" si="2"/>
        <v>0</v>
      </c>
    </row>
    <row r="118" spans="1:21" ht="13.2">
      <c r="A118" s="10" t="s">
        <v>127</v>
      </c>
      <c r="B118" s="10" t="s">
        <v>146</v>
      </c>
      <c r="C118" s="21"/>
      <c r="D118" s="22">
        <f>VLOOKUP(_xlfn.CONCAT($A118,$B118),'Atribuição de Nota'!$A:$S,5,0)*'Atribuição de Nota'!E$5</f>
        <v>0</v>
      </c>
      <c r="E118" s="22">
        <f>VLOOKUP(_xlfn.CONCAT($A118,$B118),'Atribuição de Nota'!$A:$S,6,0)*'Atribuição de Nota'!F$5</f>
        <v>0</v>
      </c>
      <c r="F118" s="22">
        <f>VLOOKUP(_xlfn.CONCAT($A118,$B118),'Atribuição de Nota'!$A:$S,7,0)*'Atribuição de Nota'!G$5</f>
        <v>0</v>
      </c>
      <c r="G118" s="22">
        <f>VLOOKUP(_xlfn.CONCAT($A118,$B118),'Atribuição de Nota'!$A:$S,8,0)*'Atribuição de Nota'!H$5</f>
        <v>0</v>
      </c>
      <c r="H118" s="22">
        <f>VLOOKUP(_xlfn.CONCAT($A118,$B118),'Atribuição de Nota'!$A:$S,9,0)*'Atribuição de Nota'!I$5</f>
        <v>0</v>
      </c>
      <c r="I118" s="22">
        <f>VLOOKUP(_xlfn.CONCAT($A118,$B118),'Atribuição de Nota'!$A:$S,10,0)*'Atribuição de Nota'!J$5</f>
        <v>0</v>
      </c>
      <c r="J118" s="22">
        <f>VLOOKUP(_xlfn.CONCAT($A118,$B118),'Atribuição de Nota'!$A:$S,11,0)*'Atribuição de Nota'!K$5</f>
        <v>0</v>
      </c>
      <c r="K118" s="22">
        <f>VLOOKUP(_xlfn.CONCAT($A118,$B118),'Atribuição de Nota'!$A:$S,12,0)*'Atribuição de Nota'!L$5</f>
        <v>0</v>
      </c>
      <c r="L118" s="22">
        <f>VLOOKUP(_xlfn.CONCAT($A118,$B118),'Atribuição de Nota'!$A:$S,13,0)*'Atribuição de Nota'!M$5</f>
        <v>0</v>
      </c>
      <c r="M118" s="22">
        <f>VLOOKUP(_xlfn.CONCAT($A118,$B118),'Atribuição de Nota'!$A:$S,14,0)*'Atribuição de Nota'!N$5</f>
        <v>0</v>
      </c>
      <c r="N118" s="22">
        <f>VLOOKUP(_xlfn.CONCAT($A118,$B118),'Atribuição de Nota'!$A:$S,15,0)*'Atribuição de Nota'!O$5</f>
        <v>0</v>
      </c>
      <c r="O118" s="22">
        <f>VLOOKUP(_xlfn.CONCAT($A118,$B118),'Atribuição de Nota'!$A:$S,16,0)*'Atribuição de Nota'!P$5</f>
        <v>0</v>
      </c>
      <c r="P118" s="22">
        <f>VLOOKUP(_xlfn.CONCAT($A118,$B118),'Atribuição de Nota'!$A:$S,17,0)*'Atribuição de Nota'!Q$5</f>
        <v>0</v>
      </c>
      <c r="Q118" s="22">
        <f>VLOOKUP(_xlfn.CONCAT($A118,$B118),'Atribuição de Nota'!$A:$S,18,0)*'Atribuição de Nota'!R$5</f>
        <v>0</v>
      </c>
      <c r="R118" s="22">
        <f>VLOOKUP(_xlfn.CONCAT($A118,$B118),'Atribuição de Nota'!$A:$S,19,0)*'Atribuição de Nota'!S$5</f>
        <v>0</v>
      </c>
      <c r="S118" s="10">
        <f t="shared" si="0"/>
        <v>0</v>
      </c>
      <c r="T118" s="10">
        <f t="shared" si="1"/>
        <v>0</v>
      </c>
      <c r="U118" s="24">
        <f t="shared" si="2"/>
        <v>0</v>
      </c>
    </row>
    <row r="119" spans="1:21" ht="13.2">
      <c r="A119" s="10" t="s">
        <v>127</v>
      </c>
      <c r="B119" s="10" t="s">
        <v>147</v>
      </c>
      <c r="C119" s="21"/>
      <c r="D119" s="22">
        <f>VLOOKUP(_xlfn.CONCAT($A119,$B119),'Atribuição de Nota'!$A:$S,5,0)*'Atribuição de Nota'!E$5</f>
        <v>0</v>
      </c>
      <c r="E119" s="22">
        <f>VLOOKUP(_xlfn.CONCAT($A119,$B119),'Atribuição de Nota'!$A:$S,6,0)*'Atribuição de Nota'!F$5</f>
        <v>0</v>
      </c>
      <c r="F119" s="22">
        <f>VLOOKUP(_xlfn.CONCAT($A119,$B119),'Atribuição de Nota'!$A:$S,7,0)*'Atribuição de Nota'!G$5</f>
        <v>0</v>
      </c>
      <c r="G119" s="22">
        <f>VLOOKUP(_xlfn.CONCAT($A119,$B119),'Atribuição de Nota'!$A:$S,8,0)*'Atribuição de Nota'!H$5</f>
        <v>0</v>
      </c>
      <c r="H119" s="22">
        <f>VLOOKUP(_xlfn.CONCAT($A119,$B119),'Atribuição de Nota'!$A:$S,9,0)*'Atribuição de Nota'!I$5</f>
        <v>0</v>
      </c>
      <c r="I119" s="22">
        <f>VLOOKUP(_xlfn.CONCAT($A119,$B119),'Atribuição de Nota'!$A:$S,10,0)*'Atribuição de Nota'!J$5</f>
        <v>0</v>
      </c>
      <c r="J119" s="22">
        <f>VLOOKUP(_xlfn.CONCAT($A119,$B119),'Atribuição de Nota'!$A:$S,11,0)*'Atribuição de Nota'!K$5</f>
        <v>0</v>
      </c>
      <c r="K119" s="22">
        <f>VLOOKUP(_xlfn.CONCAT($A119,$B119),'Atribuição de Nota'!$A:$S,12,0)*'Atribuição de Nota'!L$5</f>
        <v>0</v>
      </c>
      <c r="L119" s="22">
        <f>VLOOKUP(_xlfn.CONCAT($A119,$B119),'Atribuição de Nota'!$A:$S,13,0)*'Atribuição de Nota'!M$5</f>
        <v>0</v>
      </c>
      <c r="M119" s="22">
        <f>VLOOKUP(_xlfn.CONCAT($A119,$B119),'Atribuição de Nota'!$A:$S,14,0)*'Atribuição de Nota'!N$5</f>
        <v>0</v>
      </c>
      <c r="N119" s="22">
        <f>VLOOKUP(_xlfn.CONCAT($A119,$B119),'Atribuição de Nota'!$A:$S,15,0)*'Atribuição de Nota'!O$5</f>
        <v>0</v>
      </c>
      <c r="O119" s="22">
        <f>VLOOKUP(_xlfn.CONCAT($A119,$B119),'Atribuição de Nota'!$A:$S,16,0)*'Atribuição de Nota'!P$5</f>
        <v>0</v>
      </c>
      <c r="P119" s="22">
        <f>VLOOKUP(_xlfn.CONCAT($A119,$B119),'Atribuição de Nota'!$A:$S,17,0)*'Atribuição de Nota'!Q$5</f>
        <v>0</v>
      </c>
      <c r="Q119" s="22">
        <f>VLOOKUP(_xlfn.CONCAT($A119,$B119),'Atribuição de Nota'!$A:$S,18,0)*'Atribuição de Nota'!R$5</f>
        <v>0</v>
      </c>
      <c r="R119" s="22">
        <f>VLOOKUP(_xlfn.CONCAT($A119,$B119),'Atribuição de Nota'!$A:$S,19,0)*'Atribuição de Nota'!S$5</f>
        <v>0</v>
      </c>
      <c r="S119" s="10">
        <f t="shared" si="0"/>
        <v>0</v>
      </c>
      <c r="T119" s="10">
        <f t="shared" si="1"/>
        <v>0</v>
      </c>
      <c r="U119" s="24">
        <f t="shared" si="2"/>
        <v>0</v>
      </c>
    </row>
    <row r="120" spans="1:21" ht="13.2">
      <c r="A120" s="10" t="s">
        <v>127</v>
      </c>
      <c r="B120" s="10" t="s">
        <v>148</v>
      </c>
      <c r="C120" s="21"/>
      <c r="D120" s="22">
        <f>VLOOKUP(_xlfn.CONCAT($A120,$B120),'Atribuição de Nota'!$A:$S,5,0)*'Atribuição de Nota'!E$5</f>
        <v>0</v>
      </c>
      <c r="E120" s="22">
        <f>VLOOKUP(_xlfn.CONCAT($A120,$B120),'Atribuição de Nota'!$A:$S,6,0)*'Atribuição de Nota'!F$5</f>
        <v>0</v>
      </c>
      <c r="F120" s="22">
        <f>VLOOKUP(_xlfn.CONCAT($A120,$B120),'Atribuição de Nota'!$A:$S,7,0)*'Atribuição de Nota'!G$5</f>
        <v>0</v>
      </c>
      <c r="G120" s="22">
        <f>VLOOKUP(_xlfn.CONCAT($A120,$B120),'Atribuição de Nota'!$A:$S,8,0)*'Atribuição de Nota'!H$5</f>
        <v>0</v>
      </c>
      <c r="H120" s="22">
        <f>VLOOKUP(_xlfn.CONCAT($A120,$B120),'Atribuição de Nota'!$A:$S,9,0)*'Atribuição de Nota'!I$5</f>
        <v>0</v>
      </c>
      <c r="I120" s="22">
        <f>VLOOKUP(_xlfn.CONCAT($A120,$B120),'Atribuição de Nota'!$A:$S,10,0)*'Atribuição de Nota'!J$5</f>
        <v>0</v>
      </c>
      <c r="J120" s="22">
        <f>VLOOKUP(_xlfn.CONCAT($A120,$B120),'Atribuição de Nota'!$A:$S,11,0)*'Atribuição de Nota'!K$5</f>
        <v>0</v>
      </c>
      <c r="K120" s="22">
        <f>VLOOKUP(_xlfn.CONCAT($A120,$B120),'Atribuição de Nota'!$A:$S,12,0)*'Atribuição de Nota'!L$5</f>
        <v>0</v>
      </c>
      <c r="L120" s="22">
        <f>VLOOKUP(_xlfn.CONCAT($A120,$B120),'Atribuição de Nota'!$A:$S,13,0)*'Atribuição de Nota'!M$5</f>
        <v>0</v>
      </c>
      <c r="M120" s="22">
        <f>VLOOKUP(_xlfn.CONCAT($A120,$B120),'Atribuição de Nota'!$A:$S,14,0)*'Atribuição de Nota'!N$5</f>
        <v>0</v>
      </c>
      <c r="N120" s="22">
        <f>VLOOKUP(_xlfn.CONCAT($A120,$B120),'Atribuição de Nota'!$A:$S,15,0)*'Atribuição de Nota'!O$5</f>
        <v>0</v>
      </c>
      <c r="O120" s="22">
        <f>VLOOKUP(_xlfn.CONCAT($A120,$B120),'Atribuição de Nota'!$A:$S,16,0)*'Atribuição de Nota'!P$5</f>
        <v>0</v>
      </c>
      <c r="P120" s="22">
        <f>VLOOKUP(_xlfn.CONCAT($A120,$B120),'Atribuição de Nota'!$A:$S,17,0)*'Atribuição de Nota'!Q$5</f>
        <v>0</v>
      </c>
      <c r="Q120" s="22">
        <f>VLOOKUP(_xlfn.CONCAT($A120,$B120),'Atribuição de Nota'!$A:$S,18,0)*'Atribuição de Nota'!R$5</f>
        <v>0</v>
      </c>
      <c r="R120" s="22">
        <f>VLOOKUP(_xlfn.CONCAT($A120,$B120),'Atribuição de Nota'!$A:$S,19,0)*'Atribuição de Nota'!S$5</f>
        <v>0</v>
      </c>
      <c r="S120" s="10">
        <f t="shared" si="0"/>
        <v>0</v>
      </c>
      <c r="T120" s="10">
        <f t="shared" si="1"/>
        <v>0</v>
      </c>
      <c r="U120" s="24">
        <f t="shared" si="2"/>
        <v>0</v>
      </c>
    </row>
    <row r="121" spans="1:21" ht="13.2">
      <c r="A121" s="10" t="s">
        <v>127</v>
      </c>
      <c r="B121" s="10" t="s">
        <v>149</v>
      </c>
      <c r="C121" s="21"/>
      <c r="D121" s="22">
        <f>VLOOKUP(_xlfn.CONCAT($A121,$B121),'Atribuição de Nota'!$A:$S,5,0)*'Atribuição de Nota'!E$5</f>
        <v>0</v>
      </c>
      <c r="E121" s="22">
        <f>VLOOKUP(_xlfn.CONCAT($A121,$B121),'Atribuição de Nota'!$A:$S,6,0)*'Atribuição de Nota'!F$5</f>
        <v>0</v>
      </c>
      <c r="F121" s="22">
        <f>VLOOKUP(_xlfn.CONCAT($A121,$B121),'Atribuição de Nota'!$A:$S,7,0)*'Atribuição de Nota'!G$5</f>
        <v>0</v>
      </c>
      <c r="G121" s="22">
        <f>VLOOKUP(_xlfn.CONCAT($A121,$B121),'Atribuição de Nota'!$A:$S,8,0)*'Atribuição de Nota'!H$5</f>
        <v>0</v>
      </c>
      <c r="H121" s="22">
        <f>VLOOKUP(_xlfn.CONCAT($A121,$B121),'Atribuição de Nota'!$A:$S,9,0)*'Atribuição de Nota'!I$5</f>
        <v>0</v>
      </c>
      <c r="I121" s="22">
        <f>VLOOKUP(_xlfn.CONCAT($A121,$B121),'Atribuição de Nota'!$A:$S,10,0)*'Atribuição de Nota'!J$5</f>
        <v>0</v>
      </c>
      <c r="J121" s="22">
        <f>VLOOKUP(_xlfn.CONCAT($A121,$B121),'Atribuição de Nota'!$A:$S,11,0)*'Atribuição de Nota'!K$5</f>
        <v>0</v>
      </c>
      <c r="K121" s="22">
        <f>VLOOKUP(_xlfn.CONCAT($A121,$B121),'Atribuição de Nota'!$A:$S,12,0)*'Atribuição de Nota'!L$5</f>
        <v>0</v>
      </c>
      <c r="L121" s="22">
        <f>VLOOKUP(_xlfn.CONCAT($A121,$B121),'Atribuição de Nota'!$A:$S,13,0)*'Atribuição de Nota'!M$5</f>
        <v>0</v>
      </c>
      <c r="M121" s="22">
        <f>VLOOKUP(_xlfn.CONCAT($A121,$B121),'Atribuição de Nota'!$A:$S,14,0)*'Atribuição de Nota'!N$5</f>
        <v>0</v>
      </c>
      <c r="N121" s="22">
        <f>VLOOKUP(_xlfn.CONCAT($A121,$B121),'Atribuição de Nota'!$A:$S,15,0)*'Atribuição de Nota'!O$5</f>
        <v>0</v>
      </c>
      <c r="O121" s="22">
        <f>VLOOKUP(_xlfn.CONCAT($A121,$B121),'Atribuição de Nota'!$A:$S,16,0)*'Atribuição de Nota'!P$5</f>
        <v>0</v>
      </c>
      <c r="P121" s="22">
        <f>VLOOKUP(_xlfn.CONCAT($A121,$B121),'Atribuição de Nota'!$A:$S,17,0)*'Atribuição de Nota'!Q$5</f>
        <v>0</v>
      </c>
      <c r="Q121" s="22">
        <f>VLOOKUP(_xlfn.CONCAT($A121,$B121),'Atribuição de Nota'!$A:$S,18,0)*'Atribuição de Nota'!R$5</f>
        <v>0</v>
      </c>
      <c r="R121" s="22">
        <f>VLOOKUP(_xlfn.CONCAT($A121,$B121),'Atribuição de Nota'!$A:$S,19,0)*'Atribuição de Nota'!S$5</f>
        <v>0</v>
      </c>
      <c r="S121" s="10">
        <f t="shared" si="0"/>
        <v>0</v>
      </c>
      <c r="T121" s="10">
        <f t="shared" si="1"/>
        <v>0</v>
      </c>
      <c r="U121" s="24">
        <f t="shared" si="2"/>
        <v>0</v>
      </c>
    </row>
    <row r="122" spans="1:21" ht="13.2">
      <c r="A122" s="10" t="s">
        <v>127</v>
      </c>
      <c r="B122" s="10" t="s">
        <v>150</v>
      </c>
      <c r="C122" s="21"/>
      <c r="D122" s="22">
        <f>VLOOKUP(_xlfn.CONCAT($A122,$B122),'Atribuição de Nota'!$A:$S,5,0)*'Atribuição de Nota'!E$5</f>
        <v>0</v>
      </c>
      <c r="E122" s="22">
        <f>VLOOKUP(_xlfn.CONCAT($A122,$B122),'Atribuição de Nota'!$A:$S,6,0)*'Atribuição de Nota'!F$5</f>
        <v>0</v>
      </c>
      <c r="F122" s="22">
        <f>VLOOKUP(_xlfn.CONCAT($A122,$B122),'Atribuição de Nota'!$A:$S,7,0)*'Atribuição de Nota'!G$5</f>
        <v>0</v>
      </c>
      <c r="G122" s="22">
        <f>VLOOKUP(_xlfn.CONCAT($A122,$B122),'Atribuição de Nota'!$A:$S,8,0)*'Atribuição de Nota'!H$5</f>
        <v>0</v>
      </c>
      <c r="H122" s="22">
        <f>VLOOKUP(_xlfn.CONCAT($A122,$B122),'Atribuição de Nota'!$A:$S,9,0)*'Atribuição de Nota'!I$5</f>
        <v>0</v>
      </c>
      <c r="I122" s="22">
        <f>VLOOKUP(_xlfn.CONCAT($A122,$B122),'Atribuição de Nota'!$A:$S,10,0)*'Atribuição de Nota'!J$5</f>
        <v>0</v>
      </c>
      <c r="J122" s="22">
        <f>VLOOKUP(_xlfn.CONCAT($A122,$B122),'Atribuição de Nota'!$A:$S,11,0)*'Atribuição de Nota'!K$5</f>
        <v>0</v>
      </c>
      <c r="K122" s="22">
        <f>VLOOKUP(_xlfn.CONCAT($A122,$B122),'Atribuição de Nota'!$A:$S,12,0)*'Atribuição de Nota'!L$5</f>
        <v>0</v>
      </c>
      <c r="L122" s="22">
        <f>VLOOKUP(_xlfn.CONCAT($A122,$B122),'Atribuição de Nota'!$A:$S,13,0)*'Atribuição de Nota'!M$5</f>
        <v>0</v>
      </c>
      <c r="M122" s="22">
        <f>VLOOKUP(_xlfn.CONCAT($A122,$B122),'Atribuição de Nota'!$A:$S,14,0)*'Atribuição de Nota'!N$5</f>
        <v>0</v>
      </c>
      <c r="N122" s="22">
        <f>VLOOKUP(_xlfn.CONCAT($A122,$B122),'Atribuição de Nota'!$A:$S,15,0)*'Atribuição de Nota'!O$5</f>
        <v>0</v>
      </c>
      <c r="O122" s="22">
        <f>VLOOKUP(_xlfn.CONCAT($A122,$B122),'Atribuição de Nota'!$A:$S,16,0)*'Atribuição de Nota'!P$5</f>
        <v>0</v>
      </c>
      <c r="P122" s="22">
        <f>VLOOKUP(_xlfn.CONCAT($A122,$B122),'Atribuição de Nota'!$A:$S,17,0)*'Atribuição de Nota'!Q$5</f>
        <v>0</v>
      </c>
      <c r="Q122" s="22">
        <f>VLOOKUP(_xlfn.CONCAT($A122,$B122),'Atribuição de Nota'!$A:$S,18,0)*'Atribuição de Nota'!R$5</f>
        <v>0</v>
      </c>
      <c r="R122" s="22">
        <f>VLOOKUP(_xlfn.CONCAT($A122,$B122),'Atribuição de Nota'!$A:$S,19,0)*'Atribuição de Nota'!S$5</f>
        <v>0</v>
      </c>
      <c r="S122" s="10">
        <f t="shared" si="0"/>
        <v>0</v>
      </c>
      <c r="T122" s="10">
        <f t="shared" si="1"/>
        <v>0</v>
      </c>
      <c r="U122" s="24">
        <f t="shared" si="2"/>
        <v>0</v>
      </c>
    </row>
    <row r="123" spans="1:21" ht="13.2">
      <c r="A123" s="10" t="s">
        <v>127</v>
      </c>
      <c r="B123" s="10" t="s">
        <v>151</v>
      </c>
      <c r="C123" s="21"/>
      <c r="D123" s="22">
        <f>VLOOKUP(_xlfn.CONCAT($A123,$B123),'Atribuição de Nota'!$A:$S,5,0)*'Atribuição de Nota'!E$5</f>
        <v>0</v>
      </c>
      <c r="E123" s="22">
        <f>VLOOKUP(_xlfn.CONCAT($A123,$B123),'Atribuição de Nota'!$A:$S,6,0)*'Atribuição de Nota'!F$5</f>
        <v>0</v>
      </c>
      <c r="F123" s="22">
        <f>VLOOKUP(_xlfn.CONCAT($A123,$B123),'Atribuição de Nota'!$A:$S,7,0)*'Atribuição de Nota'!G$5</f>
        <v>0</v>
      </c>
      <c r="G123" s="22">
        <f>VLOOKUP(_xlfn.CONCAT($A123,$B123),'Atribuição de Nota'!$A:$S,8,0)*'Atribuição de Nota'!H$5</f>
        <v>0</v>
      </c>
      <c r="H123" s="22">
        <f>VLOOKUP(_xlfn.CONCAT($A123,$B123),'Atribuição de Nota'!$A:$S,9,0)*'Atribuição de Nota'!I$5</f>
        <v>0</v>
      </c>
      <c r="I123" s="22">
        <f>VLOOKUP(_xlfn.CONCAT($A123,$B123),'Atribuição de Nota'!$A:$S,10,0)*'Atribuição de Nota'!J$5</f>
        <v>0</v>
      </c>
      <c r="J123" s="22">
        <f>VLOOKUP(_xlfn.CONCAT($A123,$B123),'Atribuição de Nota'!$A:$S,11,0)*'Atribuição de Nota'!K$5</f>
        <v>0</v>
      </c>
      <c r="K123" s="22">
        <f>VLOOKUP(_xlfn.CONCAT($A123,$B123),'Atribuição de Nota'!$A:$S,12,0)*'Atribuição de Nota'!L$5</f>
        <v>0</v>
      </c>
      <c r="L123" s="22">
        <f>VLOOKUP(_xlfn.CONCAT($A123,$B123),'Atribuição de Nota'!$A:$S,13,0)*'Atribuição de Nota'!M$5</f>
        <v>0</v>
      </c>
      <c r="M123" s="22">
        <f>VLOOKUP(_xlfn.CONCAT($A123,$B123),'Atribuição de Nota'!$A:$S,14,0)*'Atribuição de Nota'!N$5</f>
        <v>0</v>
      </c>
      <c r="N123" s="22">
        <f>VLOOKUP(_xlfn.CONCAT($A123,$B123),'Atribuição de Nota'!$A:$S,15,0)*'Atribuição de Nota'!O$5</f>
        <v>0</v>
      </c>
      <c r="O123" s="22">
        <f>VLOOKUP(_xlfn.CONCAT($A123,$B123),'Atribuição de Nota'!$A:$S,16,0)*'Atribuição de Nota'!P$5</f>
        <v>0</v>
      </c>
      <c r="P123" s="22">
        <f>VLOOKUP(_xlfn.CONCAT($A123,$B123),'Atribuição de Nota'!$A:$S,17,0)*'Atribuição de Nota'!Q$5</f>
        <v>0</v>
      </c>
      <c r="Q123" s="22">
        <f>VLOOKUP(_xlfn.CONCAT($A123,$B123),'Atribuição de Nota'!$A:$S,18,0)*'Atribuição de Nota'!R$5</f>
        <v>0</v>
      </c>
      <c r="R123" s="22">
        <f>VLOOKUP(_xlfn.CONCAT($A123,$B123),'Atribuição de Nota'!$A:$S,19,0)*'Atribuição de Nota'!S$5</f>
        <v>0</v>
      </c>
      <c r="S123" s="10">
        <f t="shared" si="0"/>
        <v>0</v>
      </c>
      <c r="T123" s="10">
        <f t="shared" si="1"/>
        <v>0</v>
      </c>
      <c r="U123" s="24">
        <f t="shared" si="2"/>
        <v>0</v>
      </c>
    </row>
    <row r="124" spans="1:21" ht="13.2">
      <c r="A124" s="10" t="s">
        <v>127</v>
      </c>
      <c r="B124" s="10" t="s">
        <v>152</v>
      </c>
      <c r="C124" s="21"/>
      <c r="D124" s="22">
        <f>VLOOKUP(_xlfn.CONCAT($A124,$B124),'Atribuição de Nota'!$A:$S,5,0)*'Atribuição de Nota'!E$5</f>
        <v>0</v>
      </c>
      <c r="E124" s="22">
        <f>VLOOKUP(_xlfn.CONCAT($A124,$B124),'Atribuição de Nota'!$A:$S,6,0)*'Atribuição de Nota'!F$5</f>
        <v>0</v>
      </c>
      <c r="F124" s="22">
        <f>VLOOKUP(_xlfn.CONCAT($A124,$B124),'Atribuição de Nota'!$A:$S,7,0)*'Atribuição de Nota'!G$5</f>
        <v>0</v>
      </c>
      <c r="G124" s="22">
        <f>VLOOKUP(_xlfn.CONCAT($A124,$B124),'Atribuição de Nota'!$A:$S,8,0)*'Atribuição de Nota'!H$5</f>
        <v>0</v>
      </c>
      <c r="H124" s="22">
        <f>VLOOKUP(_xlfn.CONCAT($A124,$B124),'Atribuição de Nota'!$A:$S,9,0)*'Atribuição de Nota'!I$5</f>
        <v>0</v>
      </c>
      <c r="I124" s="22">
        <f>VLOOKUP(_xlfn.CONCAT($A124,$B124),'Atribuição de Nota'!$A:$S,10,0)*'Atribuição de Nota'!J$5</f>
        <v>0</v>
      </c>
      <c r="J124" s="22">
        <f>VLOOKUP(_xlfn.CONCAT($A124,$B124),'Atribuição de Nota'!$A:$S,11,0)*'Atribuição de Nota'!K$5</f>
        <v>0</v>
      </c>
      <c r="K124" s="22">
        <f>VLOOKUP(_xlfn.CONCAT($A124,$B124),'Atribuição de Nota'!$A:$S,12,0)*'Atribuição de Nota'!L$5</f>
        <v>0</v>
      </c>
      <c r="L124" s="22">
        <f>VLOOKUP(_xlfn.CONCAT($A124,$B124),'Atribuição de Nota'!$A:$S,13,0)*'Atribuição de Nota'!M$5</f>
        <v>0</v>
      </c>
      <c r="M124" s="22">
        <f>VLOOKUP(_xlfn.CONCAT($A124,$B124),'Atribuição de Nota'!$A:$S,14,0)*'Atribuição de Nota'!N$5</f>
        <v>0</v>
      </c>
      <c r="N124" s="22">
        <f>VLOOKUP(_xlfn.CONCAT($A124,$B124),'Atribuição de Nota'!$A:$S,15,0)*'Atribuição de Nota'!O$5</f>
        <v>0</v>
      </c>
      <c r="O124" s="22">
        <f>VLOOKUP(_xlfn.CONCAT($A124,$B124),'Atribuição de Nota'!$A:$S,16,0)*'Atribuição de Nota'!P$5</f>
        <v>0</v>
      </c>
      <c r="P124" s="22">
        <f>VLOOKUP(_xlfn.CONCAT($A124,$B124),'Atribuição de Nota'!$A:$S,17,0)*'Atribuição de Nota'!Q$5</f>
        <v>0</v>
      </c>
      <c r="Q124" s="22">
        <f>VLOOKUP(_xlfn.CONCAT($A124,$B124),'Atribuição de Nota'!$A:$S,18,0)*'Atribuição de Nota'!R$5</f>
        <v>0</v>
      </c>
      <c r="R124" s="22">
        <f>VLOOKUP(_xlfn.CONCAT($A124,$B124),'Atribuição de Nota'!$A:$S,19,0)*'Atribuição de Nota'!S$5</f>
        <v>0</v>
      </c>
      <c r="S124" s="10">
        <f t="shared" si="0"/>
        <v>0</v>
      </c>
      <c r="T124" s="10">
        <f t="shared" si="1"/>
        <v>0</v>
      </c>
      <c r="U124" s="24">
        <f t="shared" si="2"/>
        <v>0</v>
      </c>
    </row>
    <row r="125" spans="1:21" ht="13.2">
      <c r="A125" s="10" t="s">
        <v>127</v>
      </c>
      <c r="B125" s="10" t="s">
        <v>153</v>
      </c>
      <c r="C125" s="21"/>
      <c r="D125" s="22">
        <f>VLOOKUP(_xlfn.CONCAT($A125,$B125),'Atribuição de Nota'!$A:$S,5,0)*'Atribuição de Nota'!E$5</f>
        <v>0</v>
      </c>
      <c r="E125" s="22">
        <f>VLOOKUP(_xlfn.CONCAT($A125,$B125),'Atribuição de Nota'!$A:$S,6,0)*'Atribuição de Nota'!F$5</f>
        <v>0</v>
      </c>
      <c r="F125" s="22">
        <f>VLOOKUP(_xlfn.CONCAT($A125,$B125),'Atribuição de Nota'!$A:$S,7,0)*'Atribuição de Nota'!G$5</f>
        <v>0</v>
      </c>
      <c r="G125" s="22">
        <f>VLOOKUP(_xlfn.CONCAT($A125,$B125),'Atribuição de Nota'!$A:$S,8,0)*'Atribuição de Nota'!H$5</f>
        <v>0</v>
      </c>
      <c r="H125" s="22">
        <f>VLOOKUP(_xlfn.CONCAT($A125,$B125),'Atribuição de Nota'!$A:$S,9,0)*'Atribuição de Nota'!I$5</f>
        <v>0</v>
      </c>
      <c r="I125" s="22">
        <f>VLOOKUP(_xlfn.CONCAT($A125,$B125),'Atribuição de Nota'!$A:$S,10,0)*'Atribuição de Nota'!J$5</f>
        <v>0</v>
      </c>
      <c r="J125" s="22">
        <f>VLOOKUP(_xlfn.CONCAT($A125,$B125),'Atribuição de Nota'!$A:$S,11,0)*'Atribuição de Nota'!K$5</f>
        <v>0</v>
      </c>
      <c r="K125" s="22">
        <f>VLOOKUP(_xlfn.CONCAT($A125,$B125),'Atribuição de Nota'!$A:$S,12,0)*'Atribuição de Nota'!L$5</f>
        <v>0</v>
      </c>
      <c r="L125" s="22">
        <f>VLOOKUP(_xlfn.CONCAT($A125,$B125),'Atribuição de Nota'!$A:$S,13,0)*'Atribuição de Nota'!M$5</f>
        <v>0</v>
      </c>
      <c r="M125" s="22">
        <f>VLOOKUP(_xlfn.CONCAT($A125,$B125),'Atribuição de Nota'!$A:$S,14,0)*'Atribuição de Nota'!N$5</f>
        <v>0</v>
      </c>
      <c r="N125" s="22">
        <f>VLOOKUP(_xlfn.CONCAT($A125,$B125),'Atribuição de Nota'!$A:$S,15,0)*'Atribuição de Nota'!O$5</f>
        <v>0</v>
      </c>
      <c r="O125" s="22">
        <f>VLOOKUP(_xlfn.CONCAT($A125,$B125),'Atribuição de Nota'!$A:$S,16,0)*'Atribuição de Nota'!P$5</f>
        <v>0</v>
      </c>
      <c r="P125" s="22">
        <f>VLOOKUP(_xlfn.CONCAT($A125,$B125),'Atribuição de Nota'!$A:$S,17,0)*'Atribuição de Nota'!Q$5</f>
        <v>0</v>
      </c>
      <c r="Q125" s="22">
        <f>VLOOKUP(_xlfn.CONCAT($A125,$B125),'Atribuição de Nota'!$A:$S,18,0)*'Atribuição de Nota'!R$5</f>
        <v>0</v>
      </c>
      <c r="R125" s="22">
        <f>VLOOKUP(_xlfn.CONCAT($A125,$B125),'Atribuição de Nota'!$A:$S,19,0)*'Atribuição de Nota'!S$5</f>
        <v>0</v>
      </c>
      <c r="S125" s="10">
        <f t="shared" si="0"/>
        <v>0</v>
      </c>
      <c r="T125" s="10">
        <f t="shared" si="1"/>
        <v>0</v>
      </c>
      <c r="U125" s="24">
        <f t="shared" si="2"/>
        <v>0</v>
      </c>
    </row>
    <row r="126" spans="1:21" ht="13.2">
      <c r="A126" s="10" t="s">
        <v>127</v>
      </c>
      <c r="B126" s="10" t="s">
        <v>154</v>
      </c>
      <c r="C126" s="21"/>
      <c r="D126" s="22">
        <f>VLOOKUP(_xlfn.CONCAT($A126,$B126),'Atribuição de Nota'!$A:$S,5,0)*'Atribuição de Nota'!E$5</f>
        <v>0</v>
      </c>
      <c r="E126" s="22">
        <f>VLOOKUP(_xlfn.CONCAT($A126,$B126),'Atribuição de Nota'!$A:$S,6,0)*'Atribuição de Nota'!F$5</f>
        <v>0</v>
      </c>
      <c r="F126" s="22">
        <f>VLOOKUP(_xlfn.CONCAT($A126,$B126),'Atribuição de Nota'!$A:$S,7,0)*'Atribuição de Nota'!G$5</f>
        <v>0</v>
      </c>
      <c r="G126" s="22">
        <f>VLOOKUP(_xlfn.CONCAT($A126,$B126),'Atribuição de Nota'!$A:$S,8,0)*'Atribuição de Nota'!H$5</f>
        <v>0</v>
      </c>
      <c r="H126" s="22">
        <f>VLOOKUP(_xlfn.CONCAT($A126,$B126),'Atribuição de Nota'!$A:$S,9,0)*'Atribuição de Nota'!I$5</f>
        <v>0</v>
      </c>
      <c r="I126" s="22">
        <f>VLOOKUP(_xlfn.CONCAT($A126,$B126),'Atribuição de Nota'!$A:$S,10,0)*'Atribuição de Nota'!J$5</f>
        <v>0</v>
      </c>
      <c r="J126" s="22">
        <f>VLOOKUP(_xlfn.CONCAT($A126,$B126),'Atribuição de Nota'!$A:$S,11,0)*'Atribuição de Nota'!K$5</f>
        <v>0</v>
      </c>
      <c r="K126" s="22">
        <f>VLOOKUP(_xlfn.CONCAT($A126,$B126),'Atribuição de Nota'!$A:$S,12,0)*'Atribuição de Nota'!L$5</f>
        <v>0</v>
      </c>
      <c r="L126" s="22">
        <f>VLOOKUP(_xlfn.CONCAT($A126,$B126),'Atribuição de Nota'!$A:$S,13,0)*'Atribuição de Nota'!M$5</f>
        <v>0</v>
      </c>
      <c r="M126" s="22">
        <f>VLOOKUP(_xlfn.CONCAT($A126,$B126),'Atribuição de Nota'!$A:$S,14,0)*'Atribuição de Nota'!N$5</f>
        <v>0</v>
      </c>
      <c r="N126" s="22">
        <f>VLOOKUP(_xlfn.CONCAT($A126,$B126),'Atribuição de Nota'!$A:$S,15,0)*'Atribuição de Nota'!O$5</f>
        <v>0</v>
      </c>
      <c r="O126" s="22">
        <f>VLOOKUP(_xlfn.CONCAT($A126,$B126),'Atribuição de Nota'!$A:$S,16,0)*'Atribuição de Nota'!P$5</f>
        <v>0</v>
      </c>
      <c r="P126" s="22">
        <f>VLOOKUP(_xlfn.CONCAT($A126,$B126),'Atribuição de Nota'!$A:$S,17,0)*'Atribuição de Nota'!Q$5</f>
        <v>0</v>
      </c>
      <c r="Q126" s="22">
        <f>VLOOKUP(_xlfn.CONCAT($A126,$B126),'Atribuição de Nota'!$A:$S,18,0)*'Atribuição de Nota'!R$5</f>
        <v>0</v>
      </c>
      <c r="R126" s="22">
        <f>VLOOKUP(_xlfn.CONCAT($A126,$B126),'Atribuição de Nota'!$A:$S,19,0)*'Atribuição de Nota'!S$5</f>
        <v>0</v>
      </c>
      <c r="S126" s="10">
        <f t="shared" si="0"/>
        <v>0</v>
      </c>
      <c r="T126" s="10">
        <f t="shared" si="1"/>
        <v>0</v>
      </c>
      <c r="U126" s="24">
        <f t="shared" si="2"/>
        <v>0</v>
      </c>
    </row>
    <row r="127" spans="1:21" ht="13.2">
      <c r="A127" s="10" t="s">
        <v>127</v>
      </c>
      <c r="B127" s="10" t="s">
        <v>155</v>
      </c>
      <c r="C127" s="21"/>
      <c r="D127" s="22">
        <f>VLOOKUP(_xlfn.CONCAT($A127,$B127),'Atribuição de Nota'!$A:$S,5,0)*'Atribuição de Nota'!E$5</f>
        <v>0</v>
      </c>
      <c r="E127" s="22">
        <f>VLOOKUP(_xlfn.CONCAT($A127,$B127),'Atribuição de Nota'!$A:$S,6,0)*'Atribuição de Nota'!F$5</f>
        <v>0</v>
      </c>
      <c r="F127" s="22">
        <f>VLOOKUP(_xlfn.CONCAT($A127,$B127),'Atribuição de Nota'!$A:$S,7,0)*'Atribuição de Nota'!G$5</f>
        <v>0</v>
      </c>
      <c r="G127" s="22">
        <f>VLOOKUP(_xlfn.CONCAT($A127,$B127),'Atribuição de Nota'!$A:$S,8,0)*'Atribuição de Nota'!H$5</f>
        <v>0</v>
      </c>
      <c r="H127" s="22">
        <f>VLOOKUP(_xlfn.CONCAT($A127,$B127),'Atribuição de Nota'!$A:$S,9,0)*'Atribuição de Nota'!I$5</f>
        <v>0</v>
      </c>
      <c r="I127" s="22">
        <f>VLOOKUP(_xlfn.CONCAT($A127,$B127),'Atribuição de Nota'!$A:$S,10,0)*'Atribuição de Nota'!J$5</f>
        <v>0</v>
      </c>
      <c r="J127" s="22">
        <f>VLOOKUP(_xlfn.CONCAT($A127,$B127),'Atribuição de Nota'!$A:$S,11,0)*'Atribuição de Nota'!K$5</f>
        <v>0</v>
      </c>
      <c r="K127" s="22">
        <f>VLOOKUP(_xlfn.CONCAT($A127,$B127),'Atribuição de Nota'!$A:$S,12,0)*'Atribuição de Nota'!L$5</f>
        <v>0</v>
      </c>
      <c r="L127" s="22">
        <f>VLOOKUP(_xlfn.CONCAT($A127,$B127),'Atribuição de Nota'!$A:$S,13,0)*'Atribuição de Nota'!M$5</f>
        <v>0</v>
      </c>
      <c r="M127" s="22">
        <f>VLOOKUP(_xlfn.CONCAT($A127,$B127),'Atribuição de Nota'!$A:$S,14,0)*'Atribuição de Nota'!N$5</f>
        <v>0</v>
      </c>
      <c r="N127" s="22">
        <f>VLOOKUP(_xlfn.CONCAT($A127,$B127),'Atribuição de Nota'!$A:$S,15,0)*'Atribuição de Nota'!O$5</f>
        <v>0</v>
      </c>
      <c r="O127" s="22">
        <f>VLOOKUP(_xlfn.CONCAT($A127,$B127),'Atribuição de Nota'!$A:$S,16,0)*'Atribuição de Nota'!P$5</f>
        <v>0</v>
      </c>
      <c r="P127" s="22">
        <f>VLOOKUP(_xlfn.CONCAT($A127,$B127),'Atribuição de Nota'!$A:$S,17,0)*'Atribuição de Nota'!Q$5</f>
        <v>0</v>
      </c>
      <c r="Q127" s="22">
        <f>VLOOKUP(_xlfn.CONCAT($A127,$B127),'Atribuição de Nota'!$A:$S,18,0)*'Atribuição de Nota'!R$5</f>
        <v>0</v>
      </c>
      <c r="R127" s="22">
        <f>VLOOKUP(_xlfn.CONCAT($A127,$B127),'Atribuição de Nota'!$A:$S,19,0)*'Atribuição de Nota'!S$5</f>
        <v>0</v>
      </c>
      <c r="S127" s="10">
        <f t="shared" si="0"/>
        <v>0</v>
      </c>
      <c r="T127" s="10">
        <f t="shared" si="1"/>
        <v>0</v>
      </c>
      <c r="U127" s="24">
        <f t="shared" si="2"/>
        <v>0</v>
      </c>
    </row>
    <row r="128" spans="1:21" ht="13.2">
      <c r="A128" s="10" t="s">
        <v>127</v>
      </c>
      <c r="B128" s="10" t="s">
        <v>156</v>
      </c>
      <c r="C128" s="21"/>
      <c r="D128" s="22">
        <f>VLOOKUP(_xlfn.CONCAT($A128,$B128),'Atribuição de Nota'!$A:$S,5,0)*'Atribuição de Nota'!E$5</f>
        <v>0</v>
      </c>
      <c r="E128" s="22">
        <f>VLOOKUP(_xlfn.CONCAT($A128,$B128),'Atribuição de Nota'!$A:$S,6,0)*'Atribuição de Nota'!F$5</f>
        <v>0</v>
      </c>
      <c r="F128" s="22">
        <f>VLOOKUP(_xlfn.CONCAT($A128,$B128),'Atribuição de Nota'!$A:$S,7,0)*'Atribuição de Nota'!G$5</f>
        <v>0</v>
      </c>
      <c r="G128" s="22">
        <f>VLOOKUP(_xlfn.CONCAT($A128,$B128),'Atribuição de Nota'!$A:$S,8,0)*'Atribuição de Nota'!H$5</f>
        <v>0</v>
      </c>
      <c r="H128" s="22">
        <f>VLOOKUP(_xlfn.CONCAT($A128,$B128),'Atribuição de Nota'!$A:$S,9,0)*'Atribuição de Nota'!I$5</f>
        <v>0</v>
      </c>
      <c r="I128" s="22">
        <f>VLOOKUP(_xlfn.CONCAT($A128,$B128),'Atribuição de Nota'!$A:$S,10,0)*'Atribuição de Nota'!J$5</f>
        <v>0</v>
      </c>
      <c r="J128" s="22">
        <f>VLOOKUP(_xlfn.CONCAT($A128,$B128),'Atribuição de Nota'!$A:$S,11,0)*'Atribuição de Nota'!K$5</f>
        <v>0</v>
      </c>
      <c r="K128" s="22">
        <f>VLOOKUP(_xlfn.CONCAT($A128,$B128),'Atribuição de Nota'!$A:$S,12,0)*'Atribuição de Nota'!L$5</f>
        <v>0</v>
      </c>
      <c r="L128" s="22">
        <f>VLOOKUP(_xlfn.CONCAT($A128,$B128),'Atribuição de Nota'!$A:$S,13,0)*'Atribuição de Nota'!M$5</f>
        <v>0</v>
      </c>
      <c r="M128" s="22">
        <f>VLOOKUP(_xlfn.CONCAT($A128,$B128),'Atribuição de Nota'!$A:$S,14,0)*'Atribuição de Nota'!N$5</f>
        <v>0</v>
      </c>
      <c r="N128" s="22">
        <f>VLOOKUP(_xlfn.CONCAT($A128,$B128),'Atribuição de Nota'!$A:$S,15,0)*'Atribuição de Nota'!O$5</f>
        <v>0</v>
      </c>
      <c r="O128" s="22">
        <f>VLOOKUP(_xlfn.CONCAT($A128,$B128),'Atribuição de Nota'!$A:$S,16,0)*'Atribuição de Nota'!P$5</f>
        <v>0</v>
      </c>
      <c r="P128" s="22">
        <f>VLOOKUP(_xlfn.CONCAT($A128,$B128),'Atribuição de Nota'!$A:$S,17,0)*'Atribuição de Nota'!Q$5</f>
        <v>0</v>
      </c>
      <c r="Q128" s="22">
        <f>VLOOKUP(_xlfn.CONCAT($A128,$B128),'Atribuição de Nota'!$A:$S,18,0)*'Atribuição de Nota'!R$5</f>
        <v>0</v>
      </c>
      <c r="R128" s="22">
        <f>VLOOKUP(_xlfn.CONCAT($A128,$B128),'Atribuição de Nota'!$A:$S,19,0)*'Atribuição de Nota'!S$5</f>
        <v>0</v>
      </c>
      <c r="S128" s="10">
        <f t="shared" si="0"/>
        <v>0</v>
      </c>
      <c r="T128" s="10">
        <f t="shared" si="1"/>
        <v>0</v>
      </c>
      <c r="U128" s="24">
        <f t="shared" si="2"/>
        <v>0</v>
      </c>
    </row>
    <row r="129" spans="1:21" ht="13.2">
      <c r="A129" s="10" t="s">
        <v>127</v>
      </c>
      <c r="B129" s="10" t="s">
        <v>157</v>
      </c>
      <c r="C129" s="21"/>
      <c r="D129" s="22">
        <f>VLOOKUP(_xlfn.CONCAT($A129,$B129),'Atribuição de Nota'!$A:$S,5,0)*'Atribuição de Nota'!E$5</f>
        <v>0</v>
      </c>
      <c r="E129" s="22">
        <f>VLOOKUP(_xlfn.CONCAT($A129,$B129),'Atribuição de Nota'!$A:$S,6,0)*'Atribuição de Nota'!F$5</f>
        <v>0</v>
      </c>
      <c r="F129" s="22">
        <f>VLOOKUP(_xlfn.CONCAT($A129,$B129),'Atribuição de Nota'!$A:$S,7,0)*'Atribuição de Nota'!G$5</f>
        <v>0</v>
      </c>
      <c r="G129" s="22">
        <f>VLOOKUP(_xlfn.CONCAT($A129,$B129),'Atribuição de Nota'!$A:$S,8,0)*'Atribuição de Nota'!H$5</f>
        <v>0</v>
      </c>
      <c r="H129" s="22">
        <f>VLOOKUP(_xlfn.CONCAT($A129,$B129),'Atribuição de Nota'!$A:$S,9,0)*'Atribuição de Nota'!I$5</f>
        <v>0</v>
      </c>
      <c r="I129" s="22">
        <f>VLOOKUP(_xlfn.CONCAT($A129,$B129),'Atribuição de Nota'!$A:$S,10,0)*'Atribuição de Nota'!J$5</f>
        <v>0</v>
      </c>
      <c r="J129" s="22">
        <f>VLOOKUP(_xlfn.CONCAT($A129,$B129),'Atribuição de Nota'!$A:$S,11,0)*'Atribuição de Nota'!K$5</f>
        <v>0</v>
      </c>
      <c r="K129" s="22">
        <f>VLOOKUP(_xlfn.CONCAT($A129,$B129),'Atribuição de Nota'!$A:$S,12,0)*'Atribuição de Nota'!L$5</f>
        <v>0</v>
      </c>
      <c r="L129" s="22">
        <f>VLOOKUP(_xlfn.CONCAT($A129,$B129),'Atribuição de Nota'!$A:$S,13,0)*'Atribuição de Nota'!M$5</f>
        <v>0</v>
      </c>
      <c r="M129" s="22">
        <f>VLOOKUP(_xlfn.CONCAT($A129,$B129),'Atribuição de Nota'!$A:$S,14,0)*'Atribuição de Nota'!N$5</f>
        <v>0</v>
      </c>
      <c r="N129" s="22">
        <f>VLOOKUP(_xlfn.CONCAT($A129,$B129),'Atribuição de Nota'!$A:$S,15,0)*'Atribuição de Nota'!O$5</f>
        <v>0</v>
      </c>
      <c r="O129" s="22">
        <f>VLOOKUP(_xlfn.CONCAT($A129,$B129),'Atribuição de Nota'!$A:$S,16,0)*'Atribuição de Nota'!P$5</f>
        <v>0</v>
      </c>
      <c r="P129" s="22">
        <f>VLOOKUP(_xlfn.CONCAT($A129,$B129),'Atribuição de Nota'!$A:$S,17,0)*'Atribuição de Nota'!Q$5</f>
        <v>0</v>
      </c>
      <c r="Q129" s="22">
        <f>VLOOKUP(_xlfn.CONCAT($A129,$B129),'Atribuição de Nota'!$A:$S,18,0)*'Atribuição de Nota'!R$5</f>
        <v>0</v>
      </c>
      <c r="R129" s="22">
        <f>VLOOKUP(_xlfn.CONCAT($A129,$B129),'Atribuição de Nota'!$A:$S,19,0)*'Atribuição de Nota'!S$5</f>
        <v>0</v>
      </c>
      <c r="S129" s="10">
        <f t="shared" si="0"/>
        <v>0</v>
      </c>
      <c r="T129" s="10">
        <f t="shared" si="1"/>
        <v>0</v>
      </c>
      <c r="U129" s="24">
        <f t="shared" si="2"/>
        <v>0</v>
      </c>
    </row>
    <row r="130" spans="1:21" ht="13.2">
      <c r="A130" s="10" t="s">
        <v>127</v>
      </c>
      <c r="B130" s="10" t="s">
        <v>158</v>
      </c>
      <c r="C130" s="21"/>
      <c r="D130" s="22">
        <f>VLOOKUP(_xlfn.CONCAT($A130,$B130),'Atribuição de Nota'!$A:$S,5,0)*'Atribuição de Nota'!E$5</f>
        <v>0</v>
      </c>
      <c r="E130" s="22">
        <f>VLOOKUP(_xlfn.CONCAT($A130,$B130),'Atribuição de Nota'!$A:$S,6,0)*'Atribuição de Nota'!F$5</f>
        <v>0</v>
      </c>
      <c r="F130" s="22">
        <f>VLOOKUP(_xlfn.CONCAT($A130,$B130),'Atribuição de Nota'!$A:$S,7,0)*'Atribuição de Nota'!G$5</f>
        <v>0</v>
      </c>
      <c r="G130" s="22">
        <f>VLOOKUP(_xlfn.CONCAT($A130,$B130),'Atribuição de Nota'!$A:$S,8,0)*'Atribuição de Nota'!H$5</f>
        <v>0</v>
      </c>
      <c r="H130" s="22">
        <f>VLOOKUP(_xlfn.CONCAT($A130,$B130),'Atribuição de Nota'!$A:$S,9,0)*'Atribuição de Nota'!I$5</f>
        <v>0</v>
      </c>
      <c r="I130" s="22">
        <f>VLOOKUP(_xlfn.CONCAT($A130,$B130),'Atribuição de Nota'!$A:$S,10,0)*'Atribuição de Nota'!J$5</f>
        <v>0</v>
      </c>
      <c r="J130" s="22">
        <f>VLOOKUP(_xlfn.CONCAT($A130,$B130),'Atribuição de Nota'!$A:$S,11,0)*'Atribuição de Nota'!K$5</f>
        <v>0</v>
      </c>
      <c r="K130" s="22">
        <f>VLOOKUP(_xlfn.CONCAT($A130,$B130),'Atribuição de Nota'!$A:$S,12,0)*'Atribuição de Nota'!L$5</f>
        <v>0</v>
      </c>
      <c r="L130" s="22">
        <f>VLOOKUP(_xlfn.CONCAT($A130,$B130),'Atribuição de Nota'!$A:$S,13,0)*'Atribuição de Nota'!M$5</f>
        <v>0</v>
      </c>
      <c r="M130" s="22">
        <f>VLOOKUP(_xlfn.CONCAT($A130,$B130),'Atribuição de Nota'!$A:$S,14,0)*'Atribuição de Nota'!N$5</f>
        <v>0</v>
      </c>
      <c r="N130" s="22">
        <f>VLOOKUP(_xlfn.CONCAT($A130,$B130),'Atribuição de Nota'!$A:$S,15,0)*'Atribuição de Nota'!O$5</f>
        <v>0</v>
      </c>
      <c r="O130" s="22">
        <f>VLOOKUP(_xlfn.CONCAT($A130,$B130),'Atribuição de Nota'!$A:$S,16,0)*'Atribuição de Nota'!P$5</f>
        <v>0</v>
      </c>
      <c r="P130" s="22">
        <f>VLOOKUP(_xlfn.CONCAT($A130,$B130),'Atribuição de Nota'!$A:$S,17,0)*'Atribuição de Nota'!Q$5</f>
        <v>0</v>
      </c>
      <c r="Q130" s="22">
        <f>VLOOKUP(_xlfn.CONCAT($A130,$B130),'Atribuição de Nota'!$A:$S,18,0)*'Atribuição de Nota'!R$5</f>
        <v>0</v>
      </c>
      <c r="R130" s="22">
        <f>VLOOKUP(_xlfn.CONCAT($A130,$B130),'Atribuição de Nota'!$A:$S,19,0)*'Atribuição de Nota'!S$5</f>
        <v>0</v>
      </c>
      <c r="S130" s="10">
        <f t="shared" si="0"/>
        <v>0</v>
      </c>
      <c r="T130" s="10">
        <f t="shared" si="1"/>
        <v>0</v>
      </c>
      <c r="U130" s="24">
        <f t="shared" si="2"/>
        <v>0</v>
      </c>
    </row>
    <row r="131" spans="1:21" ht="13.2">
      <c r="A131" s="10" t="s">
        <v>127</v>
      </c>
      <c r="B131" s="10" t="s">
        <v>159</v>
      </c>
      <c r="C131" s="21"/>
      <c r="D131" s="22">
        <f>VLOOKUP(_xlfn.CONCAT($A131,$B131),'Atribuição de Nota'!$A:$S,5,0)*'Atribuição de Nota'!E$5</f>
        <v>0</v>
      </c>
      <c r="E131" s="22">
        <f>VLOOKUP(_xlfn.CONCAT($A131,$B131),'Atribuição de Nota'!$A:$S,6,0)*'Atribuição de Nota'!F$5</f>
        <v>0</v>
      </c>
      <c r="F131" s="22">
        <f>VLOOKUP(_xlfn.CONCAT($A131,$B131),'Atribuição de Nota'!$A:$S,7,0)*'Atribuição de Nota'!G$5</f>
        <v>0</v>
      </c>
      <c r="G131" s="22">
        <f>VLOOKUP(_xlfn.CONCAT($A131,$B131),'Atribuição de Nota'!$A:$S,8,0)*'Atribuição de Nota'!H$5</f>
        <v>0</v>
      </c>
      <c r="H131" s="22">
        <f>VLOOKUP(_xlfn.CONCAT($A131,$B131),'Atribuição de Nota'!$A:$S,9,0)*'Atribuição de Nota'!I$5</f>
        <v>0</v>
      </c>
      <c r="I131" s="22">
        <f>VLOOKUP(_xlfn.CONCAT($A131,$B131),'Atribuição de Nota'!$A:$S,10,0)*'Atribuição de Nota'!J$5</f>
        <v>0</v>
      </c>
      <c r="J131" s="22">
        <f>VLOOKUP(_xlfn.CONCAT($A131,$B131),'Atribuição de Nota'!$A:$S,11,0)*'Atribuição de Nota'!K$5</f>
        <v>0</v>
      </c>
      <c r="K131" s="22">
        <f>VLOOKUP(_xlfn.CONCAT($A131,$B131),'Atribuição de Nota'!$A:$S,12,0)*'Atribuição de Nota'!L$5</f>
        <v>0</v>
      </c>
      <c r="L131" s="22">
        <f>VLOOKUP(_xlfn.CONCAT($A131,$B131),'Atribuição de Nota'!$A:$S,13,0)*'Atribuição de Nota'!M$5</f>
        <v>0</v>
      </c>
      <c r="M131" s="22">
        <f>VLOOKUP(_xlfn.CONCAT($A131,$B131),'Atribuição de Nota'!$A:$S,14,0)*'Atribuição de Nota'!N$5</f>
        <v>0</v>
      </c>
      <c r="N131" s="22">
        <f>VLOOKUP(_xlfn.CONCAT($A131,$B131),'Atribuição de Nota'!$A:$S,15,0)*'Atribuição de Nota'!O$5</f>
        <v>0</v>
      </c>
      <c r="O131" s="22">
        <f>VLOOKUP(_xlfn.CONCAT($A131,$B131),'Atribuição de Nota'!$A:$S,16,0)*'Atribuição de Nota'!P$5</f>
        <v>0</v>
      </c>
      <c r="P131" s="22">
        <f>VLOOKUP(_xlfn.CONCAT($A131,$B131),'Atribuição de Nota'!$A:$S,17,0)*'Atribuição de Nota'!Q$5</f>
        <v>0</v>
      </c>
      <c r="Q131" s="22">
        <f>VLOOKUP(_xlfn.CONCAT($A131,$B131),'Atribuição de Nota'!$A:$S,18,0)*'Atribuição de Nota'!R$5</f>
        <v>0</v>
      </c>
      <c r="R131" s="22">
        <f>VLOOKUP(_xlfn.CONCAT($A131,$B131),'Atribuição de Nota'!$A:$S,19,0)*'Atribuição de Nota'!S$5</f>
        <v>0</v>
      </c>
      <c r="S131" s="10">
        <f t="shared" si="0"/>
        <v>0</v>
      </c>
      <c r="T131" s="10">
        <f t="shared" si="1"/>
        <v>0</v>
      </c>
      <c r="U131" s="24">
        <f t="shared" si="2"/>
        <v>0</v>
      </c>
    </row>
    <row r="132" spans="1:21" ht="13.2">
      <c r="A132" s="10" t="s">
        <v>127</v>
      </c>
      <c r="B132" s="10" t="s">
        <v>160</v>
      </c>
      <c r="C132" s="21"/>
      <c r="D132" s="22">
        <f>VLOOKUP(_xlfn.CONCAT($A132,$B132),'Atribuição de Nota'!$A:$S,5,0)*'Atribuição de Nota'!E$5</f>
        <v>0</v>
      </c>
      <c r="E132" s="22">
        <f>VLOOKUP(_xlfn.CONCAT($A132,$B132),'Atribuição de Nota'!$A:$S,6,0)*'Atribuição de Nota'!F$5</f>
        <v>0</v>
      </c>
      <c r="F132" s="22">
        <f>VLOOKUP(_xlfn.CONCAT($A132,$B132),'Atribuição de Nota'!$A:$S,7,0)*'Atribuição de Nota'!G$5</f>
        <v>0</v>
      </c>
      <c r="G132" s="22">
        <f>VLOOKUP(_xlfn.CONCAT($A132,$B132),'Atribuição de Nota'!$A:$S,8,0)*'Atribuição de Nota'!H$5</f>
        <v>0</v>
      </c>
      <c r="H132" s="22">
        <f>VLOOKUP(_xlfn.CONCAT($A132,$B132),'Atribuição de Nota'!$A:$S,9,0)*'Atribuição de Nota'!I$5</f>
        <v>0</v>
      </c>
      <c r="I132" s="22">
        <f>VLOOKUP(_xlfn.CONCAT($A132,$B132),'Atribuição de Nota'!$A:$S,10,0)*'Atribuição de Nota'!J$5</f>
        <v>0</v>
      </c>
      <c r="J132" s="22">
        <f>VLOOKUP(_xlfn.CONCAT($A132,$B132),'Atribuição de Nota'!$A:$S,11,0)*'Atribuição de Nota'!K$5</f>
        <v>0</v>
      </c>
      <c r="K132" s="22">
        <f>VLOOKUP(_xlfn.CONCAT($A132,$B132),'Atribuição de Nota'!$A:$S,12,0)*'Atribuição de Nota'!L$5</f>
        <v>0</v>
      </c>
      <c r="L132" s="22">
        <f>VLOOKUP(_xlfn.CONCAT($A132,$B132),'Atribuição de Nota'!$A:$S,13,0)*'Atribuição de Nota'!M$5</f>
        <v>0</v>
      </c>
      <c r="M132" s="22">
        <f>VLOOKUP(_xlfn.CONCAT($A132,$B132),'Atribuição de Nota'!$A:$S,14,0)*'Atribuição de Nota'!N$5</f>
        <v>0</v>
      </c>
      <c r="N132" s="22">
        <f>VLOOKUP(_xlfn.CONCAT($A132,$B132),'Atribuição de Nota'!$A:$S,15,0)*'Atribuição de Nota'!O$5</f>
        <v>0</v>
      </c>
      <c r="O132" s="22">
        <f>VLOOKUP(_xlfn.CONCAT($A132,$B132),'Atribuição de Nota'!$A:$S,16,0)*'Atribuição de Nota'!P$5</f>
        <v>0</v>
      </c>
      <c r="P132" s="22">
        <f>VLOOKUP(_xlfn.CONCAT($A132,$B132),'Atribuição de Nota'!$A:$S,17,0)*'Atribuição de Nota'!Q$5</f>
        <v>0</v>
      </c>
      <c r="Q132" s="22">
        <f>VLOOKUP(_xlfn.CONCAT($A132,$B132),'Atribuição de Nota'!$A:$S,18,0)*'Atribuição de Nota'!R$5</f>
        <v>0</v>
      </c>
      <c r="R132" s="22">
        <f>VLOOKUP(_xlfn.CONCAT($A132,$B132),'Atribuição de Nota'!$A:$S,19,0)*'Atribuição de Nota'!S$5</f>
        <v>0</v>
      </c>
      <c r="S132" s="10">
        <f t="shared" si="0"/>
        <v>0</v>
      </c>
      <c r="T132" s="10">
        <f t="shared" si="1"/>
        <v>0</v>
      </c>
      <c r="U132" s="24">
        <f t="shared" si="2"/>
        <v>0</v>
      </c>
    </row>
    <row r="133" spans="1:21" ht="13.2">
      <c r="A133" s="10" t="s">
        <v>127</v>
      </c>
      <c r="B133" s="10" t="s">
        <v>161</v>
      </c>
      <c r="C133" s="21">
        <v>253455820.75</v>
      </c>
      <c r="D133" s="22">
        <f>VLOOKUP(_xlfn.CONCAT($A133,$B133),'Atribuição de Nota'!$A:$S,5,0)*'Atribuição de Nota'!E$5</f>
        <v>0</v>
      </c>
      <c r="E133" s="22">
        <f>VLOOKUP(_xlfn.CONCAT($A133,$B133),'Atribuição de Nota'!$A:$S,6,0)*'Atribuição de Nota'!F$5</f>
        <v>0</v>
      </c>
      <c r="F133" s="22">
        <f>VLOOKUP(_xlfn.CONCAT($A133,$B133),'Atribuição de Nota'!$A:$S,7,0)*'Atribuição de Nota'!G$5</f>
        <v>0</v>
      </c>
      <c r="G133" s="22">
        <f>VLOOKUP(_xlfn.CONCAT($A133,$B133),'Atribuição de Nota'!$A:$S,8,0)*'Atribuição de Nota'!H$5</f>
        <v>0</v>
      </c>
      <c r="H133" s="22">
        <f>VLOOKUP(_xlfn.CONCAT($A133,$B133),'Atribuição de Nota'!$A:$S,9,0)*'Atribuição de Nota'!I$5</f>
        <v>0</v>
      </c>
      <c r="I133" s="22">
        <f>VLOOKUP(_xlfn.CONCAT($A133,$B133),'Atribuição de Nota'!$A:$S,10,0)*'Atribuição de Nota'!J$5</f>
        <v>0</v>
      </c>
      <c r="J133" s="22">
        <f>VLOOKUP(_xlfn.CONCAT($A133,$B133),'Atribuição de Nota'!$A:$S,11,0)*'Atribuição de Nota'!K$5</f>
        <v>0</v>
      </c>
      <c r="K133" s="22">
        <f>VLOOKUP(_xlfn.CONCAT($A133,$B133),'Atribuição de Nota'!$A:$S,12,0)*'Atribuição de Nota'!L$5</f>
        <v>0</v>
      </c>
      <c r="L133" s="22">
        <f>VLOOKUP(_xlfn.CONCAT($A133,$B133),'Atribuição de Nota'!$A:$S,13,0)*'Atribuição de Nota'!M$5</f>
        <v>0</v>
      </c>
      <c r="M133" s="22">
        <f>VLOOKUP(_xlfn.CONCAT($A133,$B133),'Atribuição de Nota'!$A:$S,14,0)*'Atribuição de Nota'!N$5</f>
        <v>0</v>
      </c>
      <c r="N133" s="22">
        <f>VLOOKUP(_xlfn.CONCAT($A133,$B133),'Atribuição de Nota'!$A:$S,15,0)*'Atribuição de Nota'!O$5</f>
        <v>0</v>
      </c>
      <c r="O133" s="22">
        <f>VLOOKUP(_xlfn.CONCAT($A133,$B133),'Atribuição de Nota'!$A:$S,16,0)*'Atribuição de Nota'!P$5</f>
        <v>0</v>
      </c>
      <c r="P133" s="22">
        <f>VLOOKUP(_xlfn.CONCAT($A133,$B133),'Atribuição de Nota'!$A:$S,17,0)*'Atribuição de Nota'!Q$5</f>
        <v>0</v>
      </c>
      <c r="Q133" s="22">
        <f>VLOOKUP(_xlfn.CONCAT($A133,$B133),'Atribuição de Nota'!$A:$S,18,0)*'Atribuição de Nota'!R$5</f>
        <v>0</v>
      </c>
      <c r="R133" s="22">
        <f>VLOOKUP(_xlfn.CONCAT($A133,$B133),'Atribuição de Nota'!$A:$S,19,0)*'Atribuição de Nota'!S$5</f>
        <v>0</v>
      </c>
      <c r="S133" s="10">
        <f t="shared" si="0"/>
        <v>0</v>
      </c>
      <c r="T133" s="10">
        <f t="shared" si="1"/>
        <v>0</v>
      </c>
      <c r="U133" s="24">
        <f t="shared" si="2"/>
        <v>0</v>
      </c>
    </row>
    <row r="134" spans="1:21" ht="13.2">
      <c r="A134" s="10" t="s">
        <v>127</v>
      </c>
      <c r="B134" s="10" t="s">
        <v>162</v>
      </c>
      <c r="C134" s="21"/>
      <c r="D134" s="22">
        <f>VLOOKUP(_xlfn.CONCAT($A134,$B134),'Atribuição de Nota'!$A:$S,5,0)*'Atribuição de Nota'!E$5</f>
        <v>0</v>
      </c>
      <c r="E134" s="22">
        <f>VLOOKUP(_xlfn.CONCAT($A134,$B134),'Atribuição de Nota'!$A:$S,6,0)*'Atribuição de Nota'!F$5</f>
        <v>0</v>
      </c>
      <c r="F134" s="22">
        <f>VLOOKUP(_xlfn.CONCAT($A134,$B134),'Atribuição de Nota'!$A:$S,7,0)*'Atribuição de Nota'!G$5</f>
        <v>0</v>
      </c>
      <c r="G134" s="22">
        <f>VLOOKUP(_xlfn.CONCAT($A134,$B134),'Atribuição de Nota'!$A:$S,8,0)*'Atribuição de Nota'!H$5</f>
        <v>0</v>
      </c>
      <c r="H134" s="22">
        <f>VLOOKUP(_xlfn.CONCAT($A134,$B134),'Atribuição de Nota'!$A:$S,9,0)*'Atribuição de Nota'!I$5</f>
        <v>0</v>
      </c>
      <c r="I134" s="22">
        <f>VLOOKUP(_xlfn.CONCAT($A134,$B134),'Atribuição de Nota'!$A:$S,10,0)*'Atribuição de Nota'!J$5</f>
        <v>0</v>
      </c>
      <c r="J134" s="22">
        <f>VLOOKUP(_xlfn.CONCAT($A134,$B134),'Atribuição de Nota'!$A:$S,11,0)*'Atribuição de Nota'!K$5</f>
        <v>0</v>
      </c>
      <c r="K134" s="22">
        <f>VLOOKUP(_xlfn.CONCAT($A134,$B134),'Atribuição de Nota'!$A:$S,12,0)*'Atribuição de Nota'!L$5</f>
        <v>0</v>
      </c>
      <c r="L134" s="22">
        <f>VLOOKUP(_xlfn.CONCAT($A134,$B134),'Atribuição de Nota'!$A:$S,13,0)*'Atribuição de Nota'!M$5</f>
        <v>0</v>
      </c>
      <c r="M134" s="22">
        <f>VLOOKUP(_xlfn.CONCAT($A134,$B134),'Atribuição de Nota'!$A:$S,14,0)*'Atribuição de Nota'!N$5</f>
        <v>0</v>
      </c>
      <c r="N134" s="22">
        <f>VLOOKUP(_xlfn.CONCAT($A134,$B134),'Atribuição de Nota'!$A:$S,15,0)*'Atribuição de Nota'!O$5</f>
        <v>0</v>
      </c>
      <c r="O134" s="22">
        <f>VLOOKUP(_xlfn.CONCAT($A134,$B134),'Atribuição de Nota'!$A:$S,16,0)*'Atribuição de Nota'!P$5</f>
        <v>0</v>
      </c>
      <c r="P134" s="22">
        <f>VLOOKUP(_xlfn.CONCAT($A134,$B134),'Atribuição de Nota'!$A:$S,17,0)*'Atribuição de Nota'!Q$5</f>
        <v>0</v>
      </c>
      <c r="Q134" s="22">
        <f>VLOOKUP(_xlfn.CONCAT($A134,$B134),'Atribuição de Nota'!$A:$S,18,0)*'Atribuição de Nota'!R$5</f>
        <v>0</v>
      </c>
      <c r="R134" s="22">
        <f>VLOOKUP(_xlfn.CONCAT($A134,$B134),'Atribuição de Nota'!$A:$S,19,0)*'Atribuição de Nota'!S$5</f>
        <v>0</v>
      </c>
      <c r="S134" s="10">
        <f t="shared" si="0"/>
        <v>0</v>
      </c>
      <c r="T134" s="10">
        <f t="shared" si="1"/>
        <v>0</v>
      </c>
      <c r="U134" s="24">
        <f t="shared" si="2"/>
        <v>0</v>
      </c>
    </row>
    <row r="135" spans="1:21" ht="13.2">
      <c r="A135" s="10" t="s">
        <v>127</v>
      </c>
      <c r="B135" s="10" t="s">
        <v>163</v>
      </c>
      <c r="C135" s="21"/>
      <c r="D135" s="22">
        <f>VLOOKUP(_xlfn.CONCAT($A135,$B135),'Atribuição de Nota'!$A:$S,5,0)*'Atribuição de Nota'!E$5</f>
        <v>0</v>
      </c>
      <c r="E135" s="22">
        <f>VLOOKUP(_xlfn.CONCAT($A135,$B135),'Atribuição de Nota'!$A:$S,6,0)*'Atribuição de Nota'!F$5</f>
        <v>0</v>
      </c>
      <c r="F135" s="22">
        <f>VLOOKUP(_xlfn.CONCAT($A135,$B135),'Atribuição de Nota'!$A:$S,7,0)*'Atribuição de Nota'!G$5</f>
        <v>0</v>
      </c>
      <c r="G135" s="22">
        <f>VLOOKUP(_xlfn.CONCAT($A135,$B135),'Atribuição de Nota'!$A:$S,8,0)*'Atribuição de Nota'!H$5</f>
        <v>0</v>
      </c>
      <c r="H135" s="22">
        <f>VLOOKUP(_xlfn.CONCAT($A135,$B135),'Atribuição de Nota'!$A:$S,9,0)*'Atribuição de Nota'!I$5</f>
        <v>0</v>
      </c>
      <c r="I135" s="22">
        <f>VLOOKUP(_xlfn.CONCAT($A135,$B135),'Atribuição de Nota'!$A:$S,10,0)*'Atribuição de Nota'!J$5</f>
        <v>0</v>
      </c>
      <c r="J135" s="22">
        <f>VLOOKUP(_xlfn.CONCAT($A135,$B135),'Atribuição de Nota'!$A:$S,11,0)*'Atribuição de Nota'!K$5</f>
        <v>0</v>
      </c>
      <c r="K135" s="22">
        <f>VLOOKUP(_xlfn.CONCAT($A135,$B135),'Atribuição de Nota'!$A:$S,12,0)*'Atribuição de Nota'!L$5</f>
        <v>0</v>
      </c>
      <c r="L135" s="22">
        <f>VLOOKUP(_xlfn.CONCAT($A135,$B135),'Atribuição de Nota'!$A:$S,13,0)*'Atribuição de Nota'!M$5</f>
        <v>0</v>
      </c>
      <c r="M135" s="22">
        <f>VLOOKUP(_xlfn.CONCAT($A135,$B135),'Atribuição de Nota'!$A:$S,14,0)*'Atribuição de Nota'!N$5</f>
        <v>0</v>
      </c>
      <c r="N135" s="22">
        <f>VLOOKUP(_xlfn.CONCAT($A135,$B135),'Atribuição de Nota'!$A:$S,15,0)*'Atribuição de Nota'!O$5</f>
        <v>0</v>
      </c>
      <c r="O135" s="22">
        <f>VLOOKUP(_xlfn.CONCAT($A135,$B135),'Atribuição de Nota'!$A:$S,16,0)*'Atribuição de Nota'!P$5</f>
        <v>0</v>
      </c>
      <c r="P135" s="22">
        <f>VLOOKUP(_xlfn.CONCAT($A135,$B135),'Atribuição de Nota'!$A:$S,17,0)*'Atribuição de Nota'!Q$5</f>
        <v>0</v>
      </c>
      <c r="Q135" s="22">
        <f>VLOOKUP(_xlfn.CONCAT($A135,$B135),'Atribuição de Nota'!$A:$S,18,0)*'Atribuição de Nota'!R$5</f>
        <v>0</v>
      </c>
      <c r="R135" s="22">
        <f>VLOOKUP(_xlfn.CONCAT($A135,$B135),'Atribuição de Nota'!$A:$S,19,0)*'Atribuição de Nota'!S$5</f>
        <v>0</v>
      </c>
      <c r="S135" s="10">
        <f t="shared" si="0"/>
        <v>0</v>
      </c>
      <c r="T135" s="10">
        <f t="shared" si="1"/>
        <v>0</v>
      </c>
      <c r="U135" s="24">
        <f t="shared" si="2"/>
        <v>0</v>
      </c>
    </row>
    <row r="136" spans="1:21" ht="13.2">
      <c r="A136" s="10" t="s">
        <v>127</v>
      </c>
      <c r="B136" s="10" t="s">
        <v>164</v>
      </c>
      <c r="C136" s="21"/>
      <c r="D136" s="22">
        <f>VLOOKUP(_xlfn.CONCAT($A136,$B136),'Atribuição de Nota'!$A:$S,5,0)*'Atribuição de Nota'!E$5</f>
        <v>0</v>
      </c>
      <c r="E136" s="22">
        <f>VLOOKUP(_xlfn.CONCAT($A136,$B136),'Atribuição de Nota'!$A:$S,6,0)*'Atribuição de Nota'!F$5</f>
        <v>0</v>
      </c>
      <c r="F136" s="22">
        <f>VLOOKUP(_xlfn.CONCAT($A136,$B136),'Atribuição de Nota'!$A:$S,7,0)*'Atribuição de Nota'!G$5</f>
        <v>0</v>
      </c>
      <c r="G136" s="22">
        <f>VLOOKUP(_xlfn.CONCAT($A136,$B136),'Atribuição de Nota'!$A:$S,8,0)*'Atribuição de Nota'!H$5</f>
        <v>0</v>
      </c>
      <c r="H136" s="22">
        <f>VLOOKUP(_xlfn.CONCAT($A136,$B136),'Atribuição de Nota'!$A:$S,9,0)*'Atribuição de Nota'!I$5</f>
        <v>0</v>
      </c>
      <c r="I136" s="22">
        <f>VLOOKUP(_xlfn.CONCAT($A136,$B136),'Atribuição de Nota'!$A:$S,10,0)*'Atribuição de Nota'!J$5</f>
        <v>0</v>
      </c>
      <c r="J136" s="22">
        <f>VLOOKUP(_xlfn.CONCAT($A136,$B136),'Atribuição de Nota'!$A:$S,11,0)*'Atribuição de Nota'!K$5</f>
        <v>0</v>
      </c>
      <c r="K136" s="22">
        <f>VLOOKUP(_xlfn.CONCAT($A136,$B136),'Atribuição de Nota'!$A:$S,12,0)*'Atribuição de Nota'!L$5</f>
        <v>0</v>
      </c>
      <c r="L136" s="22">
        <f>VLOOKUP(_xlfn.CONCAT($A136,$B136),'Atribuição de Nota'!$A:$S,13,0)*'Atribuição de Nota'!M$5</f>
        <v>0</v>
      </c>
      <c r="M136" s="22">
        <f>VLOOKUP(_xlfn.CONCAT($A136,$B136),'Atribuição de Nota'!$A:$S,14,0)*'Atribuição de Nota'!N$5</f>
        <v>0</v>
      </c>
      <c r="N136" s="22">
        <f>VLOOKUP(_xlfn.CONCAT($A136,$B136),'Atribuição de Nota'!$A:$S,15,0)*'Atribuição de Nota'!O$5</f>
        <v>0</v>
      </c>
      <c r="O136" s="22">
        <f>VLOOKUP(_xlfn.CONCAT($A136,$B136),'Atribuição de Nota'!$A:$S,16,0)*'Atribuição de Nota'!P$5</f>
        <v>0</v>
      </c>
      <c r="P136" s="22">
        <f>VLOOKUP(_xlfn.CONCAT($A136,$B136),'Atribuição de Nota'!$A:$S,17,0)*'Atribuição de Nota'!Q$5</f>
        <v>0</v>
      </c>
      <c r="Q136" s="22">
        <f>VLOOKUP(_xlfn.CONCAT($A136,$B136),'Atribuição de Nota'!$A:$S,18,0)*'Atribuição de Nota'!R$5</f>
        <v>0</v>
      </c>
      <c r="R136" s="22">
        <f>VLOOKUP(_xlfn.CONCAT($A136,$B136),'Atribuição de Nota'!$A:$S,19,0)*'Atribuição de Nota'!S$5</f>
        <v>0</v>
      </c>
      <c r="S136" s="10">
        <f t="shared" si="0"/>
        <v>0</v>
      </c>
      <c r="T136" s="10">
        <f t="shared" si="1"/>
        <v>0</v>
      </c>
      <c r="U136" s="24">
        <f t="shared" si="2"/>
        <v>0</v>
      </c>
    </row>
    <row r="137" spans="1:21" ht="13.2">
      <c r="A137" s="10" t="s">
        <v>127</v>
      </c>
      <c r="B137" s="10" t="s">
        <v>165</v>
      </c>
      <c r="C137" s="21"/>
      <c r="D137" s="22">
        <f>VLOOKUP(_xlfn.CONCAT($A137,$B137),'Atribuição de Nota'!$A:$S,5,0)*'Atribuição de Nota'!E$5</f>
        <v>0</v>
      </c>
      <c r="E137" s="22">
        <f>VLOOKUP(_xlfn.CONCAT($A137,$B137),'Atribuição de Nota'!$A:$S,6,0)*'Atribuição de Nota'!F$5</f>
        <v>0</v>
      </c>
      <c r="F137" s="22">
        <f>VLOOKUP(_xlfn.CONCAT($A137,$B137),'Atribuição de Nota'!$A:$S,7,0)*'Atribuição de Nota'!G$5</f>
        <v>0</v>
      </c>
      <c r="G137" s="22">
        <f>VLOOKUP(_xlfn.CONCAT($A137,$B137),'Atribuição de Nota'!$A:$S,8,0)*'Atribuição de Nota'!H$5</f>
        <v>0</v>
      </c>
      <c r="H137" s="22">
        <f>VLOOKUP(_xlfn.CONCAT($A137,$B137),'Atribuição de Nota'!$A:$S,9,0)*'Atribuição de Nota'!I$5</f>
        <v>0</v>
      </c>
      <c r="I137" s="22">
        <f>VLOOKUP(_xlfn.CONCAT($A137,$B137),'Atribuição de Nota'!$A:$S,10,0)*'Atribuição de Nota'!J$5</f>
        <v>0</v>
      </c>
      <c r="J137" s="22">
        <f>VLOOKUP(_xlfn.CONCAT($A137,$B137),'Atribuição de Nota'!$A:$S,11,0)*'Atribuição de Nota'!K$5</f>
        <v>0</v>
      </c>
      <c r="K137" s="22">
        <f>VLOOKUP(_xlfn.CONCAT($A137,$B137),'Atribuição de Nota'!$A:$S,12,0)*'Atribuição de Nota'!L$5</f>
        <v>0</v>
      </c>
      <c r="L137" s="22">
        <f>VLOOKUP(_xlfn.CONCAT($A137,$B137),'Atribuição de Nota'!$A:$S,13,0)*'Atribuição de Nota'!M$5</f>
        <v>0</v>
      </c>
      <c r="M137" s="22">
        <f>VLOOKUP(_xlfn.CONCAT($A137,$B137),'Atribuição de Nota'!$A:$S,14,0)*'Atribuição de Nota'!N$5</f>
        <v>0</v>
      </c>
      <c r="N137" s="22">
        <f>VLOOKUP(_xlfn.CONCAT($A137,$B137),'Atribuição de Nota'!$A:$S,15,0)*'Atribuição de Nota'!O$5</f>
        <v>0</v>
      </c>
      <c r="O137" s="22">
        <f>VLOOKUP(_xlfn.CONCAT($A137,$B137),'Atribuição de Nota'!$A:$S,16,0)*'Atribuição de Nota'!P$5</f>
        <v>0</v>
      </c>
      <c r="P137" s="22">
        <f>VLOOKUP(_xlfn.CONCAT($A137,$B137),'Atribuição de Nota'!$A:$S,17,0)*'Atribuição de Nota'!Q$5</f>
        <v>0</v>
      </c>
      <c r="Q137" s="22">
        <f>VLOOKUP(_xlfn.CONCAT($A137,$B137),'Atribuição de Nota'!$A:$S,18,0)*'Atribuição de Nota'!R$5</f>
        <v>0</v>
      </c>
      <c r="R137" s="22">
        <f>VLOOKUP(_xlfn.CONCAT($A137,$B137),'Atribuição de Nota'!$A:$S,19,0)*'Atribuição de Nota'!S$5</f>
        <v>0</v>
      </c>
      <c r="S137" s="10">
        <f t="shared" si="0"/>
        <v>0</v>
      </c>
      <c r="T137" s="10">
        <f t="shared" si="1"/>
        <v>0</v>
      </c>
      <c r="U137" s="24">
        <f t="shared" si="2"/>
        <v>0</v>
      </c>
    </row>
    <row r="138" spans="1:21" ht="13.2">
      <c r="A138" s="10" t="s">
        <v>127</v>
      </c>
      <c r="B138" s="10" t="s">
        <v>166</v>
      </c>
      <c r="C138" s="21"/>
      <c r="D138" s="22">
        <f>VLOOKUP(_xlfn.CONCAT($A138,$B138),'Atribuição de Nota'!$A:$S,5,0)*'Atribuição de Nota'!E$5</f>
        <v>0</v>
      </c>
      <c r="E138" s="22">
        <f>VLOOKUP(_xlfn.CONCAT($A138,$B138),'Atribuição de Nota'!$A:$S,6,0)*'Atribuição de Nota'!F$5</f>
        <v>0</v>
      </c>
      <c r="F138" s="22">
        <f>VLOOKUP(_xlfn.CONCAT($A138,$B138),'Atribuição de Nota'!$A:$S,7,0)*'Atribuição de Nota'!G$5</f>
        <v>0</v>
      </c>
      <c r="G138" s="22">
        <f>VLOOKUP(_xlfn.CONCAT($A138,$B138),'Atribuição de Nota'!$A:$S,8,0)*'Atribuição de Nota'!H$5</f>
        <v>0</v>
      </c>
      <c r="H138" s="22">
        <f>VLOOKUP(_xlfn.CONCAT($A138,$B138),'Atribuição de Nota'!$A:$S,9,0)*'Atribuição de Nota'!I$5</f>
        <v>0</v>
      </c>
      <c r="I138" s="22">
        <f>VLOOKUP(_xlfn.CONCAT($A138,$B138),'Atribuição de Nota'!$A:$S,10,0)*'Atribuição de Nota'!J$5</f>
        <v>0</v>
      </c>
      <c r="J138" s="22">
        <f>VLOOKUP(_xlfn.CONCAT($A138,$B138),'Atribuição de Nota'!$A:$S,11,0)*'Atribuição de Nota'!K$5</f>
        <v>0</v>
      </c>
      <c r="K138" s="22">
        <f>VLOOKUP(_xlfn.CONCAT($A138,$B138),'Atribuição de Nota'!$A:$S,12,0)*'Atribuição de Nota'!L$5</f>
        <v>0</v>
      </c>
      <c r="L138" s="22">
        <f>VLOOKUP(_xlfn.CONCAT($A138,$B138),'Atribuição de Nota'!$A:$S,13,0)*'Atribuição de Nota'!M$5</f>
        <v>0</v>
      </c>
      <c r="M138" s="22">
        <f>VLOOKUP(_xlfn.CONCAT($A138,$B138),'Atribuição de Nota'!$A:$S,14,0)*'Atribuição de Nota'!N$5</f>
        <v>0</v>
      </c>
      <c r="N138" s="22">
        <f>VLOOKUP(_xlfn.CONCAT($A138,$B138),'Atribuição de Nota'!$A:$S,15,0)*'Atribuição de Nota'!O$5</f>
        <v>0</v>
      </c>
      <c r="O138" s="22">
        <f>VLOOKUP(_xlfn.CONCAT($A138,$B138),'Atribuição de Nota'!$A:$S,16,0)*'Atribuição de Nota'!P$5</f>
        <v>0</v>
      </c>
      <c r="P138" s="22">
        <f>VLOOKUP(_xlfn.CONCAT($A138,$B138),'Atribuição de Nota'!$A:$S,17,0)*'Atribuição de Nota'!Q$5</f>
        <v>0</v>
      </c>
      <c r="Q138" s="22">
        <f>VLOOKUP(_xlfn.CONCAT($A138,$B138),'Atribuição de Nota'!$A:$S,18,0)*'Atribuição de Nota'!R$5</f>
        <v>0</v>
      </c>
      <c r="R138" s="22">
        <f>VLOOKUP(_xlfn.CONCAT($A138,$B138),'Atribuição de Nota'!$A:$S,19,0)*'Atribuição de Nota'!S$5</f>
        <v>0</v>
      </c>
      <c r="S138" s="10">
        <f t="shared" si="0"/>
        <v>0</v>
      </c>
      <c r="T138" s="10">
        <f t="shared" si="1"/>
        <v>0</v>
      </c>
      <c r="U138" s="24">
        <f t="shared" si="2"/>
        <v>0</v>
      </c>
    </row>
    <row r="139" spans="1:21" ht="13.2">
      <c r="A139" s="10" t="s">
        <v>127</v>
      </c>
      <c r="B139" s="10" t="s">
        <v>167</v>
      </c>
      <c r="C139" s="21"/>
      <c r="D139" s="22">
        <f>VLOOKUP(_xlfn.CONCAT($A139,$B139),'Atribuição de Nota'!$A:$S,5,0)*'Atribuição de Nota'!E$5</f>
        <v>0</v>
      </c>
      <c r="E139" s="22">
        <f>VLOOKUP(_xlfn.CONCAT($A139,$B139),'Atribuição de Nota'!$A:$S,6,0)*'Atribuição de Nota'!F$5</f>
        <v>0</v>
      </c>
      <c r="F139" s="22">
        <f>VLOOKUP(_xlfn.CONCAT($A139,$B139),'Atribuição de Nota'!$A:$S,7,0)*'Atribuição de Nota'!G$5</f>
        <v>0</v>
      </c>
      <c r="G139" s="22">
        <f>VLOOKUP(_xlfn.CONCAT($A139,$B139),'Atribuição de Nota'!$A:$S,8,0)*'Atribuição de Nota'!H$5</f>
        <v>0</v>
      </c>
      <c r="H139" s="22">
        <f>VLOOKUP(_xlfn.CONCAT($A139,$B139),'Atribuição de Nota'!$A:$S,9,0)*'Atribuição de Nota'!I$5</f>
        <v>0</v>
      </c>
      <c r="I139" s="22">
        <f>VLOOKUP(_xlfn.CONCAT($A139,$B139),'Atribuição de Nota'!$A:$S,10,0)*'Atribuição de Nota'!J$5</f>
        <v>0</v>
      </c>
      <c r="J139" s="22">
        <f>VLOOKUP(_xlfn.CONCAT($A139,$B139),'Atribuição de Nota'!$A:$S,11,0)*'Atribuição de Nota'!K$5</f>
        <v>0</v>
      </c>
      <c r="K139" s="22">
        <f>VLOOKUP(_xlfn.CONCAT($A139,$B139),'Atribuição de Nota'!$A:$S,12,0)*'Atribuição de Nota'!L$5</f>
        <v>0</v>
      </c>
      <c r="L139" s="22">
        <f>VLOOKUP(_xlfn.CONCAT($A139,$B139),'Atribuição de Nota'!$A:$S,13,0)*'Atribuição de Nota'!M$5</f>
        <v>0</v>
      </c>
      <c r="M139" s="22">
        <f>VLOOKUP(_xlfn.CONCAT($A139,$B139),'Atribuição de Nota'!$A:$S,14,0)*'Atribuição de Nota'!N$5</f>
        <v>0</v>
      </c>
      <c r="N139" s="22">
        <f>VLOOKUP(_xlfn.CONCAT($A139,$B139),'Atribuição de Nota'!$A:$S,15,0)*'Atribuição de Nota'!O$5</f>
        <v>0</v>
      </c>
      <c r="O139" s="22">
        <f>VLOOKUP(_xlfn.CONCAT($A139,$B139),'Atribuição de Nota'!$A:$S,16,0)*'Atribuição de Nota'!P$5</f>
        <v>0</v>
      </c>
      <c r="P139" s="22">
        <f>VLOOKUP(_xlfn.CONCAT($A139,$B139),'Atribuição de Nota'!$A:$S,17,0)*'Atribuição de Nota'!Q$5</f>
        <v>0</v>
      </c>
      <c r="Q139" s="22">
        <f>VLOOKUP(_xlfn.CONCAT($A139,$B139),'Atribuição de Nota'!$A:$S,18,0)*'Atribuição de Nota'!R$5</f>
        <v>0</v>
      </c>
      <c r="R139" s="22">
        <f>VLOOKUP(_xlfn.CONCAT($A139,$B139),'Atribuição de Nota'!$A:$S,19,0)*'Atribuição de Nota'!S$5</f>
        <v>0</v>
      </c>
      <c r="S139" s="10">
        <f t="shared" si="0"/>
        <v>0</v>
      </c>
      <c r="T139" s="10">
        <f t="shared" si="1"/>
        <v>0</v>
      </c>
      <c r="U139" s="24">
        <f t="shared" si="2"/>
        <v>0</v>
      </c>
    </row>
    <row r="140" spans="1:21" ht="13.2">
      <c r="A140" s="10" t="s">
        <v>127</v>
      </c>
      <c r="B140" s="10" t="s">
        <v>168</v>
      </c>
      <c r="C140" s="21"/>
      <c r="D140" s="22">
        <f>VLOOKUP(_xlfn.CONCAT($A140,$B140),'Atribuição de Nota'!$A:$S,5,0)*'Atribuição de Nota'!E$5</f>
        <v>0</v>
      </c>
      <c r="E140" s="22">
        <f>VLOOKUP(_xlfn.CONCAT($A140,$B140),'Atribuição de Nota'!$A:$S,6,0)*'Atribuição de Nota'!F$5</f>
        <v>0</v>
      </c>
      <c r="F140" s="22">
        <f>VLOOKUP(_xlfn.CONCAT($A140,$B140),'Atribuição de Nota'!$A:$S,7,0)*'Atribuição de Nota'!G$5</f>
        <v>0</v>
      </c>
      <c r="G140" s="22">
        <f>VLOOKUP(_xlfn.CONCAT($A140,$B140),'Atribuição de Nota'!$A:$S,8,0)*'Atribuição de Nota'!H$5</f>
        <v>0</v>
      </c>
      <c r="H140" s="22">
        <f>VLOOKUP(_xlfn.CONCAT($A140,$B140),'Atribuição de Nota'!$A:$S,9,0)*'Atribuição de Nota'!I$5</f>
        <v>0</v>
      </c>
      <c r="I140" s="22">
        <f>VLOOKUP(_xlfn.CONCAT($A140,$B140),'Atribuição de Nota'!$A:$S,10,0)*'Atribuição de Nota'!J$5</f>
        <v>0</v>
      </c>
      <c r="J140" s="22">
        <f>VLOOKUP(_xlfn.CONCAT($A140,$B140),'Atribuição de Nota'!$A:$S,11,0)*'Atribuição de Nota'!K$5</f>
        <v>0</v>
      </c>
      <c r="K140" s="22">
        <f>VLOOKUP(_xlfn.CONCAT($A140,$B140),'Atribuição de Nota'!$A:$S,12,0)*'Atribuição de Nota'!L$5</f>
        <v>0</v>
      </c>
      <c r="L140" s="22">
        <f>VLOOKUP(_xlfn.CONCAT($A140,$B140),'Atribuição de Nota'!$A:$S,13,0)*'Atribuição de Nota'!M$5</f>
        <v>0</v>
      </c>
      <c r="M140" s="22">
        <f>VLOOKUP(_xlfn.CONCAT($A140,$B140),'Atribuição de Nota'!$A:$S,14,0)*'Atribuição de Nota'!N$5</f>
        <v>0</v>
      </c>
      <c r="N140" s="22">
        <f>VLOOKUP(_xlfn.CONCAT($A140,$B140),'Atribuição de Nota'!$A:$S,15,0)*'Atribuição de Nota'!O$5</f>
        <v>0</v>
      </c>
      <c r="O140" s="22">
        <f>VLOOKUP(_xlfn.CONCAT($A140,$B140),'Atribuição de Nota'!$A:$S,16,0)*'Atribuição de Nota'!P$5</f>
        <v>0</v>
      </c>
      <c r="P140" s="22">
        <f>VLOOKUP(_xlfn.CONCAT($A140,$B140),'Atribuição de Nota'!$A:$S,17,0)*'Atribuição de Nota'!Q$5</f>
        <v>0</v>
      </c>
      <c r="Q140" s="22">
        <f>VLOOKUP(_xlfn.CONCAT($A140,$B140),'Atribuição de Nota'!$A:$S,18,0)*'Atribuição de Nota'!R$5</f>
        <v>0</v>
      </c>
      <c r="R140" s="22">
        <f>VLOOKUP(_xlfn.CONCAT($A140,$B140),'Atribuição de Nota'!$A:$S,19,0)*'Atribuição de Nota'!S$5</f>
        <v>0</v>
      </c>
      <c r="S140" s="10">
        <f t="shared" si="0"/>
        <v>0</v>
      </c>
      <c r="T140" s="10">
        <f t="shared" si="1"/>
        <v>0</v>
      </c>
      <c r="U140" s="24">
        <f t="shared" si="2"/>
        <v>0</v>
      </c>
    </row>
    <row r="141" spans="1:21" ht="13.2">
      <c r="A141" s="10" t="s">
        <v>127</v>
      </c>
      <c r="B141" s="10" t="s">
        <v>169</v>
      </c>
      <c r="C141" s="21"/>
      <c r="D141" s="22">
        <f>VLOOKUP(_xlfn.CONCAT($A141,$B141),'Atribuição de Nota'!$A:$S,5,0)*'Atribuição de Nota'!E$5</f>
        <v>0</v>
      </c>
      <c r="E141" s="22">
        <f>VLOOKUP(_xlfn.CONCAT($A141,$B141),'Atribuição de Nota'!$A:$S,6,0)*'Atribuição de Nota'!F$5</f>
        <v>0</v>
      </c>
      <c r="F141" s="22">
        <f>VLOOKUP(_xlfn.CONCAT($A141,$B141),'Atribuição de Nota'!$A:$S,7,0)*'Atribuição de Nota'!G$5</f>
        <v>0</v>
      </c>
      <c r="G141" s="22">
        <f>VLOOKUP(_xlfn.CONCAT($A141,$B141),'Atribuição de Nota'!$A:$S,8,0)*'Atribuição de Nota'!H$5</f>
        <v>0</v>
      </c>
      <c r="H141" s="22">
        <f>VLOOKUP(_xlfn.CONCAT($A141,$B141),'Atribuição de Nota'!$A:$S,9,0)*'Atribuição de Nota'!I$5</f>
        <v>0</v>
      </c>
      <c r="I141" s="22">
        <f>VLOOKUP(_xlfn.CONCAT($A141,$B141),'Atribuição de Nota'!$A:$S,10,0)*'Atribuição de Nota'!J$5</f>
        <v>0</v>
      </c>
      <c r="J141" s="22">
        <f>VLOOKUP(_xlfn.CONCAT($A141,$B141),'Atribuição de Nota'!$A:$S,11,0)*'Atribuição de Nota'!K$5</f>
        <v>0</v>
      </c>
      <c r="K141" s="22">
        <f>VLOOKUP(_xlfn.CONCAT($A141,$B141),'Atribuição de Nota'!$A:$S,12,0)*'Atribuição de Nota'!L$5</f>
        <v>0</v>
      </c>
      <c r="L141" s="22">
        <f>VLOOKUP(_xlfn.CONCAT($A141,$B141),'Atribuição de Nota'!$A:$S,13,0)*'Atribuição de Nota'!M$5</f>
        <v>0</v>
      </c>
      <c r="M141" s="22">
        <f>VLOOKUP(_xlfn.CONCAT($A141,$B141),'Atribuição de Nota'!$A:$S,14,0)*'Atribuição de Nota'!N$5</f>
        <v>0</v>
      </c>
      <c r="N141" s="22">
        <f>VLOOKUP(_xlfn.CONCAT($A141,$B141),'Atribuição de Nota'!$A:$S,15,0)*'Atribuição de Nota'!O$5</f>
        <v>0</v>
      </c>
      <c r="O141" s="22">
        <f>VLOOKUP(_xlfn.CONCAT($A141,$B141),'Atribuição de Nota'!$A:$S,16,0)*'Atribuição de Nota'!P$5</f>
        <v>0</v>
      </c>
      <c r="P141" s="22">
        <f>VLOOKUP(_xlfn.CONCAT($A141,$B141),'Atribuição de Nota'!$A:$S,17,0)*'Atribuição de Nota'!Q$5</f>
        <v>0</v>
      </c>
      <c r="Q141" s="22">
        <f>VLOOKUP(_xlfn.CONCAT($A141,$B141),'Atribuição de Nota'!$A:$S,18,0)*'Atribuição de Nota'!R$5</f>
        <v>0</v>
      </c>
      <c r="R141" s="22">
        <f>VLOOKUP(_xlfn.CONCAT($A141,$B141),'Atribuição de Nota'!$A:$S,19,0)*'Atribuição de Nota'!S$5</f>
        <v>0</v>
      </c>
      <c r="S141" s="10">
        <f t="shared" si="0"/>
        <v>0</v>
      </c>
      <c r="T141" s="10">
        <f t="shared" si="1"/>
        <v>0</v>
      </c>
      <c r="U141" s="24">
        <f t="shared" si="2"/>
        <v>0</v>
      </c>
    </row>
    <row r="142" spans="1:21" ht="13.2">
      <c r="A142" s="10" t="s">
        <v>127</v>
      </c>
      <c r="B142" s="10" t="s">
        <v>170</v>
      </c>
      <c r="C142" s="21"/>
      <c r="D142" s="22">
        <f>VLOOKUP(_xlfn.CONCAT($A142,$B142),'Atribuição de Nota'!$A:$S,5,0)*'Atribuição de Nota'!E$5</f>
        <v>0</v>
      </c>
      <c r="E142" s="22">
        <f>VLOOKUP(_xlfn.CONCAT($A142,$B142),'Atribuição de Nota'!$A:$S,6,0)*'Atribuição de Nota'!F$5</f>
        <v>0</v>
      </c>
      <c r="F142" s="22">
        <f>VLOOKUP(_xlfn.CONCAT($A142,$B142),'Atribuição de Nota'!$A:$S,7,0)*'Atribuição de Nota'!G$5</f>
        <v>0</v>
      </c>
      <c r="G142" s="22">
        <f>VLOOKUP(_xlfn.CONCAT($A142,$B142),'Atribuição de Nota'!$A:$S,8,0)*'Atribuição de Nota'!H$5</f>
        <v>0</v>
      </c>
      <c r="H142" s="22">
        <f>VLOOKUP(_xlfn.CONCAT($A142,$B142),'Atribuição de Nota'!$A:$S,9,0)*'Atribuição de Nota'!I$5</f>
        <v>0</v>
      </c>
      <c r="I142" s="22">
        <f>VLOOKUP(_xlfn.CONCAT($A142,$B142),'Atribuição de Nota'!$A:$S,10,0)*'Atribuição de Nota'!J$5</f>
        <v>0</v>
      </c>
      <c r="J142" s="22">
        <f>VLOOKUP(_xlfn.CONCAT($A142,$B142),'Atribuição de Nota'!$A:$S,11,0)*'Atribuição de Nota'!K$5</f>
        <v>0</v>
      </c>
      <c r="K142" s="22">
        <f>VLOOKUP(_xlfn.CONCAT($A142,$B142),'Atribuição de Nota'!$A:$S,12,0)*'Atribuição de Nota'!L$5</f>
        <v>0</v>
      </c>
      <c r="L142" s="22">
        <f>VLOOKUP(_xlfn.CONCAT($A142,$B142),'Atribuição de Nota'!$A:$S,13,0)*'Atribuição de Nota'!M$5</f>
        <v>0</v>
      </c>
      <c r="M142" s="22">
        <f>VLOOKUP(_xlfn.CONCAT($A142,$B142),'Atribuição de Nota'!$A:$S,14,0)*'Atribuição de Nota'!N$5</f>
        <v>0</v>
      </c>
      <c r="N142" s="22">
        <f>VLOOKUP(_xlfn.CONCAT($A142,$B142),'Atribuição de Nota'!$A:$S,15,0)*'Atribuição de Nota'!O$5</f>
        <v>0</v>
      </c>
      <c r="O142" s="22">
        <f>VLOOKUP(_xlfn.CONCAT($A142,$B142),'Atribuição de Nota'!$A:$S,16,0)*'Atribuição de Nota'!P$5</f>
        <v>0</v>
      </c>
      <c r="P142" s="22">
        <f>VLOOKUP(_xlfn.CONCAT($A142,$B142),'Atribuição de Nota'!$A:$S,17,0)*'Atribuição de Nota'!Q$5</f>
        <v>0</v>
      </c>
      <c r="Q142" s="22">
        <f>VLOOKUP(_xlfn.CONCAT($A142,$B142),'Atribuição de Nota'!$A:$S,18,0)*'Atribuição de Nota'!R$5</f>
        <v>0</v>
      </c>
      <c r="R142" s="22">
        <f>VLOOKUP(_xlfn.CONCAT($A142,$B142),'Atribuição de Nota'!$A:$S,19,0)*'Atribuição de Nota'!S$5</f>
        <v>0</v>
      </c>
      <c r="S142" s="10">
        <f t="shared" si="0"/>
        <v>0</v>
      </c>
      <c r="T142" s="10">
        <f t="shared" si="1"/>
        <v>0</v>
      </c>
      <c r="U142" s="24">
        <f t="shared" si="2"/>
        <v>0</v>
      </c>
    </row>
    <row r="143" spans="1:21" ht="13.2">
      <c r="A143" s="10" t="s">
        <v>127</v>
      </c>
      <c r="B143" s="10" t="s">
        <v>171</v>
      </c>
      <c r="C143" s="21"/>
      <c r="D143" s="22">
        <f>VLOOKUP(_xlfn.CONCAT($A143,$B143),'Atribuição de Nota'!$A:$S,5,0)*'Atribuição de Nota'!E$5</f>
        <v>0</v>
      </c>
      <c r="E143" s="22">
        <f>VLOOKUP(_xlfn.CONCAT($A143,$B143),'Atribuição de Nota'!$A:$S,6,0)*'Atribuição de Nota'!F$5</f>
        <v>0</v>
      </c>
      <c r="F143" s="22">
        <f>VLOOKUP(_xlfn.CONCAT($A143,$B143),'Atribuição de Nota'!$A:$S,7,0)*'Atribuição de Nota'!G$5</f>
        <v>0</v>
      </c>
      <c r="G143" s="22">
        <f>VLOOKUP(_xlfn.CONCAT($A143,$B143),'Atribuição de Nota'!$A:$S,8,0)*'Atribuição de Nota'!H$5</f>
        <v>0</v>
      </c>
      <c r="H143" s="22">
        <f>VLOOKUP(_xlfn.CONCAT($A143,$B143),'Atribuição de Nota'!$A:$S,9,0)*'Atribuição de Nota'!I$5</f>
        <v>0</v>
      </c>
      <c r="I143" s="22">
        <f>VLOOKUP(_xlfn.CONCAT($A143,$B143),'Atribuição de Nota'!$A:$S,10,0)*'Atribuição de Nota'!J$5</f>
        <v>0</v>
      </c>
      <c r="J143" s="22">
        <f>VLOOKUP(_xlfn.CONCAT($A143,$B143),'Atribuição de Nota'!$A:$S,11,0)*'Atribuição de Nota'!K$5</f>
        <v>0</v>
      </c>
      <c r="K143" s="22">
        <f>VLOOKUP(_xlfn.CONCAT($A143,$B143),'Atribuição de Nota'!$A:$S,12,0)*'Atribuição de Nota'!L$5</f>
        <v>0</v>
      </c>
      <c r="L143" s="22">
        <f>VLOOKUP(_xlfn.CONCAT($A143,$B143),'Atribuição de Nota'!$A:$S,13,0)*'Atribuição de Nota'!M$5</f>
        <v>0</v>
      </c>
      <c r="M143" s="22">
        <f>VLOOKUP(_xlfn.CONCAT($A143,$B143),'Atribuição de Nota'!$A:$S,14,0)*'Atribuição de Nota'!N$5</f>
        <v>0</v>
      </c>
      <c r="N143" s="22">
        <f>VLOOKUP(_xlfn.CONCAT($A143,$B143),'Atribuição de Nota'!$A:$S,15,0)*'Atribuição de Nota'!O$5</f>
        <v>0</v>
      </c>
      <c r="O143" s="22">
        <f>VLOOKUP(_xlfn.CONCAT($A143,$B143),'Atribuição de Nota'!$A:$S,16,0)*'Atribuição de Nota'!P$5</f>
        <v>0</v>
      </c>
      <c r="P143" s="22">
        <f>VLOOKUP(_xlfn.CONCAT($A143,$B143),'Atribuição de Nota'!$A:$S,17,0)*'Atribuição de Nota'!Q$5</f>
        <v>0</v>
      </c>
      <c r="Q143" s="22">
        <f>VLOOKUP(_xlfn.CONCAT($A143,$B143),'Atribuição de Nota'!$A:$S,18,0)*'Atribuição de Nota'!R$5</f>
        <v>0</v>
      </c>
      <c r="R143" s="22">
        <f>VLOOKUP(_xlfn.CONCAT($A143,$B143),'Atribuição de Nota'!$A:$S,19,0)*'Atribuição de Nota'!S$5</f>
        <v>0</v>
      </c>
      <c r="S143" s="10">
        <f t="shared" si="0"/>
        <v>0</v>
      </c>
      <c r="T143" s="10">
        <f t="shared" si="1"/>
        <v>0</v>
      </c>
      <c r="U143" s="24">
        <f t="shared" si="2"/>
        <v>0</v>
      </c>
    </row>
    <row r="144" spans="1:21" ht="13.2">
      <c r="A144" s="10" t="s">
        <v>127</v>
      </c>
      <c r="B144" s="10" t="s">
        <v>172</v>
      </c>
      <c r="C144" s="21"/>
      <c r="D144" s="22">
        <f>VLOOKUP(_xlfn.CONCAT($A144,$B144),'Atribuição de Nota'!$A:$S,5,0)*'Atribuição de Nota'!E$5</f>
        <v>0</v>
      </c>
      <c r="E144" s="22">
        <f>VLOOKUP(_xlfn.CONCAT($A144,$B144),'Atribuição de Nota'!$A:$S,6,0)*'Atribuição de Nota'!F$5</f>
        <v>0</v>
      </c>
      <c r="F144" s="22">
        <f>VLOOKUP(_xlfn.CONCAT($A144,$B144),'Atribuição de Nota'!$A:$S,7,0)*'Atribuição de Nota'!G$5</f>
        <v>0</v>
      </c>
      <c r="G144" s="22">
        <f>VLOOKUP(_xlfn.CONCAT($A144,$B144),'Atribuição de Nota'!$A:$S,8,0)*'Atribuição de Nota'!H$5</f>
        <v>0</v>
      </c>
      <c r="H144" s="22">
        <f>VLOOKUP(_xlfn.CONCAT($A144,$B144),'Atribuição de Nota'!$A:$S,9,0)*'Atribuição de Nota'!I$5</f>
        <v>0</v>
      </c>
      <c r="I144" s="22">
        <f>VLOOKUP(_xlfn.CONCAT($A144,$B144),'Atribuição de Nota'!$A:$S,10,0)*'Atribuição de Nota'!J$5</f>
        <v>0</v>
      </c>
      <c r="J144" s="22">
        <f>VLOOKUP(_xlfn.CONCAT($A144,$B144),'Atribuição de Nota'!$A:$S,11,0)*'Atribuição de Nota'!K$5</f>
        <v>0</v>
      </c>
      <c r="K144" s="22">
        <f>VLOOKUP(_xlfn.CONCAT($A144,$B144),'Atribuição de Nota'!$A:$S,12,0)*'Atribuição de Nota'!L$5</f>
        <v>0</v>
      </c>
      <c r="L144" s="22">
        <f>VLOOKUP(_xlfn.CONCAT($A144,$B144),'Atribuição de Nota'!$A:$S,13,0)*'Atribuição de Nota'!M$5</f>
        <v>0</v>
      </c>
      <c r="M144" s="22">
        <f>VLOOKUP(_xlfn.CONCAT($A144,$B144),'Atribuição de Nota'!$A:$S,14,0)*'Atribuição de Nota'!N$5</f>
        <v>0</v>
      </c>
      <c r="N144" s="22">
        <f>VLOOKUP(_xlfn.CONCAT($A144,$B144),'Atribuição de Nota'!$A:$S,15,0)*'Atribuição de Nota'!O$5</f>
        <v>0</v>
      </c>
      <c r="O144" s="22">
        <f>VLOOKUP(_xlfn.CONCAT($A144,$B144),'Atribuição de Nota'!$A:$S,16,0)*'Atribuição de Nota'!P$5</f>
        <v>0</v>
      </c>
      <c r="P144" s="22">
        <f>VLOOKUP(_xlfn.CONCAT($A144,$B144),'Atribuição de Nota'!$A:$S,17,0)*'Atribuição de Nota'!Q$5</f>
        <v>0</v>
      </c>
      <c r="Q144" s="22">
        <f>VLOOKUP(_xlfn.CONCAT($A144,$B144),'Atribuição de Nota'!$A:$S,18,0)*'Atribuição de Nota'!R$5</f>
        <v>0</v>
      </c>
      <c r="R144" s="22">
        <f>VLOOKUP(_xlfn.CONCAT($A144,$B144),'Atribuição de Nota'!$A:$S,19,0)*'Atribuição de Nota'!S$5</f>
        <v>0</v>
      </c>
      <c r="S144" s="10">
        <f t="shared" si="0"/>
        <v>0</v>
      </c>
      <c r="T144" s="10">
        <f t="shared" si="1"/>
        <v>0</v>
      </c>
      <c r="U144" s="24">
        <f t="shared" si="2"/>
        <v>0</v>
      </c>
    </row>
    <row r="145" spans="1:21" ht="13.2">
      <c r="A145" s="10" t="s">
        <v>127</v>
      </c>
      <c r="B145" s="10" t="s">
        <v>173</v>
      </c>
      <c r="C145" s="21"/>
      <c r="D145" s="22">
        <f>VLOOKUP(_xlfn.CONCAT($A145,$B145),'Atribuição de Nota'!$A:$S,5,0)*'Atribuição de Nota'!E$5</f>
        <v>0</v>
      </c>
      <c r="E145" s="22">
        <f>VLOOKUP(_xlfn.CONCAT($A145,$B145),'Atribuição de Nota'!$A:$S,6,0)*'Atribuição de Nota'!F$5</f>
        <v>0</v>
      </c>
      <c r="F145" s="22">
        <f>VLOOKUP(_xlfn.CONCAT($A145,$B145),'Atribuição de Nota'!$A:$S,7,0)*'Atribuição de Nota'!G$5</f>
        <v>0</v>
      </c>
      <c r="G145" s="22">
        <f>VLOOKUP(_xlfn.CONCAT($A145,$B145),'Atribuição de Nota'!$A:$S,8,0)*'Atribuição de Nota'!H$5</f>
        <v>0</v>
      </c>
      <c r="H145" s="22">
        <f>VLOOKUP(_xlfn.CONCAT($A145,$B145),'Atribuição de Nota'!$A:$S,9,0)*'Atribuição de Nota'!I$5</f>
        <v>0</v>
      </c>
      <c r="I145" s="22">
        <f>VLOOKUP(_xlfn.CONCAT($A145,$B145),'Atribuição de Nota'!$A:$S,10,0)*'Atribuição de Nota'!J$5</f>
        <v>0</v>
      </c>
      <c r="J145" s="22">
        <f>VLOOKUP(_xlfn.CONCAT($A145,$B145),'Atribuição de Nota'!$A:$S,11,0)*'Atribuição de Nota'!K$5</f>
        <v>0</v>
      </c>
      <c r="K145" s="22">
        <f>VLOOKUP(_xlfn.CONCAT($A145,$B145),'Atribuição de Nota'!$A:$S,12,0)*'Atribuição de Nota'!L$5</f>
        <v>0</v>
      </c>
      <c r="L145" s="22">
        <f>VLOOKUP(_xlfn.CONCAT($A145,$B145),'Atribuição de Nota'!$A:$S,13,0)*'Atribuição de Nota'!M$5</f>
        <v>0</v>
      </c>
      <c r="M145" s="22">
        <f>VLOOKUP(_xlfn.CONCAT($A145,$B145),'Atribuição de Nota'!$A:$S,14,0)*'Atribuição de Nota'!N$5</f>
        <v>0</v>
      </c>
      <c r="N145" s="22">
        <f>VLOOKUP(_xlfn.CONCAT($A145,$B145),'Atribuição de Nota'!$A:$S,15,0)*'Atribuição de Nota'!O$5</f>
        <v>0</v>
      </c>
      <c r="O145" s="22">
        <f>VLOOKUP(_xlfn.CONCAT($A145,$B145),'Atribuição de Nota'!$A:$S,16,0)*'Atribuição de Nota'!P$5</f>
        <v>0</v>
      </c>
      <c r="P145" s="22">
        <f>VLOOKUP(_xlfn.CONCAT($A145,$B145),'Atribuição de Nota'!$A:$S,17,0)*'Atribuição de Nota'!Q$5</f>
        <v>0</v>
      </c>
      <c r="Q145" s="22">
        <f>VLOOKUP(_xlfn.CONCAT($A145,$B145),'Atribuição de Nota'!$A:$S,18,0)*'Atribuição de Nota'!R$5</f>
        <v>0</v>
      </c>
      <c r="R145" s="22">
        <f>VLOOKUP(_xlfn.CONCAT($A145,$B145),'Atribuição de Nota'!$A:$S,19,0)*'Atribuição de Nota'!S$5</f>
        <v>0</v>
      </c>
      <c r="S145" s="10">
        <f t="shared" si="0"/>
        <v>0</v>
      </c>
      <c r="T145" s="10">
        <f t="shared" si="1"/>
        <v>0</v>
      </c>
      <c r="U145" s="24">
        <f t="shared" si="2"/>
        <v>0</v>
      </c>
    </row>
    <row r="146" spans="1:21" ht="13.2">
      <c r="A146" s="10" t="s">
        <v>127</v>
      </c>
      <c r="B146" s="10" t="s">
        <v>174</v>
      </c>
      <c r="C146" s="21"/>
      <c r="D146" s="22">
        <f>VLOOKUP(_xlfn.CONCAT($A146,$B146),'Atribuição de Nota'!$A:$S,5,0)*'Atribuição de Nota'!E$5</f>
        <v>0</v>
      </c>
      <c r="E146" s="22">
        <f>VLOOKUP(_xlfn.CONCAT($A146,$B146),'Atribuição de Nota'!$A:$S,6,0)*'Atribuição de Nota'!F$5</f>
        <v>0</v>
      </c>
      <c r="F146" s="22">
        <f>VLOOKUP(_xlfn.CONCAT($A146,$B146),'Atribuição de Nota'!$A:$S,7,0)*'Atribuição de Nota'!G$5</f>
        <v>0</v>
      </c>
      <c r="G146" s="22">
        <f>VLOOKUP(_xlfn.CONCAT($A146,$B146),'Atribuição de Nota'!$A:$S,8,0)*'Atribuição de Nota'!H$5</f>
        <v>0</v>
      </c>
      <c r="H146" s="22">
        <f>VLOOKUP(_xlfn.CONCAT($A146,$B146),'Atribuição de Nota'!$A:$S,9,0)*'Atribuição de Nota'!I$5</f>
        <v>0</v>
      </c>
      <c r="I146" s="22">
        <f>VLOOKUP(_xlfn.CONCAT($A146,$B146),'Atribuição de Nota'!$A:$S,10,0)*'Atribuição de Nota'!J$5</f>
        <v>0</v>
      </c>
      <c r="J146" s="22">
        <f>VLOOKUP(_xlfn.CONCAT($A146,$B146),'Atribuição de Nota'!$A:$S,11,0)*'Atribuição de Nota'!K$5</f>
        <v>0</v>
      </c>
      <c r="K146" s="22">
        <f>VLOOKUP(_xlfn.CONCAT($A146,$B146),'Atribuição de Nota'!$A:$S,12,0)*'Atribuição de Nota'!L$5</f>
        <v>0</v>
      </c>
      <c r="L146" s="22">
        <f>VLOOKUP(_xlfn.CONCAT($A146,$B146),'Atribuição de Nota'!$A:$S,13,0)*'Atribuição de Nota'!M$5</f>
        <v>0</v>
      </c>
      <c r="M146" s="22">
        <f>VLOOKUP(_xlfn.CONCAT($A146,$B146),'Atribuição de Nota'!$A:$S,14,0)*'Atribuição de Nota'!N$5</f>
        <v>0</v>
      </c>
      <c r="N146" s="22">
        <f>VLOOKUP(_xlfn.CONCAT($A146,$B146),'Atribuição de Nota'!$A:$S,15,0)*'Atribuição de Nota'!O$5</f>
        <v>0</v>
      </c>
      <c r="O146" s="22">
        <f>VLOOKUP(_xlfn.CONCAT($A146,$B146),'Atribuição de Nota'!$A:$S,16,0)*'Atribuição de Nota'!P$5</f>
        <v>0</v>
      </c>
      <c r="P146" s="22">
        <f>VLOOKUP(_xlfn.CONCAT($A146,$B146),'Atribuição de Nota'!$A:$S,17,0)*'Atribuição de Nota'!Q$5</f>
        <v>0</v>
      </c>
      <c r="Q146" s="22">
        <f>VLOOKUP(_xlfn.CONCAT($A146,$B146),'Atribuição de Nota'!$A:$S,18,0)*'Atribuição de Nota'!R$5</f>
        <v>0</v>
      </c>
      <c r="R146" s="22">
        <f>VLOOKUP(_xlfn.CONCAT($A146,$B146),'Atribuição de Nota'!$A:$S,19,0)*'Atribuição de Nota'!S$5</f>
        <v>0</v>
      </c>
      <c r="S146" s="10">
        <f t="shared" si="0"/>
        <v>0</v>
      </c>
      <c r="T146" s="10">
        <f t="shared" si="1"/>
        <v>0</v>
      </c>
      <c r="U146" s="24">
        <f t="shared" si="2"/>
        <v>0</v>
      </c>
    </row>
    <row r="147" spans="1:21" ht="13.2">
      <c r="A147" s="10" t="s">
        <v>127</v>
      </c>
      <c r="B147" s="10" t="s">
        <v>175</v>
      </c>
      <c r="C147" s="21"/>
      <c r="D147" s="22">
        <f>VLOOKUP(_xlfn.CONCAT($A147,$B147),'Atribuição de Nota'!$A:$S,5,0)*'Atribuição de Nota'!E$5</f>
        <v>0</v>
      </c>
      <c r="E147" s="22">
        <f>VLOOKUP(_xlfn.CONCAT($A147,$B147),'Atribuição de Nota'!$A:$S,6,0)*'Atribuição de Nota'!F$5</f>
        <v>0</v>
      </c>
      <c r="F147" s="22">
        <f>VLOOKUP(_xlfn.CONCAT($A147,$B147),'Atribuição de Nota'!$A:$S,7,0)*'Atribuição de Nota'!G$5</f>
        <v>0</v>
      </c>
      <c r="G147" s="22">
        <f>VLOOKUP(_xlfn.CONCAT($A147,$B147),'Atribuição de Nota'!$A:$S,8,0)*'Atribuição de Nota'!H$5</f>
        <v>0</v>
      </c>
      <c r="H147" s="22">
        <f>VLOOKUP(_xlfn.CONCAT($A147,$B147),'Atribuição de Nota'!$A:$S,9,0)*'Atribuição de Nota'!I$5</f>
        <v>0</v>
      </c>
      <c r="I147" s="22">
        <f>VLOOKUP(_xlfn.CONCAT($A147,$B147),'Atribuição de Nota'!$A:$S,10,0)*'Atribuição de Nota'!J$5</f>
        <v>0</v>
      </c>
      <c r="J147" s="22">
        <f>VLOOKUP(_xlfn.CONCAT($A147,$B147),'Atribuição de Nota'!$A:$S,11,0)*'Atribuição de Nota'!K$5</f>
        <v>0</v>
      </c>
      <c r="K147" s="22">
        <f>VLOOKUP(_xlfn.CONCAT($A147,$B147),'Atribuição de Nota'!$A:$S,12,0)*'Atribuição de Nota'!L$5</f>
        <v>0</v>
      </c>
      <c r="L147" s="22">
        <f>VLOOKUP(_xlfn.CONCAT($A147,$B147),'Atribuição de Nota'!$A:$S,13,0)*'Atribuição de Nota'!M$5</f>
        <v>0</v>
      </c>
      <c r="M147" s="22">
        <f>VLOOKUP(_xlfn.CONCAT($A147,$B147),'Atribuição de Nota'!$A:$S,14,0)*'Atribuição de Nota'!N$5</f>
        <v>0</v>
      </c>
      <c r="N147" s="22">
        <f>VLOOKUP(_xlfn.CONCAT($A147,$B147),'Atribuição de Nota'!$A:$S,15,0)*'Atribuição de Nota'!O$5</f>
        <v>0</v>
      </c>
      <c r="O147" s="22">
        <f>VLOOKUP(_xlfn.CONCAT($A147,$B147),'Atribuição de Nota'!$A:$S,16,0)*'Atribuição de Nota'!P$5</f>
        <v>0</v>
      </c>
      <c r="P147" s="22">
        <f>VLOOKUP(_xlfn.CONCAT($A147,$B147),'Atribuição de Nota'!$A:$S,17,0)*'Atribuição de Nota'!Q$5</f>
        <v>0</v>
      </c>
      <c r="Q147" s="22">
        <f>VLOOKUP(_xlfn.CONCAT($A147,$B147),'Atribuição de Nota'!$A:$S,18,0)*'Atribuição de Nota'!R$5</f>
        <v>0</v>
      </c>
      <c r="R147" s="22">
        <f>VLOOKUP(_xlfn.CONCAT($A147,$B147),'Atribuição de Nota'!$A:$S,19,0)*'Atribuição de Nota'!S$5</f>
        <v>0</v>
      </c>
      <c r="S147" s="10">
        <f t="shared" si="0"/>
        <v>0</v>
      </c>
      <c r="T147" s="10">
        <f t="shared" si="1"/>
        <v>0</v>
      </c>
      <c r="U147" s="24">
        <f t="shared" si="2"/>
        <v>0</v>
      </c>
    </row>
    <row r="148" spans="1:21" ht="13.2">
      <c r="A148" s="10" t="s">
        <v>127</v>
      </c>
      <c r="B148" s="10" t="s">
        <v>176</v>
      </c>
      <c r="C148" s="21"/>
      <c r="D148" s="22">
        <f>VLOOKUP(_xlfn.CONCAT($A148,$B148),'Atribuição de Nota'!$A:$S,5,0)*'Atribuição de Nota'!E$5</f>
        <v>0</v>
      </c>
      <c r="E148" s="22">
        <f>VLOOKUP(_xlfn.CONCAT($A148,$B148),'Atribuição de Nota'!$A:$S,6,0)*'Atribuição de Nota'!F$5</f>
        <v>0</v>
      </c>
      <c r="F148" s="22">
        <f>VLOOKUP(_xlfn.CONCAT($A148,$B148),'Atribuição de Nota'!$A:$S,7,0)*'Atribuição de Nota'!G$5</f>
        <v>0</v>
      </c>
      <c r="G148" s="22">
        <f>VLOOKUP(_xlfn.CONCAT($A148,$B148),'Atribuição de Nota'!$A:$S,8,0)*'Atribuição de Nota'!H$5</f>
        <v>0</v>
      </c>
      <c r="H148" s="22">
        <f>VLOOKUP(_xlfn.CONCAT($A148,$B148),'Atribuição de Nota'!$A:$S,9,0)*'Atribuição de Nota'!I$5</f>
        <v>0</v>
      </c>
      <c r="I148" s="22">
        <f>VLOOKUP(_xlfn.CONCAT($A148,$B148),'Atribuição de Nota'!$A:$S,10,0)*'Atribuição de Nota'!J$5</f>
        <v>0</v>
      </c>
      <c r="J148" s="22">
        <f>VLOOKUP(_xlfn.CONCAT($A148,$B148),'Atribuição de Nota'!$A:$S,11,0)*'Atribuição de Nota'!K$5</f>
        <v>0</v>
      </c>
      <c r="K148" s="22">
        <f>VLOOKUP(_xlfn.CONCAT($A148,$B148),'Atribuição de Nota'!$A:$S,12,0)*'Atribuição de Nota'!L$5</f>
        <v>0</v>
      </c>
      <c r="L148" s="22">
        <f>VLOOKUP(_xlfn.CONCAT($A148,$B148),'Atribuição de Nota'!$A:$S,13,0)*'Atribuição de Nota'!M$5</f>
        <v>0</v>
      </c>
      <c r="M148" s="22">
        <f>VLOOKUP(_xlfn.CONCAT($A148,$B148),'Atribuição de Nota'!$A:$S,14,0)*'Atribuição de Nota'!N$5</f>
        <v>0</v>
      </c>
      <c r="N148" s="22">
        <f>VLOOKUP(_xlfn.CONCAT($A148,$B148),'Atribuição de Nota'!$A:$S,15,0)*'Atribuição de Nota'!O$5</f>
        <v>0</v>
      </c>
      <c r="O148" s="22">
        <f>VLOOKUP(_xlfn.CONCAT($A148,$B148),'Atribuição de Nota'!$A:$S,16,0)*'Atribuição de Nota'!P$5</f>
        <v>0</v>
      </c>
      <c r="P148" s="22">
        <f>VLOOKUP(_xlfn.CONCAT($A148,$B148),'Atribuição de Nota'!$A:$S,17,0)*'Atribuição de Nota'!Q$5</f>
        <v>0</v>
      </c>
      <c r="Q148" s="22">
        <f>VLOOKUP(_xlfn.CONCAT($A148,$B148),'Atribuição de Nota'!$A:$S,18,0)*'Atribuição de Nota'!R$5</f>
        <v>0</v>
      </c>
      <c r="R148" s="22">
        <f>VLOOKUP(_xlfn.CONCAT($A148,$B148),'Atribuição de Nota'!$A:$S,19,0)*'Atribuição de Nota'!S$5</f>
        <v>0</v>
      </c>
      <c r="S148" s="10">
        <f t="shared" si="0"/>
        <v>0</v>
      </c>
      <c r="T148" s="10">
        <f t="shared" si="1"/>
        <v>0</v>
      </c>
      <c r="U148" s="24">
        <f t="shared" si="2"/>
        <v>0</v>
      </c>
    </row>
    <row r="149" spans="1:21" ht="13.2">
      <c r="A149" s="10" t="s">
        <v>127</v>
      </c>
      <c r="B149" s="10" t="s">
        <v>177</v>
      </c>
      <c r="C149" s="21"/>
      <c r="D149" s="22">
        <f>VLOOKUP(_xlfn.CONCAT($A149,$B149),'Atribuição de Nota'!$A:$S,5,0)*'Atribuição de Nota'!E$5</f>
        <v>0</v>
      </c>
      <c r="E149" s="22">
        <f>VLOOKUP(_xlfn.CONCAT($A149,$B149),'Atribuição de Nota'!$A:$S,6,0)*'Atribuição de Nota'!F$5</f>
        <v>0</v>
      </c>
      <c r="F149" s="22">
        <f>VLOOKUP(_xlfn.CONCAT($A149,$B149),'Atribuição de Nota'!$A:$S,7,0)*'Atribuição de Nota'!G$5</f>
        <v>0</v>
      </c>
      <c r="G149" s="22">
        <f>VLOOKUP(_xlfn.CONCAT($A149,$B149),'Atribuição de Nota'!$A:$S,8,0)*'Atribuição de Nota'!H$5</f>
        <v>0</v>
      </c>
      <c r="H149" s="22">
        <f>VLOOKUP(_xlfn.CONCAT($A149,$B149),'Atribuição de Nota'!$A:$S,9,0)*'Atribuição de Nota'!I$5</f>
        <v>0</v>
      </c>
      <c r="I149" s="22">
        <f>VLOOKUP(_xlfn.CONCAT($A149,$B149),'Atribuição de Nota'!$A:$S,10,0)*'Atribuição de Nota'!J$5</f>
        <v>0</v>
      </c>
      <c r="J149" s="22">
        <f>VLOOKUP(_xlfn.CONCAT($A149,$B149),'Atribuição de Nota'!$A:$S,11,0)*'Atribuição de Nota'!K$5</f>
        <v>0</v>
      </c>
      <c r="K149" s="22">
        <f>VLOOKUP(_xlfn.CONCAT($A149,$B149),'Atribuição de Nota'!$A:$S,12,0)*'Atribuição de Nota'!L$5</f>
        <v>0</v>
      </c>
      <c r="L149" s="22">
        <f>VLOOKUP(_xlfn.CONCAT($A149,$B149),'Atribuição de Nota'!$A:$S,13,0)*'Atribuição de Nota'!M$5</f>
        <v>0</v>
      </c>
      <c r="M149" s="22">
        <f>VLOOKUP(_xlfn.CONCAT($A149,$B149),'Atribuição de Nota'!$A:$S,14,0)*'Atribuição de Nota'!N$5</f>
        <v>0</v>
      </c>
      <c r="N149" s="22">
        <f>VLOOKUP(_xlfn.CONCAT($A149,$B149),'Atribuição de Nota'!$A:$S,15,0)*'Atribuição de Nota'!O$5</f>
        <v>0</v>
      </c>
      <c r="O149" s="22">
        <f>VLOOKUP(_xlfn.CONCAT($A149,$B149),'Atribuição de Nota'!$A:$S,16,0)*'Atribuição de Nota'!P$5</f>
        <v>0</v>
      </c>
      <c r="P149" s="22">
        <f>VLOOKUP(_xlfn.CONCAT($A149,$B149),'Atribuição de Nota'!$A:$S,17,0)*'Atribuição de Nota'!Q$5</f>
        <v>0</v>
      </c>
      <c r="Q149" s="22">
        <f>VLOOKUP(_xlfn.CONCAT($A149,$B149),'Atribuição de Nota'!$A:$S,18,0)*'Atribuição de Nota'!R$5</f>
        <v>0</v>
      </c>
      <c r="R149" s="22">
        <f>VLOOKUP(_xlfn.CONCAT($A149,$B149),'Atribuição de Nota'!$A:$S,19,0)*'Atribuição de Nota'!S$5</f>
        <v>0</v>
      </c>
      <c r="S149" s="10">
        <f t="shared" si="0"/>
        <v>0</v>
      </c>
      <c r="T149" s="10">
        <f t="shared" si="1"/>
        <v>0</v>
      </c>
      <c r="U149" s="24">
        <f t="shared" si="2"/>
        <v>0</v>
      </c>
    </row>
    <row r="150" spans="1:21" ht="13.2">
      <c r="A150" s="10" t="s">
        <v>127</v>
      </c>
      <c r="B150" s="10" t="s">
        <v>178</v>
      </c>
      <c r="C150" s="21"/>
      <c r="D150" s="22">
        <f>VLOOKUP(_xlfn.CONCAT($A150,$B150),'Atribuição de Nota'!$A:$S,5,0)*'Atribuição de Nota'!E$5</f>
        <v>0</v>
      </c>
      <c r="E150" s="22">
        <f>VLOOKUP(_xlfn.CONCAT($A150,$B150),'Atribuição de Nota'!$A:$S,6,0)*'Atribuição de Nota'!F$5</f>
        <v>0</v>
      </c>
      <c r="F150" s="22">
        <f>VLOOKUP(_xlfn.CONCAT($A150,$B150),'Atribuição de Nota'!$A:$S,7,0)*'Atribuição de Nota'!G$5</f>
        <v>0</v>
      </c>
      <c r="G150" s="22">
        <f>VLOOKUP(_xlfn.CONCAT($A150,$B150),'Atribuição de Nota'!$A:$S,8,0)*'Atribuição de Nota'!H$5</f>
        <v>0</v>
      </c>
      <c r="H150" s="22">
        <f>VLOOKUP(_xlfn.CONCAT($A150,$B150),'Atribuição de Nota'!$A:$S,9,0)*'Atribuição de Nota'!I$5</f>
        <v>0</v>
      </c>
      <c r="I150" s="22">
        <f>VLOOKUP(_xlfn.CONCAT($A150,$B150),'Atribuição de Nota'!$A:$S,10,0)*'Atribuição de Nota'!J$5</f>
        <v>0</v>
      </c>
      <c r="J150" s="22">
        <f>VLOOKUP(_xlfn.CONCAT($A150,$B150),'Atribuição de Nota'!$A:$S,11,0)*'Atribuição de Nota'!K$5</f>
        <v>0</v>
      </c>
      <c r="K150" s="22">
        <f>VLOOKUP(_xlfn.CONCAT($A150,$B150),'Atribuição de Nota'!$A:$S,12,0)*'Atribuição de Nota'!L$5</f>
        <v>0</v>
      </c>
      <c r="L150" s="22">
        <f>VLOOKUP(_xlfn.CONCAT($A150,$B150),'Atribuição de Nota'!$A:$S,13,0)*'Atribuição de Nota'!M$5</f>
        <v>0</v>
      </c>
      <c r="M150" s="22">
        <f>VLOOKUP(_xlfn.CONCAT($A150,$B150),'Atribuição de Nota'!$A:$S,14,0)*'Atribuição de Nota'!N$5</f>
        <v>0</v>
      </c>
      <c r="N150" s="22">
        <f>VLOOKUP(_xlfn.CONCAT($A150,$B150),'Atribuição de Nota'!$A:$S,15,0)*'Atribuição de Nota'!O$5</f>
        <v>0</v>
      </c>
      <c r="O150" s="22">
        <f>VLOOKUP(_xlfn.CONCAT($A150,$B150),'Atribuição de Nota'!$A:$S,16,0)*'Atribuição de Nota'!P$5</f>
        <v>0</v>
      </c>
      <c r="P150" s="22">
        <f>VLOOKUP(_xlfn.CONCAT($A150,$B150),'Atribuição de Nota'!$A:$S,17,0)*'Atribuição de Nota'!Q$5</f>
        <v>0</v>
      </c>
      <c r="Q150" s="22">
        <f>VLOOKUP(_xlfn.CONCAT($A150,$B150),'Atribuição de Nota'!$A:$S,18,0)*'Atribuição de Nota'!R$5</f>
        <v>0</v>
      </c>
      <c r="R150" s="22">
        <f>VLOOKUP(_xlfn.CONCAT($A150,$B150),'Atribuição de Nota'!$A:$S,19,0)*'Atribuição de Nota'!S$5</f>
        <v>0</v>
      </c>
      <c r="S150" s="10">
        <f t="shared" si="0"/>
        <v>0</v>
      </c>
      <c r="T150" s="10">
        <f t="shared" si="1"/>
        <v>0</v>
      </c>
      <c r="U150" s="24">
        <f t="shared" si="2"/>
        <v>0</v>
      </c>
    </row>
    <row r="151" spans="1:21" ht="13.2">
      <c r="A151" s="10" t="s">
        <v>127</v>
      </c>
      <c r="B151" s="10" t="s">
        <v>179</v>
      </c>
      <c r="C151" s="21"/>
      <c r="D151" s="22">
        <f>VLOOKUP(_xlfn.CONCAT($A151,$B151),'Atribuição de Nota'!$A:$S,5,0)*'Atribuição de Nota'!E$5</f>
        <v>0</v>
      </c>
      <c r="E151" s="22">
        <f>VLOOKUP(_xlfn.CONCAT($A151,$B151),'Atribuição de Nota'!$A:$S,6,0)*'Atribuição de Nota'!F$5</f>
        <v>0</v>
      </c>
      <c r="F151" s="22">
        <f>VLOOKUP(_xlfn.CONCAT($A151,$B151),'Atribuição de Nota'!$A:$S,7,0)*'Atribuição de Nota'!G$5</f>
        <v>0</v>
      </c>
      <c r="G151" s="22">
        <f>VLOOKUP(_xlfn.CONCAT($A151,$B151),'Atribuição de Nota'!$A:$S,8,0)*'Atribuição de Nota'!H$5</f>
        <v>0</v>
      </c>
      <c r="H151" s="22">
        <f>VLOOKUP(_xlfn.CONCAT($A151,$B151),'Atribuição de Nota'!$A:$S,9,0)*'Atribuição de Nota'!I$5</f>
        <v>0</v>
      </c>
      <c r="I151" s="22">
        <f>VLOOKUP(_xlfn.CONCAT($A151,$B151),'Atribuição de Nota'!$A:$S,10,0)*'Atribuição de Nota'!J$5</f>
        <v>0</v>
      </c>
      <c r="J151" s="22">
        <f>VLOOKUP(_xlfn.CONCAT($A151,$B151),'Atribuição de Nota'!$A:$S,11,0)*'Atribuição de Nota'!K$5</f>
        <v>0</v>
      </c>
      <c r="K151" s="22">
        <f>VLOOKUP(_xlfn.CONCAT($A151,$B151),'Atribuição de Nota'!$A:$S,12,0)*'Atribuição de Nota'!L$5</f>
        <v>0</v>
      </c>
      <c r="L151" s="22">
        <f>VLOOKUP(_xlfn.CONCAT($A151,$B151),'Atribuição de Nota'!$A:$S,13,0)*'Atribuição de Nota'!M$5</f>
        <v>0</v>
      </c>
      <c r="M151" s="22">
        <f>VLOOKUP(_xlfn.CONCAT($A151,$B151),'Atribuição de Nota'!$A:$S,14,0)*'Atribuição de Nota'!N$5</f>
        <v>0</v>
      </c>
      <c r="N151" s="22">
        <f>VLOOKUP(_xlfn.CONCAT($A151,$B151),'Atribuição de Nota'!$A:$S,15,0)*'Atribuição de Nota'!O$5</f>
        <v>0</v>
      </c>
      <c r="O151" s="22">
        <f>VLOOKUP(_xlfn.CONCAT($A151,$B151),'Atribuição de Nota'!$A:$S,16,0)*'Atribuição de Nota'!P$5</f>
        <v>0</v>
      </c>
      <c r="P151" s="22">
        <f>VLOOKUP(_xlfn.CONCAT($A151,$B151),'Atribuição de Nota'!$A:$S,17,0)*'Atribuição de Nota'!Q$5</f>
        <v>0</v>
      </c>
      <c r="Q151" s="22">
        <f>VLOOKUP(_xlfn.CONCAT($A151,$B151),'Atribuição de Nota'!$A:$S,18,0)*'Atribuição de Nota'!R$5</f>
        <v>0</v>
      </c>
      <c r="R151" s="22">
        <f>VLOOKUP(_xlfn.CONCAT($A151,$B151),'Atribuição de Nota'!$A:$S,19,0)*'Atribuição de Nota'!S$5</f>
        <v>0</v>
      </c>
      <c r="S151" s="10">
        <f t="shared" si="0"/>
        <v>0</v>
      </c>
      <c r="T151" s="10">
        <f t="shared" si="1"/>
        <v>0</v>
      </c>
      <c r="U151" s="24">
        <f t="shared" si="2"/>
        <v>0</v>
      </c>
    </row>
    <row r="152" spans="1:21" ht="13.2">
      <c r="A152" s="10" t="s">
        <v>127</v>
      </c>
      <c r="B152" s="10" t="s">
        <v>180</v>
      </c>
      <c r="C152" s="21"/>
      <c r="D152" s="22">
        <f>VLOOKUP(_xlfn.CONCAT($A152,$B152),'Atribuição de Nota'!$A:$S,5,0)*'Atribuição de Nota'!E$5</f>
        <v>0</v>
      </c>
      <c r="E152" s="22">
        <f>VLOOKUP(_xlfn.CONCAT($A152,$B152),'Atribuição de Nota'!$A:$S,6,0)*'Atribuição de Nota'!F$5</f>
        <v>0</v>
      </c>
      <c r="F152" s="22">
        <f>VLOOKUP(_xlfn.CONCAT($A152,$B152),'Atribuição de Nota'!$A:$S,7,0)*'Atribuição de Nota'!G$5</f>
        <v>0</v>
      </c>
      <c r="G152" s="22">
        <f>VLOOKUP(_xlfn.CONCAT($A152,$B152),'Atribuição de Nota'!$A:$S,8,0)*'Atribuição de Nota'!H$5</f>
        <v>0</v>
      </c>
      <c r="H152" s="22">
        <f>VLOOKUP(_xlfn.CONCAT($A152,$B152),'Atribuição de Nota'!$A:$S,9,0)*'Atribuição de Nota'!I$5</f>
        <v>0</v>
      </c>
      <c r="I152" s="22">
        <f>VLOOKUP(_xlfn.CONCAT($A152,$B152),'Atribuição de Nota'!$A:$S,10,0)*'Atribuição de Nota'!J$5</f>
        <v>0</v>
      </c>
      <c r="J152" s="22">
        <f>VLOOKUP(_xlfn.CONCAT($A152,$B152),'Atribuição de Nota'!$A:$S,11,0)*'Atribuição de Nota'!K$5</f>
        <v>0</v>
      </c>
      <c r="K152" s="22">
        <f>VLOOKUP(_xlfn.CONCAT($A152,$B152),'Atribuição de Nota'!$A:$S,12,0)*'Atribuição de Nota'!L$5</f>
        <v>0</v>
      </c>
      <c r="L152" s="22">
        <f>VLOOKUP(_xlfn.CONCAT($A152,$B152),'Atribuição de Nota'!$A:$S,13,0)*'Atribuição de Nota'!M$5</f>
        <v>0</v>
      </c>
      <c r="M152" s="22">
        <f>VLOOKUP(_xlfn.CONCAT($A152,$B152),'Atribuição de Nota'!$A:$S,14,0)*'Atribuição de Nota'!N$5</f>
        <v>0</v>
      </c>
      <c r="N152" s="22">
        <f>VLOOKUP(_xlfn.CONCAT($A152,$B152),'Atribuição de Nota'!$A:$S,15,0)*'Atribuição de Nota'!O$5</f>
        <v>0</v>
      </c>
      <c r="O152" s="22">
        <f>VLOOKUP(_xlfn.CONCAT($A152,$B152),'Atribuição de Nota'!$A:$S,16,0)*'Atribuição de Nota'!P$5</f>
        <v>0</v>
      </c>
      <c r="P152" s="22">
        <f>VLOOKUP(_xlfn.CONCAT($A152,$B152),'Atribuição de Nota'!$A:$S,17,0)*'Atribuição de Nota'!Q$5</f>
        <v>0</v>
      </c>
      <c r="Q152" s="22">
        <f>VLOOKUP(_xlfn.CONCAT($A152,$B152),'Atribuição de Nota'!$A:$S,18,0)*'Atribuição de Nota'!R$5</f>
        <v>0</v>
      </c>
      <c r="R152" s="22">
        <f>VLOOKUP(_xlfn.CONCAT($A152,$B152),'Atribuição de Nota'!$A:$S,19,0)*'Atribuição de Nota'!S$5</f>
        <v>0</v>
      </c>
      <c r="S152" s="10">
        <f t="shared" si="0"/>
        <v>0</v>
      </c>
      <c r="T152" s="10">
        <f t="shared" si="1"/>
        <v>0</v>
      </c>
      <c r="U152" s="24">
        <f t="shared" si="2"/>
        <v>0</v>
      </c>
    </row>
    <row r="153" spans="1:21" ht="13.2">
      <c r="A153" s="10" t="s">
        <v>127</v>
      </c>
      <c r="B153" s="10" t="s">
        <v>181</v>
      </c>
      <c r="C153" s="21"/>
      <c r="D153" s="22">
        <f>VLOOKUP(_xlfn.CONCAT($A153,$B153),'Atribuição de Nota'!$A:$S,5,0)*'Atribuição de Nota'!E$5</f>
        <v>0</v>
      </c>
      <c r="E153" s="22">
        <f>VLOOKUP(_xlfn.CONCAT($A153,$B153),'Atribuição de Nota'!$A:$S,6,0)*'Atribuição de Nota'!F$5</f>
        <v>0</v>
      </c>
      <c r="F153" s="22">
        <f>VLOOKUP(_xlfn.CONCAT($A153,$B153),'Atribuição de Nota'!$A:$S,7,0)*'Atribuição de Nota'!G$5</f>
        <v>0</v>
      </c>
      <c r="G153" s="22">
        <f>VLOOKUP(_xlfn.CONCAT($A153,$B153),'Atribuição de Nota'!$A:$S,8,0)*'Atribuição de Nota'!H$5</f>
        <v>0</v>
      </c>
      <c r="H153" s="22">
        <f>VLOOKUP(_xlfn.CONCAT($A153,$B153),'Atribuição de Nota'!$A:$S,9,0)*'Atribuição de Nota'!I$5</f>
        <v>0</v>
      </c>
      <c r="I153" s="22">
        <f>VLOOKUP(_xlfn.CONCAT($A153,$B153),'Atribuição de Nota'!$A:$S,10,0)*'Atribuição de Nota'!J$5</f>
        <v>0</v>
      </c>
      <c r="J153" s="22">
        <f>VLOOKUP(_xlfn.CONCAT($A153,$B153),'Atribuição de Nota'!$A:$S,11,0)*'Atribuição de Nota'!K$5</f>
        <v>0</v>
      </c>
      <c r="K153" s="22">
        <f>VLOOKUP(_xlfn.CONCAT($A153,$B153),'Atribuição de Nota'!$A:$S,12,0)*'Atribuição de Nota'!L$5</f>
        <v>0</v>
      </c>
      <c r="L153" s="22">
        <f>VLOOKUP(_xlfn.CONCAT($A153,$B153),'Atribuição de Nota'!$A:$S,13,0)*'Atribuição de Nota'!M$5</f>
        <v>0</v>
      </c>
      <c r="M153" s="22">
        <f>VLOOKUP(_xlfn.CONCAT($A153,$B153),'Atribuição de Nota'!$A:$S,14,0)*'Atribuição de Nota'!N$5</f>
        <v>0</v>
      </c>
      <c r="N153" s="22">
        <f>VLOOKUP(_xlfn.CONCAT($A153,$B153),'Atribuição de Nota'!$A:$S,15,0)*'Atribuição de Nota'!O$5</f>
        <v>0</v>
      </c>
      <c r="O153" s="22">
        <f>VLOOKUP(_xlfn.CONCAT($A153,$B153),'Atribuição de Nota'!$A:$S,16,0)*'Atribuição de Nota'!P$5</f>
        <v>0</v>
      </c>
      <c r="P153" s="22">
        <f>VLOOKUP(_xlfn.CONCAT($A153,$B153),'Atribuição de Nota'!$A:$S,17,0)*'Atribuição de Nota'!Q$5</f>
        <v>0</v>
      </c>
      <c r="Q153" s="22">
        <f>VLOOKUP(_xlfn.CONCAT($A153,$B153),'Atribuição de Nota'!$A:$S,18,0)*'Atribuição de Nota'!R$5</f>
        <v>0</v>
      </c>
      <c r="R153" s="22">
        <f>VLOOKUP(_xlfn.CONCAT($A153,$B153),'Atribuição de Nota'!$A:$S,19,0)*'Atribuição de Nota'!S$5</f>
        <v>0</v>
      </c>
      <c r="S153" s="10">
        <f t="shared" si="0"/>
        <v>0</v>
      </c>
      <c r="T153" s="10">
        <f t="shared" si="1"/>
        <v>0</v>
      </c>
      <c r="U153" s="24">
        <f t="shared" si="2"/>
        <v>0</v>
      </c>
    </row>
    <row r="154" spans="1:21" ht="13.2">
      <c r="A154" s="10" t="s">
        <v>127</v>
      </c>
      <c r="B154" s="10" t="s">
        <v>182</v>
      </c>
      <c r="C154" s="21"/>
      <c r="D154" s="22">
        <f>VLOOKUP(_xlfn.CONCAT($A154,$B154),'Atribuição de Nota'!$A:$S,5,0)*'Atribuição de Nota'!E$5</f>
        <v>0</v>
      </c>
      <c r="E154" s="22">
        <f>VLOOKUP(_xlfn.CONCAT($A154,$B154),'Atribuição de Nota'!$A:$S,6,0)*'Atribuição de Nota'!F$5</f>
        <v>0</v>
      </c>
      <c r="F154" s="22">
        <f>VLOOKUP(_xlfn.CONCAT($A154,$B154),'Atribuição de Nota'!$A:$S,7,0)*'Atribuição de Nota'!G$5</f>
        <v>0</v>
      </c>
      <c r="G154" s="22">
        <f>VLOOKUP(_xlfn.CONCAT($A154,$B154),'Atribuição de Nota'!$A:$S,8,0)*'Atribuição de Nota'!H$5</f>
        <v>0</v>
      </c>
      <c r="H154" s="22">
        <f>VLOOKUP(_xlfn.CONCAT($A154,$B154),'Atribuição de Nota'!$A:$S,9,0)*'Atribuição de Nota'!I$5</f>
        <v>0</v>
      </c>
      <c r="I154" s="22">
        <f>VLOOKUP(_xlfn.CONCAT($A154,$B154),'Atribuição de Nota'!$A:$S,10,0)*'Atribuição de Nota'!J$5</f>
        <v>0</v>
      </c>
      <c r="J154" s="22">
        <f>VLOOKUP(_xlfn.CONCAT($A154,$B154),'Atribuição de Nota'!$A:$S,11,0)*'Atribuição de Nota'!K$5</f>
        <v>0</v>
      </c>
      <c r="K154" s="22">
        <f>VLOOKUP(_xlfn.CONCAT($A154,$B154),'Atribuição de Nota'!$A:$S,12,0)*'Atribuição de Nota'!L$5</f>
        <v>0</v>
      </c>
      <c r="L154" s="22">
        <f>VLOOKUP(_xlfn.CONCAT($A154,$B154),'Atribuição de Nota'!$A:$S,13,0)*'Atribuição de Nota'!M$5</f>
        <v>0</v>
      </c>
      <c r="M154" s="22">
        <f>VLOOKUP(_xlfn.CONCAT($A154,$B154),'Atribuição de Nota'!$A:$S,14,0)*'Atribuição de Nota'!N$5</f>
        <v>0</v>
      </c>
      <c r="N154" s="22">
        <f>VLOOKUP(_xlfn.CONCAT($A154,$B154),'Atribuição de Nota'!$A:$S,15,0)*'Atribuição de Nota'!O$5</f>
        <v>0</v>
      </c>
      <c r="O154" s="22">
        <f>VLOOKUP(_xlfn.CONCAT($A154,$B154),'Atribuição de Nota'!$A:$S,16,0)*'Atribuição de Nota'!P$5</f>
        <v>0</v>
      </c>
      <c r="P154" s="22">
        <f>VLOOKUP(_xlfn.CONCAT($A154,$B154),'Atribuição de Nota'!$A:$S,17,0)*'Atribuição de Nota'!Q$5</f>
        <v>0</v>
      </c>
      <c r="Q154" s="22">
        <f>VLOOKUP(_xlfn.CONCAT($A154,$B154),'Atribuição de Nota'!$A:$S,18,0)*'Atribuição de Nota'!R$5</f>
        <v>0</v>
      </c>
      <c r="R154" s="22">
        <f>VLOOKUP(_xlfn.CONCAT($A154,$B154),'Atribuição de Nota'!$A:$S,19,0)*'Atribuição de Nota'!S$5</f>
        <v>0</v>
      </c>
      <c r="S154" s="10">
        <f t="shared" si="0"/>
        <v>0</v>
      </c>
      <c r="T154" s="10">
        <f t="shared" si="1"/>
        <v>0</v>
      </c>
      <c r="U154" s="24">
        <f t="shared" si="2"/>
        <v>0</v>
      </c>
    </row>
    <row r="155" spans="1:21" ht="13.2">
      <c r="A155" s="10" t="s">
        <v>127</v>
      </c>
      <c r="B155" s="10" t="s">
        <v>183</v>
      </c>
      <c r="C155" s="21"/>
      <c r="D155" s="22">
        <f>VLOOKUP(_xlfn.CONCAT($A155,$B155),'Atribuição de Nota'!$A:$S,5,0)*'Atribuição de Nota'!E$5</f>
        <v>0</v>
      </c>
      <c r="E155" s="22">
        <f>VLOOKUP(_xlfn.CONCAT($A155,$B155),'Atribuição de Nota'!$A:$S,6,0)*'Atribuição de Nota'!F$5</f>
        <v>0</v>
      </c>
      <c r="F155" s="22">
        <f>VLOOKUP(_xlfn.CONCAT($A155,$B155),'Atribuição de Nota'!$A:$S,7,0)*'Atribuição de Nota'!G$5</f>
        <v>0</v>
      </c>
      <c r="G155" s="22">
        <f>VLOOKUP(_xlfn.CONCAT($A155,$B155),'Atribuição de Nota'!$A:$S,8,0)*'Atribuição de Nota'!H$5</f>
        <v>0</v>
      </c>
      <c r="H155" s="22">
        <f>VLOOKUP(_xlfn.CONCAT($A155,$B155),'Atribuição de Nota'!$A:$S,9,0)*'Atribuição de Nota'!I$5</f>
        <v>0</v>
      </c>
      <c r="I155" s="22">
        <f>VLOOKUP(_xlfn.CONCAT($A155,$B155),'Atribuição de Nota'!$A:$S,10,0)*'Atribuição de Nota'!J$5</f>
        <v>0</v>
      </c>
      <c r="J155" s="22">
        <f>VLOOKUP(_xlfn.CONCAT($A155,$B155),'Atribuição de Nota'!$A:$S,11,0)*'Atribuição de Nota'!K$5</f>
        <v>0</v>
      </c>
      <c r="K155" s="22">
        <f>VLOOKUP(_xlfn.CONCAT($A155,$B155),'Atribuição de Nota'!$A:$S,12,0)*'Atribuição de Nota'!L$5</f>
        <v>0</v>
      </c>
      <c r="L155" s="22">
        <f>VLOOKUP(_xlfn.CONCAT($A155,$B155),'Atribuição de Nota'!$A:$S,13,0)*'Atribuição de Nota'!M$5</f>
        <v>0</v>
      </c>
      <c r="M155" s="22">
        <f>VLOOKUP(_xlfn.CONCAT($A155,$B155),'Atribuição de Nota'!$A:$S,14,0)*'Atribuição de Nota'!N$5</f>
        <v>0</v>
      </c>
      <c r="N155" s="22">
        <f>VLOOKUP(_xlfn.CONCAT($A155,$B155),'Atribuição de Nota'!$A:$S,15,0)*'Atribuição de Nota'!O$5</f>
        <v>0</v>
      </c>
      <c r="O155" s="22">
        <f>VLOOKUP(_xlfn.CONCAT($A155,$B155),'Atribuição de Nota'!$A:$S,16,0)*'Atribuição de Nota'!P$5</f>
        <v>0</v>
      </c>
      <c r="P155" s="22">
        <f>VLOOKUP(_xlfn.CONCAT($A155,$B155),'Atribuição de Nota'!$A:$S,17,0)*'Atribuição de Nota'!Q$5</f>
        <v>0</v>
      </c>
      <c r="Q155" s="22">
        <f>VLOOKUP(_xlfn.CONCAT($A155,$B155),'Atribuição de Nota'!$A:$S,18,0)*'Atribuição de Nota'!R$5</f>
        <v>0</v>
      </c>
      <c r="R155" s="22">
        <f>VLOOKUP(_xlfn.CONCAT($A155,$B155),'Atribuição de Nota'!$A:$S,19,0)*'Atribuição de Nota'!S$5</f>
        <v>0</v>
      </c>
      <c r="S155" s="10">
        <f t="shared" si="0"/>
        <v>0</v>
      </c>
      <c r="T155" s="10">
        <f t="shared" si="1"/>
        <v>0</v>
      </c>
      <c r="U155" s="24">
        <f t="shared" si="2"/>
        <v>0</v>
      </c>
    </row>
    <row r="156" spans="1:21" ht="13.2">
      <c r="A156" s="10" t="s">
        <v>127</v>
      </c>
      <c r="B156" s="10" t="s">
        <v>184</v>
      </c>
      <c r="C156" s="21"/>
      <c r="D156" s="22">
        <f>VLOOKUP(_xlfn.CONCAT($A156,$B156),'Atribuição de Nota'!$A:$S,5,0)*'Atribuição de Nota'!E$5</f>
        <v>0</v>
      </c>
      <c r="E156" s="22">
        <f>VLOOKUP(_xlfn.CONCAT($A156,$B156),'Atribuição de Nota'!$A:$S,6,0)*'Atribuição de Nota'!F$5</f>
        <v>0</v>
      </c>
      <c r="F156" s="22">
        <f>VLOOKUP(_xlfn.CONCAT($A156,$B156),'Atribuição de Nota'!$A:$S,7,0)*'Atribuição de Nota'!G$5</f>
        <v>0</v>
      </c>
      <c r="G156" s="22">
        <f>VLOOKUP(_xlfn.CONCAT($A156,$B156),'Atribuição de Nota'!$A:$S,8,0)*'Atribuição de Nota'!H$5</f>
        <v>0</v>
      </c>
      <c r="H156" s="22">
        <f>VLOOKUP(_xlfn.CONCAT($A156,$B156),'Atribuição de Nota'!$A:$S,9,0)*'Atribuição de Nota'!I$5</f>
        <v>0</v>
      </c>
      <c r="I156" s="22">
        <f>VLOOKUP(_xlfn.CONCAT($A156,$B156),'Atribuição de Nota'!$A:$S,10,0)*'Atribuição de Nota'!J$5</f>
        <v>0</v>
      </c>
      <c r="J156" s="22">
        <f>VLOOKUP(_xlfn.CONCAT($A156,$B156),'Atribuição de Nota'!$A:$S,11,0)*'Atribuição de Nota'!K$5</f>
        <v>0</v>
      </c>
      <c r="K156" s="22">
        <f>VLOOKUP(_xlfn.CONCAT($A156,$B156),'Atribuição de Nota'!$A:$S,12,0)*'Atribuição de Nota'!L$5</f>
        <v>0</v>
      </c>
      <c r="L156" s="22">
        <f>VLOOKUP(_xlfn.CONCAT($A156,$B156),'Atribuição de Nota'!$A:$S,13,0)*'Atribuição de Nota'!M$5</f>
        <v>0</v>
      </c>
      <c r="M156" s="22">
        <f>VLOOKUP(_xlfn.CONCAT($A156,$B156),'Atribuição de Nota'!$A:$S,14,0)*'Atribuição de Nota'!N$5</f>
        <v>0</v>
      </c>
      <c r="N156" s="22">
        <f>VLOOKUP(_xlfn.CONCAT($A156,$B156),'Atribuição de Nota'!$A:$S,15,0)*'Atribuição de Nota'!O$5</f>
        <v>0</v>
      </c>
      <c r="O156" s="22">
        <f>VLOOKUP(_xlfn.CONCAT($A156,$B156),'Atribuição de Nota'!$A:$S,16,0)*'Atribuição de Nota'!P$5</f>
        <v>0</v>
      </c>
      <c r="P156" s="22">
        <f>VLOOKUP(_xlfn.CONCAT($A156,$B156),'Atribuição de Nota'!$A:$S,17,0)*'Atribuição de Nota'!Q$5</f>
        <v>0</v>
      </c>
      <c r="Q156" s="22">
        <f>VLOOKUP(_xlfn.CONCAT($A156,$B156),'Atribuição de Nota'!$A:$S,18,0)*'Atribuição de Nota'!R$5</f>
        <v>0</v>
      </c>
      <c r="R156" s="22">
        <f>VLOOKUP(_xlfn.CONCAT($A156,$B156),'Atribuição de Nota'!$A:$S,19,0)*'Atribuição de Nota'!S$5</f>
        <v>0</v>
      </c>
      <c r="S156" s="10">
        <f t="shared" si="0"/>
        <v>0</v>
      </c>
      <c r="T156" s="10">
        <f t="shared" si="1"/>
        <v>0</v>
      </c>
      <c r="U156" s="24">
        <f t="shared" si="2"/>
        <v>0</v>
      </c>
    </row>
    <row r="157" spans="1:21" ht="13.2">
      <c r="A157" s="10" t="s">
        <v>127</v>
      </c>
      <c r="B157" s="10" t="s">
        <v>185</v>
      </c>
      <c r="C157" s="21"/>
      <c r="D157" s="22">
        <f>VLOOKUP(_xlfn.CONCAT($A157,$B157),'Atribuição de Nota'!$A:$S,5,0)*'Atribuição de Nota'!E$5</f>
        <v>0</v>
      </c>
      <c r="E157" s="22">
        <f>VLOOKUP(_xlfn.CONCAT($A157,$B157),'Atribuição de Nota'!$A:$S,6,0)*'Atribuição de Nota'!F$5</f>
        <v>0</v>
      </c>
      <c r="F157" s="22">
        <f>VLOOKUP(_xlfn.CONCAT($A157,$B157),'Atribuição de Nota'!$A:$S,7,0)*'Atribuição de Nota'!G$5</f>
        <v>0</v>
      </c>
      <c r="G157" s="22">
        <f>VLOOKUP(_xlfn.CONCAT($A157,$B157),'Atribuição de Nota'!$A:$S,8,0)*'Atribuição de Nota'!H$5</f>
        <v>0</v>
      </c>
      <c r="H157" s="22">
        <f>VLOOKUP(_xlfn.CONCAT($A157,$B157),'Atribuição de Nota'!$A:$S,9,0)*'Atribuição de Nota'!I$5</f>
        <v>0</v>
      </c>
      <c r="I157" s="22">
        <f>VLOOKUP(_xlfn.CONCAT($A157,$B157),'Atribuição de Nota'!$A:$S,10,0)*'Atribuição de Nota'!J$5</f>
        <v>0</v>
      </c>
      <c r="J157" s="22">
        <f>VLOOKUP(_xlfn.CONCAT($A157,$B157),'Atribuição de Nota'!$A:$S,11,0)*'Atribuição de Nota'!K$5</f>
        <v>0</v>
      </c>
      <c r="K157" s="22">
        <f>VLOOKUP(_xlfn.CONCAT($A157,$B157),'Atribuição de Nota'!$A:$S,12,0)*'Atribuição de Nota'!L$5</f>
        <v>0</v>
      </c>
      <c r="L157" s="22">
        <f>VLOOKUP(_xlfn.CONCAT($A157,$B157),'Atribuição de Nota'!$A:$S,13,0)*'Atribuição de Nota'!M$5</f>
        <v>0</v>
      </c>
      <c r="M157" s="22">
        <f>VLOOKUP(_xlfn.CONCAT($A157,$B157),'Atribuição de Nota'!$A:$S,14,0)*'Atribuição de Nota'!N$5</f>
        <v>0</v>
      </c>
      <c r="N157" s="22">
        <f>VLOOKUP(_xlfn.CONCAT($A157,$B157),'Atribuição de Nota'!$A:$S,15,0)*'Atribuição de Nota'!O$5</f>
        <v>0</v>
      </c>
      <c r="O157" s="22">
        <f>VLOOKUP(_xlfn.CONCAT($A157,$B157),'Atribuição de Nota'!$A:$S,16,0)*'Atribuição de Nota'!P$5</f>
        <v>0</v>
      </c>
      <c r="P157" s="22">
        <f>VLOOKUP(_xlfn.CONCAT($A157,$B157),'Atribuição de Nota'!$A:$S,17,0)*'Atribuição de Nota'!Q$5</f>
        <v>0</v>
      </c>
      <c r="Q157" s="22">
        <f>VLOOKUP(_xlfn.CONCAT($A157,$B157),'Atribuição de Nota'!$A:$S,18,0)*'Atribuição de Nota'!R$5</f>
        <v>0</v>
      </c>
      <c r="R157" s="22">
        <f>VLOOKUP(_xlfn.CONCAT($A157,$B157),'Atribuição de Nota'!$A:$S,19,0)*'Atribuição de Nota'!S$5</f>
        <v>0</v>
      </c>
      <c r="S157" s="10">
        <f t="shared" si="0"/>
        <v>0</v>
      </c>
      <c r="T157" s="10">
        <f t="shared" si="1"/>
        <v>0</v>
      </c>
      <c r="U157" s="24">
        <f t="shared" si="2"/>
        <v>0</v>
      </c>
    </row>
    <row r="158" spans="1:21" ht="13.2">
      <c r="A158" s="10" t="s">
        <v>127</v>
      </c>
      <c r="B158" s="10" t="s">
        <v>186</v>
      </c>
      <c r="C158" s="21"/>
      <c r="D158" s="22">
        <f>VLOOKUP(_xlfn.CONCAT($A158,$B158),'Atribuição de Nota'!$A:$S,5,0)*'Atribuição de Nota'!E$5</f>
        <v>0</v>
      </c>
      <c r="E158" s="22">
        <f>VLOOKUP(_xlfn.CONCAT($A158,$B158),'Atribuição de Nota'!$A:$S,6,0)*'Atribuição de Nota'!F$5</f>
        <v>0</v>
      </c>
      <c r="F158" s="22">
        <f>VLOOKUP(_xlfn.CONCAT($A158,$B158),'Atribuição de Nota'!$A:$S,7,0)*'Atribuição de Nota'!G$5</f>
        <v>0</v>
      </c>
      <c r="G158" s="22">
        <f>VLOOKUP(_xlfn.CONCAT($A158,$B158),'Atribuição de Nota'!$A:$S,8,0)*'Atribuição de Nota'!H$5</f>
        <v>0</v>
      </c>
      <c r="H158" s="22">
        <f>VLOOKUP(_xlfn.CONCAT($A158,$B158),'Atribuição de Nota'!$A:$S,9,0)*'Atribuição de Nota'!I$5</f>
        <v>0</v>
      </c>
      <c r="I158" s="22">
        <f>VLOOKUP(_xlfn.CONCAT($A158,$B158),'Atribuição de Nota'!$A:$S,10,0)*'Atribuição de Nota'!J$5</f>
        <v>0</v>
      </c>
      <c r="J158" s="22">
        <f>VLOOKUP(_xlfn.CONCAT($A158,$B158),'Atribuição de Nota'!$A:$S,11,0)*'Atribuição de Nota'!K$5</f>
        <v>0</v>
      </c>
      <c r="K158" s="22">
        <f>VLOOKUP(_xlfn.CONCAT($A158,$B158),'Atribuição de Nota'!$A:$S,12,0)*'Atribuição de Nota'!L$5</f>
        <v>0</v>
      </c>
      <c r="L158" s="22">
        <f>VLOOKUP(_xlfn.CONCAT($A158,$B158),'Atribuição de Nota'!$A:$S,13,0)*'Atribuição de Nota'!M$5</f>
        <v>0</v>
      </c>
      <c r="M158" s="22">
        <f>VLOOKUP(_xlfn.CONCAT($A158,$B158),'Atribuição de Nota'!$A:$S,14,0)*'Atribuição de Nota'!N$5</f>
        <v>0</v>
      </c>
      <c r="N158" s="22">
        <f>VLOOKUP(_xlfn.CONCAT($A158,$B158),'Atribuição de Nota'!$A:$S,15,0)*'Atribuição de Nota'!O$5</f>
        <v>0</v>
      </c>
      <c r="O158" s="22">
        <f>VLOOKUP(_xlfn.CONCAT($A158,$B158),'Atribuição de Nota'!$A:$S,16,0)*'Atribuição de Nota'!P$5</f>
        <v>0</v>
      </c>
      <c r="P158" s="22">
        <f>VLOOKUP(_xlfn.CONCAT($A158,$B158),'Atribuição de Nota'!$A:$S,17,0)*'Atribuição de Nota'!Q$5</f>
        <v>0</v>
      </c>
      <c r="Q158" s="22">
        <f>VLOOKUP(_xlfn.CONCAT($A158,$B158),'Atribuição de Nota'!$A:$S,18,0)*'Atribuição de Nota'!R$5</f>
        <v>0</v>
      </c>
      <c r="R158" s="22">
        <f>VLOOKUP(_xlfn.CONCAT($A158,$B158),'Atribuição de Nota'!$A:$S,19,0)*'Atribuição de Nota'!S$5</f>
        <v>0</v>
      </c>
      <c r="S158" s="10">
        <f t="shared" si="0"/>
        <v>0</v>
      </c>
      <c r="T158" s="10">
        <f t="shared" si="1"/>
        <v>0</v>
      </c>
      <c r="U158" s="24">
        <f t="shared" si="2"/>
        <v>0</v>
      </c>
    </row>
    <row r="159" spans="1:21" ht="13.2">
      <c r="A159" s="10" t="s">
        <v>127</v>
      </c>
      <c r="B159" s="10" t="s">
        <v>187</v>
      </c>
      <c r="C159" s="21"/>
      <c r="D159" s="22">
        <f>VLOOKUP(_xlfn.CONCAT($A159,$B159),'Atribuição de Nota'!$A:$S,5,0)*'Atribuição de Nota'!E$5</f>
        <v>0</v>
      </c>
      <c r="E159" s="22">
        <f>VLOOKUP(_xlfn.CONCAT($A159,$B159),'Atribuição de Nota'!$A:$S,6,0)*'Atribuição de Nota'!F$5</f>
        <v>0</v>
      </c>
      <c r="F159" s="22">
        <f>VLOOKUP(_xlfn.CONCAT($A159,$B159),'Atribuição de Nota'!$A:$S,7,0)*'Atribuição de Nota'!G$5</f>
        <v>0</v>
      </c>
      <c r="G159" s="22">
        <f>VLOOKUP(_xlfn.CONCAT($A159,$B159),'Atribuição de Nota'!$A:$S,8,0)*'Atribuição de Nota'!H$5</f>
        <v>0</v>
      </c>
      <c r="H159" s="22">
        <f>VLOOKUP(_xlfn.CONCAT($A159,$B159),'Atribuição de Nota'!$A:$S,9,0)*'Atribuição de Nota'!I$5</f>
        <v>0</v>
      </c>
      <c r="I159" s="22">
        <f>VLOOKUP(_xlfn.CONCAT($A159,$B159),'Atribuição de Nota'!$A:$S,10,0)*'Atribuição de Nota'!J$5</f>
        <v>0</v>
      </c>
      <c r="J159" s="22">
        <f>VLOOKUP(_xlfn.CONCAT($A159,$B159),'Atribuição de Nota'!$A:$S,11,0)*'Atribuição de Nota'!K$5</f>
        <v>0</v>
      </c>
      <c r="K159" s="22">
        <f>VLOOKUP(_xlfn.CONCAT($A159,$B159),'Atribuição de Nota'!$A:$S,12,0)*'Atribuição de Nota'!L$5</f>
        <v>0</v>
      </c>
      <c r="L159" s="22">
        <f>VLOOKUP(_xlfn.CONCAT($A159,$B159),'Atribuição de Nota'!$A:$S,13,0)*'Atribuição de Nota'!M$5</f>
        <v>0</v>
      </c>
      <c r="M159" s="22">
        <f>VLOOKUP(_xlfn.CONCAT($A159,$B159),'Atribuição de Nota'!$A:$S,14,0)*'Atribuição de Nota'!N$5</f>
        <v>0</v>
      </c>
      <c r="N159" s="22">
        <f>VLOOKUP(_xlfn.CONCAT($A159,$B159),'Atribuição de Nota'!$A:$S,15,0)*'Atribuição de Nota'!O$5</f>
        <v>0</v>
      </c>
      <c r="O159" s="22">
        <f>VLOOKUP(_xlfn.CONCAT($A159,$B159),'Atribuição de Nota'!$A:$S,16,0)*'Atribuição de Nota'!P$5</f>
        <v>0</v>
      </c>
      <c r="P159" s="22">
        <f>VLOOKUP(_xlfn.CONCAT($A159,$B159),'Atribuição de Nota'!$A:$S,17,0)*'Atribuição de Nota'!Q$5</f>
        <v>0</v>
      </c>
      <c r="Q159" s="22">
        <f>VLOOKUP(_xlfn.CONCAT($A159,$B159),'Atribuição de Nota'!$A:$S,18,0)*'Atribuição de Nota'!R$5</f>
        <v>0</v>
      </c>
      <c r="R159" s="22">
        <f>VLOOKUP(_xlfn.CONCAT($A159,$B159),'Atribuição de Nota'!$A:$S,19,0)*'Atribuição de Nota'!S$5</f>
        <v>0</v>
      </c>
      <c r="S159" s="10">
        <f t="shared" si="0"/>
        <v>0</v>
      </c>
      <c r="T159" s="10">
        <f t="shared" si="1"/>
        <v>0</v>
      </c>
      <c r="U159" s="24">
        <f t="shared" si="2"/>
        <v>0</v>
      </c>
    </row>
    <row r="160" spans="1:21" ht="13.2">
      <c r="A160" s="10" t="s">
        <v>127</v>
      </c>
      <c r="B160" s="10" t="s">
        <v>188</v>
      </c>
      <c r="C160" s="21"/>
      <c r="D160" s="22">
        <f>VLOOKUP(_xlfn.CONCAT($A160,$B160),'Atribuição de Nota'!$A:$S,5,0)*'Atribuição de Nota'!E$5</f>
        <v>0</v>
      </c>
      <c r="E160" s="22">
        <f>VLOOKUP(_xlfn.CONCAT($A160,$B160),'Atribuição de Nota'!$A:$S,6,0)*'Atribuição de Nota'!F$5</f>
        <v>0</v>
      </c>
      <c r="F160" s="22">
        <f>VLOOKUP(_xlfn.CONCAT($A160,$B160),'Atribuição de Nota'!$A:$S,7,0)*'Atribuição de Nota'!G$5</f>
        <v>0</v>
      </c>
      <c r="G160" s="22">
        <f>VLOOKUP(_xlfn.CONCAT($A160,$B160),'Atribuição de Nota'!$A:$S,8,0)*'Atribuição de Nota'!H$5</f>
        <v>0</v>
      </c>
      <c r="H160" s="22">
        <f>VLOOKUP(_xlfn.CONCAT($A160,$B160),'Atribuição de Nota'!$A:$S,9,0)*'Atribuição de Nota'!I$5</f>
        <v>0</v>
      </c>
      <c r="I160" s="22">
        <f>VLOOKUP(_xlfn.CONCAT($A160,$B160),'Atribuição de Nota'!$A:$S,10,0)*'Atribuição de Nota'!J$5</f>
        <v>0</v>
      </c>
      <c r="J160" s="22">
        <f>VLOOKUP(_xlfn.CONCAT($A160,$B160),'Atribuição de Nota'!$A:$S,11,0)*'Atribuição de Nota'!K$5</f>
        <v>0</v>
      </c>
      <c r="K160" s="22">
        <f>VLOOKUP(_xlfn.CONCAT($A160,$B160),'Atribuição de Nota'!$A:$S,12,0)*'Atribuição de Nota'!L$5</f>
        <v>0</v>
      </c>
      <c r="L160" s="22">
        <f>VLOOKUP(_xlfn.CONCAT($A160,$B160),'Atribuição de Nota'!$A:$S,13,0)*'Atribuição de Nota'!M$5</f>
        <v>0</v>
      </c>
      <c r="M160" s="22">
        <f>VLOOKUP(_xlfn.CONCAT($A160,$B160),'Atribuição de Nota'!$A:$S,14,0)*'Atribuição de Nota'!N$5</f>
        <v>0</v>
      </c>
      <c r="N160" s="22">
        <f>VLOOKUP(_xlfn.CONCAT($A160,$B160),'Atribuição de Nota'!$A:$S,15,0)*'Atribuição de Nota'!O$5</f>
        <v>0</v>
      </c>
      <c r="O160" s="22">
        <f>VLOOKUP(_xlfn.CONCAT($A160,$B160),'Atribuição de Nota'!$A:$S,16,0)*'Atribuição de Nota'!P$5</f>
        <v>0</v>
      </c>
      <c r="P160" s="22">
        <f>VLOOKUP(_xlfn.CONCAT($A160,$B160),'Atribuição de Nota'!$A:$S,17,0)*'Atribuição de Nota'!Q$5</f>
        <v>0</v>
      </c>
      <c r="Q160" s="22">
        <f>VLOOKUP(_xlfn.CONCAT($A160,$B160),'Atribuição de Nota'!$A:$S,18,0)*'Atribuição de Nota'!R$5</f>
        <v>0</v>
      </c>
      <c r="R160" s="22">
        <f>VLOOKUP(_xlfn.CONCAT($A160,$B160),'Atribuição de Nota'!$A:$S,19,0)*'Atribuição de Nota'!S$5</f>
        <v>0</v>
      </c>
      <c r="S160" s="10">
        <f t="shared" si="0"/>
        <v>0</v>
      </c>
      <c r="T160" s="10">
        <f t="shared" si="1"/>
        <v>0</v>
      </c>
      <c r="U160" s="24">
        <f t="shared" si="2"/>
        <v>0</v>
      </c>
    </row>
    <row r="161" spans="1:21" ht="13.2">
      <c r="A161" s="10" t="s">
        <v>127</v>
      </c>
      <c r="B161" s="10" t="s">
        <v>189</v>
      </c>
      <c r="C161" s="21"/>
      <c r="D161" s="22">
        <f>VLOOKUP(_xlfn.CONCAT($A161,$B161),'Atribuição de Nota'!$A:$S,5,0)*'Atribuição de Nota'!E$5</f>
        <v>0</v>
      </c>
      <c r="E161" s="22">
        <f>VLOOKUP(_xlfn.CONCAT($A161,$B161),'Atribuição de Nota'!$A:$S,6,0)*'Atribuição de Nota'!F$5</f>
        <v>0</v>
      </c>
      <c r="F161" s="22">
        <f>VLOOKUP(_xlfn.CONCAT($A161,$B161),'Atribuição de Nota'!$A:$S,7,0)*'Atribuição de Nota'!G$5</f>
        <v>0</v>
      </c>
      <c r="G161" s="22">
        <f>VLOOKUP(_xlfn.CONCAT($A161,$B161),'Atribuição de Nota'!$A:$S,8,0)*'Atribuição de Nota'!H$5</f>
        <v>0</v>
      </c>
      <c r="H161" s="22">
        <f>VLOOKUP(_xlfn.CONCAT($A161,$B161),'Atribuição de Nota'!$A:$S,9,0)*'Atribuição de Nota'!I$5</f>
        <v>0</v>
      </c>
      <c r="I161" s="22">
        <f>VLOOKUP(_xlfn.CONCAT($A161,$B161),'Atribuição de Nota'!$A:$S,10,0)*'Atribuição de Nota'!J$5</f>
        <v>0</v>
      </c>
      <c r="J161" s="22">
        <f>VLOOKUP(_xlfn.CONCAT($A161,$B161),'Atribuição de Nota'!$A:$S,11,0)*'Atribuição de Nota'!K$5</f>
        <v>0</v>
      </c>
      <c r="K161" s="22">
        <f>VLOOKUP(_xlfn.CONCAT($A161,$B161),'Atribuição de Nota'!$A:$S,12,0)*'Atribuição de Nota'!L$5</f>
        <v>0</v>
      </c>
      <c r="L161" s="22">
        <f>VLOOKUP(_xlfn.CONCAT($A161,$B161),'Atribuição de Nota'!$A:$S,13,0)*'Atribuição de Nota'!M$5</f>
        <v>0</v>
      </c>
      <c r="M161" s="22">
        <f>VLOOKUP(_xlfn.CONCAT($A161,$B161),'Atribuição de Nota'!$A:$S,14,0)*'Atribuição de Nota'!N$5</f>
        <v>0</v>
      </c>
      <c r="N161" s="22">
        <f>VLOOKUP(_xlfn.CONCAT($A161,$B161),'Atribuição de Nota'!$A:$S,15,0)*'Atribuição de Nota'!O$5</f>
        <v>0</v>
      </c>
      <c r="O161" s="22">
        <f>VLOOKUP(_xlfn.CONCAT($A161,$B161),'Atribuição de Nota'!$A:$S,16,0)*'Atribuição de Nota'!P$5</f>
        <v>0</v>
      </c>
      <c r="P161" s="22">
        <f>VLOOKUP(_xlfn.CONCAT($A161,$B161),'Atribuição de Nota'!$A:$S,17,0)*'Atribuição de Nota'!Q$5</f>
        <v>0</v>
      </c>
      <c r="Q161" s="22">
        <f>VLOOKUP(_xlfn.CONCAT($A161,$B161),'Atribuição de Nota'!$A:$S,18,0)*'Atribuição de Nota'!R$5</f>
        <v>0</v>
      </c>
      <c r="R161" s="22">
        <f>VLOOKUP(_xlfn.CONCAT($A161,$B161),'Atribuição de Nota'!$A:$S,19,0)*'Atribuição de Nota'!S$5</f>
        <v>0</v>
      </c>
      <c r="S161" s="10">
        <f t="shared" si="0"/>
        <v>0</v>
      </c>
      <c r="T161" s="10">
        <f t="shared" si="1"/>
        <v>0</v>
      </c>
      <c r="U161" s="24">
        <f t="shared" si="2"/>
        <v>0</v>
      </c>
    </row>
    <row r="162" spans="1:21" ht="13.2">
      <c r="A162" s="10" t="s">
        <v>127</v>
      </c>
      <c r="B162" s="10" t="s">
        <v>190</v>
      </c>
      <c r="C162" s="21"/>
      <c r="D162" s="22">
        <f>VLOOKUP(_xlfn.CONCAT($A162,$B162),'Atribuição de Nota'!$A:$S,5,0)*'Atribuição de Nota'!E$5</f>
        <v>0</v>
      </c>
      <c r="E162" s="22">
        <f>VLOOKUP(_xlfn.CONCAT($A162,$B162),'Atribuição de Nota'!$A:$S,6,0)*'Atribuição de Nota'!F$5</f>
        <v>0</v>
      </c>
      <c r="F162" s="22">
        <f>VLOOKUP(_xlfn.CONCAT($A162,$B162),'Atribuição de Nota'!$A:$S,7,0)*'Atribuição de Nota'!G$5</f>
        <v>0</v>
      </c>
      <c r="G162" s="22">
        <f>VLOOKUP(_xlfn.CONCAT($A162,$B162),'Atribuição de Nota'!$A:$S,8,0)*'Atribuição de Nota'!H$5</f>
        <v>0</v>
      </c>
      <c r="H162" s="22">
        <f>VLOOKUP(_xlfn.CONCAT($A162,$B162),'Atribuição de Nota'!$A:$S,9,0)*'Atribuição de Nota'!I$5</f>
        <v>0</v>
      </c>
      <c r="I162" s="22">
        <f>VLOOKUP(_xlfn.CONCAT($A162,$B162),'Atribuição de Nota'!$A:$S,10,0)*'Atribuição de Nota'!J$5</f>
        <v>0</v>
      </c>
      <c r="J162" s="22">
        <f>VLOOKUP(_xlfn.CONCAT($A162,$B162),'Atribuição de Nota'!$A:$S,11,0)*'Atribuição de Nota'!K$5</f>
        <v>0</v>
      </c>
      <c r="K162" s="22">
        <f>VLOOKUP(_xlfn.CONCAT($A162,$B162),'Atribuição de Nota'!$A:$S,12,0)*'Atribuição de Nota'!L$5</f>
        <v>0</v>
      </c>
      <c r="L162" s="22">
        <f>VLOOKUP(_xlfn.CONCAT($A162,$B162),'Atribuição de Nota'!$A:$S,13,0)*'Atribuição de Nota'!M$5</f>
        <v>0</v>
      </c>
      <c r="M162" s="22">
        <f>VLOOKUP(_xlfn.CONCAT($A162,$B162),'Atribuição de Nota'!$A:$S,14,0)*'Atribuição de Nota'!N$5</f>
        <v>0</v>
      </c>
      <c r="N162" s="22">
        <f>VLOOKUP(_xlfn.CONCAT($A162,$B162),'Atribuição de Nota'!$A:$S,15,0)*'Atribuição de Nota'!O$5</f>
        <v>0</v>
      </c>
      <c r="O162" s="22">
        <f>VLOOKUP(_xlfn.CONCAT($A162,$B162),'Atribuição de Nota'!$A:$S,16,0)*'Atribuição de Nota'!P$5</f>
        <v>0</v>
      </c>
      <c r="P162" s="22">
        <f>VLOOKUP(_xlfn.CONCAT($A162,$B162),'Atribuição de Nota'!$A:$S,17,0)*'Atribuição de Nota'!Q$5</f>
        <v>0</v>
      </c>
      <c r="Q162" s="22">
        <f>VLOOKUP(_xlfn.CONCAT($A162,$B162),'Atribuição de Nota'!$A:$S,18,0)*'Atribuição de Nota'!R$5</f>
        <v>0</v>
      </c>
      <c r="R162" s="22">
        <f>VLOOKUP(_xlfn.CONCAT($A162,$B162),'Atribuição de Nota'!$A:$S,19,0)*'Atribuição de Nota'!S$5</f>
        <v>0</v>
      </c>
      <c r="S162" s="10">
        <f t="shared" si="0"/>
        <v>0</v>
      </c>
      <c r="T162" s="10">
        <f t="shared" si="1"/>
        <v>0</v>
      </c>
      <c r="U162" s="24">
        <f t="shared" si="2"/>
        <v>0</v>
      </c>
    </row>
    <row r="163" spans="1:21" ht="13.2">
      <c r="A163" s="10" t="s">
        <v>127</v>
      </c>
      <c r="B163" s="10" t="s">
        <v>191</v>
      </c>
      <c r="C163" s="21"/>
      <c r="D163" s="22">
        <f>VLOOKUP(_xlfn.CONCAT($A163,$B163),'Atribuição de Nota'!$A:$S,5,0)*'Atribuição de Nota'!E$5</f>
        <v>0</v>
      </c>
      <c r="E163" s="22">
        <f>VLOOKUP(_xlfn.CONCAT($A163,$B163),'Atribuição de Nota'!$A:$S,6,0)*'Atribuição de Nota'!F$5</f>
        <v>0</v>
      </c>
      <c r="F163" s="22">
        <f>VLOOKUP(_xlfn.CONCAT($A163,$B163),'Atribuição de Nota'!$A:$S,7,0)*'Atribuição de Nota'!G$5</f>
        <v>0</v>
      </c>
      <c r="G163" s="22">
        <f>VLOOKUP(_xlfn.CONCAT($A163,$B163),'Atribuição de Nota'!$A:$S,8,0)*'Atribuição de Nota'!H$5</f>
        <v>0</v>
      </c>
      <c r="H163" s="22">
        <f>VLOOKUP(_xlfn.CONCAT($A163,$B163),'Atribuição de Nota'!$A:$S,9,0)*'Atribuição de Nota'!I$5</f>
        <v>0</v>
      </c>
      <c r="I163" s="22">
        <f>VLOOKUP(_xlfn.CONCAT($A163,$B163),'Atribuição de Nota'!$A:$S,10,0)*'Atribuição de Nota'!J$5</f>
        <v>0</v>
      </c>
      <c r="J163" s="22">
        <f>VLOOKUP(_xlfn.CONCAT($A163,$B163),'Atribuição de Nota'!$A:$S,11,0)*'Atribuição de Nota'!K$5</f>
        <v>0</v>
      </c>
      <c r="K163" s="22">
        <f>VLOOKUP(_xlfn.CONCAT($A163,$B163),'Atribuição de Nota'!$A:$S,12,0)*'Atribuição de Nota'!L$5</f>
        <v>0</v>
      </c>
      <c r="L163" s="22">
        <f>VLOOKUP(_xlfn.CONCAT($A163,$B163),'Atribuição de Nota'!$A:$S,13,0)*'Atribuição de Nota'!M$5</f>
        <v>0</v>
      </c>
      <c r="M163" s="22">
        <f>VLOOKUP(_xlfn.CONCAT($A163,$B163),'Atribuição de Nota'!$A:$S,14,0)*'Atribuição de Nota'!N$5</f>
        <v>0</v>
      </c>
      <c r="N163" s="22">
        <f>VLOOKUP(_xlfn.CONCAT($A163,$B163),'Atribuição de Nota'!$A:$S,15,0)*'Atribuição de Nota'!O$5</f>
        <v>0</v>
      </c>
      <c r="O163" s="22">
        <f>VLOOKUP(_xlfn.CONCAT($A163,$B163),'Atribuição de Nota'!$A:$S,16,0)*'Atribuição de Nota'!P$5</f>
        <v>0</v>
      </c>
      <c r="P163" s="22">
        <f>VLOOKUP(_xlfn.CONCAT($A163,$B163),'Atribuição de Nota'!$A:$S,17,0)*'Atribuição de Nota'!Q$5</f>
        <v>0</v>
      </c>
      <c r="Q163" s="22">
        <f>VLOOKUP(_xlfn.CONCAT($A163,$B163),'Atribuição de Nota'!$A:$S,18,0)*'Atribuição de Nota'!R$5</f>
        <v>0</v>
      </c>
      <c r="R163" s="22">
        <f>VLOOKUP(_xlfn.CONCAT($A163,$B163),'Atribuição de Nota'!$A:$S,19,0)*'Atribuição de Nota'!S$5</f>
        <v>0</v>
      </c>
      <c r="S163" s="10">
        <f t="shared" si="0"/>
        <v>0</v>
      </c>
      <c r="T163" s="10">
        <f t="shared" si="1"/>
        <v>0</v>
      </c>
      <c r="U163" s="24">
        <f t="shared" si="2"/>
        <v>0</v>
      </c>
    </row>
    <row r="164" spans="1:21" ht="13.2">
      <c r="A164" s="10" t="s">
        <v>127</v>
      </c>
      <c r="B164" s="10" t="s">
        <v>192</v>
      </c>
      <c r="C164" s="21"/>
      <c r="D164" s="22">
        <f>VLOOKUP(_xlfn.CONCAT($A164,$B164),'Atribuição de Nota'!$A:$S,5,0)*'Atribuição de Nota'!E$5</f>
        <v>0</v>
      </c>
      <c r="E164" s="22">
        <f>VLOOKUP(_xlfn.CONCAT($A164,$B164),'Atribuição de Nota'!$A:$S,6,0)*'Atribuição de Nota'!F$5</f>
        <v>0</v>
      </c>
      <c r="F164" s="22">
        <f>VLOOKUP(_xlfn.CONCAT($A164,$B164),'Atribuição de Nota'!$A:$S,7,0)*'Atribuição de Nota'!G$5</f>
        <v>0</v>
      </c>
      <c r="G164" s="22">
        <f>VLOOKUP(_xlfn.CONCAT($A164,$B164),'Atribuição de Nota'!$A:$S,8,0)*'Atribuição de Nota'!H$5</f>
        <v>0</v>
      </c>
      <c r="H164" s="22">
        <f>VLOOKUP(_xlfn.CONCAT($A164,$B164),'Atribuição de Nota'!$A:$S,9,0)*'Atribuição de Nota'!I$5</f>
        <v>0</v>
      </c>
      <c r="I164" s="22">
        <f>VLOOKUP(_xlfn.CONCAT($A164,$B164),'Atribuição de Nota'!$A:$S,10,0)*'Atribuição de Nota'!J$5</f>
        <v>0</v>
      </c>
      <c r="J164" s="22">
        <f>VLOOKUP(_xlfn.CONCAT($A164,$B164),'Atribuição de Nota'!$A:$S,11,0)*'Atribuição de Nota'!K$5</f>
        <v>0</v>
      </c>
      <c r="K164" s="22">
        <f>VLOOKUP(_xlfn.CONCAT($A164,$B164),'Atribuição de Nota'!$A:$S,12,0)*'Atribuição de Nota'!L$5</f>
        <v>0</v>
      </c>
      <c r="L164" s="22">
        <f>VLOOKUP(_xlfn.CONCAT($A164,$B164),'Atribuição de Nota'!$A:$S,13,0)*'Atribuição de Nota'!M$5</f>
        <v>0</v>
      </c>
      <c r="M164" s="22">
        <f>VLOOKUP(_xlfn.CONCAT($A164,$B164),'Atribuição de Nota'!$A:$S,14,0)*'Atribuição de Nota'!N$5</f>
        <v>0</v>
      </c>
      <c r="N164" s="22">
        <f>VLOOKUP(_xlfn.CONCAT($A164,$B164),'Atribuição de Nota'!$A:$S,15,0)*'Atribuição de Nota'!O$5</f>
        <v>0</v>
      </c>
      <c r="O164" s="22">
        <f>VLOOKUP(_xlfn.CONCAT($A164,$B164),'Atribuição de Nota'!$A:$S,16,0)*'Atribuição de Nota'!P$5</f>
        <v>0</v>
      </c>
      <c r="P164" s="22">
        <f>VLOOKUP(_xlfn.CONCAT($A164,$B164),'Atribuição de Nota'!$A:$S,17,0)*'Atribuição de Nota'!Q$5</f>
        <v>0</v>
      </c>
      <c r="Q164" s="22">
        <f>VLOOKUP(_xlfn.CONCAT($A164,$B164),'Atribuição de Nota'!$A:$S,18,0)*'Atribuição de Nota'!R$5</f>
        <v>0</v>
      </c>
      <c r="R164" s="22">
        <f>VLOOKUP(_xlfn.CONCAT($A164,$B164),'Atribuição de Nota'!$A:$S,19,0)*'Atribuição de Nota'!S$5</f>
        <v>0</v>
      </c>
      <c r="S164" s="10">
        <f t="shared" si="0"/>
        <v>0</v>
      </c>
      <c r="T164" s="10">
        <f t="shared" si="1"/>
        <v>0</v>
      </c>
      <c r="U164" s="24">
        <f t="shared" si="2"/>
        <v>0</v>
      </c>
    </row>
    <row r="165" spans="1:21" ht="13.2">
      <c r="A165" s="10" t="s">
        <v>127</v>
      </c>
      <c r="B165" s="10" t="s">
        <v>193</v>
      </c>
      <c r="C165" s="21"/>
      <c r="D165" s="22">
        <f>VLOOKUP(_xlfn.CONCAT($A165,$B165),'Atribuição de Nota'!$A:$S,5,0)*'Atribuição de Nota'!E$5</f>
        <v>0</v>
      </c>
      <c r="E165" s="22">
        <f>VLOOKUP(_xlfn.CONCAT($A165,$B165),'Atribuição de Nota'!$A:$S,6,0)*'Atribuição de Nota'!F$5</f>
        <v>0</v>
      </c>
      <c r="F165" s="22">
        <f>VLOOKUP(_xlfn.CONCAT($A165,$B165),'Atribuição de Nota'!$A:$S,7,0)*'Atribuição de Nota'!G$5</f>
        <v>0</v>
      </c>
      <c r="G165" s="22">
        <f>VLOOKUP(_xlfn.CONCAT($A165,$B165),'Atribuição de Nota'!$A:$S,8,0)*'Atribuição de Nota'!H$5</f>
        <v>0</v>
      </c>
      <c r="H165" s="22">
        <f>VLOOKUP(_xlfn.CONCAT($A165,$B165),'Atribuição de Nota'!$A:$S,9,0)*'Atribuição de Nota'!I$5</f>
        <v>0</v>
      </c>
      <c r="I165" s="22">
        <f>VLOOKUP(_xlfn.CONCAT($A165,$B165),'Atribuição de Nota'!$A:$S,10,0)*'Atribuição de Nota'!J$5</f>
        <v>0</v>
      </c>
      <c r="J165" s="22">
        <f>VLOOKUP(_xlfn.CONCAT($A165,$B165),'Atribuição de Nota'!$A:$S,11,0)*'Atribuição de Nota'!K$5</f>
        <v>0</v>
      </c>
      <c r="K165" s="22">
        <f>VLOOKUP(_xlfn.CONCAT($A165,$B165),'Atribuição de Nota'!$A:$S,12,0)*'Atribuição de Nota'!L$5</f>
        <v>0</v>
      </c>
      <c r="L165" s="22">
        <f>VLOOKUP(_xlfn.CONCAT($A165,$B165),'Atribuição de Nota'!$A:$S,13,0)*'Atribuição de Nota'!M$5</f>
        <v>0</v>
      </c>
      <c r="M165" s="22">
        <f>VLOOKUP(_xlfn.CONCAT($A165,$B165),'Atribuição de Nota'!$A:$S,14,0)*'Atribuição de Nota'!N$5</f>
        <v>0</v>
      </c>
      <c r="N165" s="22">
        <f>VLOOKUP(_xlfn.CONCAT($A165,$B165),'Atribuição de Nota'!$A:$S,15,0)*'Atribuição de Nota'!O$5</f>
        <v>0</v>
      </c>
      <c r="O165" s="22">
        <f>VLOOKUP(_xlfn.CONCAT($A165,$B165),'Atribuição de Nota'!$A:$S,16,0)*'Atribuição de Nota'!P$5</f>
        <v>0</v>
      </c>
      <c r="P165" s="22">
        <f>VLOOKUP(_xlfn.CONCAT($A165,$B165),'Atribuição de Nota'!$A:$S,17,0)*'Atribuição de Nota'!Q$5</f>
        <v>0</v>
      </c>
      <c r="Q165" s="22">
        <f>VLOOKUP(_xlfn.CONCAT($A165,$B165),'Atribuição de Nota'!$A:$S,18,0)*'Atribuição de Nota'!R$5</f>
        <v>0</v>
      </c>
      <c r="R165" s="22">
        <f>VLOOKUP(_xlfn.CONCAT($A165,$B165),'Atribuição de Nota'!$A:$S,19,0)*'Atribuição de Nota'!S$5</f>
        <v>0</v>
      </c>
      <c r="S165" s="10">
        <f t="shared" si="0"/>
        <v>0</v>
      </c>
      <c r="T165" s="10">
        <f t="shared" si="1"/>
        <v>0</v>
      </c>
      <c r="U165" s="24">
        <f t="shared" si="2"/>
        <v>0</v>
      </c>
    </row>
    <row r="166" spans="1:21" ht="13.2">
      <c r="A166" s="10" t="s">
        <v>127</v>
      </c>
      <c r="B166" s="10" t="s">
        <v>194</v>
      </c>
      <c r="C166" s="21"/>
      <c r="D166" s="22">
        <f>VLOOKUP(_xlfn.CONCAT($A166,$B166),'Atribuição de Nota'!$A:$S,5,0)*'Atribuição de Nota'!E$5</f>
        <v>0</v>
      </c>
      <c r="E166" s="22">
        <f>VLOOKUP(_xlfn.CONCAT($A166,$B166),'Atribuição de Nota'!$A:$S,6,0)*'Atribuição de Nota'!F$5</f>
        <v>0</v>
      </c>
      <c r="F166" s="22">
        <f>VLOOKUP(_xlfn.CONCAT($A166,$B166),'Atribuição de Nota'!$A:$S,7,0)*'Atribuição de Nota'!G$5</f>
        <v>0</v>
      </c>
      <c r="G166" s="22">
        <f>VLOOKUP(_xlfn.CONCAT($A166,$B166),'Atribuição de Nota'!$A:$S,8,0)*'Atribuição de Nota'!H$5</f>
        <v>0</v>
      </c>
      <c r="H166" s="22">
        <f>VLOOKUP(_xlfn.CONCAT($A166,$B166),'Atribuição de Nota'!$A:$S,9,0)*'Atribuição de Nota'!I$5</f>
        <v>0</v>
      </c>
      <c r="I166" s="22">
        <f>VLOOKUP(_xlfn.CONCAT($A166,$B166),'Atribuição de Nota'!$A:$S,10,0)*'Atribuição de Nota'!J$5</f>
        <v>0</v>
      </c>
      <c r="J166" s="22">
        <f>VLOOKUP(_xlfn.CONCAT($A166,$B166),'Atribuição de Nota'!$A:$S,11,0)*'Atribuição de Nota'!K$5</f>
        <v>0</v>
      </c>
      <c r="K166" s="22">
        <f>VLOOKUP(_xlfn.CONCAT($A166,$B166),'Atribuição de Nota'!$A:$S,12,0)*'Atribuição de Nota'!L$5</f>
        <v>0</v>
      </c>
      <c r="L166" s="22">
        <f>VLOOKUP(_xlfn.CONCAT($A166,$B166),'Atribuição de Nota'!$A:$S,13,0)*'Atribuição de Nota'!M$5</f>
        <v>0</v>
      </c>
      <c r="M166" s="22">
        <f>VLOOKUP(_xlfn.CONCAT($A166,$B166),'Atribuição de Nota'!$A:$S,14,0)*'Atribuição de Nota'!N$5</f>
        <v>0</v>
      </c>
      <c r="N166" s="22">
        <f>VLOOKUP(_xlfn.CONCAT($A166,$B166),'Atribuição de Nota'!$A:$S,15,0)*'Atribuição de Nota'!O$5</f>
        <v>0</v>
      </c>
      <c r="O166" s="22">
        <f>VLOOKUP(_xlfn.CONCAT($A166,$B166),'Atribuição de Nota'!$A:$S,16,0)*'Atribuição de Nota'!P$5</f>
        <v>0</v>
      </c>
      <c r="P166" s="22">
        <f>VLOOKUP(_xlfn.CONCAT($A166,$B166),'Atribuição de Nota'!$A:$S,17,0)*'Atribuição de Nota'!Q$5</f>
        <v>0</v>
      </c>
      <c r="Q166" s="22">
        <f>VLOOKUP(_xlfn.CONCAT($A166,$B166),'Atribuição de Nota'!$A:$S,18,0)*'Atribuição de Nota'!R$5</f>
        <v>0</v>
      </c>
      <c r="R166" s="22">
        <f>VLOOKUP(_xlfn.CONCAT($A166,$B166),'Atribuição de Nota'!$A:$S,19,0)*'Atribuição de Nota'!S$5</f>
        <v>0</v>
      </c>
      <c r="S166" s="10">
        <f t="shared" si="0"/>
        <v>0</v>
      </c>
      <c r="T166" s="10">
        <f t="shared" si="1"/>
        <v>0</v>
      </c>
      <c r="U166" s="24">
        <f t="shared" si="2"/>
        <v>0</v>
      </c>
    </row>
    <row r="167" spans="1:21" ht="13.2">
      <c r="A167" s="10" t="s">
        <v>127</v>
      </c>
      <c r="B167" s="10" t="s">
        <v>195</v>
      </c>
      <c r="C167" s="21"/>
      <c r="D167" s="22">
        <f>VLOOKUP(_xlfn.CONCAT($A167,$B167),'Atribuição de Nota'!$A:$S,5,0)*'Atribuição de Nota'!E$5</f>
        <v>0</v>
      </c>
      <c r="E167" s="22">
        <f>VLOOKUP(_xlfn.CONCAT($A167,$B167),'Atribuição de Nota'!$A:$S,6,0)*'Atribuição de Nota'!F$5</f>
        <v>0</v>
      </c>
      <c r="F167" s="22">
        <f>VLOOKUP(_xlfn.CONCAT($A167,$B167),'Atribuição de Nota'!$A:$S,7,0)*'Atribuição de Nota'!G$5</f>
        <v>0</v>
      </c>
      <c r="G167" s="22">
        <f>VLOOKUP(_xlfn.CONCAT($A167,$B167),'Atribuição de Nota'!$A:$S,8,0)*'Atribuição de Nota'!H$5</f>
        <v>0</v>
      </c>
      <c r="H167" s="22">
        <f>VLOOKUP(_xlfn.CONCAT($A167,$B167),'Atribuição de Nota'!$A:$S,9,0)*'Atribuição de Nota'!I$5</f>
        <v>0</v>
      </c>
      <c r="I167" s="22">
        <f>VLOOKUP(_xlfn.CONCAT($A167,$B167),'Atribuição de Nota'!$A:$S,10,0)*'Atribuição de Nota'!J$5</f>
        <v>0</v>
      </c>
      <c r="J167" s="22">
        <f>VLOOKUP(_xlfn.CONCAT($A167,$B167),'Atribuição de Nota'!$A:$S,11,0)*'Atribuição de Nota'!K$5</f>
        <v>0</v>
      </c>
      <c r="K167" s="22">
        <f>VLOOKUP(_xlfn.CONCAT($A167,$B167),'Atribuição de Nota'!$A:$S,12,0)*'Atribuição de Nota'!L$5</f>
        <v>0</v>
      </c>
      <c r="L167" s="22">
        <f>VLOOKUP(_xlfn.CONCAT($A167,$B167),'Atribuição de Nota'!$A:$S,13,0)*'Atribuição de Nota'!M$5</f>
        <v>0</v>
      </c>
      <c r="M167" s="22">
        <f>VLOOKUP(_xlfn.CONCAT($A167,$B167),'Atribuição de Nota'!$A:$S,14,0)*'Atribuição de Nota'!N$5</f>
        <v>0</v>
      </c>
      <c r="N167" s="22">
        <f>VLOOKUP(_xlfn.CONCAT($A167,$B167),'Atribuição de Nota'!$A:$S,15,0)*'Atribuição de Nota'!O$5</f>
        <v>0</v>
      </c>
      <c r="O167" s="22">
        <f>VLOOKUP(_xlfn.CONCAT($A167,$B167),'Atribuição de Nota'!$A:$S,16,0)*'Atribuição de Nota'!P$5</f>
        <v>0</v>
      </c>
      <c r="P167" s="22">
        <f>VLOOKUP(_xlfn.CONCAT($A167,$B167),'Atribuição de Nota'!$A:$S,17,0)*'Atribuição de Nota'!Q$5</f>
        <v>0</v>
      </c>
      <c r="Q167" s="22">
        <f>VLOOKUP(_xlfn.CONCAT($A167,$B167),'Atribuição de Nota'!$A:$S,18,0)*'Atribuição de Nota'!R$5</f>
        <v>0</v>
      </c>
      <c r="R167" s="22">
        <f>VLOOKUP(_xlfn.CONCAT($A167,$B167),'Atribuição de Nota'!$A:$S,19,0)*'Atribuição de Nota'!S$5</f>
        <v>0</v>
      </c>
      <c r="S167" s="10">
        <f t="shared" si="0"/>
        <v>0</v>
      </c>
      <c r="T167" s="10">
        <f t="shared" si="1"/>
        <v>0</v>
      </c>
      <c r="U167" s="24">
        <f t="shared" si="2"/>
        <v>0</v>
      </c>
    </row>
    <row r="168" spans="1:21" ht="13.2">
      <c r="A168" s="10" t="s">
        <v>127</v>
      </c>
      <c r="B168" s="10" t="s">
        <v>196</v>
      </c>
      <c r="C168" s="21"/>
      <c r="D168" s="22">
        <f>VLOOKUP(_xlfn.CONCAT($A168,$B168),'Atribuição de Nota'!$A:$S,5,0)*'Atribuição de Nota'!E$5</f>
        <v>0</v>
      </c>
      <c r="E168" s="22">
        <f>VLOOKUP(_xlfn.CONCAT($A168,$B168),'Atribuição de Nota'!$A:$S,6,0)*'Atribuição de Nota'!F$5</f>
        <v>0</v>
      </c>
      <c r="F168" s="22">
        <f>VLOOKUP(_xlfn.CONCAT($A168,$B168),'Atribuição de Nota'!$A:$S,7,0)*'Atribuição de Nota'!G$5</f>
        <v>0</v>
      </c>
      <c r="G168" s="22">
        <f>VLOOKUP(_xlfn.CONCAT($A168,$B168),'Atribuição de Nota'!$A:$S,8,0)*'Atribuição de Nota'!H$5</f>
        <v>0</v>
      </c>
      <c r="H168" s="22">
        <f>VLOOKUP(_xlfn.CONCAT($A168,$B168),'Atribuição de Nota'!$A:$S,9,0)*'Atribuição de Nota'!I$5</f>
        <v>0</v>
      </c>
      <c r="I168" s="22">
        <f>VLOOKUP(_xlfn.CONCAT($A168,$B168),'Atribuição de Nota'!$A:$S,10,0)*'Atribuição de Nota'!J$5</f>
        <v>0</v>
      </c>
      <c r="J168" s="22">
        <f>VLOOKUP(_xlfn.CONCAT($A168,$B168),'Atribuição de Nota'!$A:$S,11,0)*'Atribuição de Nota'!K$5</f>
        <v>0</v>
      </c>
      <c r="K168" s="22">
        <f>VLOOKUP(_xlfn.CONCAT($A168,$B168),'Atribuição de Nota'!$A:$S,12,0)*'Atribuição de Nota'!L$5</f>
        <v>0</v>
      </c>
      <c r="L168" s="22">
        <f>VLOOKUP(_xlfn.CONCAT($A168,$B168),'Atribuição de Nota'!$A:$S,13,0)*'Atribuição de Nota'!M$5</f>
        <v>0</v>
      </c>
      <c r="M168" s="22">
        <f>VLOOKUP(_xlfn.CONCAT($A168,$B168),'Atribuição de Nota'!$A:$S,14,0)*'Atribuição de Nota'!N$5</f>
        <v>0</v>
      </c>
      <c r="N168" s="22">
        <f>VLOOKUP(_xlfn.CONCAT($A168,$B168),'Atribuição de Nota'!$A:$S,15,0)*'Atribuição de Nota'!O$5</f>
        <v>0</v>
      </c>
      <c r="O168" s="22">
        <f>VLOOKUP(_xlfn.CONCAT($A168,$B168),'Atribuição de Nota'!$A:$S,16,0)*'Atribuição de Nota'!P$5</f>
        <v>0</v>
      </c>
      <c r="P168" s="22">
        <f>VLOOKUP(_xlfn.CONCAT($A168,$B168),'Atribuição de Nota'!$A:$S,17,0)*'Atribuição de Nota'!Q$5</f>
        <v>0</v>
      </c>
      <c r="Q168" s="22">
        <f>VLOOKUP(_xlfn.CONCAT($A168,$B168),'Atribuição de Nota'!$A:$S,18,0)*'Atribuição de Nota'!R$5</f>
        <v>0</v>
      </c>
      <c r="R168" s="22">
        <f>VLOOKUP(_xlfn.CONCAT($A168,$B168),'Atribuição de Nota'!$A:$S,19,0)*'Atribuição de Nota'!S$5</f>
        <v>0</v>
      </c>
      <c r="S168" s="10">
        <f t="shared" si="0"/>
        <v>0</v>
      </c>
      <c r="T168" s="10">
        <f t="shared" si="1"/>
        <v>0</v>
      </c>
      <c r="U168" s="24">
        <f t="shared" si="2"/>
        <v>0</v>
      </c>
    </row>
    <row r="169" spans="1:21" ht="13.2">
      <c r="A169" s="10" t="s">
        <v>127</v>
      </c>
      <c r="B169" s="10" t="s">
        <v>197</v>
      </c>
      <c r="C169" s="21"/>
      <c r="D169" s="22">
        <f>VLOOKUP(_xlfn.CONCAT($A169,$B169),'Atribuição de Nota'!$A:$S,5,0)*'Atribuição de Nota'!E$5</f>
        <v>0</v>
      </c>
      <c r="E169" s="22">
        <f>VLOOKUP(_xlfn.CONCAT($A169,$B169),'Atribuição de Nota'!$A:$S,6,0)*'Atribuição de Nota'!F$5</f>
        <v>0</v>
      </c>
      <c r="F169" s="22">
        <f>VLOOKUP(_xlfn.CONCAT($A169,$B169),'Atribuição de Nota'!$A:$S,7,0)*'Atribuição de Nota'!G$5</f>
        <v>0</v>
      </c>
      <c r="G169" s="22">
        <f>VLOOKUP(_xlfn.CONCAT($A169,$B169),'Atribuição de Nota'!$A:$S,8,0)*'Atribuição de Nota'!H$5</f>
        <v>0</v>
      </c>
      <c r="H169" s="22">
        <f>VLOOKUP(_xlfn.CONCAT($A169,$B169),'Atribuição de Nota'!$A:$S,9,0)*'Atribuição de Nota'!I$5</f>
        <v>0</v>
      </c>
      <c r="I169" s="22">
        <f>VLOOKUP(_xlfn.CONCAT($A169,$B169),'Atribuição de Nota'!$A:$S,10,0)*'Atribuição de Nota'!J$5</f>
        <v>0</v>
      </c>
      <c r="J169" s="22">
        <f>VLOOKUP(_xlfn.CONCAT($A169,$B169),'Atribuição de Nota'!$A:$S,11,0)*'Atribuição de Nota'!K$5</f>
        <v>0</v>
      </c>
      <c r="K169" s="22">
        <f>VLOOKUP(_xlfn.CONCAT($A169,$B169),'Atribuição de Nota'!$A:$S,12,0)*'Atribuição de Nota'!L$5</f>
        <v>0</v>
      </c>
      <c r="L169" s="22">
        <f>VLOOKUP(_xlfn.CONCAT($A169,$B169),'Atribuição de Nota'!$A:$S,13,0)*'Atribuição de Nota'!M$5</f>
        <v>0</v>
      </c>
      <c r="M169" s="22">
        <f>VLOOKUP(_xlfn.CONCAT($A169,$B169),'Atribuição de Nota'!$A:$S,14,0)*'Atribuição de Nota'!N$5</f>
        <v>0</v>
      </c>
      <c r="N169" s="22">
        <f>VLOOKUP(_xlfn.CONCAT($A169,$B169),'Atribuição de Nota'!$A:$S,15,0)*'Atribuição de Nota'!O$5</f>
        <v>0</v>
      </c>
      <c r="O169" s="22">
        <f>VLOOKUP(_xlfn.CONCAT($A169,$B169),'Atribuição de Nota'!$A:$S,16,0)*'Atribuição de Nota'!P$5</f>
        <v>0</v>
      </c>
      <c r="P169" s="22">
        <f>VLOOKUP(_xlfn.CONCAT($A169,$B169),'Atribuição de Nota'!$A:$S,17,0)*'Atribuição de Nota'!Q$5</f>
        <v>0</v>
      </c>
      <c r="Q169" s="22">
        <f>VLOOKUP(_xlfn.CONCAT($A169,$B169),'Atribuição de Nota'!$A:$S,18,0)*'Atribuição de Nota'!R$5</f>
        <v>0</v>
      </c>
      <c r="R169" s="22">
        <f>VLOOKUP(_xlfn.CONCAT($A169,$B169),'Atribuição de Nota'!$A:$S,19,0)*'Atribuição de Nota'!S$5</f>
        <v>0</v>
      </c>
      <c r="S169" s="10">
        <f t="shared" si="0"/>
        <v>0</v>
      </c>
      <c r="T169" s="10">
        <f t="shared" si="1"/>
        <v>0</v>
      </c>
      <c r="U169" s="24">
        <f t="shared" si="2"/>
        <v>0</v>
      </c>
    </row>
    <row r="170" spans="1:21" ht="13.2">
      <c r="A170" s="10" t="s">
        <v>127</v>
      </c>
      <c r="B170" s="10" t="s">
        <v>198</v>
      </c>
      <c r="C170" s="21"/>
      <c r="D170" s="22">
        <f>VLOOKUP(_xlfn.CONCAT($A170,$B170),'Atribuição de Nota'!$A:$S,5,0)*'Atribuição de Nota'!E$5</f>
        <v>0</v>
      </c>
      <c r="E170" s="22">
        <f>VLOOKUP(_xlfn.CONCAT($A170,$B170),'Atribuição de Nota'!$A:$S,6,0)*'Atribuição de Nota'!F$5</f>
        <v>0</v>
      </c>
      <c r="F170" s="22">
        <f>VLOOKUP(_xlfn.CONCAT($A170,$B170),'Atribuição de Nota'!$A:$S,7,0)*'Atribuição de Nota'!G$5</f>
        <v>0</v>
      </c>
      <c r="G170" s="22">
        <f>VLOOKUP(_xlfn.CONCAT($A170,$B170),'Atribuição de Nota'!$A:$S,8,0)*'Atribuição de Nota'!H$5</f>
        <v>0</v>
      </c>
      <c r="H170" s="22">
        <f>VLOOKUP(_xlfn.CONCAT($A170,$B170),'Atribuição de Nota'!$A:$S,9,0)*'Atribuição de Nota'!I$5</f>
        <v>0</v>
      </c>
      <c r="I170" s="22">
        <f>VLOOKUP(_xlfn.CONCAT($A170,$B170),'Atribuição de Nota'!$A:$S,10,0)*'Atribuição de Nota'!J$5</f>
        <v>0</v>
      </c>
      <c r="J170" s="22">
        <f>VLOOKUP(_xlfn.CONCAT($A170,$B170),'Atribuição de Nota'!$A:$S,11,0)*'Atribuição de Nota'!K$5</f>
        <v>0</v>
      </c>
      <c r="K170" s="22">
        <f>VLOOKUP(_xlfn.CONCAT($A170,$B170),'Atribuição de Nota'!$A:$S,12,0)*'Atribuição de Nota'!L$5</f>
        <v>0</v>
      </c>
      <c r="L170" s="22">
        <f>VLOOKUP(_xlfn.CONCAT($A170,$B170),'Atribuição de Nota'!$A:$S,13,0)*'Atribuição de Nota'!M$5</f>
        <v>0</v>
      </c>
      <c r="M170" s="22">
        <f>VLOOKUP(_xlfn.CONCAT($A170,$B170),'Atribuição de Nota'!$A:$S,14,0)*'Atribuição de Nota'!N$5</f>
        <v>0</v>
      </c>
      <c r="N170" s="22">
        <f>VLOOKUP(_xlfn.CONCAT($A170,$B170),'Atribuição de Nota'!$A:$S,15,0)*'Atribuição de Nota'!O$5</f>
        <v>0</v>
      </c>
      <c r="O170" s="22">
        <f>VLOOKUP(_xlfn.CONCAT($A170,$B170),'Atribuição de Nota'!$A:$S,16,0)*'Atribuição de Nota'!P$5</f>
        <v>0</v>
      </c>
      <c r="P170" s="22">
        <f>VLOOKUP(_xlfn.CONCAT($A170,$B170),'Atribuição de Nota'!$A:$S,17,0)*'Atribuição de Nota'!Q$5</f>
        <v>0</v>
      </c>
      <c r="Q170" s="22">
        <f>VLOOKUP(_xlfn.CONCAT($A170,$B170),'Atribuição de Nota'!$A:$S,18,0)*'Atribuição de Nota'!R$5</f>
        <v>0</v>
      </c>
      <c r="R170" s="22">
        <f>VLOOKUP(_xlfn.CONCAT($A170,$B170),'Atribuição de Nota'!$A:$S,19,0)*'Atribuição de Nota'!S$5</f>
        <v>0</v>
      </c>
      <c r="S170" s="10">
        <f t="shared" si="0"/>
        <v>0</v>
      </c>
      <c r="T170" s="10">
        <f t="shared" si="1"/>
        <v>0</v>
      </c>
      <c r="U170" s="24">
        <f t="shared" si="2"/>
        <v>0</v>
      </c>
    </row>
    <row r="171" spans="1:21" ht="13.2">
      <c r="A171" s="10" t="s">
        <v>127</v>
      </c>
      <c r="B171" s="10" t="s">
        <v>199</v>
      </c>
      <c r="C171" s="21"/>
      <c r="D171" s="22">
        <f>VLOOKUP(_xlfn.CONCAT($A171,$B171),'Atribuição de Nota'!$A:$S,5,0)*'Atribuição de Nota'!E$5</f>
        <v>0</v>
      </c>
      <c r="E171" s="22">
        <f>VLOOKUP(_xlfn.CONCAT($A171,$B171),'Atribuição de Nota'!$A:$S,6,0)*'Atribuição de Nota'!F$5</f>
        <v>0</v>
      </c>
      <c r="F171" s="22">
        <f>VLOOKUP(_xlfn.CONCAT($A171,$B171),'Atribuição de Nota'!$A:$S,7,0)*'Atribuição de Nota'!G$5</f>
        <v>0</v>
      </c>
      <c r="G171" s="22">
        <f>VLOOKUP(_xlfn.CONCAT($A171,$B171),'Atribuição de Nota'!$A:$S,8,0)*'Atribuição de Nota'!H$5</f>
        <v>0</v>
      </c>
      <c r="H171" s="22">
        <f>VLOOKUP(_xlfn.CONCAT($A171,$B171),'Atribuição de Nota'!$A:$S,9,0)*'Atribuição de Nota'!I$5</f>
        <v>0</v>
      </c>
      <c r="I171" s="22">
        <f>VLOOKUP(_xlfn.CONCAT($A171,$B171),'Atribuição de Nota'!$A:$S,10,0)*'Atribuição de Nota'!J$5</f>
        <v>0</v>
      </c>
      <c r="J171" s="22">
        <f>VLOOKUP(_xlfn.CONCAT($A171,$B171),'Atribuição de Nota'!$A:$S,11,0)*'Atribuição de Nota'!K$5</f>
        <v>0</v>
      </c>
      <c r="K171" s="22">
        <f>VLOOKUP(_xlfn.CONCAT($A171,$B171),'Atribuição de Nota'!$A:$S,12,0)*'Atribuição de Nota'!L$5</f>
        <v>0</v>
      </c>
      <c r="L171" s="22">
        <f>VLOOKUP(_xlfn.CONCAT($A171,$B171),'Atribuição de Nota'!$A:$S,13,0)*'Atribuição de Nota'!M$5</f>
        <v>0</v>
      </c>
      <c r="M171" s="22">
        <f>VLOOKUP(_xlfn.CONCAT($A171,$B171),'Atribuição de Nota'!$A:$S,14,0)*'Atribuição de Nota'!N$5</f>
        <v>0</v>
      </c>
      <c r="N171" s="22">
        <f>VLOOKUP(_xlfn.CONCAT($A171,$B171),'Atribuição de Nota'!$A:$S,15,0)*'Atribuição de Nota'!O$5</f>
        <v>0</v>
      </c>
      <c r="O171" s="22">
        <f>VLOOKUP(_xlfn.CONCAT($A171,$B171),'Atribuição de Nota'!$A:$S,16,0)*'Atribuição de Nota'!P$5</f>
        <v>0</v>
      </c>
      <c r="P171" s="22">
        <f>VLOOKUP(_xlfn.CONCAT($A171,$B171),'Atribuição de Nota'!$A:$S,17,0)*'Atribuição de Nota'!Q$5</f>
        <v>0</v>
      </c>
      <c r="Q171" s="22">
        <f>VLOOKUP(_xlfn.CONCAT($A171,$B171),'Atribuição de Nota'!$A:$S,18,0)*'Atribuição de Nota'!R$5</f>
        <v>0</v>
      </c>
      <c r="R171" s="22">
        <f>VLOOKUP(_xlfn.CONCAT($A171,$B171),'Atribuição de Nota'!$A:$S,19,0)*'Atribuição de Nota'!S$5</f>
        <v>0</v>
      </c>
      <c r="S171" s="10">
        <f t="shared" si="0"/>
        <v>0</v>
      </c>
      <c r="T171" s="10">
        <f t="shared" si="1"/>
        <v>0</v>
      </c>
      <c r="U171" s="24">
        <f t="shared" si="2"/>
        <v>0</v>
      </c>
    </row>
    <row r="172" spans="1:21" ht="13.2">
      <c r="A172" s="10" t="s">
        <v>127</v>
      </c>
      <c r="B172" s="10" t="s">
        <v>200</v>
      </c>
      <c r="C172" s="21"/>
      <c r="D172" s="22">
        <f>VLOOKUP(_xlfn.CONCAT($A172,$B172),'Atribuição de Nota'!$A:$S,5,0)*'Atribuição de Nota'!E$5</f>
        <v>0</v>
      </c>
      <c r="E172" s="22">
        <f>VLOOKUP(_xlfn.CONCAT($A172,$B172),'Atribuição de Nota'!$A:$S,6,0)*'Atribuição de Nota'!F$5</f>
        <v>0</v>
      </c>
      <c r="F172" s="22">
        <f>VLOOKUP(_xlfn.CONCAT($A172,$B172),'Atribuição de Nota'!$A:$S,7,0)*'Atribuição de Nota'!G$5</f>
        <v>0</v>
      </c>
      <c r="G172" s="22">
        <f>VLOOKUP(_xlfn.CONCAT($A172,$B172),'Atribuição de Nota'!$A:$S,8,0)*'Atribuição de Nota'!H$5</f>
        <v>0</v>
      </c>
      <c r="H172" s="22">
        <f>VLOOKUP(_xlfn.CONCAT($A172,$B172),'Atribuição de Nota'!$A:$S,9,0)*'Atribuição de Nota'!I$5</f>
        <v>0</v>
      </c>
      <c r="I172" s="22">
        <f>VLOOKUP(_xlfn.CONCAT($A172,$B172),'Atribuição de Nota'!$A:$S,10,0)*'Atribuição de Nota'!J$5</f>
        <v>0</v>
      </c>
      <c r="J172" s="22">
        <f>VLOOKUP(_xlfn.CONCAT($A172,$B172),'Atribuição de Nota'!$A:$S,11,0)*'Atribuição de Nota'!K$5</f>
        <v>0</v>
      </c>
      <c r="K172" s="22">
        <f>VLOOKUP(_xlfn.CONCAT($A172,$B172),'Atribuição de Nota'!$A:$S,12,0)*'Atribuição de Nota'!L$5</f>
        <v>0</v>
      </c>
      <c r="L172" s="22">
        <f>VLOOKUP(_xlfn.CONCAT($A172,$B172),'Atribuição de Nota'!$A:$S,13,0)*'Atribuição de Nota'!M$5</f>
        <v>0</v>
      </c>
      <c r="M172" s="22">
        <f>VLOOKUP(_xlfn.CONCAT($A172,$B172),'Atribuição de Nota'!$A:$S,14,0)*'Atribuição de Nota'!N$5</f>
        <v>0</v>
      </c>
      <c r="N172" s="22">
        <f>VLOOKUP(_xlfn.CONCAT($A172,$B172),'Atribuição de Nota'!$A:$S,15,0)*'Atribuição de Nota'!O$5</f>
        <v>0</v>
      </c>
      <c r="O172" s="22">
        <f>VLOOKUP(_xlfn.CONCAT($A172,$B172),'Atribuição de Nota'!$A:$S,16,0)*'Atribuição de Nota'!P$5</f>
        <v>0</v>
      </c>
      <c r="P172" s="22">
        <f>VLOOKUP(_xlfn.CONCAT($A172,$B172),'Atribuição de Nota'!$A:$S,17,0)*'Atribuição de Nota'!Q$5</f>
        <v>0</v>
      </c>
      <c r="Q172" s="22">
        <f>VLOOKUP(_xlfn.CONCAT($A172,$B172),'Atribuição de Nota'!$A:$S,18,0)*'Atribuição de Nota'!R$5</f>
        <v>0</v>
      </c>
      <c r="R172" s="22">
        <f>VLOOKUP(_xlfn.CONCAT($A172,$B172),'Atribuição de Nota'!$A:$S,19,0)*'Atribuição de Nota'!S$5</f>
        <v>0</v>
      </c>
      <c r="S172" s="10">
        <f t="shared" si="0"/>
        <v>0</v>
      </c>
      <c r="T172" s="10">
        <f t="shared" si="1"/>
        <v>0</v>
      </c>
      <c r="U172" s="24">
        <f t="shared" si="2"/>
        <v>0</v>
      </c>
    </row>
    <row r="173" spans="1:21" ht="13.2">
      <c r="A173" s="10" t="s">
        <v>127</v>
      </c>
      <c r="B173" s="10" t="s">
        <v>201</v>
      </c>
      <c r="C173" s="21"/>
      <c r="D173" s="22">
        <f>VLOOKUP(_xlfn.CONCAT($A173,$B173),'Atribuição de Nota'!$A:$S,5,0)*'Atribuição de Nota'!E$5</f>
        <v>0</v>
      </c>
      <c r="E173" s="22">
        <f>VLOOKUP(_xlfn.CONCAT($A173,$B173),'Atribuição de Nota'!$A:$S,6,0)*'Atribuição de Nota'!F$5</f>
        <v>0</v>
      </c>
      <c r="F173" s="22">
        <f>VLOOKUP(_xlfn.CONCAT($A173,$B173),'Atribuição de Nota'!$A:$S,7,0)*'Atribuição de Nota'!G$5</f>
        <v>0</v>
      </c>
      <c r="G173" s="22">
        <f>VLOOKUP(_xlfn.CONCAT($A173,$B173),'Atribuição de Nota'!$A:$S,8,0)*'Atribuição de Nota'!H$5</f>
        <v>0</v>
      </c>
      <c r="H173" s="22">
        <f>VLOOKUP(_xlfn.CONCAT($A173,$B173),'Atribuição de Nota'!$A:$S,9,0)*'Atribuição de Nota'!I$5</f>
        <v>0</v>
      </c>
      <c r="I173" s="22">
        <f>VLOOKUP(_xlfn.CONCAT($A173,$B173),'Atribuição de Nota'!$A:$S,10,0)*'Atribuição de Nota'!J$5</f>
        <v>0</v>
      </c>
      <c r="J173" s="22">
        <f>VLOOKUP(_xlfn.CONCAT($A173,$B173),'Atribuição de Nota'!$A:$S,11,0)*'Atribuição de Nota'!K$5</f>
        <v>0</v>
      </c>
      <c r="K173" s="22">
        <f>VLOOKUP(_xlfn.CONCAT($A173,$B173),'Atribuição de Nota'!$A:$S,12,0)*'Atribuição de Nota'!L$5</f>
        <v>0</v>
      </c>
      <c r="L173" s="22">
        <f>VLOOKUP(_xlfn.CONCAT($A173,$B173),'Atribuição de Nota'!$A:$S,13,0)*'Atribuição de Nota'!M$5</f>
        <v>0</v>
      </c>
      <c r="M173" s="22">
        <f>VLOOKUP(_xlfn.CONCAT($A173,$B173),'Atribuição de Nota'!$A:$S,14,0)*'Atribuição de Nota'!N$5</f>
        <v>0</v>
      </c>
      <c r="N173" s="22">
        <f>VLOOKUP(_xlfn.CONCAT($A173,$B173),'Atribuição de Nota'!$A:$S,15,0)*'Atribuição de Nota'!O$5</f>
        <v>0</v>
      </c>
      <c r="O173" s="22">
        <f>VLOOKUP(_xlfn.CONCAT($A173,$B173),'Atribuição de Nota'!$A:$S,16,0)*'Atribuição de Nota'!P$5</f>
        <v>0</v>
      </c>
      <c r="P173" s="22">
        <f>VLOOKUP(_xlfn.CONCAT($A173,$B173),'Atribuição de Nota'!$A:$S,17,0)*'Atribuição de Nota'!Q$5</f>
        <v>0</v>
      </c>
      <c r="Q173" s="22">
        <f>VLOOKUP(_xlfn.CONCAT($A173,$B173),'Atribuição de Nota'!$A:$S,18,0)*'Atribuição de Nota'!R$5</f>
        <v>0</v>
      </c>
      <c r="R173" s="22">
        <f>VLOOKUP(_xlfn.CONCAT($A173,$B173),'Atribuição de Nota'!$A:$S,19,0)*'Atribuição de Nota'!S$5</f>
        <v>0</v>
      </c>
      <c r="S173" s="10">
        <f t="shared" si="0"/>
        <v>0</v>
      </c>
      <c r="T173" s="10">
        <f t="shared" si="1"/>
        <v>0</v>
      </c>
      <c r="U173" s="24">
        <f t="shared" si="2"/>
        <v>0</v>
      </c>
    </row>
    <row r="174" spans="1:21" ht="13.2">
      <c r="A174" s="10" t="s">
        <v>127</v>
      </c>
      <c r="B174" s="10" t="s">
        <v>202</v>
      </c>
      <c r="C174" s="21"/>
      <c r="D174" s="22">
        <f>VLOOKUP(_xlfn.CONCAT($A174,$B174),'Atribuição de Nota'!$A:$S,5,0)*'Atribuição de Nota'!E$5</f>
        <v>0</v>
      </c>
      <c r="E174" s="22">
        <f>VLOOKUP(_xlfn.CONCAT($A174,$B174),'Atribuição de Nota'!$A:$S,6,0)*'Atribuição de Nota'!F$5</f>
        <v>0</v>
      </c>
      <c r="F174" s="22">
        <f>VLOOKUP(_xlfn.CONCAT($A174,$B174),'Atribuição de Nota'!$A:$S,7,0)*'Atribuição de Nota'!G$5</f>
        <v>0</v>
      </c>
      <c r="G174" s="22">
        <f>VLOOKUP(_xlfn.CONCAT($A174,$B174),'Atribuição de Nota'!$A:$S,8,0)*'Atribuição de Nota'!H$5</f>
        <v>0</v>
      </c>
      <c r="H174" s="22">
        <f>VLOOKUP(_xlfn.CONCAT($A174,$B174),'Atribuição de Nota'!$A:$S,9,0)*'Atribuição de Nota'!I$5</f>
        <v>0</v>
      </c>
      <c r="I174" s="22">
        <f>VLOOKUP(_xlfn.CONCAT($A174,$B174),'Atribuição de Nota'!$A:$S,10,0)*'Atribuição de Nota'!J$5</f>
        <v>0</v>
      </c>
      <c r="J174" s="22">
        <f>VLOOKUP(_xlfn.CONCAT($A174,$B174),'Atribuição de Nota'!$A:$S,11,0)*'Atribuição de Nota'!K$5</f>
        <v>0</v>
      </c>
      <c r="K174" s="22">
        <f>VLOOKUP(_xlfn.CONCAT($A174,$B174),'Atribuição de Nota'!$A:$S,12,0)*'Atribuição de Nota'!L$5</f>
        <v>0</v>
      </c>
      <c r="L174" s="22">
        <f>VLOOKUP(_xlfn.CONCAT($A174,$B174),'Atribuição de Nota'!$A:$S,13,0)*'Atribuição de Nota'!M$5</f>
        <v>0</v>
      </c>
      <c r="M174" s="22">
        <f>VLOOKUP(_xlfn.CONCAT($A174,$B174),'Atribuição de Nota'!$A:$S,14,0)*'Atribuição de Nota'!N$5</f>
        <v>0</v>
      </c>
      <c r="N174" s="22">
        <f>VLOOKUP(_xlfn.CONCAT($A174,$B174),'Atribuição de Nota'!$A:$S,15,0)*'Atribuição de Nota'!O$5</f>
        <v>0</v>
      </c>
      <c r="O174" s="22">
        <f>VLOOKUP(_xlfn.CONCAT($A174,$B174),'Atribuição de Nota'!$A:$S,16,0)*'Atribuição de Nota'!P$5</f>
        <v>0</v>
      </c>
      <c r="P174" s="22">
        <f>VLOOKUP(_xlfn.CONCAT($A174,$B174),'Atribuição de Nota'!$A:$S,17,0)*'Atribuição de Nota'!Q$5</f>
        <v>0</v>
      </c>
      <c r="Q174" s="22">
        <f>VLOOKUP(_xlfn.CONCAT($A174,$B174),'Atribuição de Nota'!$A:$S,18,0)*'Atribuição de Nota'!R$5</f>
        <v>0</v>
      </c>
      <c r="R174" s="22">
        <f>VLOOKUP(_xlfn.CONCAT($A174,$B174),'Atribuição de Nota'!$A:$S,19,0)*'Atribuição de Nota'!S$5</f>
        <v>0</v>
      </c>
      <c r="S174" s="10">
        <f t="shared" si="0"/>
        <v>0</v>
      </c>
      <c r="T174" s="10">
        <f t="shared" si="1"/>
        <v>0</v>
      </c>
      <c r="U174" s="24">
        <f t="shared" si="2"/>
        <v>0</v>
      </c>
    </row>
    <row r="175" spans="1:21" ht="13.2">
      <c r="A175" s="10" t="s">
        <v>127</v>
      </c>
      <c r="B175" s="10" t="s">
        <v>203</v>
      </c>
      <c r="C175" s="21">
        <v>197753537.25</v>
      </c>
      <c r="D175" s="22">
        <f>VLOOKUP(_xlfn.CONCAT($A175,$B175),'Atribuição de Nota'!$A:$S,5,0)*'Atribuição de Nota'!E$5</f>
        <v>0</v>
      </c>
      <c r="E175" s="22">
        <f>VLOOKUP(_xlfn.CONCAT($A175,$B175),'Atribuição de Nota'!$A:$S,6,0)*'Atribuição de Nota'!F$5</f>
        <v>0</v>
      </c>
      <c r="F175" s="22">
        <f>VLOOKUP(_xlfn.CONCAT($A175,$B175),'Atribuição de Nota'!$A:$S,7,0)*'Atribuição de Nota'!G$5</f>
        <v>0</v>
      </c>
      <c r="G175" s="22">
        <f>VLOOKUP(_xlfn.CONCAT($A175,$B175),'Atribuição de Nota'!$A:$S,8,0)*'Atribuição de Nota'!H$5</f>
        <v>0</v>
      </c>
      <c r="H175" s="22">
        <f>VLOOKUP(_xlfn.CONCAT($A175,$B175),'Atribuição de Nota'!$A:$S,9,0)*'Atribuição de Nota'!I$5</f>
        <v>0</v>
      </c>
      <c r="I175" s="22">
        <f>VLOOKUP(_xlfn.CONCAT($A175,$B175),'Atribuição de Nota'!$A:$S,10,0)*'Atribuição de Nota'!J$5</f>
        <v>0</v>
      </c>
      <c r="J175" s="22">
        <f>VLOOKUP(_xlfn.CONCAT($A175,$B175),'Atribuição de Nota'!$A:$S,11,0)*'Atribuição de Nota'!K$5</f>
        <v>0</v>
      </c>
      <c r="K175" s="22">
        <f>VLOOKUP(_xlfn.CONCAT($A175,$B175),'Atribuição de Nota'!$A:$S,12,0)*'Atribuição de Nota'!L$5</f>
        <v>0</v>
      </c>
      <c r="L175" s="22">
        <f>VLOOKUP(_xlfn.CONCAT($A175,$B175),'Atribuição de Nota'!$A:$S,13,0)*'Atribuição de Nota'!M$5</f>
        <v>0</v>
      </c>
      <c r="M175" s="22">
        <f>VLOOKUP(_xlfn.CONCAT($A175,$B175),'Atribuição de Nota'!$A:$S,14,0)*'Atribuição de Nota'!N$5</f>
        <v>0</v>
      </c>
      <c r="N175" s="22">
        <f>VLOOKUP(_xlfn.CONCAT($A175,$B175),'Atribuição de Nota'!$A:$S,15,0)*'Atribuição de Nota'!O$5</f>
        <v>0</v>
      </c>
      <c r="O175" s="22">
        <f>VLOOKUP(_xlfn.CONCAT($A175,$B175),'Atribuição de Nota'!$A:$S,16,0)*'Atribuição de Nota'!P$5</f>
        <v>0</v>
      </c>
      <c r="P175" s="22">
        <f>VLOOKUP(_xlfn.CONCAT($A175,$B175),'Atribuição de Nota'!$A:$S,17,0)*'Atribuição de Nota'!Q$5</f>
        <v>0</v>
      </c>
      <c r="Q175" s="22">
        <f>VLOOKUP(_xlfn.CONCAT($A175,$B175),'Atribuição de Nota'!$A:$S,18,0)*'Atribuição de Nota'!R$5</f>
        <v>0</v>
      </c>
      <c r="R175" s="22">
        <f>VLOOKUP(_xlfn.CONCAT($A175,$B175),'Atribuição de Nota'!$A:$S,19,0)*'Atribuição de Nota'!S$5</f>
        <v>0</v>
      </c>
      <c r="S175" s="10">
        <f t="shared" si="0"/>
        <v>0</v>
      </c>
      <c r="T175" s="10">
        <f t="shared" si="1"/>
        <v>0</v>
      </c>
      <c r="U175" s="24">
        <f t="shared" si="2"/>
        <v>0</v>
      </c>
    </row>
    <row r="176" spans="1:21" ht="13.2">
      <c r="A176" s="10" t="s">
        <v>127</v>
      </c>
      <c r="B176" s="10" t="s">
        <v>204</v>
      </c>
      <c r="C176" s="21"/>
      <c r="D176" s="22">
        <f>VLOOKUP(_xlfn.CONCAT($A176,$B176),'Atribuição de Nota'!$A:$S,5,0)*'Atribuição de Nota'!E$5</f>
        <v>0</v>
      </c>
      <c r="E176" s="22">
        <f>VLOOKUP(_xlfn.CONCAT($A176,$B176),'Atribuição de Nota'!$A:$S,6,0)*'Atribuição de Nota'!F$5</f>
        <v>0</v>
      </c>
      <c r="F176" s="22">
        <f>VLOOKUP(_xlfn.CONCAT($A176,$B176),'Atribuição de Nota'!$A:$S,7,0)*'Atribuição de Nota'!G$5</f>
        <v>0</v>
      </c>
      <c r="G176" s="22">
        <f>VLOOKUP(_xlfn.CONCAT($A176,$B176),'Atribuição de Nota'!$A:$S,8,0)*'Atribuição de Nota'!H$5</f>
        <v>0</v>
      </c>
      <c r="H176" s="22">
        <f>VLOOKUP(_xlfn.CONCAT($A176,$B176),'Atribuição de Nota'!$A:$S,9,0)*'Atribuição de Nota'!I$5</f>
        <v>0</v>
      </c>
      <c r="I176" s="22">
        <f>VLOOKUP(_xlfn.CONCAT($A176,$B176),'Atribuição de Nota'!$A:$S,10,0)*'Atribuição de Nota'!J$5</f>
        <v>0</v>
      </c>
      <c r="J176" s="22">
        <f>VLOOKUP(_xlfn.CONCAT($A176,$B176),'Atribuição de Nota'!$A:$S,11,0)*'Atribuição de Nota'!K$5</f>
        <v>0</v>
      </c>
      <c r="K176" s="22">
        <f>VLOOKUP(_xlfn.CONCAT($A176,$B176),'Atribuição de Nota'!$A:$S,12,0)*'Atribuição de Nota'!L$5</f>
        <v>0</v>
      </c>
      <c r="L176" s="22">
        <f>VLOOKUP(_xlfn.CONCAT($A176,$B176),'Atribuição de Nota'!$A:$S,13,0)*'Atribuição de Nota'!M$5</f>
        <v>0</v>
      </c>
      <c r="M176" s="22">
        <f>VLOOKUP(_xlfn.CONCAT($A176,$B176),'Atribuição de Nota'!$A:$S,14,0)*'Atribuição de Nota'!N$5</f>
        <v>0</v>
      </c>
      <c r="N176" s="22">
        <f>VLOOKUP(_xlfn.CONCAT($A176,$B176),'Atribuição de Nota'!$A:$S,15,0)*'Atribuição de Nota'!O$5</f>
        <v>0</v>
      </c>
      <c r="O176" s="22">
        <f>VLOOKUP(_xlfn.CONCAT($A176,$B176),'Atribuição de Nota'!$A:$S,16,0)*'Atribuição de Nota'!P$5</f>
        <v>0</v>
      </c>
      <c r="P176" s="22">
        <f>VLOOKUP(_xlfn.CONCAT($A176,$B176),'Atribuição de Nota'!$A:$S,17,0)*'Atribuição de Nota'!Q$5</f>
        <v>0</v>
      </c>
      <c r="Q176" s="22">
        <f>VLOOKUP(_xlfn.CONCAT($A176,$B176),'Atribuição de Nota'!$A:$S,18,0)*'Atribuição de Nota'!R$5</f>
        <v>0</v>
      </c>
      <c r="R176" s="22">
        <f>VLOOKUP(_xlfn.CONCAT($A176,$B176),'Atribuição de Nota'!$A:$S,19,0)*'Atribuição de Nota'!S$5</f>
        <v>0</v>
      </c>
      <c r="S176" s="10">
        <f t="shared" si="0"/>
        <v>0</v>
      </c>
      <c r="T176" s="10">
        <f t="shared" si="1"/>
        <v>0</v>
      </c>
      <c r="U176" s="24">
        <f t="shared" si="2"/>
        <v>0</v>
      </c>
    </row>
    <row r="177" spans="1:21" ht="13.2">
      <c r="A177" s="10" t="s">
        <v>127</v>
      </c>
      <c r="B177" s="10" t="s">
        <v>205</v>
      </c>
      <c r="C177" s="21"/>
      <c r="D177" s="22">
        <f>VLOOKUP(_xlfn.CONCAT($A177,$B177),'Atribuição de Nota'!$A:$S,5,0)*'Atribuição de Nota'!E$5</f>
        <v>0</v>
      </c>
      <c r="E177" s="22">
        <f>VLOOKUP(_xlfn.CONCAT($A177,$B177),'Atribuição de Nota'!$A:$S,6,0)*'Atribuição de Nota'!F$5</f>
        <v>0</v>
      </c>
      <c r="F177" s="22">
        <f>VLOOKUP(_xlfn.CONCAT($A177,$B177),'Atribuição de Nota'!$A:$S,7,0)*'Atribuição de Nota'!G$5</f>
        <v>0</v>
      </c>
      <c r="G177" s="22">
        <f>VLOOKUP(_xlfn.CONCAT($A177,$B177),'Atribuição de Nota'!$A:$S,8,0)*'Atribuição de Nota'!H$5</f>
        <v>0</v>
      </c>
      <c r="H177" s="22">
        <f>VLOOKUP(_xlfn.CONCAT($A177,$B177),'Atribuição de Nota'!$A:$S,9,0)*'Atribuição de Nota'!I$5</f>
        <v>0</v>
      </c>
      <c r="I177" s="22">
        <f>VLOOKUP(_xlfn.CONCAT($A177,$B177),'Atribuição de Nota'!$A:$S,10,0)*'Atribuição de Nota'!J$5</f>
        <v>0</v>
      </c>
      <c r="J177" s="22">
        <f>VLOOKUP(_xlfn.CONCAT($A177,$B177),'Atribuição de Nota'!$A:$S,11,0)*'Atribuição de Nota'!K$5</f>
        <v>0</v>
      </c>
      <c r="K177" s="22">
        <f>VLOOKUP(_xlfn.CONCAT($A177,$B177),'Atribuição de Nota'!$A:$S,12,0)*'Atribuição de Nota'!L$5</f>
        <v>0</v>
      </c>
      <c r="L177" s="22">
        <f>VLOOKUP(_xlfn.CONCAT($A177,$B177),'Atribuição de Nota'!$A:$S,13,0)*'Atribuição de Nota'!M$5</f>
        <v>0</v>
      </c>
      <c r="M177" s="22">
        <f>VLOOKUP(_xlfn.CONCAT($A177,$B177),'Atribuição de Nota'!$A:$S,14,0)*'Atribuição de Nota'!N$5</f>
        <v>0</v>
      </c>
      <c r="N177" s="22">
        <f>VLOOKUP(_xlfn.CONCAT($A177,$B177),'Atribuição de Nota'!$A:$S,15,0)*'Atribuição de Nota'!O$5</f>
        <v>0</v>
      </c>
      <c r="O177" s="22">
        <f>VLOOKUP(_xlfn.CONCAT($A177,$B177),'Atribuição de Nota'!$A:$S,16,0)*'Atribuição de Nota'!P$5</f>
        <v>0</v>
      </c>
      <c r="P177" s="22">
        <f>VLOOKUP(_xlfn.CONCAT($A177,$B177),'Atribuição de Nota'!$A:$S,17,0)*'Atribuição de Nota'!Q$5</f>
        <v>0</v>
      </c>
      <c r="Q177" s="22">
        <f>VLOOKUP(_xlfn.CONCAT($A177,$B177),'Atribuição de Nota'!$A:$S,18,0)*'Atribuição de Nota'!R$5</f>
        <v>0</v>
      </c>
      <c r="R177" s="22">
        <f>VLOOKUP(_xlfn.CONCAT($A177,$B177),'Atribuição de Nota'!$A:$S,19,0)*'Atribuição de Nota'!S$5</f>
        <v>0</v>
      </c>
      <c r="S177" s="10">
        <f t="shared" si="0"/>
        <v>0</v>
      </c>
      <c r="T177" s="10">
        <f t="shared" si="1"/>
        <v>0</v>
      </c>
      <c r="U177" s="24">
        <f t="shared" si="2"/>
        <v>0</v>
      </c>
    </row>
    <row r="178" spans="1:21" ht="13.2">
      <c r="A178" s="10" t="s">
        <v>127</v>
      </c>
      <c r="B178" s="10" t="s">
        <v>206</v>
      </c>
      <c r="C178" s="21"/>
      <c r="D178" s="22">
        <f>VLOOKUP(_xlfn.CONCAT($A178,$B178),'Atribuição de Nota'!$A:$S,5,0)*'Atribuição de Nota'!E$5</f>
        <v>0</v>
      </c>
      <c r="E178" s="22">
        <f>VLOOKUP(_xlfn.CONCAT($A178,$B178),'Atribuição de Nota'!$A:$S,6,0)*'Atribuição de Nota'!F$5</f>
        <v>0</v>
      </c>
      <c r="F178" s="22">
        <f>VLOOKUP(_xlfn.CONCAT($A178,$B178),'Atribuição de Nota'!$A:$S,7,0)*'Atribuição de Nota'!G$5</f>
        <v>0</v>
      </c>
      <c r="G178" s="22">
        <f>VLOOKUP(_xlfn.CONCAT($A178,$B178),'Atribuição de Nota'!$A:$S,8,0)*'Atribuição de Nota'!H$5</f>
        <v>0</v>
      </c>
      <c r="H178" s="22">
        <f>VLOOKUP(_xlfn.CONCAT($A178,$B178),'Atribuição de Nota'!$A:$S,9,0)*'Atribuição de Nota'!I$5</f>
        <v>0</v>
      </c>
      <c r="I178" s="22">
        <f>VLOOKUP(_xlfn.CONCAT($A178,$B178),'Atribuição de Nota'!$A:$S,10,0)*'Atribuição de Nota'!J$5</f>
        <v>0</v>
      </c>
      <c r="J178" s="22">
        <f>VLOOKUP(_xlfn.CONCAT($A178,$B178),'Atribuição de Nota'!$A:$S,11,0)*'Atribuição de Nota'!K$5</f>
        <v>0</v>
      </c>
      <c r="K178" s="22">
        <f>VLOOKUP(_xlfn.CONCAT($A178,$B178),'Atribuição de Nota'!$A:$S,12,0)*'Atribuição de Nota'!L$5</f>
        <v>0</v>
      </c>
      <c r="L178" s="22">
        <f>VLOOKUP(_xlfn.CONCAT($A178,$B178),'Atribuição de Nota'!$A:$S,13,0)*'Atribuição de Nota'!M$5</f>
        <v>0</v>
      </c>
      <c r="M178" s="22">
        <f>VLOOKUP(_xlfn.CONCAT($A178,$B178),'Atribuição de Nota'!$A:$S,14,0)*'Atribuição de Nota'!N$5</f>
        <v>0</v>
      </c>
      <c r="N178" s="22">
        <f>VLOOKUP(_xlfn.CONCAT($A178,$B178),'Atribuição de Nota'!$A:$S,15,0)*'Atribuição de Nota'!O$5</f>
        <v>0</v>
      </c>
      <c r="O178" s="22">
        <f>VLOOKUP(_xlfn.CONCAT($A178,$B178),'Atribuição de Nota'!$A:$S,16,0)*'Atribuição de Nota'!P$5</f>
        <v>0</v>
      </c>
      <c r="P178" s="22">
        <f>VLOOKUP(_xlfn.CONCAT($A178,$B178),'Atribuição de Nota'!$A:$S,17,0)*'Atribuição de Nota'!Q$5</f>
        <v>0</v>
      </c>
      <c r="Q178" s="22">
        <f>VLOOKUP(_xlfn.CONCAT($A178,$B178),'Atribuição de Nota'!$A:$S,18,0)*'Atribuição de Nota'!R$5</f>
        <v>0</v>
      </c>
      <c r="R178" s="22">
        <f>VLOOKUP(_xlfn.CONCAT($A178,$B178),'Atribuição de Nota'!$A:$S,19,0)*'Atribuição de Nota'!S$5</f>
        <v>0</v>
      </c>
      <c r="S178" s="10">
        <f t="shared" si="0"/>
        <v>0</v>
      </c>
      <c r="T178" s="10">
        <f t="shared" si="1"/>
        <v>0</v>
      </c>
      <c r="U178" s="24">
        <f t="shared" si="2"/>
        <v>0</v>
      </c>
    </row>
    <row r="179" spans="1:21" ht="13.2">
      <c r="A179" s="10" t="s">
        <v>127</v>
      </c>
      <c r="B179" s="10" t="s">
        <v>207</v>
      </c>
      <c r="C179" s="21"/>
      <c r="D179" s="22">
        <f>VLOOKUP(_xlfn.CONCAT($A179,$B179),'Atribuição de Nota'!$A:$S,5,0)*'Atribuição de Nota'!E$5</f>
        <v>0</v>
      </c>
      <c r="E179" s="22">
        <f>VLOOKUP(_xlfn.CONCAT($A179,$B179),'Atribuição de Nota'!$A:$S,6,0)*'Atribuição de Nota'!F$5</f>
        <v>0</v>
      </c>
      <c r="F179" s="22">
        <f>VLOOKUP(_xlfn.CONCAT($A179,$B179),'Atribuição de Nota'!$A:$S,7,0)*'Atribuição de Nota'!G$5</f>
        <v>0</v>
      </c>
      <c r="G179" s="22">
        <f>VLOOKUP(_xlfn.CONCAT($A179,$B179),'Atribuição de Nota'!$A:$S,8,0)*'Atribuição de Nota'!H$5</f>
        <v>0</v>
      </c>
      <c r="H179" s="22">
        <f>VLOOKUP(_xlfn.CONCAT($A179,$B179),'Atribuição de Nota'!$A:$S,9,0)*'Atribuição de Nota'!I$5</f>
        <v>0</v>
      </c>
      <c r="I179" s="22">
        <f>VLOOKUP(_xlfn.CONCAT($A179,$B179),'Atribuição de Nota'!$A:$S,10,0)*'Atribuição de Nota'!J$5</f>
        <v>0</v>
      </c>
      <c r="J179" s="22">
        <f>VLOOKUP(_xlfn.CONCAT($A179,$B179),'Atribuição de Nota'!$A:$S,11,0)*'Atribuição de Nota'!K$5</f>
        <v>0</v>
      </c>
      <c r="K179" s="22">
        <f>VLOOKUP(_xlfn.CONCAT($A179,$B179),'Atribuição de Nota'!$A:$S,12,0)*'Atribuição de Nota'!L$5</f>
        <v>0</v>
      </c>
      <c r="L179" s="22">
        <f>VLOOKUP(_xlfn.CONCAT($A179,$B179),'Atribuição de Nota'!$A:$S,13,0)*'Atribuição de Nota'!M$5</f>
        <v>0</v>
      </c>
      <c r="M179" s="22">
        <f>VLOOKUP(_xlfn.CONCAT($A179,$B179),'Atribuição de Nota'!$A:$S,14,0)*'Atribuição de Nota'!N$5</f>
        <v>0</v>
      </c>
      <c r="N179" s="22">
        <f>VLOOKUP(_xlfn.CONCAT($A179,$B179),'Atribuição de Nota'!$A:$S,15,0)*'Atribuição de Nota'!O$5</f>
        <v>0</v>
      </c>
      <c r="O179" s="22">
        <f>VLOOKUP(_xlfn.CONCAT($A179,$B179),'Atribuição de Nota'!$A:$S,16,0)*'Atribuição de Nota'!P$5</f>
        <v>0</v>
      </c>
      <c r="P179" s="22">
        <f>VLOOKUP(_xlfn.CONCAT($A179,$B179),'Atribuição de Nota'!$A:$S,17,0)*'Atribuição de Nota'!Q$5</f>
        <v>0</v>
      </c>
      <c r="Q179" s="22">
        <f>VLOOKUP(_xlfn.CONCAT($A179,$B179),'Atribuição de Nota'!$A:$S,18,0)*'Atribuição de Nota'!R$5</f>
        <v>0</v>
      </c>
      <c r="R179" s="22">
        <f>VLOOKUP(_xlfn.CONCAT($A179,$B179),'Atribuição de Nota'!$A:$S,19,0)*'Atribuição de Nota'!S$5</f>
        <v>0</v>
      </c>
      <c r="S179" s="10">
        <f t="shared" si="0"/>
        <v>0</v>
      </c>
      <c r="T179" s="10">
        <f t="shared" si="1"/>
        <v>0</v>
      </c>
      <c r="U179" s="24">
        <f t="shared" si="2"/>
        <v>0</v>
      </c>
    </row>
    <row r="180" spans="1:21" ht="13.2">
      <c r="A180" s="10" t="s">
        <v>127</v>
      </c>
      <c r="B180" s="10" t="s">
        <v>208</v>
      </c>
      <c r="C180" s="21"/>
      <c r="D180" s="22">
        <f>VLOOKUP(_xlfn.CONCAT($A180,$B180),'Atribuição de Nota'!$A:$S,5,0)*'Atribuição de Nota'!E$5</f>
        <v>0</v>
      </c>
      <c r="E180" s="22">
        <f>VLOOKUP(_xlfn.CONCAT($A180,$B180),'Atribuição de Nota'!$A:$S,6,0)*'Atribuição de Nota'!F$5</f>
        <v>0</v>
      </c>
      <c r="F180" s="22">
        <f>VLOOKUP(_xlfn.CONCAT($A180,$B180),'Atribuição de Nota'!$A:$S,7,0)*'Atribuição de Nota'!G$5</f>
        <v>0</v>
      </c>
      <c r="G180" s="22">
        <f>VLOOKUP(_xlfn.CONCAT($A180,$B180),'Atribuição de Nota'!$A:$S,8,0)*'Atribuição de Nota'!H$5</f>
        <v>0</v>
      </c>
      <c r="H180" s="22">
        <f>VLOOKUP(_xlfn.CONCAT($A180,$B180),'Atribuição de Nota'!$A:$S,9,0)*'Atribuição de Nota'!I$5</f>
        <v>0</v>
      </c>
      <c r="I180" s="22">
        <f>VLOOKUP(_xlfn.CONCAT($A180,$B180),'Atribuição de Nota'!$A:$S,10,0)*'Atribuição de Nota'!J$5</f>
        <v>0</v>
      </c>
      <c r="J180" s="22">
        <f>VLOOKUP(_xlfn.CONCAT($A180,$B180),'Atribuição de Nota'!$A:$S,11,0)*'Atribuição de Nota'!K$5</f>
        <v>0</v>
      </c>
      <c r="K180" s="22">
        <f>VLOOKUP(_xlfn.CONCAT($A180,$B180),'Atribuição de Nota'!$A:$S,12,0)*'Atribuição de Nota'!L$5</f>
        <v>0</v>
      </c>
      <c r="L180" s="22">
        <f>VLOOKUP(_xlfn.CONCAT($A180,$B180),'Atribuição de Nota'!$A:$S,13,0)*'Atribuição de Nota'!M$5</f>
        <v>0</v>
      </c>
      <c r="M180" s="22">
        <f>VLOOKUP(_xlfn.CONCAT($A180,$B180),'Atribuição de Nota'!$A:$S,14,0)*'Atribuição de Nota'!N$5</f>
        <v>0</v>
      </c>
      <c r="N180" s="22">
        <f>VLOOKUP(_xlfn.CONCAT($A180,$B180),'Atribuição de Nota'!$A:$S,15,0)*'Atribuição de Nota'!O$5</f>
        <v>0</v>
      </c>
      <c r="O180" s="22">
        <f>VLOOKUP(_xlfn.CONCAT($A180,$B180),'Atribuição de Nota'!$A:$S,16,0)*'Atribuição de Nota'!P$5</f>
        <v>0</v>
      </c>
      <c r="P180" s="22">
        <f>VLOOKUP(_xlfn.CONCAT($A180,$B180),'Atribuição de Nota'!$A:$S,17,0)*'Atribuição de Nota'!Q$5</f>
        <v>0</v>
      </c>
      <c r="Q180" s="22">
        <f>VLOOKUP(_xlfn.CONCAT($A180,$B180),'Atribuição de Nota'!$A:$S,18,0)*'Atribuição de Nota'!R$5</f>
        <v>0</v>
      </c>
      <c r="R180" s="22">
        <f>VLOOKUP(_xlfn.CONCAT($A180,$B180),'Atribuição de Nota'!$A:$S,19,0)*'Atribuição de Nota'!S$5</f>
        <v>0</v>
      </c>
      <c r="S180" s="10">
        <f t="shared" si="0"/>
        <v>0</v>
      </c>
      <c r="T180" s="10">
        <f t="shared" si="1"/>
        <v>0</v>
      </c>
      <c r="U180" s="24">
        <f t="shared" si="2"/>
        <v>0</v>
      </c>
    </row>
    <row r="181" spans="1:21" ht="13.2">
      <c r="A181" s="10" t="s">
        <v>127</v>
      </c>
      <c r="B181" s="10" t="s">
        <v>209</v>
      </c>
      <c r="C181" s="21">
        <v>642651622.09000003</v>
      </c>
      <c r="D181" s="22">
        <f>VLOOKUP(_xlfn.CONCAT($A181,$B181),'Atribuição de Nota'!$A:$S,5,0)*'Atribuição de Nota'!E$5</f>
        <v>0</v>
      </c>
      <c r="E181" s="22">
        <f>VLOOKUP(_xlfn.CONCAT($A181,$B181),'Atribuição de Nota'!$A:$S,6,0)*'Atribuição de Nota'!F$5</f>
        <v>0</v>
      </c>
      <c r="F181" s="22">
        <f>VLOOKUP(_xlfn.CONCAT($A181,$B181),'Atribuição de Nota'!$A:$S,7,0)*'Atribuição de Nota'!G$5</f>
        <v>0</v>
      </c>
      <c r="G181" s="22">
        <f>VLOOKUP(_xlfn.CONCAT($A181,$B181),'Atribuição de Nota'!$A:$S,8,0)*'Atribuição de Nota'!H$5</f>
        <v>0</v>
      </c>
      <c r="H181" s="22">
        <f>VLOOKUP(_xlfn.CONCAT($A181,$B181),'Atribuição de Nota'!$A:$S,9,0)*'Atribuição de Nota'!I$5</f>
        <v>0</v>
      </c>
      <c r="I181" s="22">
        <f>VLOOKUP(_xlfn.CONCAT($A181,$B181),'Atribuição de Nota'!$A:$S,10,0)*'Atribuição de Nota'!J$5</f>
        <v>0</v>
      </c>
      <c r="J181" s="22">
        <f>VLOOKUP(_xlfn.CONCAT($A181,$B181),'Atribuição de Nota'!$A:$S,11,0)*'Atribuição de Nota'!K$5</f>
        <v>0</v>
      </c>
      <c r="K181" s="22">
        <f>VLOOKUP(_xlfn.CONCAT($A181,$B181),'Atribuição de Nota'!$A:$S,12,0)*'Atribuição de Nota'!L$5</f>
        <v>0</v>
      </c>
      <c r="L181" s="22">
        <f>VLOOKUP(_xlfn.CONCAT($A181,$B181),'Atribuição de Nota'!$A:$S,13,0)*'Atribuição de Nota'!M$5</f>
        <v>0</v>
      </c>
      <c r="M181" s="22">
        <f>VLOOKUP(_xlfn.CONCAT($A181,$B181),'Atribuição de Nota'!$A:$S,14,0)*'Atribuição de Nota'!N$5</f>
        <v>0</v>
      </c>
      <c r="N181" s="22">
        <f>VLOOKUP(_xlfn.CONCAT($A181,$B181),'Atribuição de Nota'!$A:$S,15,0)*'Atribuição de Nota'!O$5</f>
        <v>0</v>
      </c>
      <c r="O181" s="22">
        <f>VLOOKUP(_xlfn.CONCAT($A181,$B181),'Atribuição de Nota'!$A:$S,16,0)*'Atribuição de Nota'!P$5</f>
        <v>0</v>
      </c>
      <c r="P181" s="22">
        <f>VLOOKUP(_xlfn.CONCAT($A181,$B181),'Atribuição de Nota'!$A:$S,17,0)*'Atribuição de Nota'!Q$5</f>
        <v>0</v>
      </c>
      <c r="Q181" s="22">
        <f>VLOOKUP(_xlfn.CONCAT($A181,$B181),'Atribuição de Nota'!$A:$S,18,0)*'Atribuição de Nota'!R$5</f>
        <v>0</v>
      </c>
      <c r="R181" s="22">
        <f>VLOOKUP(_xlfn.CONCAT($A181,$B181),'Atribuição de Nota'!$A:$S,19,0)*'Atribuição de Nota'!S$5</f>
        <v>0</v>
      </c>
      <c r="S181" s="10">
        <f t="shared" si="0"/>
        <v>0</v>
      </c>
      <c r="T181" s="10">
        <f t="shared" si="1"/>
        <v>0</v>
      </c>
      <c r="U181" s="24">
        <f t="shared" si="2"/>
        <v>0</v>
      </c>
    </row>
    <row r="182" spans="1:21" ht="13.2">
      <c r="A182" s="10" t="s">
        <v>127</v>
      </c>
      <c r="B182" s="10" t="s">
        <v>210</v>
      </c>
      <c r="C182" s="21"/>
      <c r="D182" s="22">
        <f>VLOOKUP(_xlfn.CONCAT($A182,$B182),'Atribuição de Nota'!$A:$S,5,0)*'Atribuição de Nota'!E$5</f>
        <v>0</v>
      </c>
      <c r="E182" s="22">
        <f>VLOOKUP(_xlfn.CONCAT($A182,$B182),'Atribuição de Nota'!$A:$S,6,0)*'Atribuição de Nota'!F$5</f>
        <v>0</v>
      </c>
      <c r="F182" s="22">
        <f>VLOOKUP(_xlfn.CONCAT($A182,$B182),'Atribuição de Nota'!$A:$S,7,0)*'Atribuição de Nota'!G$5</f>
        <v>0</v>
      </c>
      <c r="G182" s="22">
        <f>VLOOKUP(_xlfn.CONCAT($A182,$B182),'Atribuição de Nota'!$A:$S,8,0)*'Atribuição de Nota'!H$5</f>
        <v>0</v>
      </c>
      <c r="H182" s="22">
        <f>VLOOKUP(_xlfn.CONCAT($A182,$B182),'Atribuição de Nota'!$A:$S,9,0)*'Atribuição de Nota'!I$5</f>
        <v>0</v>
      </c>
      <c r="I182" s="22">
        <f>VLOOKUP(_xlfn.CONCAT($A182,$B182),'Atribuição de Nota'!$A:$S,10,0)*'Atribuição de Nota'!J$5</f>
        <v>0</v>
      </c>
      <c r="J182" s="22">
        <f>VLOOKUP(_xlfn.CONCAT($A182,$B182),'Atribuição de Nota'!$A:$S,11,0)*'Atribuição de Nota'!K$5</f>
        <v>0</v>
      </c>
      <c r="K182" s="22">
        <f>VLOOKUP(_xlfn.CONCAT($A182,$B182),'Atribuição de Nota'!$A:$S,12,0)*'Atribuição de Nota'!L$5</f>
        <v>0</v>
      </c>
      <c r="L182" s="22">
        <f>VLOOKUP(_xlfn.CONCAT($A182,$B182),'Atribuição de Nota'!$A:$S,13,0)*'Atribuição de Nota'!M$5</f>
        <v>0</v>
      </c>
      <c r="M182" s="22">
        <f>VLOOKUP(_xlfn.CONCAT($A182,$B182),'Atribuição de Nota'!$A:$S,14,0)*'Atribuição de Nota'!N$5</f>
        <v>0</v>
      </c>
      <c r="N182" s="22">
        <f>VLOOKUP(_xlfn.CONCAT($A182,$B182),'Atribuição de Nota'!$A:$S,15,0)*'Atribuição de Nota'!O$5</f>
        <v>0</v>
      </c>
      <c r="O182" s="22">
        <f>VLOOKUP(_xlfn.CONCAT($A182,$B182),'Atribuição de Nota'!$A:$S,16,0)*'Atribuição de Nota'!P$5</f>
        <v>0</v>
      </c>
      <c r="P182" s="22">
        <f>VLOOKUP(_xlfn.CONCAT($A182,$B182),'Atribuição de Nota'!$A:$S,17,0)*'Atribuição de Nota'!Q$5</f>
        <v>0</v>
      </c>
      <c r="Q182" s="22">
        <f>VLOOKUP(_xlfn.CONCAT($A182,$B182),'Atribuição de Nota'!$A:$S,18,0)*'Atribuição de Nota'!R$5</f>
        <v>0</v>
      </c>
      <c r="R182" s="22">
        <f>VLOOKUP(_xlfn.CONCAT($A182,$B182),'Atribuição de Nota'!$A:$S,19,0)*'Atribuição de Nota'!S$5</f>
        <v>0</v>
      </c>
      <c r="S182" s="10">
        <f t="shared" si="0"/>
        <v>0</v>
      </c>
      <c r="T182" s="10">
        <f t="shared" si="1"/>
        <v>0</v>
      </c>
      <c r="U182" s="24">
        <f t="shared" si="2"/>
        <v>0</v>
      </c>
    </row>
    <row r="183" spans="1:21" ht="13.2">
      <c r="A183" s="10" t="s">
        <v>127</v>
      </c>
      <c r="B183" s="10" t="s">
        <v>211</v>
      </c>
      <c r="C183" s="21"/>
      <c r="D183" s="22">
        <f>VLOOKUP(_xlfn.CONCAT($A183,$B183),'Atribuição de Nota'!$A:$S,5,0)*'Atribuição de Nota'!E$5</f>
        <v>0</v>
      </c>
      <c r="E183" s="22">
        <f>VLOOKUP(_xlfn.CONCAT($A183,$B183),'Atribuição de Nota'!$A:$S,6,0)*'Atribuição de Nota'!F$5</f>
        <v>0</v>
      </c>
      <c r="F183" s="22">
        <f>VLOOKUP(_xlfn.CONCAT($A183,$B183),'Atribuição de Nota'!$A:$S,7,0)*'Atribuição de Nota'!G$5</f>
        <v>0</v>
      </c>
      <c r="G183" s="22">
        <f>VLOOKUP(_xlfn.CONCAT($A183,$B183),'Atribuição de Nota'!$A:$S,8,0)*'Atribuição de Nota'!H$5</f>
        <v>0</v>
      </c>
      <c r="H183" s="22">
        <f>VLOOKUP(_xlfn.CONCAT($A183,$B183),'Atribuição de Nota'!$A:$S,9,0)*'Atribuição de Nota'!I$5</f>
        <v>0</v>
      </c>
      <c r="I183" s="22">
        <f>VLOOKUP(_xlfn.CONCAT($A183,$B183),'Atribuição de Nota'!$A:$S,10,0)*'Atribuição de Nota'!J$5</f>
        <v>0</v>
      </c>
      <c r="J183" s="22">
        <f>VLOOKUP(_xlfn.CONCAT($A183,$B183),'Atribuição de Nota'!$A:$S,11,0)*'Atribuição de Nota'!K$5</f>
        <v>0</v>
      </c>
      <c r="K183" s="22">
        <f>VLOOKUP(_xlfn.CONCAT($A183,$B183),'Atribuição de Nota'!$A:$S,12,0)*'Atribuição de Nota'!L$5</f>
        <v>0</v>
      </c>
      <c r="L183" s="22">
        <f>VLOOKUP(_xlfn.CONCAT($A183,$B183),'Atribuição de Nota'!$A:$S,13,0)*'Atribuição de Nota'!M$5</f>
        <v>0</v>
      </c>
      <c r="M183" s="22">
        <f>VLOOKUP(_xlfn.CONCAT($A183,$B183),'Atribuição de Nota'!$A:$S,14,0)*'Atribuição de Nota'!N$5</f>
        <v>0</v>
      </c>
      <c r="N183" s="22">
        <f>VLOOKUP(_xlfn.CONCAT($A183,$B183),'Atribuição de Nota'!$A:$S,15,0)*'Atribuição de Nota'!O$5</f>
        <v>0</v>
      </c>
      <c r="O183" s="22">
        <f>VLOOKUP(_xlfn.CONCAT($A183,$B183),'Atribuição de Nota'!$A:$S,16,0)*'Atribuição de Nota'!P$5</f>
        <v>0</v>
      </c>
      <c r="P183" s="22">
        <f>VLOOKUP(_xlfn.CONCAT($A183,$B183),'Atribuição de Nota'!$A:$S,17,0)*'Atribuição de Nota'!Q$5</f>
        <v>0</v>
      </c>
      <c r="Q183" s="22">
        <f>VLOOKUP(_xlfn.CONCAT($A183,$B183),'Atribuição de Nota'!$A:$S,18,0)*'Atribuição de Nota'!R$5</f>
        <v>0</v>
      </c>
      <c r="R183" s="22">
        <f>VLOOKUP(_xlfn.CONCAT($A183,$B183),'Atribuição de Nota'!$A:$S,19,0)*'Atribuição de Nota'!S$5</f>
        <v>0</v>
      </c>
      <c r="S183" s="10">
        <f t="shared" si="0"/>
        <v>0</v>
      </c>
      <c r="T183" s="10">
        <f t="shared" si="1"/>
        <v>0</v>
      </c>
      <c r="U183" s="24">
        <f t="shared" si="2"/>
        <v>0</v>
      </c>
    </row>
    <row r="184" spans="1:21" ht="13.2">
      <c r="A184" s="10" t="s">
        <v>127</v>
      </c>
      <c r="B184" s="10" t="s">
        <v>212</v>
      </c>
      <c r="C184" s="21"/>
      <c r="D184" s="22">
        <f>VLOOKUP(_xlfn.CONCAT($A184,$B184),'Atribuição de Nota'!$A:$S,5,0)*'Atribuição de Nota'!E$5</f>
        <v>0</v>
      </c>
      <c r="E184" s="22">
        <f>VLOOKUP(_xlfn.CONCAT($A184,$B184),'Atribuição de Nota'!$A:$S,6,0)*'Atribuição de Nota'!F$5</f>
        <v>0</v>
      </c>
      <c r="F184" s="22">
        <f>VLOOKUP(_xlfn.CONCAT($A184,$B184),'Atribuição de Nota'!$A:$S,7,0)*'Atribuição de Nota'!G$5</f>
        <v>0</v>
      </c>
      <c r="G184" s="22">
        <f>VLOOKUP(_xlfn.CONCAT($A184,$B184),'Atribuição de Nota'!$A:$S,8,0)*'Atribuição de Nota'!H$5</f>
        <v>0</v>
      </c>
      <c r="H184" s="22">
        <f>VLOOKUP(_xlfn.CONCAT($A184,$B184),'Atribuição de Nota'!$A:$S,9,0)*'Atribuição de Nota'!I$5</f>
        <v>0</v>
      </c>
      <c r="I184" s="22">
        <f>VLOOKUP(_xlfn.CONCAT($A184,$B184),'Atribuição de Nota'!$A:$S,10,0)*'Atribuição de Nota'!J$5</f>
        <v>0</v>
      </c>
      <c r="J184" s="22">
        <f>VLOOKUP(_xlfn.CONCAT($A184,$B184),'Atribuição de Nota'!$A:$S,11,0)*'Atribuição de Nota'!K$5</f>
        <v>0</v>
      </c>
      <c r="K184" s="22">
        <f>VLOOKUP(_xlfn.CONCAT($A184,$B184),'Atribuição de Nota'!$A:$S,12,0)*'Atribuição de Nota'!L$5</f>
        <v>0</v>
      </c>
      <c r="L184" s="22">
        <f>VLOOKUP(_xlfn.CONCAT($A184,$B184),'Atribuição de Nota'!$A:$S,13,0)*'Atribuição de Nota'!M$5</f>
        <v>0</v>
      </c>
      <c r="M184" s="22">
        <f>VLOOKUP(_xlfn.CONCAT($A184,$B184),'Atribuição de Nota'!$A:$S,14,0)*'Atribuição de Nota'!N$5</f>
        <v>0</v>
      </c>
      <c r="N184" s="22">
        <f>VLOOKUP(_xlfn.CONCAT($A184,$B184),'Atribuição de Nota'!$A:$S,15,0)*'Atribuição de Nota'!O$5</f>
        <v>0</v>
      </c>
      <c r="O184" s="22">
        <f>VLOOKUP(_xlfn.CONCAT($A184,$B184),'Atribuição de Nota'!$A:$S,16,0)*'Atribuição de Nota'!P$5</f>
        <v>0</v>
      </c>
      <c r="P184" s="22">
        <f>VLOOKUP(_xlfn.CONCAT($A184,$B184),'Atribuição de Nota'!$A:$S,17,0)*'Atribuição de Nota'!Q$5</f>
        <v>0</v>
      </c>
      <c r="Q184" s="22">
        <f>VLOOKUP(_xlfn.CONCAT($A184,$B184),'Atribuição de Nota'!$A:$S,18,0)*'Atribuição de Nota'!R$5</f>
        <v>0</v>
      </c>
      <c r="R184" s="22">
        <f>VLOOKUP(_xlfn.CONCAT($A184,$B184),'Atribuição de Nota'!$A:$S,19,0)*'Atribuição de Nota'!S$5</f>
        <v>0</v>
      </c>
      <c r="S184" s="10">
        <f t="shared" si="0"/>
        <v>0</v>
      </c>
      <c r="T184" s="10">
        <f t="shared" si="1"/>
        <v>0</v>
      </c>
      <c r="U184" s="24">
        <f t="shared" si="2"/>
        <v>0</v>
      </c>
    </row>
    <row r="185" spans="1:21" ht="13.2">
      <c r="A185" s="10" t="s">
        <v>213</v>
      </c>
      <c r="B185" s="10" t="s">
        <v>214</v>
      </c>
      <c r="C185" s="21"/>
      <c r="D185" s="22">
        <f>VLOOKUP(_xlfn.CONCAT($A185,$B185),'Atribuição de Nota'!$A:$S,5,0)*'Atribuição de Nota'!E$5</f>
        <v>0</v>
      </c>
      <c r="E185" s="22">
        <f>VLOOKUP(_xlfn.CONCAT($A185,$B185),'Atribuição de Nota'!$A:$S,6,0)*'Atribuição de Nota'!F$5</f>
        <v>0</v>
      </c>
      <c r="F185" s="22">
        <f>VLOOKUP(_xlfn.CONCAT($A185,$B185),'Atribuição de Nota'!$A:$S,7,0)*'Atribuição de Nota'!G$5</f>
        <v>0</v>
      </c>
      <c r="G185" s="22">
        <f>VLOOKUP(_xlfn.CONCAT($A185,$B185),'Atribuição de Nota'!$A:$S,8,0)*'Atribuição de Nota'!H$5</f>
        <v>0</v>
      </c>
      <c r="H185" s="22">
        <f>VLOOKUP(_xlfn.CONCAT($A185,$B185),'Atribuição de Nota'!$A:$S,9,0)*'Atribuição de Nota'!I$5</f>
        <v>0</v>
      </c>
      <c r="I185" s="22">
        <f>VLOOKUP(_xlfn.CONCAT($A185,$B185),'Atribuição de Nota'!$A:$S,10,0)*'Atribuição de Nota'!J$5</f>
        <v>0</v>
      </c>
      <c r="J185" s="22">
        <f>VLOOKUP(_xlfn.CONCAT($A185,$B185),'Atribuição de Nota'!$A:$S,11,0)*'Atribuição de Nota'!K$5</f>
        <v>0</v>
      </c>
      <c r="K185" s="22">
        <f>VLOOKUP(_xlfn.CONCAT($A185,$B185),'Atribuição de Nota'!$A:$S,12,0)*'Atribuição de Nota'!L$5</f>
        <v>0</v>
      </c>
      <c r="L185" s="22">
        <f>VLOOKUP(_xlfn.CONCAT($A185,$B185),'Atribuição de Nota'!$A:$S,13,0)*'Atribuição de Nota'!M$5</f>
        <v>0</v>
      </c>
      <c r="M185" s="22">
        <f>VLOOKUP(_xlfn.CONCAT($A185,$B185),'Atribuição de Nota'!$A:$S,14,0)*'Atribuição de Nota'!N$5</f>
        <v>0</v>
      </c>
      <c r="N185" s="22">
        <f>VLOOKUP(_xlfn.CONCAT($A185,$B185),'Atribuição de Nota'!$A:$S,15,0)*'Atribuição de Nota'!O$5</f>
        <v>0</v>
      </c>
      <c r="O185" s="22">
        <f>VLOOKUP(_xlfn.CONCAT($A185,$B185),'Atribuição de Nota'!$A:$S,16,0)*'Atribuição de Nota'!P$5</f>
        <v>0</v>
      </c>
      <c r="P185" s="22">
        <f>VLOOKUP(_xlfn.CONCAT($A185,$B185),'Atribuição de Nota'!$A:$S,17,0)*'Atribuição de Nota'!Q$5</f>
        <v>0</v>
      </c>
      <c r="Q185" s="22">
        <f>VLOOKUP(_xlfn.CONCAT($A185,$B185),'Atribuição de Nota'!$A:$S,18,0)*'Atribuição de Nota'!R$5</f>
        <v>0</v>
      </c>
      <c r="R185" s="22">
        <f>VLOOKUP(_xlfn.CONCAT($A185,$B185),'Atribuição de Nota'!$A:$S,19,0)*'Atribuição de Nota'!S$5</f>
        <v>0</v>
      </c>
      <c r="S185" s="10">
        <f t="shared" si="0"/>
        <v>0</v>
      </c>
      <c r="T185" s="10">
        <f t="shared" si="1"/>
        <v>0</v>
      </c>
      <c r="U185" s="24">
        <f t="shared" si="2"/>
        <v>0</v>
      </c>
    </row>
    <row r="186" spans="1:21" ht="13.2">
      <c r="A186" s="10" t="s">
        <v>213</v>
      </c>
      <c r="B186" s="10" t="s">
        <v>215</v>
      </c>
      <c r="C186" s="21"/>
      <c r="D186" s="22">
        <f>VLOOKUP(_xlfn.CONCAT($A186,$B186),'Atribuição de Nota'!$A:$S,5,0)*'Atribuição de Nota'!E$5</f>
        <v>0</v>
      </c>
      <c r="E186" s="22">
        <f>VLOOKUP(_xlfn.CONCAT($A186,$B186),'Atribuição de Nota'!$A:$S,6,0)*'Atribuição de Nota'!F$5</f>
        <v>0</v>
      </c>
      <c r="F186" s="22">
        <f>VLOOKUP(_xlfn.CONCAT($A186,$B186),'Atribuição de Nota'!$A:$S,7,0)*'Atribuição de Nota'!G$5</f>
        <v>0</v>
      </c>
      <c r="G186" s="22">
        <f>VLOOKUP(_xlfn.CONCAT($A186,$B186),'Atribuição de Nota'!$A:$S,8,0)*'Atribuição de Nota'!H$5</f>
        <v>0</v>
      </c>
      <c r="H186" s="22">
        <f>VLOOKUP(_xlfn.CONCAT($A186,$B186),'Atribuição de Nota'!$A:$S,9,0)*'Atribuição de Nota'!I$5</f>
        <v>0</v>
      </c>
      <c r="I186" s="22">
        <f>VLOOKUP(_xlfn.CONCAT($A186,$B186),'Atribuição de Nota'!$A:$S,10,0)*'Atribuição de Nota'!J$5</f>
        <v>0</v>
      </c>
      <c r="J186" s="22">
        <f>VLOOKUP(_xlfn.CONCAT($A186,$B186),'Atribuição de Nota'!$A:$S,11,0)*'Atribuição de Nota'!K$5</f>
        <v>0</v>
      </c>
      <c r="K186" s="22">
        <f>VLOOKUP(_xlfn.CONCAT($A186,$B186),'Atribuição de Nota'!$A:$S,12,0)*'Atribuição de Nota'!L$5</f>
        <v>0</v>
      </c>
      <c r="L186" s="22">
        <f>VLOOKUP(_xlfn.CONCAT($A186,$B186),'Atribuição de Nota'!$A:$S,13,0)*'Atribuição de Nota'!M$5</f>
        <v>0</v>
      </c>
      <c r="M186" s="22">
        <f>VLOOKUP(_xlfn.CONCAT($A186,$B186),'Atribuição de Nota'!$A:$S,14,0)*'Atribuição de Nota'!N$5</f>
        <v>0</v>
      </c>
      <c r="N186" s="22">
        <f>VLOOKUP(_xlfn.CONCAT($A186,$B186),'Atribuição de Nota'!$A:$S,15,0)*'Atribuição de Nota'!O$5</f>
        <v>0</v>
      </c>
      <c r="O186" s="22">
        <f>VLOOKUP(_xlfn.CONCAT($A186,$B186),'Atribuição de Nota'!$A:$S,16,0)*'Atribuição de Nota'!P$5</f>
        <v>0</v>
      </c>
      <c r="P186" s="22">
        <f>VLOOKUP(_xlfn.CONCAT($A186,$B186),'Atribuição de Nota'!$A:$S,17,0)*'Atribuição de Nota'!Q$5</f>
        <v>0</v>
      </c>
      <c r="Q186" s="22">
        <f>VLOOKUP(_xlfn.CONCAT($A186,$B186),'Atribuição de Nota'!$A:$S,18,0)*'Atribuição de Nota'!R$5</f>
        <v>0</v>
      </c>
      <c r="R186" s="22">
        <f>VLOOKUP(_xlfn.CONCAT($A186,$B186),'Atribuição de Nota'!$A:$S,19,0)*'Atribuição de Nota'!S$5</f>
        <v>0</v>
      </c>
      <c r="S186" s="10">
        <f t="shared" si="0"/>
        <v>0</v>
      </c>
      <c r="T186" s="10">
        <f t="shared" si="1"/>
        <v>0</v>
      </c>
      <c r="U186" s="24">
        <f t="shared" si="2"/>
        <v>0</v>
      </c>
    </row>
    <row r="187" spans="1:21" ht="13.2">
      <c r="A187" s="10" t="s">
        <v>213</v>
      </c>
      <c r="B187" s="10" t="s">
        <v>216</v>
      </c>
      <c r="C187" s="21"/>
      <c r="D187" s="22">
        <f>VLOOKUP(_xlfn.CONCAT($A187,$B187),'Atribuição de Nota'!$A:$S,5,0)*'Atribuição de Nota'!E$5</f>
        <v>0</v>
      </c>
      <c r="E187" s="22">
        <f>VLOOKUP(_xlfn.CONCAT($A187,$B187),'Atribuição de Nota'!$A:$S,6,0)*'Atribuição de Nota'!F$5</f>
        <v>0</v>
      </c>
      <c r="F187" s="22">
        <f>VLOOKUP(_xlfn.CONCAT($A187,$B187),'Atribuição de Nota'!$A:$S,7,0)*'Atribuição de Nota'!G$5</f>
        <v>0</v>
      </c>
      <c r="G187" s="22">
        <f>VLOOKUP(_xlfn.CONCAT($A187,$B187),'Atribuição de Nota'!$A:$S,8,0)*'Atribuição de Nota'!H$5</f>
        <v>0</v>
      </c>
      <c r="H187" s="22">
        <f>VLOOKUP(_xlfn.CONCAT($A187,$B187),'Atribuição de Nota'!$A:$S,9,0)*'Atribuição de Nota'!I$5</f>
        <v>0</v>
      </c>
      <c r="I187" s="22">
        <f>VLOOKUP(_xlfn.CONCAT($A187,$B187),'Atribuição de Nota'!$A:$S,10,0)*'Atribuição de Nota'!J$5</f>
        <v>0</v>
      </c>
      <c r="J187" s="22">
        <f>VLOOKUP(_xlfn.CONCAT($A187,$B187),'Atribuição de Nota'!$A:$S,11,0)*'Atribuição de Nota'!K$5</f>
        <v>0</v>
      </c>
      <c r="K187" s="22">
        <f>VLOOKUP(_xlfn.CONCAT($A187,$B187),'Atribuição de Nota'!$A:$S,12,0)*'Atribuição de Nota'!L$5</f>
        <v>0</v>
      </c>
      <c r="L187" s="22">
        <f>VLOOKUP(_xlfn.CONCAT($A187,$B187),'Atribuição de Nota'!$A:$S,13,0)*'Atribuição de Nota'!M$5</f>
        <v>0</v>
      </c>
      <c r="M187" s="22">
        <f>VLOOKUP(_xlfn.CONCAT($A187,$B187),'Atribuição de Nota'!$A:$S,14,0)*'Atribuição de Nota'!N$5</f>
        <v>0</v>
      </c>
      <c r="N187" s="22">
        <f>VLOOKUP(_xlfn.CONCAT($A187,$B187),'Atribuição de Nota'!$A:$S,15,0)*'Atribuição de Nota'!O$5</f>
        <v>0</v>
      </c>
      <c r="O187" s="22">
        <f>VLOOKUP(_xlfn.CONCAT($A187,$B187),'Atribuição de Nota'!$A:$S,16,0)*'Atribuição de Nota'!P$5</f>
        <v>0</v>
      </c>
      <c r="P187" s="22">
        <f>VLOOKUP(_xlfn.CONCAT($A187,$B187),'Atribuição de Nota'!$A:$S,17,0)*'Atribuição de Nota'!Q$5</f>
        <v>0</v>
      </c>
      <c r="Q187" s="22">
        <f>VLOOKUP(_xlfn.CONCAT($A187,$B187),'Atribuição de Nota'!$A:$S,18,0)*'Atribuição de Nota'!R$5</f>
        <v>0</v>
      </c>
      <c r="R187" s="22">
        <f>VLOOKUP(_xlfn.CONCAT($A187,$B187),'Atribuição de Nota'!$A:$S,19,0)*'Atribuição de Nota'!S$5</f>
        <v>0</v>
      </c>
      <c r="S187" s="10">
        <f t="shared" si="0"/>
        <v>0</v>
      </c>
      <c r="T187" s="10">
        <f t="shared" si="1"/>
        <v>0</v>
      </c>
      <c r="U187" s="24">
        <f t="shared" si="2"/>
        <v>0</v>
      </c>
    </row>
    <row r="188" spans="1:21" ht="13.2">
      <c r="A188" s="10" t="s">
        <v>213</v>
      </c>
      <c r="B188" s="10" t="s">
        <v>27</v>
      </c>
      <c r="C188" s="21">
        <v>642651622.09000003</v>
      </c>
      <c r="D188" s="22">
        <f>VLOOKUP(_xlfn.CONCAT($A188,$B188),'Atribuição de Nota'!$A:$S,5,0)*'Atribuição de Nota'!E$5</f>
        <v>0</v>
      </c>
      <c r="E188" s="22">
        <f>VLOOKUP(_xlfn.CONCAT($A188,$B188),'Atribuição de Nota'!$A:$S,6,0)*'Atribuição de Nota'!F$5</f>
        <v>0</v>
      </c>
      <c r="F188" s="22">
        <f>VLOOKUP(_xlfn.CONCAT($A188,$B188),'Atribuição de Nota'!$A:$S,7,0)*'Atribuição de Nota'!G$5</f>
        <v>0</v>
      </c>
      <c r="G188" s="22">
        <f>VLOOKUP(_xlfn.CONCAT($A188,$B188),'Atribuição de Nota'!$A:$S,8,0)*'Atribuição de Nota'!H$5</f>
        <v>0</v>
      </c>
      <c r="H188" s="22">
        <f>VLOOKUP(_xlfn.CONCAT($A188,$B188),'Atribuição de Nota'!$A:$S,9,0)*'Atribuição de Nota'!I$5</f>
        <v>0</v>
      </c>
      <c r="I188" s="22">
        <f>VLOOKUP(_xlfn.CONCAT($A188,$B188),'Atribuição de Nota'!$A:$S,10,0)*'Atribuição de Nota'!J$5</f>
        <v>0</v>
      </c>
      <c r="J188" s="22">
        <f>VLOOKUP(_xlfn.CONCAT($A188,$B188),'Atribuição de Nota'!$A:$S,11,0)*'Atribuição de Nota'!K$5</f>
        <v>0</v>
      </c>
      <c r="K188" s="22">
        <f>VLOOKUP(_xlfn.CONCAT($A188,$B188),'Atribuição de Nota'!$A:$S,12,0)*'Atribuição de Nota'!L$5</f>
        <v>0</v>
      </c>
      <c r="L188" s="22">
        <f>VLOOKUP(_xlfn.CONCAT($A188,$B188),'Atribuição de Nota'!$A:$S,13,0)*'Atribuição de Nota'!M$5</f>
        <v>0</v>
      </c>
      <c r="M188" s="22">
        <f>VLOOKUP(_xlfn.CONCAT($A188,$B188),'Atribuição de Nota'!$A:$S,14,0)*'Atribuição de Nota'!N$5</f>
        <v>0</v>
      </c>
      <c r="N188" s="22">
        <f>VLOOKUP(_xlfn.CONCAT($A188,$B188),'Atribuição de Nota'!$A:$S,15,0)*'Atribuição de Nota'!O$5</f>
        <v>0</v>
      </c>
      <c r="O188" s="22">
        <f>VLOOKUP(_xlfn.CONCAT($A188,$B188),'Atribuição de Nota'!$A:$S,16,0)*'Atribuição de Nota'!P$5</f>
        <v>0</v>
      </c>
      <c r="P188" s="22">
        <f>VLOOKUP(_xlfn.CONCAT($A188,$B188),'Atribuição de Nota'!$A:$S,17,0)*'Atribuição de Nota'!Q$5</f>
        <v>0</v>
      </c>
      <c r="Q188" s="22">
        <f>VLOOKUP(_xlfn.CONCAT($A188,$B188),'Atribuição de Nota'!$A:$S,18,0)*'Atribuição de Nota'!R$5</f>
        <v>0</v>
      </c>
      <c r="R188" s="22">
        <f>VLOOKUP(_xlfn.CONCAT($A188,$B188),'Atribuição de Nota'!$A:$S,19,0)*'Atribuição de Nota'!S$5</f>
        <v>0</v>
      </c>
      <c r="S188" s="10">
        <f t="shared" si="0"/>
        <v>0</v>
      </c>
      <c r="T188" s="10">
        <f t="shared" si="1"/>
        <v>0</v>
      </c>
      <c r="U188" s="24">
        <f t="shared" si="2"/>
        <v>0</v>
      </c>
    </row>
    <row r="189" spans="1:21" ht="13.2">
      <c r="A189" s="10" t="s">
        <v>213</v>
      </c>
      <c r="B189" s="10" t="s">
        <v>26</v>
      </c>
      <c r="C189" s="21">
        <v>2413838176.8099999</v>
      </c>
      <c r="D189" s="22">
        <f>VLOOKUP(_xlfn.CONCAT($A189,$B189),'Atribuição de Nota'!$A:$S,5,0)*'Atribuição de Nota'!E$5</f>
        <v>0</v>
      </c>
      <c r="E189" s="22">
        <f>VLOOKUP(_xlfn.CONCAT($A189,$B189),'Atribuição de Nota'!$A:$S,6,0)*'Atribuição de Nota'!F$5</f>
        <v>0</v>
      </c>
      <c r="F189" s="22">
        <f>VLOOKUP(_xlfn.CONCAT($A189,$B189),'Atribuição de Nota'!$A:$S,7,0)*'Atribuição de Nota'!G$5</f>
        <v>0</v>
      </c>
      <c r="G189" s="22">
        <f>VLOOKUP(_xlfn.CONCAT($A189,$B189),'Atribuição de Nota'!$A:$S,8,0)*'Atribuição de Nota'!H$5</f>
        <v>0</v>
      </c>
      <c r="H189" s="22">
        <f>VLOOKUP(_xlfn.CONCAT($A189,$B189),'Atribuição de Nota'!$A:$S,9,0)*'Atribuição de Nota'!I$5</f>
        <v>0</v>
      </c>
      <c r="I189" s="22">
        <f>VLOOKUP(_xlfn.CONCAT($A189,$B189),'Atribuição de Nota'!$A:$S,10,0)*'Atribuição de Nota'!J$5</f>
        <v>0</v>
      </c>
      <c r="J189" s="22">
        <f>VLOOKUP(_xlfn.CONCAT($A189,$B189),'Atribuição de Nota'!$A:$S,11,0)*'Atribuição de Nota'!K$5</f>
        <v>0</v>
      </c>
      <c r="K189" s="22">
        <f>VLOOKUP(_xlfn.CONCAT($A189,$B189),'Atribuição de Nota'!$A:$S,12,0)*'Atribuição de Nota'!L$5</f>
        <v>0</v>
      </c>
      <c r="L189" s="22">
        <f>VLOOKUP(_xlfn.CONCAT($A189,$B189),'Atribuição de Nota'!$A:$S,13,0)*'Atribuição de Nota'!M$5</f>
        <v>0</v>
      </c>
      <c r="M189" s="22">
        <f>VLOOKUP(_xlfn.CONCAT($A189,$B189),'Atribuição de Nota'!$A:$S,14,0)*'Atribuição de Nota'!N$5</f>
        <v>0</v>
      </c>
      <c r="N189" s="22">
        <f>VLOOKUP(_xlfn.CONCAT($A189,$B189),'Atribuição de Nota'!$A:$S,15,0)*'Atribuição de Nota'!O$5</f>
        <v>0</v>
      </c>
      <c r="O189" s="22">
        <f>VLOOKUP(_xlfn.CONCAT($A189,$B189),'Atribuição de Nota'!$A:$S,16,0)*'Atribuição de Nota'!P$5</f>
        <v>0</v>
      </c>
      <c r="P189" s="22">
        <f>VLOOKUP(_xlfn.CONCAT($A189,$B189),'Atribuição de Nota'!$A:$S,17,0)*'Atribuição de Nota'!Q$5</f>
        <v>0</v>
      </c>
      <c r="Q189" s="22">
        <f>VLOOKUP(_xlfn.CONCAT($A189,$B189),'Atribuição de Nota'!$A:$S,18,0)*'Atribuição de Nota'!R$5</f>
        <v>0</v>
      </c>
      <c r="R189" s="22">
        <f>VLOOKUP(_xlfn.CONCAT($A189,$B189),'Atribuição de Nota'!$A:$S,19,0)*'Atribuição de Nota'!S$5</f>
        <v>0</v>
      </c>
      <c r="S189" s="10">
        <f t="shared" si="0"/>
        <v>0</v>
      </c>
      <c r="T189" s="10">
        <f t="shared" si="1"/>
        <v>0</v>
      </c>
      <c r="U189" s="24">
        <f t="shared" si="2"/>
        <v>0</v>
      </c>
    </row>
    <row r="190" spans="1:21" ht="13.2">
      <c r="A190" s="10" t="s">
        <v>213</v>
      </c>
      <c r="B190" s="10" t="s">
        <v>217</v>
      </c>
      <c r="C190" s="21"/>
      <c r="D190" s="22">
        <f>VLOOKUP(_xlfn.CONCAT($A190,$B190),'Atribuição de Nota'!$A:$S,5,0)*'Atribuição de Nota'!E$5</f>
        <v>0</v>
      </c>
      <c r="E190" s="22">
        <f>VLOOKUP(_xlfn.CONCAT($A190,$B190),'Atribuição de Nota'!$A:$S,6,0)*'Atribuição de Nota'!F$5</f>
        <v>0</v>
      </c>
      <c r="F190" s="22">
        <f>VLOOKUP(_xlfn.CONCAT($A190,$B190),'Atribuição de Nota'!$A:$S,7,0)*'Atribuição de Nota'!G$5</f>
        <v>0</v>
      </c>
      <c r="G190" s="22">
        <f>VLOOKUP(_xlfn.CONCAT($A190,$B190),'Atribuição de Nota'!$A:$S,8,0)*'Atribuição de Nota'!H$5</f>
        <v>0</v>
      </c>
      <c r="H190" s="22">
        <f>VLOOKUP(_xlfn.CONCAT($A190,$B190),'Atribuição de Nota'!$A:$S,9,0)*'Atribuição de Nota'!I$5</f>
        <v>0</v>
      </c>
      <c r="I190" s="22">
        <f>VLOOKUP(_xlfn.CONCAT($A190,$B190),'Atribuição de Nota'!$A:$S,10,0)*'Atribuição de Nota'!J$5</f>
        <v>0</v>
      </c>
      <c r="J190" s="22">
        <f>VLOOKUP(_xlfn.CONCAT($A190,$B190),'Atribuição de Nota'!$A:$S,11,0)*'Atribuição de Nota'!K$5</f>
        <v>0</v>
      </c>
      <c r="K190" s="22">
        <f>VLOOKUP(_xlfn.CONCAT($A190,$B190),'Atribuição de Nota'!$A:$S,12,0)*'Atribuição de Nota'!L$5</f>
        <v>0</v>
      </c>
      <c r="L190" s="22">
        <f>VLOOKUP(_xlfn.CONCAT($A190,$B190),'Atribuição de Nota'!$A:$S,13,0)*'Atribuição de Nota'!M$5</f>
        <v>0</v>
      </c>
      <c r="M190" s="22">
        <f>VLOOKUP(_xlfn.CONCAT($A190,$B190),'Atribuição de Nota'!$A:$S,14,0)*'Atribuição de Nota'!N$5</f>
        <v>0</v>
      </c>
      <c r="N190" s="22">
        <f>VLOOKUP(_xlfn.CONCAT($A190,$B190),'Atribuição de Nota'!$A:$S,15,0)*'Atribuição de Nota'!O$5</f>
        <v>0</v>
      </c>
      <c r="O190" s="22">
        <f>VLOOKUP(_xlfn.CONCAT($A190,$B190),'Atribuição de Nota'!$A:$S,16,0)*'Atribuição de Nota'!P$5</f>
        <v>0</v>
      </c>
      <c r="P190" s="22">
        <f>VLOOKUP(_xlfn.CONCAT($A190,$B190),'Atribuição de Nota'!$A:$S,17,0)*'Atribuição de Nota'!Q$5</f>
        <v>0</v>
      </c>
      <c r="Q190" s="22">
        <f>VLOOKUP(_xlfn.CONCAT($A190,$B190),'Atribuição de Nota'!$A:$S,18,0)*'Atribuição de Nota'!R$5</f>
        <v>0</v>
      </c>
      <c r="R190" s="22">
        <f>VLOOKUP(_xlfn.CONCAT($A190,$B190),'Atribuição de Nota'!$A:$S,19,0)*'Atribuição de Nota'!S$5</f>
        <v>0</v>
      </c>
      <c r="S190" s="10">
        <f t="shared" si="0"/>
        <v>0</v>
      </c>
      <c r="T190" s="10">
        <f t="shared" si="1"/>
        <v>0</v>
      </c>
      <c r="U190" s="24">
        <f t="shared" si="2"/>
        <v>0</v>
      </c>
    </row>
    <row r="191" spans="1:21" ht="13.2">
      <c r="A191" s="10" t="s">
        <v>213</v>
      </c>
      <c r="B191" s="10" t="s">
        <v>218</v>
      </c>
      <c r="C191" s="21"/>
      <c r="D191" s="22">
        <f>VLOOKUP(_xlfn.CONCAT($A191,$B191),'Atribuição de Nota'!$A:$S,5,0)*'Atribuição de Nota'!E$5</f>
        <v>0</v>
      </c>
      <c r="E191" s="22">
        <f>VLOOKUP(_xlfn.CONCAT($A191,$B191),'Atribuição de Nota'!$A:$S,6,0)*'Atribuição de Nota'!F$5</f>
        <v>0</v>
      </c>
      <c r="F191" s="22">
        <f>VLOOKUP(_xlfn.CONCAT($A191,$B191),'Atribuição de Nota'!$A:$S,7,0)*'Atribuição de Nota'!G$5</f>
        <v>0</v>
      </c>
      <c r="G191" s="22">
        <f>VLOOKUP(_xlfn.CONCAT($A191,$B191),'Atribuição de Nota'!$A:$S,8,0)*'Atribuição de Nota'!H$5</f>
        <v>0</v>
      </c>
      <c r="H191" s="22">
        <f>VLOOKUP(_xlfn.CONCAT($A191,$B191),'Atribuição de Nota'!$A:$S,9,0)*'Atribuição de Nota'!I$5</f>
        <v>0</v>
      </c>
      <c r="I191" s="22">
        <f>VLOOKUP(_xlfn.CONCAT($A191,$B191),'Atribuição de Nota'!$A:$S,10,0)*'Atribuição de Nota'!J$5</f>
        <v>0</v>
      </c>
      <c r="J191" s="22">
        <f>VLOOKUP(_xlfn.CONCAT($A191,$B191),'Atribuição de Nota'!$A:$S,11,0)*'Atribuição de Nota'!K$5</f>
        <v>0</v>
      </c>
      <c r="K191" s="22">
        <f>VLOOKUP(_xlfn.CONCAT($A191,$B191),'Atribuição de Nota'!$A:$S,12,0)*'Atribuição de Nota'!L$5</f>
        <v>0</v>
      </c>
      <c r="L191" s="22">
        <f>VLOOKUP(_xlfn.CONCAT($A191,$B191),'Atribuição de Nota'!$A:$S,13,0)*'Atribuição de Nota'!M$5</f>
        <v>0</v>
      </c>
      <c r="M191" s="22">
        <f>VLOOKUP(_xlfn.CONCAT($A191,$B191),'Atribuição de Nota'!$A:$S,14,0)*'Atribuição de Nota'!N$5</f>
        <v>0</v>
      </c>
      <c r="N191" s="22">
        <f>VLOOKUP(_xlfn.CONCAT($A191,$B191),'Atribuição de Nota'!$A:$S,15,0)*'Atribuição de Nota'!O$5</f>
        <v>0</v>
      </c>
      <c r="O191" s="22">
        <f>VLOOKUP(_xlfn.CONCAT($A191,$B191),'Atribuição de Nota'!$A:$S,16,0)*'Atribuição de Nota'!P$5</f>
        <v>0</v>
      </c>
      <c r="P191" s="22">
        <f>VLOOKUP(_xlfn.CONCAT($A191,$B191),'Atribuição de Nota'!$A:$S,17,0)*'Atribuição de Nota'!Q$5</f>
        <v>0</v>
      </c>
      <c r="Q191" s="22">
        <f>VLOOKUP(_xlfn.CONCAT($A191,$B191),'Atribuição de Nota'!$A:$S,18,0)*'Atribuição de Nota'!R$5</f>
        <v>0</v>
      </c>
      <c r="R191" s="22">
        <f>VLOOKUP(_xlfn.CONCAT($A191,$B191),'Atribuição de Nota'!$A:$S,19,0)*'Atribuição de Nota'!S$5</f>
        <v>0</v>
      </c>
      <c r="S191" s="10">
        <f t="shared" si="0"/>
        <v>0</v>
      </c>
      <c r="T191" s="10">
        <f t="shared" si="1"/>
        <v>0</v>
      </c>
      <c r="U191" s="24">
        <f t="shared" si="2"/>
        <v>0</v>
      </c>
    </row>
    <row r="192" spans="1:21" ht="13.2">
      <c r="A192" s="10" t="s">
        <v>213</v>
      </c>
      <c r="B192" s="10" t="s">
        <v>219</v>
      </c>
      <c r="C192" s="21"/>
      <c r="D192" s="22">
        <f>VLOOKUP(_xlfn.CONCAT($A192,$B192),'Atribuição de Nota'!$A:$S,5,0)*'Atribuição de Nota'!E$5</f>
        <v>0</v>
      </c>
      <c r="E192" s="22">
        <f>VLOOKUP(_xlfn.CONCAT($A192,$B192),'Atribuição de Nota'!$A:$S,6,0)*'Atribuição de Nota'!F$5</f>
        <v>0</v>
      </c>
      <c r="F192" s="22">
        <f>VLOOKUP(_xlfn.CONCAT($A192,$B192),'Atribuição de Nota'!$A:$S,7,0)*'Atribuição de Nota'!G$5</f>
        <v>0</v>
      </c>
      <c r="G192" s="22">
        <f>VLOOKUP(_xlfn.CONCAT($A192,$B192),'Atribuição de Nota'!$A:$S,8,0)*'Atribuição de Nota'!H$5</f>
        <v>0</v>
      </c>
      <c r="H192" s="22">
        <f>VLOOKUP(_xlfn.CONCAT($A192,$B192),'Atribuição de Nota'!$A:$S,9,0)*'Atribuição de Nota'!I$5</f>
        <v>0</v>
      </c>
      <c r="I192" s="22">
        <f>VLOOKUP(_xlfn.CONCAT($A192,$B192),'Atribuição de Nota'!$A:$S,10,0)*'Atribuição de Nota'!J$5</f>
        <v>0</v>
      </c>
      <c r="J192" s="22">
        <f>VLOOKUP(_xlfn.CONCAT($A192,$B192),'Atribuição de Nota'!$A:$S,11,0)*'Atribuição de Nota'!K$5</f>
        <v>0</v>
      </c>
      <c r="K192" s="22">
        <f>VLOOKUP(_xlfn.CONCAT($A192,$B192),'Atribuição de Nota'!$A:$S,12,0)*'Atribuição de Nota'!L$5</f>
        <v>0</v>
      </c>
      <c r="L192" s="22">
        <f>VLOOKUP(_xlfn.CONCAT($A192,$B192),'Atribuição de Nota'!$A:$S,13,0)*'Atribuição de Nota'!M$5</f>
        <v>0</v>
      </c>
      <c r="M192" s="22">
        <f>VLOOKUP(_xlfn.CONCAT($A192,$B192),'Atribuição de Nota'!$A:$S,14,0)*'Atribuição de Nota'!N$5</f>
        <v>0</v>
      </c>
      <c r="N192" s="22">
        <f>VLOOKUP(_xlfn.CONCAT($A192,$B192),'Atribuição de Nota'!$A:$S,15,0)*'Atribuição de Nota'!O$5</f>
        <v>0</v>
      </c>
      <c r="O192" s="22">
        <f>VLOOKUP(_xlfn.CONCAT($A192,$B192),'Atribuição de Nota'!$A:$S,16,0)*'Atribuição de Nota'!P$5</f>
        <v>0</v>
      </c>
      <c r="P192" s="22">
        <f>VLOOKUP(_xlfn.CONCAT($A192,$B192),'Atribuição de Nota'!$A:$S,17,0)*'Atribuição de Nota'!Q$5</f>
        <v>0</v>
      </c>
      <c r="Q192" s="22">
        <f>VLOOKUP(_xlfn.CONCAT($A192,$B192),'Atribuição de Nota'!$A:$S,18,0)*'Atribuição de Nota'!R$5</f>
        <v>0</v>
      </c>
      <c r="R192" s="22">
        <f>VLOOKUP(_xlfn.CONCAT($A192,$B192),'Atribuição de Nota'!$A:$S,19,0)*'Atribuição de Nota'!S$5</f>
        <v>0</v>
      </c>
      <c r="S192" s="10">
        <f t="shared" si="0"/>
        <v>0</v>
      </c>
      <c r="T192" s="10">
        <f t="shared" si="1"/>
        <v>0</v>
      </c>
      <c r="U192" s="24">
        <f t="shared" si="2"/>
        <v>0</v>
      </c>
    </row>
    <row r="193" spans="1:21" ht="13.2">
      <c r="A193" s="10" t="s">
        <v>213</v>
      </c>
      <c r="B193" s="10" t="s">
        <v>220</v>
      </c>
      <c r="C193" s="21">
        <v>253455820.75</v>
      </c>
      <c r="D193" s="22">
        <f>VLOOKUP(_xlfn.CONCAT($A193,$B193),'Atribuição de Nota'!$A:$S,5,0)*'Atribuição de Nota'!E$5</f>
        <v>0</v>
      </c>
      <c r="E193" s="22">
        <f>VLOOKUP(_xlfn.CONCAT($A193,$B193),'Atribuição de Nota'!$A:$S,6,0)*'Atribuição de Nota'!F$5</f>
        <v>0</v>
      </c>
      <c r="F193" s="22">
        <f>VLOOKUP(_xlfn.CONCAT($A193,$B193),'Atribuição de Nota'!$A:$S,7,0)*'Atribuição de Nota'!G$5</f>
        <v>0</v>
      </c>
      <c r="G193" s="22">
        <f>VLOOKUP(_xlfn.CONCAT($A193,$B193),'Atribuição de Nota'!$A:$S,8,0)*'Atribuição de Nota'!H$5</f>
        <v>0</v>
      </c>
      <c r="H193" s="22">
        <f>VLOOKUP(_xlfn.CONCAT($A193,$B193),'Atribuição de Nota'!$A:$S,9,0)*'Atribuição de Nota'!I$5</f>
        <v>0</v>
      </c>
      <c r="I193" s="22">
        <f>VLOOKUP(_xlfn.CONCAT($A193,$B193),'Atribuição de Nota'!$A:$S,10,0)*'Atribuição de Nota'!J$5</f>
        <v>0</v>
      </c>
      <c r="J193" s="22">
        <f>VLOOKUP(_xlfn.CONCAT($A193,$B193),'Atribuição de Nota'!$A:$S,11,0)*'Atribuição de Nota'!K$5</f>
        <v>0</v>
      </c>
      <c r="K193" s="22">
        <f>VLOOKUP(_xlfn.CONCAT($A193,$B193),'Atribuição de Nota'!$A:$S,12,0)*'Atribuição de Nota'!L$5</f>
        <v>0</v>
      </c>
      <c r="L193" s="22">
        <f>VLOOKUP(_xlfn.CONCAT($A193,$B193),'Atribuição de Nota'!$A:$S,13,0)*'Atribuição de Nota'!M$5</f>
        <v>0</v>
      </c>
      <c r="M193" s="22">
        <f>VLOOKUP(_xlfn.CONCAT($A193,$B193),'Atribuição de Nota'!$A:$S,14,0)*'Atribuição de Nota'!N$5</f>
        <v>0</v>
      </c>
      <c r="N193" s="22">
        <f>VLOOKUP(_xlfn.CONCAT($A193,$B193),'Atribuição de Nota'!$A:$S,15,0)*'Atribuição de Nota'!O$5</f>
        <v>0</v>
      </c>
      <c r="O193" s="22">
        <f>VLOOKUP(_xlfn.CONCAT($A193,$B193),'Atribuição de Nota'!$A:$S,16,0)*'Atribuição de Nota'!P$5</f>
        <v>0</v>
      </c>
      <c r="P193" s="22">
        <f>VLOOKUP(_xlfn.CONCAT($A193,$B193),'Atribuição de Nota'!$A:$S,17,0)*'Atribuição de Nota'!Q$5</f>
        <v>0</v>
      </c>
      <c r="Q193" s="22">
        <f>VLOOKUP(_xlfn.CONCAT($A193,$B193),'Atribuição de Nota'!$A:$S,18,0)*'Atribuição de Nota'!R$5</f>
        <v>0</v>
      </c>
      <c r="R193" s="22">
        <f>VLOOKUP(_xlfn.CONCAT($A193,$B193),'Atribuição de Nota'!$A:$S,19,0)*'Atribuição de Nota'!S$5</f>
        <v>0</v>
      </c>
      <c r="S193" s="10">
        <f t="shared" si="0"/>
        <v>0</v>
      </c>
      <c r="T193" s="10">
        <f t="shared" si="1"/>
        <v>0</v>
      </c>
      <c r="U193" s="24">
        <f t="shared" si="2"/>
        <v>0</v>
      </c>
    </row>
    <row r="194" spans="1:21" ht="13.2">
      <c r="A194" s="10" t="s">
        <v>213</v>
      </c>
      <c r="B194" s="10" t="s">
        <v>221</v>
      </c>
      <c r="C194" s="21"/>
      <c r="D194" s="22">
        <f>VLOOKUP(_xlfn.CONCAT($A194,$B194),'Atribuição de Nota'!$A:$S,5,0)*'Atribuição de Nota'!E$5</f>
        <v>0</v>
      </c>
      <c r="E194" s="22">
        <f>VLOOKUP(_xlfn.CONCAT($A194,$B194),'Atribuição de Nota'!$A:$S,6,0)*'Atribuição de Nota'!F$5</f>
        <v>0</v>
      </c>
      <c r="F194" s="22">
        <f>VLOOKUP(_xlfn.CONCAT($A194,$B194),'Atribuição de Nota'!$A:$S,7,0)*'Atribuição de Nota'!G$5</f>
        <v>0</v>
      </c>
      <c r="G194" s="22">
        <f>VLOOKUP(_xlfn.CONCAT($A194,$B194),'Atribuição de Nota'!$A:$S,8,0)*'Atribuição de Nota'!H$5</f>
        <v>0</v>
      </c>
      <c r="H194" s="22">
        <f>VLOOKUP(_xlfn.CONCAT($A194,$B194),'Atribuição de Nota'!$A:$S,9,0)*'Atribuição de Nota'!I$5</f>
        <v>0</v>
      </c>
      <c r="I194" s="22">
        <f>VLOOKUP(_xlfn.CONCAT($A194,$B194),'Atribuição de Nota'!$A:$S,10,0)*'Atribuição de Nota'!J$5</f>
        <v>0</v>
      </c>
      <c r="J194" s="22">
        <f>VLOOKUP(_xlfn.CONCAT($A194,$B194),'Atribuição de Nota'!$A:$S,11,0)*'Atribuição de Nota'!K$5</f>
        <v>0</v>
      </c>
      <c r="K194" s="22">
        <f>VLOOKUP(_xlfn.CONCAT($A194,$B194),'Atribuição de Nota'!$A:$S,12,0)*'Atribuição de Nota'!L$5</f>
        <v>0</v>
      </c>
      <c r="L194" s="22">
        <f>VLOOKUP(_xlfn.CONCAT($A194,$B194),'Atribuição de Nota'!$A:$S,13,0)*'Atribuição de Nota'!M$5</f>
        <v>0</v>
      </c>
      <c r="M194" s="22">
        <f>VLOOKUP(_xlfn.CONCAT($A194,$B194),'Atribuição de Nota'!$A:$S,14,0)*'Atribuição de Nota'!N$5</f>
        <v>0</v>
      </c>
      <c r="N194" s="22">
        <f>VLOOKUP(_xlfn.CONCAT($A194,$B194),'Atribuição de Nota'!$A:$S,15,0)*'Atribuição de Nota'!O$5</f>
        <v>0</v>
      </c>
      <c r="O194" s="22">
        <f>VLOOKUP(_xlfn.CONCAT($A194,$B194),'Atribuição de Nota'!$A:$S,16,0)*'Atribuição de Nota'!P$5</f>
        <v>0</v>
      </c>
      <c r="P194" s="22">
        <f>VLOOKUP(_xlfn.CONCAT($A194,$B194),'Atribuição de Nota'!$A:$S,17,0)*'Atribuição de Nota'!Q$5</f>
        <v>0</v>
      </c>
      <c r="Q194" s="22">
        <f>VLOOKUP(_xlfn.CONCAT($A194,$B194),'Atribuição de Nota'!$A:$S,18,0)*'Atribuição de Nota'!R$5</f>
        <v>0</v>
      </c>
      <c r="R194" s="22">
        <f>VLOOKUP(_xlfn.CONCAT($A194,$B194),'Atribuição de Nota'!$A:$S,19,0)*'Atribuição de Nota'!S$5</f>
        <v>0</v>
      </c>
      <c r="S194" s="10">
        <f t="shared" si="0"/>
        <v>0</v>
      </c>
      <c r="T194" s="10">
        <f t="shared" si="1"/>
        <v>0</v>
      </c>
      <c r="U194" s="24">
        <f t="shared" si="2"/>
        <v>0</v>
      </c>
    </row>
    <row r="195" spans="1:21" ht="13.2">
      <c r="A195" s="10" t="s">
        <v>213</v>
      </c>
      <c r="B195" s="10" t="s">
        <v>222</v>
      </c>
      <c r="C195" s="21"/>
      <c r="D195" s="22">
        <f>VLOOKUP(_xlfn.CONCAT($A195,$B195),'Atribuição de Nota'!$A:$S,5,0)*'Atribuição de Nota'!E$5</f>
        <v>0</v>
      </c>
      <c r="E195" s="22">
        <f>VLOOKUP(_xlfn.CONCAT($A195,$B195),'Atribuição de Nota'!$A:$S,6,0)*'Atribuição de Nota'!F$5</f>
        <v>0</v>
      </c>
      <c r="F195" s="22">
        <f>VLOOKUP(_xlfn.CONCAT($A195,$B195),'Atribuição de Nota'!$A:$S,7,0)*'Atribuição de Nota'!G$5</f>
        <v>0</v>
      </c>
      <c r="G195" s="22">
        <f>VLOOKUP(_xlfn.CONCAT($A195,$B195),'Atribuição de Nota'!$A:$S,8,0)*'Atribuição de Nota'!H$5</f>
        <v>0</v>
      </c>
      <c r="H195" s="22">
        <f>VLOOKUP(_xlfn.CONCAT($A195,$B195),'Atribuição de Nota'!$A:$S,9,0)*'Atribuição de Nota'!I$5</f>
        <v>0</v>
      </c>
      <c r="I195" s="22">
        <f>VLOOKUP(_xlfn.CONCAT($A195,$B195),'Atribuição de Nota'!$A:$S,10,0)*'Atribuição de Nota'!J$5</f>
        <v>0</v>
      </c>
      <c r="J195" s="22">
        <f>VLOOKUP(_xlfn.CONCAT($A195,$B195),'Atribuição de Nota'!$A:$S,11,0)*'Atribuição de Nota'!K$5</f>
        <v>0</v>
      </c>
      <c r="K195" s="22">
        <f>VLOOKUP(_xlfn.CONCAT($A195,$B195),'Atribuição de Nota'!$A:$S,12,0)*'Atribuição de Nota'!L$5</f>
        <v>0</v>
      </c>
      <c r="L195" s="22">
        <f>VLOOKUP(_xlfn.CONCAT($A195,$B195),'Atribuição de Nota'!$A:$S,13,0)*'Atribuição de Nota'!M$5</f>
        <v>0</v>
      </c>
      <c r="M195" s="22">
        <f>VLOOKUP(_xlfn.CONCAT($A195,$B195),'Atribuição de Nota'!$A:$S,14,0)*'Atribuição de Nota'!N$5</f>
        <v>0</v>
      </c>
      <c r="N195" s="22">
        <f>VLOOKUP(_xlfn.CONCAT($A195,$B195),'Atribuição de Nota'!$A:$S,15,0)*'Atribuição de Nota'!O$5</f>
        <v>0</v>
      </c>
      <c r="O195" s="22">
        <f>VLOOKUP(_xlfn.CONCAT($A195,$B195),'Atribuição de Nota'!$A:$S,16,0)*'Atribuição de Nota'!P$5</f>
        <v>0</v>
      </c>
      <c r="P195" s="22">
        <f>VLOOKUP(_xlfn.CONCAT($A195,$B195),'Atribuição de Nota'!$A:$S,17,0)*'Atribuição de Nota'!Q$5</f>
        <v>0</v>
      </c>
      <c r="Q195" s="22">
        <f>VLOOKUP(_xlfn.CONCAT($A195,$B195),'Atribuição de Nota'!$A:$S,18,0)*'Atribuição de Nota'!R$5</f>
        <v>0</v>
      </c>
      <c r="R195" s="22">
        <f>VLOOKUP(_xlfn.CONCAT($A195,$B195),'Atribuição de Nota'!$A:$S,19,0)*'Atribuição de Nota'!S$5</f>
        <v>0</v>
      </c>
      <c r="S195" s="10">
        <f t="shared" si="0"/>
        <v>0</v>
      </c>
      <c r="T195" s="10">
        <f t="shared" si="1"/>
        <v>0</v>
      </c>
      <c r="U195" s="24">
        <f t="shared" si="2"/>
        <v>0</v>
      </c>
    </row>
    <row r="196" spans="1:21" ht="13.2">
      <c r="A196" s="10" t="s">
        <v>213</v>
      </c>
      <c r="B196" s="10" t="s">
        <v>87</v>
      </c>
      <c r="C196" s="21">
        <v>1008587071.14</v>
      </c>
      <c r="D196" s="22">
        <f>VLOOKUP(_xlfn.CONCAT($A196,$B196),'Atribuição de Nota'!$A:$S,5,0)*'Atribuição de Nota'!E$5</f>
        <v>0</v>
      </c>
      <c r="E196" s="22">
        <f>VLOOKUP(_xlfn.CONCAT($A196,$B196),'Atribuição de Nota'!$A:$S,6,0)*'Atribuição de Nota'!F$5</f>
        <v>0</v>
      </c>
      <c r="F196" s="22">
        <f>VLOOKUP(_xlfn.CONCAT($A196,$B196),'Atribuição de Nota'!$A:$S,7,0)*'Atribuição de Nota'!G$5</f>
        <v>0</v>
      </c>
      <c r="G196" s="22">
        <f>VLOOKUP(_xlfn.CONCAT($A196,$B196),'Atribuição de Nota'!$A:$S,8,0)*'Atribuição de Nota'!H$5</f>
        <v>0</v>
      </c>
      <c r="H196" s="22">
        <f>VLOOKUP(_xlfn.CONCAT($A196,$B196),'Atribuição de Nota'!$A:$S,9,0)*'Atribuição de Nota'!I$5</f>
        <v>0</v>
      </c>
      <c r="I196" s="22">
        <f>VLOOKUP(_xlfn.CONCAT($A196,$B196),'Atribuição de Nota'!$A:$S,10,0)*'Atribuição de Nota'!J$5</f>
        <v>0</v>
      </c>
      <c r="J196" s="22">
        <f>VLOOKUP(_xlfn.CONCAT($A196,$B196),'Atribuição de Nota'!$A:$S,11,0)*'Atribuição de Nota'!K$5</f>
        <v>0</v>
      </c>
      <c r="K196" s="22">
        <f>VLOOKUP(_xlfn.CONCAT($A196,$B196),'Atribuição de Nota'!$A:$S,12,0)*'Atribuição de Nota'!L$5</f>
        <v>0</v>
      </c>
      <c r="L196" s="22">
        <f>VLOOKUP(_xlfn.CONCAT($A196,$B196),'Atribuição de Nota'!$A:$S,13,0)*'Atribuição de Nota'!M$5</f>
        <v>0</v>
      </c>
      <c r="M196" s="22">
        <f>VLOOKUP(_xlfn.CONCAT($A196,$B196),'Atribuição de Nota'!$A:$S,14,0)*'Atribuição de Nota'!N$5</f>
        <v>0</v>
      </c>
      <c r="N196" s="22">
        <f>VLOOKUP(_xlfn.CONCAT($A196,$B196),'Atribuição de Nota'!$A:$S,15,0)*'Atribuição de Nota'!O$5</f>
        <v>0</v>
      </c>
      <c r="O196" s="22">
        <f>VLOOKUP(_xlfn.CONCAT($A196,$B196),'Atribuição de Nota'!$A:$S,16,0)*'Atribuição de Nota'!P$5</f>
        <v>0</v>
      </c>
      <c r="P196" s="22">
        <f>VLOOKUP(_xlfn.CONCAT($A196,$B196),'Atribuição de Nota'!$A:$S,17,0)*'Atribuição de Nota'!Q$5</f>
        <v>0</v>
      </c>
      <c r="Q196" s="22">
        <f>VLOOKUP(_xlfn.CONCAT($A196,$B196),'Atribuição de Nota'!$A:$S,18,0)*'Atribuição de Nota'!R$5</f>
        <v>0</v>
      </c>
      <c r="R196" s="22">
        <f>VLOOKUP(_xlfn.CONCAT($A196,$B196),'Atribuição de Nota'!$A:$S,19,0)*'Atribuição de Nota'!S$5</f>
        <v>0</v>
      </c>
      <c r="S196" s="10">
        <f t="shared" si="0"/>
        <v>0</v>
      </c>
      <c r="T196" s="10">
        <f t="shared" si="1"/>
        <v>0</v>
      </c>
      <c r="U196" s="24">
        <f t="shared" si="2"/>
        <v>0</v>
      </c>
    </row>
    <row r="197" spans="1:21" ht="13.2">
      <c r="A197" s="10" t="s">
        <v>213</v>
      </c>
      <c r="B197" s="10" t="s">
        <v>223</v>
      </c>
      <c r="C197" s="21"/>
      <c r="D197" s="22">
        <f>VLOOKUP(_xlfn.CONCAT($A197,$B197),'Atribuição de Nota'!$A:$S,5,0)*'Atribuição de Nota'!E$5</f>
        <v>0</v>
      </c>
      <c r="E197" s="22">
        <f>VLOOKUP(_xlfn.CONCAT($A197,$B197),'Atribuição de Nota'!$A:$S,6,0)*'Atribuição de Nota'!F$5</f>
        <v>0</v>
      </c>
      <c r="F197" s="22">
        <f>VLOOKUP(_xlfn.CONCAT($A197,$B197),'Atribuição de Nota'!$A:$S,7,0)*'Atribuição de Nota'!G$5</f>
        <v>0</v>
      </c>
      <c r="G197" s="22">
        <f>VLOOKUP(_xlfn.CONCAT($A197,$B197),'Atribuição de Nota'!$A:$S,8,0)*'Atribuição de Nota'!H$5</f>
        <v>0</v>
      </c>
      <c r="H197" s="22">
        <f>VLOOKUP(_xlfn.CONCAT($A197,$B197),'Atribuição de Nota'!$A:$S,9,0)*'Atribuição de Nota'!I$5</f>
        <v>0</v>
      </c>
      <c r="I197" s="22">
        <f>VLOOKUP(_xlfn.CONCAT($A197,$B197),'Atribuição de Nota'!$A:$S,10,0)*'Atribuição de Nota'!J$5</f>
        <v>0</v>
      </c>
      <c r="J197" s="22">
        <f>VLOOKUP(_xlfn.CONCAT($A197,$B197),'Atribuição de Nota'!$A:$S,11,0)*'Atribuição de Nota'!K$5</f>
        <v>0</v>
      </c>
      <c r="K197" s="22">
        <f>VLOOKUP(_xlfn.CONCAT($A197,$B197),'Atribuição de Nota'!$A:$S,12,0)*'Atribuição de Nota'!L$5</f>
        <v>0</v>
      </c>
      <c r="L197" s="22">
        <f>VLOOKUP(_xlfn.CONCAT($A197,$B197),'Atribuição de Nota'!$A:$S,13,0)*'Atribuição de Nota'!M$5</f>
        <v>0</v>
      </c>
      <c r="M197" s="22">
        <f>VLOOKUP(_xlfn.CONCAT($A197,$B197),'Atribuição de Nota'!$A:$S,14,0)*'Atribuição de Nota'!N$5</f>
        <v>0</v>
      </c>
      <c r="N197" s="22">
        <f>VLOOKUP(_xlfn.CONCAT($A197,$B197),'Atribuição de Nota'!$A:$S,15,0)*'Atribuição de Nota'!O$5</f>
        <v>0</v>
      </c>
      <c r="O197" s="22">
        <f>VLOOKUP(_xlfn.CONCAT($A197,$B197),'Atribuição de Nota'!$A:$S,16,0)*'Atribuição de Nota'!P$5</f>
        <v>0</v>
      </c>
      <c r="P197" s="22">
        <f>VLOOKUP(_xlfn.CONCAT($A197,$B197),'Atribuição de Nota'!$A:$S,17,0)*'Atribuição de Nota'!Q$5</f>
        <v>0</v>
      </c>
      <c r="Q197" s="22">
        <f>VLOOKUP(_xlfn.CONCAT($A197,$B197),'Atribuição de Nota'!$A:$S,18,0)*'Atribuição de Nota'!R$5</f>
        <v>0</v>
      </c>
      <c r="R197" s="22">
        <f>VLOOKUP(_xlfn.CONCAT($A197,$B197),'Atribuição de Nota'!$A:$S,19,0)*'Atribuição de Nota'!S$5</f>
        <v>0</v>
      </c>
      <c r="S197" s="10">
        <f t="shared" si="0"/>
        <v>0</v>
      </c>
      <c r="T197" s="10">
        <f t="shared" si="1"/>
        <v>0</v>
      </c>
      <c r="U197" s="24">
        <f t="shared" si="2"/>
        <v>0</v>
      </c>
    </row>
    <row r="198" spans="1:21" ht="13.2">
      <c r="A198" s="10" t="s">
        <v>213</v>
      </c>
      <c r="B198" s="10" t="s">
        <v>224</v>
      </c>
      <c r="C198" s="21"/>
      <c r="D198" s="22">
        <f>VLOOKUP(_xlfn.CONCAT($A198,$B198),'Atribuição de Nota'!$A:$S,5,0)*'Atribuição de Nota'!E$5</f>
        <v>0</v>
      </c>
      <c r="E198" s="22">
        <f>VLOOKUP(_xlfn.CONCAT($A198,$B198),'Atribuição de Nota'!$A:$S,6,0)*'Atribuição de Nota'!F$5</f>
        <v>0</v>
      </c>
      <c r="F198" s="22">
        <f>VLOOKUP(_xlfn.CONCAT($A198,$B198),'Atribuição de Nota'!$A:$S,7,0)*'Atribuição de Nota'!G$5</f>
        <v>0</v>
      </c>
      <c r="G198" s="22">
        <f>VLOOKUP(_xlfn.CONCAT($A198,$B198),'Atribuição de Nota'!$A:$S,8,0)*'Atribuição de Nota'!H$5</f>
        <v>0</v>
      </c>
      <c r="H198" s="22">
        <f>VLOOKUP(_xlfn.CONCAT($A198,$B198),'Atribuição de Nota'!$A:$S,9,0)*'Atribuição de Nota'!I$5</f>
        <v>0</v>
      </c>
      <c r="I198" s="22">
        <f>VLOOKUP(_xlfn.CONCAT($A198,$B198),'Atribuição de Nota'!$A:$S,10,0)*'Atribuição de Nota'!J$5</f>
        <v>0</v>
      </c>
      <c r="J198" s="22">
        <f>VLOOKUP(_xlfn.CONCAT($A198,$B198),'Atribuição de Nota'!$A:$S,11,0)*'Atribuição de Nota'!K$5</f>
        <v>0</v>
      </c>
      <c r="K198" s="22">
        <f>VLOOKUP(_xlfn.CONCAT($A198,$B198),'Atribuição de Nota'!$A:$S,12,0)*'Atribuição de Nota'!L$5</f>
        <v>0</v>
      </c>
      <c r="L198" s="22">
        <f>VLOOKUP(_xlfn.CONCAT($A198,$B198),'Atribuição de Nota'!$A:$S,13,0)*'Atribuição de Nota'!M$5</f>
        <v>0</v>
      </c>
      <c r="M198" s="22">
        <f>VLOOKUP(_xlfn.CONCAT($A198,$B198),'Atribuição de Nota'!$A:$S,14,0)*'Atribuição de Nota'!N$5</f>
        <v>0</v>
      </c>
      <c r="N198" s="22">
        <f>VLOOKUP(_xlfn.CONCAT($A198,$B198),'Atribuição de Nota'!$A:$S,15,0)*'Atribuição de Nota'!O$5</f>
        <v>0</v>
      </c>
      <c r="O198" s="22">
        <f>VLOOKUP(_xlfn.CONCAT($A198,$B198),'Atribuição de Nota'!$A:$S,16,0)*'Atribuição de Nota'!P$5</f>
        <v>0</v>
      </c>
      <c r="P198" s="22">
        <f>VLOOKUP(_xlfn.CONCAT($A198,$B198),'Atribuição de Nota'!$A:$S,17,0)*'Atribuição de Nota'!Q$5</f>
        <v>0</v>
      </c>
      <c r="Q198" s="22">
        <f>VLOOKUP(_xlfn.CONCAT($A198,$B198),'Atribuição de Nota'!$A:$S,18,0)*'Atribuição de Nota'!R$5</f>
        <v>0</v>
      </c>
      <c r="R198" s="22">
        <f>VLOOKUP(_xlfn.CONCAT($A198,$B198),'Atribuição de Nota'!$A:$S,19,0)*'Atribuição de Nota'!S$5</f>
        <v>0</v>
      </c>
      <c r="S198" s="10">
        <f t="shared" si="0"/>
        <v>0</v>
      </c>
      <c r="T198" s="10">
        <f t="shared" si="1"/>
        <v>0</v>
      </c>
      <c r="U198" s="24">
        <f t="shared" si="2"/>
        <v>0</v>
      </c>
    </row>
    <row r="199" spans="1:21" ht="13.2">
      <c r="A199" s="10" t="s">
        <v>213</v>
      </c>
      <c r="B199" s="10" t="s">
        <v>225</v>
      </c>
      <c r="C199" s="21"/>
      <c r="D199" s="22">
        <f>VLOOKUP(_xlfn.CONCAT($A199,$B199),'Atribuição de Nota'!$A:$S,5,0)*'Atribuição de Nota'!E$5</f>
        <v>0</v>
      </c>
      <c r="E199" s="22">
        <f>VLOOKUP(_xlfn.CONCAT($A199,$B199),'Atribuição de Nota'!$A:$S,6,0)*'Atribuição de Nota'!F$5</f>
        <v>0</v>
      </c>
      <c r="F199" s="22">
        <f>VLOOKUP(_xlfn.CONCAT($A199,$B199),'Atribuição de Nota'!$A:$S,7,0)*'Atribuição de Nota'!G$5</f>
        <v>0</v>
      </c>
      <c r="G199" s="22">
        <f>VLOOKUP(_xlfn.CONCAT($A199,$B199),'Atribuição de Nota'!$A:$S,8,0)*'Atribuição de Nota'!H$5</f>
        <v>0</v>
      </c>
      <c r="H199" s="22">
        <f>VLOOKUP(_xlfn.CONCAT($A199,$B199),'Atribuição de Nota'!$A:$S,9,0)*'Atribuição de Nota'!I$5</f>
        <v>0</v>
      </c>
      <c r="I199" s="22">
        <f>VLOOKUP(_xlfn.CONCAT($A199,$B199),'Atribuição de Nota'!$A:$S,10,0)*'Atribuição de Nota'!J$5</f>
        <v>0</v>
      </c>
      <c r="J199" s="22">
        <f>VLOOKUP(_xlfn.CONCAT($A199,$B199),'Atribuição de Nota'!$A:$S,11,0)*'Atribuição de Nota'!K$5</f>
        <v>0</v>
      </c>
      <c r="K199" s="22">
        <f>VLOOKUP(_xlfn.CONCAT($A199,$B199),'Atribuição de Nota'!$A:$S,12,0)*'Atribuição de Nota'!L$5</f>
        <v>0</v>
      </c>
      <c r="L199" s="22">
        <f>VLOOKUP(_xlfn.CONCAT($A199,$B199),'Atribuição de Nota'!$A:$S,13,0)*'Atribuição de Nota'!M$5</f>
        <v>0</v>
      </c>
      <c r="M199" s="22">
        <f>VLOOKUP(_xlfn.CONCAT($A199,$B199),'Atribuição de Nota'!$A:$S,14,0)*'Atribuição de Nota'!N$5</f>
        <v>0</v>
      </c>
      <c r="N199" s="22">
        <f>VLOOKUP(_xlfn.CONCAT($A199,$B199),'Atribuição de Nota'!$A:$S,15,0)*'Atribuição de Nota'!O$5</f>
        <v>0</v>
      </c>
      <c r="O199" s="22">
        <f>VLOOKUP(_xlfn.CONCAT($A199,$B199),'Atribuição de Nota'!$A:$S,16,0)*'Atribuição de Nota'!P$5</f>
        <v>0</v>
      </c>
      <c r="P199" s="22">
        <f>VLOOKUP(_xlfn.CONCAT($A199,$B199),'Atribuição de Nota'!$A:$S,17,0)*'Atribuição de Nota'!Q$5</f>
        <v>0</v>
      </c>
      <c r="Q199" s="22">
        <f>VLOOKUP(_xlfn.CONCAT($A199,$B199),'Atribuição de Nota'!$A:$S,18,0)*'Atribuição de Nota'!R$5</f>
        <v>0</v>
      </c>
      <c r="R199" s="22">
        <f>VLOOKUP(_xlfn.CONCAT($A199,$B199),'Atribuição de Nota'!$A:$S,19,0)*'Atribuição de Nota'!S$5</f>
        <v>0</v>
      </c>
      <c r="S199" s="10">
        <f t="shared" si="0"/>
        <v>0</v>
      </c>
      <c r="T199" s="10">
        <f t="shared" si="1"/>
        <v>0</v>
      </c>
      <c r="U199" s="24">
        <f t="shared" si="2"/>
        <v>0</v>
      </c>
    </row>
    <row r="200" spans="1:21" ht="13.2">
      <c r="A200" s="10" t="s">
        <v>213</v>
      </c>
      <c r="B200" s="10" t="s">
        <v>226</v>
      </c>
      <c r="C200" s="21">
        <v>73853672.590000004</v>
      </c>
      <c r="D200" s="22">
        <f>VLOOKUP(_xlfn.CONCAT($A200,$B200),'Atribuição de Nota'!$A:$S,5,0)*'Atribuição de Nota'!E$5</f>
        <v>0</v>
      </c>
      <c r="E200" s="22">
        <f>VLOOKUP(_xlfn.CONCAT($A200,$B200),'Atribuição de Nota'!$A:$S,6,0)*'Atribuição de Nota'!F$5</f>
        <v>0</v>
      </c>
      <c r="F200" s="22">
        <f>VLOOKUP(_xlfn.CONCAT($A200,$B200),'Atribuição de Nota'!$A:$S,7,0)*'Atribuição de Nota'!G$5</f>
        <v>0</v>
      </c>
      <c r="G200" s="22">
        <f>VLOOKUP(_xlfn.CONCAT($A200,$B200),'Atribuição de Nota'!$A:$S,8,0)*'Atribuição de Nota'!H$5</f>
        <v>0</v>
      </c>
      <c r="H200" s="22">
        <f>VLOOKUP(_xlfn.CONCAT($A200,$B200),'Atribuição de Nota'!$A:$S,9,0)*'Atribuição de Nota'!I$5</f>
        <v>0</v>
      </c>
      <c r="I200" s="22">
        <f>VLOOKUP(_xlfn.CONCAT($A200,$B200),'Atribuição de Nota'!$A:$S,10,0)*'Atribuição de Nota'!J$5</f>
        <v>0</v>
      </c>
      <c r="J200" s="22">
        <f>VLOOKUP(_xlfn.CONCAT($A200,$B200),'Atribuição de Nota'!$A:$S,11,0)*'Atribuição de Nota'!K$5</f>
        <v>0</v>
      </c>
      <c r="K200" s="22">
        <f>VLOOKUP(_xlfn.CONCAT($A200,$B200),'Atribuição de Nota'!$A:$S,12,0)*'Atribuição de Nota'!L$5</f>
        <v>0</v>
      </c>
      <c r="L200" s="22">
        <f>VLOOKUP(_xlfn.CONCAT($A200,$B200),'Atribuição de Nota'!$A:$S,13,0)*'Atribuição de Nota'!M$5</f>
        <v>0</v>
      </c>
      <c r="M200" s="22">
        <f>VLOOKUP(_xlfn.CONCAT($A200,$B200),'Atribuição de Nota'!$A:$S,14,0)*'Atribuição de Nota'!N$5</f>
        <v>0</v>
      </c>
      <c r="N200" s="22">
        <f>VLOOKUP(_xlfn.CONCAT($A200,$B200),'Atribuição de Nota'!$A:$S,15,0)*'Atribuição de Nota'!O$5</f>
        <v>0</v>
      </c>
      <c r="O200" s="22">
        <f>VLOOKUP(_xlfn.CONCAT($A200,$B200),'Atribuição de Nota'!$A:$S,16,0)*'Atribuição de Nota'!P$5</f>
        <v>0</v>
      </c>
      <c r="P200" s="22">
        <f>VLOOKUP(_xlfn.CONCAT($A200,$B200),'Atribuição de Nota'!$A:$S,17,0)*'Atribuição de Nota'!Q$5</f>
        <v>0</v>
      </c>
      <c r="Q200" s="22">
        <f>VLOOKUP(_xlfn.CONCAT($A200,$B200),'Atribuição de Nota'!$A:$S,18,0)*'Atribuição de Nota'!R$5</f>
        <v>0</v>
      </c>
      <c r="R200" s="22">
        <f>VLOOKUP(_xlfn.CONCAT($A200,$B200),'Atribuição de Nota'!$A:$S,19,0)*'Atribuição de Nota'!S$5</f>
        <v>0</v>
      </c>
      <c r="S200" s="10">
        <f t="shared" si="0"/>
        <v>0</v>
      </c>
      <c r="T200" s="10">
        <f t="shared" si="1"/>
        <v>0</v>
      </c>
      <c r="U200" s="24">
        <f t="shared" si="2"/>
        <v>0</v>
      </c>
    </row>
    <row r="201" spans="1:21" ht="13.2">
      <c r="A201" s="10" t="s">
        <v>213</v>
      </c>
      <c r="B201" s="10" t="s">
        <v>227</v>
      </c>
      <c r="C201" s="21">
        <v>331742411.88</v>
      </c>
      <c r="D201" s="22">
        <f>VLOOKUP(_xlfn.CONCAT($A201,$B201),'Atribuição de Nota'!$A:$S,5,0)*'Atribuição de Nota'!E$5</f>
        <v>0</v>
      </c>
      <c r="E201" s="22">
        <f>VLOOKUP(_xlfn.CONCAT($A201,$B201),'Atribuição de Nota'!$A:$S,6,0)*'Atribuição de Nota'!F$5</f>
        <v>0</v>
      </c>
      <c r="F201" s="22">
        <f>VLOOKUP(_xlfn.CONCAT($A201,$B201),'Atribuição de Nota'!$A:$S,7,0)*'Atribuição de Nota'!G$5</f>
        <v>0</v>
      </c>
      <c r="G201" s="22">
        <f>VLOOKUP(_xlfn.CONCAT($A201,$B201),'Atribuição de Nota'!$A:$S,8,0)*'Atribuição de Nota'!H$5</f>
        <v>0</v>
      </c>
      <c r="H201" s="22">
        <f>VLOOKUP(_xlfn.CONCAT($A201,$B201),'Atribuição de Nota'!$A:$S,9,0)*'Atribuição de Nota'!I$5</f>
        <v>0</v>
      </c>
      <c r="I201" s="22">
        <f>VLOOKUP(_xlfn.CONCAT($A201,$B201),'Atribuição de Nota'!$A:$S,10,0)*'Atribuição de Nota'!J$5</f>
        <v>0</v>
      </c>
      <c r="J201" s="22">
        <f>VLOOKUP(_xlfn.CONCAT($A201,$B201),'Atribuição de Nota'!$A:$S,11,0)*'Atribuição de Nota'!K$5</f>
        <v>0</v>
      </c>
      <c r="K201" s="22">
        <f>VLOOKUP(_xlfn.CONCAT($A201,$B201),'Atribuição de Nota'!$A:$S,12,0)*'Atribuição de Nota'!L$5</f>
        <v>0</v>
      </c>
      <c r="L201" s="22">
        <f>VLOOKUP(_xlfn.CONCAT($A201,$B201),'Atribuição de Nota'!$A:$S,13,0)*'Atribuição de Nota'!M$5</f>
        <v>0</v>
      </c>
      <c r="M201" s="22">
        <f>VLOOKUP(_xlfn.CONCAT($A201,$B201),'Atribuição de Nota'!$A:$S,14,0)*'Atribuição de Nota'!N$5</f>
        <v>0</v>
      </c>
      <c r="N201" s="22">
        <f>VLOOKUP(_xlfn.CONCAT($A201,$B201),'Atribuição de Nota'!$A:$S,15,0)*'Atribuição de Nota'!O$5</f>
        <v>0</v>
      </c>
      <c r="O201" s="22">
        <f>VLOOKUP(_xlfn.CONCAT($A201,$B201),'Atribuição de Nota'!$A:$S,16,0)*'Atribuição de Nota'!P$5</f>
        <v>0</v>
      </c>
      <c r="P201" s="22">
        <f>VLOOKUP(_xlfn.CONCAT($A201,$B201),'Atribuição de Nota'!$A:$S,17,0)*'Atribuição de Nota'!Q$5</f>
        <v>0</v>
      </c>
      <c r="Q201" s="22">
        <f>VLOOKUP(_xlfn.CONCAT($A201,$B201),'Atribuição de Nota'!$A:$S,18,0)*'Atribuição de Nota'!R$5</f>
        <v>0</v>
      </c>
      <c r="R201" s="22">
        <f>VLOOKUP(_xlfn.CONCAT($A201,$B201),'Atribuição de Nota'!$A:$S,19,0)*'Atribuição de Nota'!S$5</f>
        <v>0</v>
      </c>
      <c r="S201" s="10">
        <f t="shared" si="0"/>
        <v>0</v>
      </c>
      <c r="T201" s="10">
        <f t="shared" si="1"/>
        <v>0</v>
      </c>
      <c r="U201" s="24">
        <f t="shared" si="2"/>
        <v>0</v>
      </c>
    </row>
    <row r="202" spans="1:21" ht="13.2">
      <c r="A202" s="10" t="s">
        <v>213</v>
      </c>
      <c r="B202" s="10" t="s">
        <v>228</v>
      </c>
      <c r="C202" s="21"/>
      <c r="D202" s="22">
        <f>VLOOKUP(_xlfn.CONCAT($A202,$B202),'Atribuição de Nota'!$A:$S,5,0)*'Atribuição de Nota'!E$5</f>
        <v>0</v>
      </c>
      <c r="E202" s="22">
        <f>VLOOKUP(_xlfn.CONCAT($A202,$B202),'Atribuição de Nota'!$A:$S,6,0)*'Atribuição de Nota'!F$5</f>
        <v>0</v>
      </c>
      <c r="F202" s="22">
        <f>VLOOKUP(_xlfn.CONCAT($A202,$B202),'Atribuição de Nota'!$A:$S,7,0)*'Atribuição de Nota'!G$5</f>
        <v>0</v>
      </c>
      <c r="G202" s="22">
        <f>VLOOKUP(_xlfn.CONCAT($A202,$B202),'Atribuição de Nota'!$A:$S,8,0)*'Atribuição de Nota'!H$5</f>
        <v>0</v>
      </c>
      <c r="H202" s="22">
        <f>VLOOKUP(_xlfn.CONCAT($A202,$B202),'Atribuição de Nota'!$A:$S,9,0)*'Atribuição de Nota'!I$5</f>
        <v>0</v>
      </c>
      <c r="I202" s="22">
        <f>VLOOKUP(_xlfn.CONCAT($A202,$B202),'Atribuição de Nota'!$A:$S,10,0)*'Atribuição de Nota'!J$5</f>
        <v>0</v>
      </c>
      <c r="J202" s="22">
        <f>VLOOKUP(_xlfn.CONCAT($A202,$B202),'Atribuição de Nota'!$A:$S,11,0)*'Atribuição de Nota'!K$5</f>
        <v>0</v>
      </c>
      <c r="K202" s="22">
        <f>VLOOKUP(_xlfn.CONCAT($A202,$B202),'Atribuição de Nota'!$A:$S,12,0)*'Atribuição de Nota'!L$5</f>
        <v>0</v>
      </c>
      <c r="L202" s="22">
        <f>VLOOKUP(_xlfn.CONCAT($A202,$B202),'Atribuição de Nota'!$A:$S,13,0)*'Atribuição de Nota'!M$5</f>
        <v>0</v>
      </c>
      <c r="M202" s="22">
        <f>VLOOKUP(_xlfn.CONCAT($A202,$B202),'Atribuição de Nota'!$A:$S,14,0)*'Atribuição de Nota'!N$5</f>
        <v>0</v>
      </c>
      <c r="N202" s="22">
        <f>VLOOKUP(_xlfn.CONCAT($A202,$B202),'Atribuição de Nota'!$A:$S,15,0)*'Atribuição de Nota'!O$5</f>
        <v>0</v>
      </c>
      <c r="O202" s="22">
        <f>VLOOKUP(_xlfn.CONCAT($A202,$B202),'Atribuição de Nota'!$A:$S,16,0)*'Atribuição de Nota'!P$5</f>
        <v>0</v>
      </c>
      <c r="P202" s="22">
        <f>VLOOKUP(_xlfn.CONCAT($A202,$B202),'Atribuição de Nota'!$A:$S,17,0)*'Atribuição de Nota'!Q$5</f>
        <v>0</v>
      </c>
      <c r="Q202" s="22">
        <f>VLOOKUP(_xlfn.CONCAT($A202,$B202),'Atribuição de Nota'!$A:$S,18,0)*'Atribuição de Nota'!R$5</f>
        <v>0</v>
      </c>
      <c r="R202" s="22">
        <f>VLOOKUP(_xlfn.CONCAT($A202,$B202),'Atribuição de Nota'!$A:$S,19,0)*'Atribuição de Nota'!S$5</f>
        <v>0</v>
      </c>
      <c r="S202" s="10">
        <f t="shared" si="0"/>
        <v>0</v>
      </c>
      <c r="T202" s="10">
        <f t="shared" si="1"/>
        <v>0</v>
      </c>
      <c r="U202" s="24">
        <f t="shared" si="2"/>
        <v>0</v>
      </c>
    </row>
    <row r="203" spans="1:21" ht="13.2">
      <c r="A203" s="10" t="s">
        <v>213</v>
      </c>
      <c r="B203" s="10" t="s">
        <v>229</v>
      </c>
      <c r="C203" s="21"/>
      <c r="D203" s="22">
        <f>VLOOKUP(_xlfn.CONCAT($A203,$B203),'Atribuição de Nota'!$A:$S,5,0)*'Atribuição de Nota'!E$5</f>
        <v>0</v>
      </c>
      <c r="E203" s="22">
        <f>VLOOKUP(_xlfn.CONCAT($A203,$B203),'Atribuição de Nota'!$A:$S,6,0)*'Atribuição de Nota'!F$5</f>
        <v>0</v>
      </c>
      <c r="F203" s="22">
        <f>VLOOKUP(_xlfn.CONCAT($A203,$B203),'Atribuição de Nota'!$A:$S,7,0)*'Atribuição de Nota'!G$5</f>
        <v>0</v>
      </c>
      <c r="G203" s="22">
        <f>VLOOKUP(_xlfn.CONCAT($A203,$B203),'Atribuição de Nota'!$A:$S,8,0)*'Atribuição de Nota'!H$5</f>
        <v>0</v>
      </c>
      <c r="H203" s="22">
        <f>VLOOKUP(_xlfn.CONCAT($A203,$B203),'Atribuição de Nota'!$A:$S,9,0)*'Atribuição de Nota'!I$5</f>
        <v>0</v>
      </c>
      <c r="I203" s="22">
        <f>VLOOKUP(_xlfn.CONCAT($A203,$B203),'Atribuição de Nota'!$A:$S,10,0)*'Atribuição de Nota'!J$5</f>
        <v>0</v>
      </c>
      <c r="J203" s="22">
        <f>VLOOKUP(_xlfn.CONCAT($A203,$B203),'Atribuição de Nota'!$A:$S,11,0)*'Atribuição de Nota'!K$5</f>
        <v>0</v>
      </c>
      <c r="K203" s="22">
        <f>VLOOKUP(_xlfn.CONCAT($A203,$B203),'Atribuição de Nota'!$A:$S,12,0)*'Atribuição de Nota'!L$5</f>
        <v>0</v>
      </c>
      <c r="L203" s="22">
        <f>VLOOKUP(_xlfn.CONCAT($A203,$B203),'Atribuição de Nota'!$A:$S,13,0)*'Atribuição de Nota'!M$5</f>
        <v>0</v>
      </c>
      <c r="M203" s="22">
        <f>VLOOKUP(_xlfn.CONCAT($A203,$B203),'Atribuição de Nota'!$A:$S,14,0)*'Atribuição de Nota'!N$5</f>
        <v>0</v>
      </c>
      <c r="N203" s="22">
        <f>VLOOKUP(_xlfn.CONCAT($A203,$B203),'Atribuição de Nota'!$A:$S,15,0)*'Atribuição de Nota'!O$5</f>
        <v>0</v>
      </c>
      <c r="O203" s="22">
        <f>VLOOKUP(_xlfn.CONCAT($A203,$B203),'Atribuição de Nota'!$A:$S,16,0)*'Atribuição de Nota'!P$5</f>
        <v>0</v>
      </c>
      <c r="P203" s="22">
        <f>VLOOKUP(_xlfn.CONCAT($A203,$B203),'Atribuição de Nota'!$A:$S,17,0)*'Atribuição de Nota'!Q$5</f>
        <v>0</v>
      </c>
      <c r="Q203" s="22">
        <f>VLOOKUP(_xlfn.CONCAT($A203,$B203),'Atribuição de Nota'!$A:$S,18,0)*'Atribuição de Nota'!R$5</f>
        <v>0</v>
      </c>
      <c r="R203" s="22">
        <f>VLOOKUP(_xlfn.CONCAT($A203,$B203),'Atribuição de Nota'!$A:$S,19,0)*'Atribuição de Nota'!S$5</f>
        <v>0</v>
      </c>
      <c r="S203" s="10">
        <f t="shared" si="0"/>
        <v>0</v>
      </c>
      <c r="T203" s="10">
        <f t="shared" si="1"/>
        <v>0</v>
      </c>
      <c r="U203" s="24">
        <f t="shared" si="2"/>
        <v>0</v>
      </c>
    </row>
    <row r="204" spans="1:21" ht="13.2">
      <c r="A204" s="10" t="s">
        <v>213</v>
      </c>
      <c r="B204" s="10" t="s">
        <v>230</v>
      </c>
      <c r="C204" s="21"/>
      <c r="D204" s="22">
        <f>VLOOKUP(_xlfn.CONCAT($A204,$B204),'Atribuição de Nota'!$A:$S,5,0)*'Atribuição de Nota'!E$5</f>
        <v>0</v>
      </c>
      <c r="E204" s="22">
        <f>VLOOKUP(_xlfn.CONCAT($A204,$B204),'Atribuição de Nota'!$A:$S,6,0)*'Atribuição de Nota'!F$5</f>
        <v>0</v>
      </c>
      <c r="F204" s="22">
        <f>VLOOKUP(_xlfn.CONCAT($A204,$B204),'Atribuição de Nota'!$A:$S,7,0)*'Atribuição de Nota'!G$5</f>
        <v>0</v>
      </c>
      <c r="G204" s="22">
        <f>VLOOKUP(_xlfn.CONCAT($A204,$B204),'Atribuição de Nota'!$A:$S,8,0)*'Atribuição de Nota'!H$5</f>
        <v>0</v>
      </c>
      <c r="H204" s="22">
        <f>VLOOKUP(_xlfn.CONCAT($A204,$B204),'Atribuição de Nota'!$A:$S,9,0)*'Atribuição de Nota'!I$5</f>
        <v>0</v>
      </c>
      <c r="I204" s="22">
        <f>VLOOKUP(_xlfn.CONCAT($A204,$B204),'Atribuição de Nota'!$A:$S,10,0)*'Atribuição de Nota'!J$5</f>
        <v>0</v>
      </c>
      <c r="J204" s="22">
        <f>VLOOKUP(_xlfn.CONCAT($A204,$B204),'Atribuição de Nota'!$A:$S,11,0)*'Atribuição de Nota'!K$5</f>
        <v>0</v>
      </c>
      <c r="K204" s="22">
        <f>VLOOKUP(_xlfn.CONCAT($A204,$B204),'Atribuição de Nota'!$A:$S,12,0)*'Atribuição de Nota'!L$5</f>
        <v>0</v>
      </c>
      <c r="L204" s="22">
        <f>VLOOKUP(_xlfn.CONCAT($A204,$B204),'Atribuição de Nota'!$A:$S,13,0)*'Atribuição de Nota'!M$5</f>
        <v>0</v>
      </c>
      <c r="M204" s="22">
        <f>VLOOKUP(_xlfn.CONCAT($A204,$B204),'Atribuição de Nota'!$A:$S,14,0)*'Atribuição de Nota'!N$5</f>
        <v>0</v>
      </c>
      <c r="N204" s="22">
        <f>VLOOKUP(_xlfn.CONCAT($A204,$B204),'Atribuição de Nota'!$A:$S,15,0)*'Atribuição de Nota'!O$5</f>
        <v>0</v>
      </c>
      <c r="O204" s="22">
        <f>VLOOKUP(_xlfn.CONCAT($A204,$B204),'Atribuição de Nota'!$A:$S,16,0)*'Atribuição de Nota'!P$5</f>
        <v>0</v>
      </c>
      <c r="P204" s="22">
        <f>VLOOKUP(_xlfn.CONCAT($A204,$B204),'Atribuição de Nota'!$A:$S,17,0)*'Atribuição de Nota'!Q$5</f>
        <v>0</v>
      </c>
      <c r="Q204" s="22">
        <f>VLOOKUP(_xlfn.CONCAT($A204,$B204),'Atribuição de Nota'!$A:$S,18,0)*'Atribuição de Nota'!R$5</f>
        <v>0</v>
      </c>
      <c r="R204" s="22">
        <f>VLOOKUP(_xlfn.CONCAT($A204,$B204),'Atribuição de Nota'!$A:$S,19,0)*'Atribuição de Nota'!S$5</f>
        <v>0</v>
      </c>
      <c r="S204" s="10">
        <f t="shared" si="0"/>
        <v>0</v>
      </c>
      <c r="T204" s="10">
        <f t="shared" si="1"/>
        <v>0</v>
      </c>
      <c r="U204" s="24">
        <f t="shared" si="2"/>
        <v>0</v>
      </c>
    </row>
    <row r="205" spans="1:21" ht="13.2">
      <c r="A205" s="10" t="s">
        <v>213</v>
      </c>
      <c r="B205" s="10" t="s">
        <v>231</v>
      </c>
      <c r="C205" s="21"/>
      <c r="D205" s="22">
        <f>VLOOKUP(_xlfn.CONCAT($A205,$B205),'Atribuição de Nota'!$A:$S,5,0)*'Atribuição de Nota'!E$5</f>
        <v>0</v>
      </c>
      <c r="E205" s="22">
        <f>VLOOKUP(_xlfn.CONCAT($A205,$B205),'Atribuição de Nota'!$A:$S,6,0)*'Atribuição de Nota'!F$5</f>
        <v>0</v>
      </c>
      <c r="F205" s="22">
        <f>VLOOKUP(_xlfn.CONCAT($A205,$B205),'Atribuição de Nota'!$A:$S,7,0)*'Atribuição de Nota'!G$5</f>
        <v>0</v>
      </c>
      <c r="G205" s="22">
        <f>VLOOKUP(_xlfn.CONCAT($A205,$B205),'Atribuição de Nota'!$A:$S,8,0)*'Atribuição de Nota'!H$5</f>
        <v>0</v>
      </c>
      <c r="H205" s="22">
        <f>VLOOKUP(_xlfn.CONCAT($A205,$B205),'Atribuição de Nota'!$A:$S,9,0)*'Atribuição de Nota'!I$5</f>
        <v>0</v>
      </c>
      <c r="I205" s="22">
        <f>VLOOKUP(_xlfn.CONCAT($A205,$B205),'Atribuição de Nota'!$A:$S,10,0)*'Atribuição de Nota'!J$5</f>
        <v>0</v>
      </c>
      <c r="J205" s="22">
        <f>VLOOKUP(_xlfn.CONCAT($A205,$B205),'Atribuição de Nota'!$A:$S,11,0)*'Atribuição de Nota'!K$5</f>
        <v>0</v>
      </c>
      <c r="K205" s="22">
        <f>VLOOKUP(_xlfn.CONCAT($A205,$B205),'Atribuição de Nota'!$A:$S,12,0)*'Atribuição de Nota'!L$5</f>
        <v>0</v>
      </c>
      <c r="L205" s="22">
        <f>VLOOKUP(_xlfn.CONCAT($A205,$B205),'Atribuição de Nota'!$A:$S,13,0)*'Atribuição de Nota'!M$5</f>
        <v>0</v>
      </c>
      <c r="M205" s="22">
        <f>VLOOKUP(_xlfn.CONCAT($A205,$B205),'Atribuição de Nota'!$A:$S,14,0)*'Atribuição de Nota'!N$5</f>
        <v>0</v>
      </c>
      <c r="N205" s="22">
        <f>VLOOKUP(_xlfn.CONCAT($A205,$B205),'Atribuição de Nota'!$A:$S,15,0)*'Atribuição de Nota'!O$5</f>
        <v>0</v>
      </c>
      <c r="O205" s="22">
        <f>VLOOKUP(_xlfn.CONCAT($A205,$B205),'Atribuição de Nota'!$A:$S,16,0)*'Atribuição de Nota'!P$5</f>
        <v>0</v>
      </c>
      <c r="P205" s="22">
        <f>VLOOKUP(_xlfn.CONCAT($A205,$B205),'Atribuição de Nota'!$A:$S,17,0)*'Atribuição de Nota'!Q$5</f>
        <v>0</v>
      </c>
      <c r="Q205" s="22">
        <f>VLOOKUP(_xlfn.CONCAT($A205,$B205),'Atribuição de Nota'!$A:$S,18,0)*'Atribuição de Nota'!R$5</f>
        <v>0</v>
      </c>
      <c r="R205" s="22">
        <f>VLOOKUP(_xlfn.CONCAT($A205,$B205),'Atribuição de Nota'!$A:$S,19,0)*'Atribuição de Nota'!S$5</f>
        <v>0</v>
      </c>
      <c r="S205" s="10">
        <f t="shared" si="0"/>
        <v>0</v>
      </c>
      <c r="T205" s="10">
        <f t="shared" si="1"/>
        <v>0</v>
      </c>
      <c r="U205" s="24">
        <f t="shared" si="2"/>
        <v>0</v>
      </c>
    </row>
    <row r="206" spans="1:21" ht="13.2">
      <c r="A206" s="10" t="s">
        <v>213</v>
      </c>
      <c r="B206" s="10" t="s">
        <v>82</v>
      </c>
      <c r="C206" s="21"/>
      <c r="D206" s="22">
        <f>VLOOKUP(_xlfn.CONCAT($A206,$B206),'Atribuição de Nota'!$A:$S,5,0)*'Atribuição de Nota'!E$5</f>
        <v>0</v>
      </c>
      <c r="E206" s="22">
        <f>VLOOKUP(_xlfn.CONCAT($A206,$B206),'Atribuição de Nota'!$A:$S,6,0)*'Atribuição de Nota'!F$5</f>
        <v>0</v>
      </c>
      <c r="F206" s="22">
        <f>VLOOKUP(_xlfn.CONCAT($A206,$B206),'Atribuição de Nota'!$A:$S,7,0)*'Atribuição de Nota'!G$5</f>
        <v>0</v>
      </c>
      <c r="G206" s="22">
        <f>VLOOKUP(_xlfn.CONCAT($A206,$B206),'Atribuição de Nota'!$A:$S,8,0)*'Atribuição de Nota'!H$5</f>
        <v>0</v>
      </c>
      <c r="H206" s="22">
        <f>VLOOKUP(_xlfn.CONCAT($A206,$B206),'Atribuição de Nota'!$A:$S,9,0)*'Atribuição de Nota'!I$5</f>
        <v>0</v>
      </c>
      <c r="I206" s="22">
        <f>VLOOKUP(_xlfn.CONCAT($A206,$B206),'Atribuição de Nota'!$A:$S,10,0)*'Atribuição de Nota'!J$5</f>
        <v>0</v>
      </c>
      <c r="J206" s="22">
        <f>VLOOKUP(_xlfn.CONCAT($A206,$B206),'Atribuição de Nota'!$A:$S,11,0)*'Atribuição de Nota'!K$5</f>
        <v>0</v>
      </c>
      <c r="K206" s="22">
        <f>VLOOKUP(_xlfn.CONCAT($A206,$B206),'Atribuição de Nota'!$A:$S,12,0)*'Atribuição de Nota'!L$5</f>
        <v>0</v>
      </c>
      <c r="L206" s="22">
        <f>VLOOKUP(_xlfn.CONCAT($A206,$B206),'Atribuição de Nota'!$A:$S,13,0)*'Atribuição de Nota'!M$5</f>
        <v>0</v>
      </c>
      <c r="M206" s="22">
        <f>VLOOKUP(_xlfn.CONCAT($A206,$B206),'Atribuição de Nota'!$A:$S,14,0)*'Atribuição de Nota'!N$5</f>
        <v>0</v>
      </c>
      <c r="N206" s="22">
        <f>VLOOKUP(_xlfn.CONCAT($A206,$B206),'Atribuição de Nota'!$A:$S,15,0)*'Atribuição de Nota'!O$5</f>
        <v>0</v>
      </c>
      <c r="O206" s="22">
        <f>VLOOKUP(_xlfn.CONCAT($A206,$B206),'Atribuição de Nota'!$A:$S,16,0)*'Atribuição de Nota'!P$5</f>
        <v>0</v>
      </c>
      <c r="P206" s="22">
        <f>VLOOKUP(_xlfn.CONCAT($A206,$B206),'Atribuição de Nota'!$A:$S,17,0)*'Atribuição de Nota'!Q$5</f>
        <v>0</v>
      </c>
      <c r="Q206" s="22">
        <f>VLOOKUP(_xlfn.CONCAT($A206,$B206),'Atribuição de Nota'!$A:$S,18,0)*'Atribuição de Nota'!R$5</f>
        <v>0</v>
      </c>
      <c r="R206" s="22">
        <f>VLOOKUP(_xlfn.CONCAT($A206,$B206),'Atribuição de Nota'!$A:$S,19,0)*'Atribuição de Nota'!S$5</f>
        <v>0</v>
      </c>
      <c r="S206" s="10">
        <f t="shared" si="0"/>
        <v>0</v>
      </c>
      <c r="T206" s="10">
        <f t="shared" si="1"/>
        <v>0</v>
      </c>
      <c r="U206" s="24">
        <f t="shared" si="2"/>
        <v>0</v>
      </c>
    </row>
    <row r="207" spans="1:21" ht="13.2">
      <c r="A207" s="10" t="s">
        <v>213</v>
      </c>
      <c r="B207" s="10" t="s">
        <v>232</v>
      </c>
      <c r="C207" s="21"/>
      <c r="D207" s="22">
        <f>VLOOKUP(_xlfn.CONCAT($A207,$B207),'Atribuição de Nota'!$A:$S,5,0)*'Atribuição de Nota'!E$5</f>
        <v>0</v>
      </c>
      <c r="E207" s="22">
        <f>VLOOKUP(_xlfn.CONCAT($A207,$B207),'Atribuição de Nota'!$A:$S,6,0)*'Atribuição de Nota'!F$5</f>
        <v>0</v>
      </c>
      <c r="F207" s="22">
        <f>VLOOKUP(_xlfn.CONCAT($A207,$B207),'Atribuição de Nota'!$A:$S,7,0)*'Atribuição de Nota'!G$5</f>
        <v>0</v>
      </c>
      <c r="G207" s="22">
        <f>VLOOKUP(_xlfn.CONCAT($A207,$B207),'Atribuição de Nota'!$A:$S,8,0)*'Atribuição de Nota'!H$5</f>
        <v>0</v>
      </c>
      <c r="H207" s="22">
        <f>VLOOKUP(_xlfn.CONCAT($A207,$B207),'Atribuição de Nota'!$A:$S,9,0)*'Atribuição de Nota'!I$5</f>
        <v>0</v>
      </c>
      <c r="I207" s="22">
        <f>VLOOKUP(_xlfn.CONCAT($A207,$B207),'Atribuição de Nota'!$A:$S,10,0)*'Atribuição de Nota'!J$5</f>
        <v>0</v>
      </c>
      <c r="J207" s="22">
        <f>VLOOKUP(_xlfn.CONCAT($A207,$B207),'Atribuição de Nota'!$A:$S,11,0)*'Atribuição de Nota'!K$5</f>
        <v>0</v>
      </c>
      <c r="K207" s="22">
        <f>VLOOKUP(_xlfn.CONCAT($A207,$B207),'Atribuição de Nota'!$A:$S,12,0)*'Atribuição de Nota'!L$5</f>
        <v>0</v>
      </c>
      <c r="L207" s="22">
        <f>VLOOKUP(_xlfn.CONCAT($A207,$B207),'Atribuição de Nota'!$A:$S,13,0)*'Atribuição de Nota'!M$5</f>
        <v>0</v>
      </c>
      <c r="M207" s="22">
        <f>VLOOKUP(_xlfn.CONCAT($A207,$B207),'Atribuição de Nota'!$A:$S,14,0)*'Atribuição de Nota'!N$5</f>
        <v>0</v>
      </c>
      <c r="N207" s="22">
        <f>VLOOKUP(_xlfn.CONCAT($A207,$B207),'Atribuição de Nota'!$A:$S,15,0)*'Atribuição de Nota'!O$5</f>
        <v>0</v>
      </c>
      <c r="O207" s="22">
        <f>VLOOKUP(_xlfn.CONCAT($A207,$B207),'Atribuição de Nota'!$A:$S,16,0)*'Atribuição de Nota'!P$5</f>
        <v>0</v>
      </c>
      <c r="P207" s="22">
        <f>VLOOKUP(_xlfn.CONCAT($A207,$B207),'Atribuição de Nota'!$A:$S,17,0)*'Atribuição de Nota'!Q$5</f>
        <v>0</v>
      </c>
      <c r="Q207" s="22">
        <f>VLOOKUP(_xlfn.CONCAT($A207,$B207),'Atribuição de Nota'!$A:$S,18,0)*'Atribuição de Nota'!R$5</f>
        <v>0</v>
      </c>
      <c r="R207" s="22">
        <f>VLOOKUP(_xlfn.CONCAT($A207,$B207),'Atribuição de Nota'!$A:$S,19,0)*'Atribuição de Nota'!S$5</f>
        <v>0</v>
      </c>
      <c r="S207" s="10">
        <f t="shared" si="0"/>
        <v>0</v>
      </c>
      <c r="T207" s="10">
        <f t="shared" si="1"/>
        <v>0</v>
      </c>
      <c r="U207" s="24">
        <f t="shared" si="2"/>
        <v>0</v>
      </c>
    </row>
    <row r="208" spans="1:21" ht="13.2">
      <c r="A208" s="10" t="s">
        <v>213</v>
      </c>
      <c r="B208" s="10" t="s">
        <v>233</v>
      </c>
      <c r="C208" s="21"/>
      <c r="D208" s="22">
        <f>VLOOKUP(_xlfn.CONCAT($A208,$B208),'Atribuição de Nota'!$A:$S,5,0)*'Atribuição de Nota'!E$5</f>
        <v>0</v>
      </c>
      <c r="E208" s="22">
        <f>VLOOKUP(_xlfn.CONCAT($A208,$B208),'Atribuição de Nota'!$A:$S,6,0)*'Atribuição de Nota'!F$5</f>
        <v>0</v>
      </c>
      <c r="F208" s="22">
        <f>VLOOKUP(_xlfn.CONCAT($A208,$B208),'Atribuição de Nota'!$A:$S,7,0)*'Atribuição de Nota'!G$5</f>
        <v>0</v>
      </c>
      <c r="G208" s="22">
        <f>VLOOKUP(_xlfn.CONCAT($A208,$B208),'Atribuição de Nota'!$A:$S,8,0)*'Atribuição de Nota'!H$5</f>
        <v>0</v>
      </c>
      <c r="H208" s="22">
        <f>VLOOKUP(_xlfn.CONCAT($A208,$B208),'Atribuição de Nota'!$A:$S,9,0)*'Atribuição de Nota'!I$5</f>
        <v>0</v>
      </c>
      <c r="I208" s="22">
        <f>VLOOKUP(_xlfn.CONCAT($A208,$B208),'Atribuição de Nota'!$A:$S,10,0)*'Atribuição de Nota'!J$5</f>
        <v>0</v>
      </c>
      <c r="J208" s="22">
        <f>VLOOKUP(_xlfn.CONCAT($A208,$B208),'Atribuição de Nota'!$A:$S,11,0)*'Atribuição de Nota'!K$5</f>
        <v>0</v>
      </c>
      <c r="K208" s="22">
        <f>VLOOKUP(_xlfn.CONCAT($A208,$B208),'Atribuição de Nota'!$A:$S,12,0)*'Atribuição de Nota'!L$5</f>
        <v>0</v>
      </c>
      <c r="L208" s="22">
        <f>VLOOKUP(_xlfn.CONCAT($A208,$B208),'Atribuição de Nota'!$A:$S,13,0)*'Atribuição de Nota'!M$5</f>
        <v>0</v>
      </c>
      <c r="M208" s="22">
        <f>VLOOKUP(_xlfn.CONCAT($A208,$B208),'Atribuição de Nota'!$A:$S,14,0)*'Atribuição de Nota'!N$5</f>
        <v>0</v>
      </c>
      <c r="N208" s="22">
        <f>VLOOKUP(_xlfn.CONCAT($A208,$B208),'Atribuição de Nota'!$A:$S,15,0)*'Atribuição de Nota'!O$5</f>
        <v>0</v>
      </c>
      <c r="O208" s="22">
        <f>VLOOKUP(_xlfn.CONCAT($A208,$B208),'Atribuição de Nota'!$A:$S,16,0)*'Atribuição de Nota'!P$5</f>
        <v>0</v>
      </c>
      <c r="P208" s="22">
        <f>VLOOKUP(_xlfn.CONCAT($A208,$B208),'Atribuição de Nota'!$A:$S,17,0)*'Atribuição de Nota'!Q$5</f>
        <v>0</v>
      </c>
      <c r="Q208" s="22">
        <f>VLOOKUP(_xlfn.CONCAT($A208,$B208),'Atribuição de Nota'!$A:$S,18,0)*'Atribuição de Nota'!R$5</f>
        <v>0</v>
      </c>
      <c r="R208" s="22">
        <f>VLOOKUP(_xlfn.CONCAT($A208,$B208),'Atribuição de Nota'!$A:$S,19,0)*'Atribuição de Nota'!S$5</f>
        <v>0</v>
      </c>
      <c r="S208" s="10">
        <f t="shared" si="0"/>
        <v>0</v>
      </c>
      <c r="T208" s="10">
        <f t="shared" si="1"/>
        <v>0</v>
      </c>
      <c r="U208" s="24">
        <f t="shared" si="2"/>
        <v>0</v>
      </c>
    </row>
    <row r="209" spans="1:21" ht="13.2">
      <c r="A209" s="10" t="s">
        <v>213</v>
      </c>
      <c r="B209" s="10" t="s">
        <v>234</v>
      </c>
      <c r="C209" s="21"/>
      <c r="D209" s="22">
        <f>VLOOKUP(_xlfn.CONCAT($A209,$B209),'Atribuição de Nota'!$A:$S,5,0)*'Atribuição de Nota'!E$5</f>
        <v>0</v>
      </c>
      <c r="E209" s="22">
        <f>VLOOKUP(_xlfn.CONCAT($A209,$B209),'Atribuição de Nota'!$A:$S,6,0)*'Atribuição de Nota'!F$5</f>
        <v>0</v>
      </c>
      <c r="F209" s="22">
        <f>VLOOKUP(_xlfn.CONCAT($A209,$B209),'Atribuição de Nota'!$A:$S,7,0)*'Atribuição de Nota'!G$5</f>
        <v>0</v>
      </c>
      <c r="G209" s="22">
        <f>VLOOKUP(_xlfn.CONCAT($A209,$B209),'Atribuição de Nota'!$A:$S,8,0)*'Atribuição de Nota'!H$5</f>
        <v>0</v>
      </c>
      <c r="H209" s="22">
        <f>VLOOKUP(_xlfn.CONCAT($A209,$B209),'Atribuição de Nota'!$A:$S,9,0)*'Atribuição de Nota'!I$5</f>
        <v>0</v>
      </c>
      <c r="I209" s="22">
        <f>VLOOKUP(_xlfn.CONCAT($A209,$B209),'Atribuição de Nota'!$A:$S,10,0)*'Atribuição de Nota'!J$5</f>
        <v>0</v>
      </c>
      <c r="J209" s="22">
        <f>VLOOKUP(_xlfn.CONCAT($A209,$B209),'Atribuição de Nota'!$A:$S,11,0)*'Atribuição de Nota'!K$5</f>
        <v>0</v>
      </c>
      <c r="K209" s="22">
        <f>VLOOKUP(_xlfn.CONCAT($A209,$B209),'Atribuição de Nota'!$A:$S,12,0)*'Atribuição de Nota'!L$5</f>
        <v>0</v>
      </c>
      <c r="L209" s="22">
        <f>VLOOKUP(_xlfn.CONCAT($A209,$B209),'Atribuição de Nota'!$A:$S,13,0)*'Atribuição de Nota'!M$5</f>
        <v>0</v>
      </c>
      <c r="M209" s="22">
        <f>VLOOKUP(_xlfn.CONCAT($A209,$B209),'Atribuição de Nota'!$A:$S,14,0)*'Atribuição de Nota'!N$5</f>
        <v>0</v>
      </c>
      <c r="N209" s="22">
        <f>VLOOKUP(_xlfn.CONCAT($A209,$B209),'Atribuição de Nota'!$A:$S,15,0)*'Atribuição de Nota'!O$5</f>
        <v>0</v>
      </c>
      <c r="O209" s="22">
        <f>VLOOKUP(_xlfn.CONCAT($A209,$B209),'Atribuição de Nota'!$A:$S,16,0)*'Atribuição de Nota'!P$5</f>
        <v>0</v>
      </c>
      <c r="P209" s="22">
        <f>VLOOKUP(_xlfn.CONCAT($A209,$B209),'Atribuição de Nota'!$A:$S,17,0)*'Atribuição de Nota'!Q$5</f>
        <v>0</v>
      </c>
      <c r="Q209" s="22">
        <f>VLOOKUP(_xlfn.CONCAT($A209,$B209),'Atribuição de Nota'!$A:$S,18,0)*'Atribuição de Nota'!R$5</f>
        <v>0</v>
      </c>
      <c r="R209" s="22">
        <f>VLOOKUP(_xlfn.CONCAT($A209,$B209),'Atribuição de Nota'!$A:$S,19,0)*'Atribuição de Nota'!S$5</f>
        <v>0</v>
      </c>
      <c r="S209" s="10">
        <f t="shared" si="0"/>
        <v>0</v>
      </c>
      <c r="T209" s="10">
        <f t="shared" si="1"/>
        <v>0</v>
      </c>
      <c r="U209" s="24">
        <f t="shared" si="2"/>
        <v>0</v>
      </c>
    </row>
    <row r="210" spans="1:21" ht="13.2">
      <c r="A210" s="10" t="s">
        <v>213</v>
      </c>
      <c r="B210" s="10" t="s">
        <v>235</v>
      </c>
      <c r="C210" s="21"/>
      <c r="D210" s="22">
        <f>VLOOKUP(_xlfn.CONCAT($A210,$B210),'Atribuição de Nota'!$A:$S,5,0)*'Atribuição de Nota'!E$5</f>
        <v>0</v>
      </c>
      <c r="E210" s="22">
        <f>VLOOKUP(_xlfn.CONCAT($A210,$B210),'Atribuição de Nota'!$A:$S,6,0)*'Atribuição de Nota'!F$5</f>
        <v>0</v>
      </c>
      <c r="F210" s="22">
        <f>VLOOKUP(_xlfn.CONCAT($A210,$B210),'Atribuição de Nota'!$A:$S,7,0)*'Atribuição de Nota'!G$5</f>
        <v>0</v>
      </c>
      <c r="G210" s="22">
        <f>VLOOKUP(_xlfn.CONCAT($A210,$B210),'Atribuição de Nota'!$A:$S,8,0)*'Atribuição de Nota'!H$5</f>
        <v>0</v>
      </c>
      <c r="H210" s="22">
        <f>VLOOKUP(_xlfn.CONCAT($A210,$B210),'Atribuição de Nota'!$A:$S,9,0)*'Atribuição de Nota'!I$5</f>
        <v>0</v>
      </c>
      <c r="I210" s="22">
        <f>VLOOKUP(_xlfn.CONCAT($A210,$B210),'Atribuição de Nota'!$A:$S,10,0)*'Atribuição de Nota'!J$5</f>
        <v>0</v>
      </c>
      <c r="J210" s="22">
        <f>VLOOKUP(_xlfn.CONCAT($A210,$B210),'Atribuição de Nota'!$A:$S,11,0)*'Atribuição de Nota'!K$5</f>
        <v>0</v>
      </c>
      <c r="K210" s="22">
        <f>VLOOKUP(_xlfn.CONCAT($A210,$B210),'Atribuição de Nota'!$A:$S,12,0)*'Atribuição de Nota'!L$5</f>
        <v>0</v>
      </c>
      <c r="L210" s="22">
        <f>VLOOKUP(_xlfn.CONCAT($A210,$B210),'Atribuição de Nota'!$A:$S,13,0)*'Atribuição de Nota'!M$5</f>
        <v>0</v>
      </c>
      <c r="M210" s="22">
        <f>VLOOKUP(_xlfn.CONCAT($A210,$B210),'Atribuição de Nota'!$A:$S,14,0)*'Atribuição de Nota'!N$5</f>
        <v>0</v>
      </c>
      <c r="N210" s="22">
        <f>VLOOKUP(_xlfn.CONCAT($A210,$B210),'Atribuição de Nota'!$A:$S,15,0)*'Atribuição de Nota'!O$5</f>
        <v>0</v>
      </c>
      <c r="O210" s="22">
        <f>VLOOKUP(_xlfn.CONCAT($A210,$B210),'Atribuição de Nota'!$A:$S,16,0)*'Atribuição de Nota'!P$5</f>
        <v>0</v>
      </c>
      <c r="P210" s="22">
        <f>VLOOKUP(_xlfn.CONCAT($A210,$B210),'Atribuição de Nota'!$A:$S,17,0)*'Atribuição de Nota'!Q$5</f>
        <v>0</v>
      </c>
      <c r="Q210" s="22">
        <f>VLOOKUP(_xlfn.CONCAT($A210,$B210),'Atribuição de Nota'!$A:$S,18,0)*'Atribuição de Nota'!R$5</f>
        <v>0</v>
      </c>
      <c r="R210" s="22">
        <f>VLOOKUP(_xlfn.CONCAT($A210,$B210),'Atribuição de Nota'!$A:$S,19,0)*'Atribuição de Nota'!S$5</f>
        <v>0</v>
      </c>
      <c r="S210" s="10">
        <f t="shared" si="0"/>
        <v>0</v>
      </c>
      <c r="T210" s="10">
        <f t="shared" si="1"/>
        <v>0</v>
      </c>
      <c r="U210" s="24">
        <f t="shared" si="2"/>
        <v>0</v>
      </c>
    </row>
    <row r="211" spans="1:21" ht="13.2">
      <c r="A211" s="10" t="s">
        <v>236</v>
      </c>
      <c r="B211" s="10" t="s">
        <v>237</v>
      </c>
      <c r="C211" s="21">
        <v>60421910.509999998</v>
      </c>
      <c r="D211" s="22">
        <f>VLOOKUP(_xlfn.CONCAT($A211,$B211),'Atribuição de Nota'!$A:$S,5,0)*'Atribuição de Nota'!E$5</f>
        <v>0</v>
      </c>
      <c r="E211" s="22">
        <f>VLOOKUP(_xlfn.CONCAT($A211,$B211),'Atribuição de Nota'!$A:$S,6,0)*'Atribuição de Nota'!F$5</f>
        <v>0</v>
      </c>
      <c r="F211" s="22">
        <f>VLOOKUP(_xlfn.CONCAT($A211,$B211),'Atribuição de Nota'!$A:$S,7,0)*'Atribuição de Nota'!G$5</f>
        <v>0</v>
      </c>
      <c r="G211" s="22">
        <f>VLOOKUP(_xlfn.CONCAT($A211,$B211),'Atribuição de Nota'!$A:$S,8,0)*'Atribuição de Nota'!H$5</f>
        <v>0</v>
      </c>
      <c r="H211" s="22">
        <f>VLOOKUP(_xlfn.CONCAT($A211,$B211),'Atribuição de Nota'!$A:$S,9,0)*'Atribuição de Nota'!I$5</f>
        <v>0</v>
      </c>
      <c r="I211" s="22">
        <f>VLOOKUP(_xlfn.CONCAT($A211,$B211),'Atribuição de Nota'!$A:$S,10,0)*'Atribuição de Nota'!J$5</f>
        <v>0</v>
      </c>
      <c r="J211" s="22">
        <f>VLOOKUP(_xlfn.CONCAT($A211,$B211),'Atribuição de Nota'!$A:$S,11,0)*'Atribuição de Nota'!K$5</f>
        <v>0</v>
      </c>
      <c r="K211" s="22">
        <f>VLOOKUP(_xlfn.CONCAT($A211,$B211),'Atribuição de Nota'!$A:$S,12,0)*'Atribuição de Nota'!L$5</f>
        <v>0</v>
      </c>
      <c r="L211" s="22">
        <f>VLOOKUP(_xlfn.CONCAT($A211,$B211),'Atribuição de Nota'!$A:$S,13,0)*'Atribuição de Nota'!M$5</f>
        <v>0</v>
      </c>
      <c r="M211" s="22">
        <f>VLOOKUP(_xlfn.CONCAT($A211,$B211),'Atribuição de Nota'!$A:$S,14,0)*'Atribuição de Nota'!N$5</f>
        <v>0</v>
      </c>
      <c r="N211" s="22">
        <f>VLOOKUP(_xlfn.CONCAT($A211,$B211),'Atribuição de Nota'!$A:$S,15,0)*'Atribuição de Nota'!O$5</f>
        <v>0</v>
      </c>
      <c r="O211" s="22">
        <f>VLOOKUP(_xlfn.CONCAT($A211,$B211),'Atribuição de Nota'!$A:$S,16,0)*'Atribuição de Nota'!P$5</f>
        <v>0</v>
      </c>
      <c r="P211" s="22">
        <f>VLOOKUP(_xlfn.CONCAT($A211,$B211),'Atribuição de Nota'!$A:$S,17,0)*'Atribuição de Nota'!Q$5</f>
        <v>0</v>
      </c>
      <c r="Q211" s="22">
        <f>VLOOKUP(_xlfn.CONCAT($A211,$B211),'Atribuição de Nota'!$A:$S,18,0)*'Atribuição de Nota'!R$5</f>
        <v>0</v>
      </c>
      <c r="R211" s="22">
        <f>VLOOKUP(_xlfn.CONCAT($A211,$B211),'Atribuição de Nota'!$A:$S,19,0)*'Atribuição de Nota'!S$5</f>
        <v>0</v>
      </c>
      <c r="S211" s="10">
        <f t="shared" si="0"/>
        <v>0</v>
      </c>
      <c r="T211" s="10">
        <f t="shared" si="1"/>
        <v>0</v>
      </c>
      <c r="U211" s="24">
        <f t="shared" si="2"/>
        <v>0</v>
      </c>
    </row>
    <row r="212" spans="1:21" ht="13.2">
      <c r="A212" s="10" t="s">
        <v>236</v>
      </c>
      <c r="B212" s="10" t="s">
        <v>238</v>
      </c>
      <c r="C212" s="21"/>
      <c r="D212" s="22">
        <f>VLOOKUP(_xlfn.CONCAT($A212,$B212),'Atribuição de Nota'!$A:$S,5,0)*'Atribuição de Nota'!E$5</f>
        <v>0</v>
      </c>
      <c r="E212" s="22">
        <f>VLOOKUP(_xlfn.CONCAT($A212,$B212),'Atribuição de Nota'!$A:$S,6,0)*'Atribuição de Nota'!F$5</f>
        <v>0</v>
      </c>
      <c r="F212" s="22">
        <f>VLOOKUP(_xlfn.CONCAT($A212,$B212),'Atribuição de Nota'!$A:$S,7,0)*'Atribuição de Nota'!G$5</f>
        <v>0</v>
      </c>
      <c r="G212" s="22">
        <f>VLOOKUP(_xlfn.CONCAT($A212,$B212),'Atribuição de Nota'!$A:$S,8,0)*'Atribuição de Nota'!H$5</f>
        <v>0</v>
      </c>
      <c r="H212" s="22">
        <f>VLOOKUP(_xlfn.CONCAT($A212,$B212),'Atribuição de Nota'!$A:$S,9,0)*'Atribuição de Nota'!I$5</f>
        <v>0</v>
      </c>
      <c r="I212" s="22">
        <f>VLOOKUP(_xlfn.CONCAT($A212,$B212),'Atribuição de Nota'!$A:$S,10,0)*'Atribuição de Nota'!J$5</f>
        <v>0</v>
      </c>
      <c r="J212" s="22">
        <f>VLOOKUP(_xlfn.CONCAT($A212,$B212),'Atribuição de Nota'!$A:$S,11,0)*'Atribuição de Nota'!K$5</f>
        <v>0</v>
      </c>
      <c r="K212" s="22">
        <f>VLOOKUP(_xlfn.CONCAT($A212,$B212),'Atribuição de Nota'!$A:$S,12,0)*'Atribuição de Nota'!L$5</f>
        <v>0</v>
      </c>
      <c r="L212" s="22">
        <f>VLOOKUP(_xlfn.CONCAT($A212,$B212),'Atribuição de Nota'!$A:$S,13,0)*'Atribuição de Nota'!M$5</f>
        <v>0</v>
      </c>
      <c r="M212" s="22">
        <f>VLOOKUP(_xlfn.CONCAT($A212,$B212),'Atribuição de Nota'!$A:$S,14,0)*'Atribuição de Nota'!N$5</f>
        <v>0</v>
      </c>
      <c r="N212" s="22">
        <f>VLOOKUP(_xlfn.CONCAT($A212,$B212),'Atribuição de Nota'!$A:$S,15,0)*'Atribuição de Nota'!O$5</f>
        <v>0</v>
      </c>
      <c r="O212" s="22">
        <f>VLOOKUP(_xlfn.CONCAT($A212,$B212),'Atribuição de Nota'!$A:$S,16,0)*'Atribuição de Nota'!P$5</f>
        <v>0</v>
      </c>
      <c r="P212" s="22">
        <f>VLOOKUP(_xlfn.CONCAT($A212,$B212),'Atribuição de Nota'!$A:$S,17,0)*'Atribuição de Nota'!Q$5</f>
        <v>0</v>
      </c>
      <c r="Q212" s="22">
        <f>VLOOKUP(_xlfn.CONCAT($A212,$B212),'Atribuição de Nota'!$A:$S,18,0)*'Atribuição de Nota'!R$5</f>
        <v>0</v>
      </c>
      <c r="R212" s="22">
        <f>VLOOKUP(_xlfn.CONCAT($A212,$B212),'Atribuição de Nota'!$A:$S,19,0)*'Atribuição de Nota'!S$5</f>
        <v>0</v>
      </c>
      <c r="S212" s="10">
        <f t="shared" si="0"/>
        <v>0</v>
      </c>
      <c r="T212" s="10">
        <f t="shared" si="1"/>
        <v>0</v>
      </c>
      <c r="U212" s="24">
        <f t="shared" si="2"/>
        <v>0</v>
      </c>
    </row>
    <row r="213" spans="1:21" ht="13.2">
      <c r="A213" s="10" t="s">
        <v>236</v>
      </c>
      <c r="B213" s="10" t="s">
        <v>239</v>
      </c>
      <c r="C213" s="21"/>
      <c r="D213" s="22">
        <f>VLOOKUP(_xlfn.CONCAT($A213,$B213),'Atribuição de Nota'!$A:$S,5,0)*'Atribuição de Nota'!E$5</f>
        <v>0</v>
      </c>
      <c r="E213" s="22">
        <f>VLOOKUP(_xlfn.CONCAT($A213,$B213),'Atribuição de Nota'!$A:$S,6,0)*'Atribuição de Nota'!F$5</f>
        <v>0</v>
      </c>
      <c r="F213" s="22">
        <f>VLOOKUP(_xlfn.CONCAT($A213,$B213),'Atribuição de Nota'!$A:$S,7,0)*'Atribuição de Nota'!G$5</f>
        <v>0</v>
      </c>
      <c r="G213" s="22">
        <f>VLOOKUP(_xlfn.CONCAT($A213,$B213),'Atribuição de Nota'!$A:$S,8,0)*'Atribuição de Nota'!H$5</f>
        <v>0</v>
      </c>
      <c r="H213" s="22">
        <f>VLOOKUP(_xlfn.CONCAT($A213,$B213),'Atribuição de Nota'!$A:$S,9,0)*'Atribuição de Nota'!I$5</f>
        <v>0</v>
      </c>
      <c r="I213" s="22">
        <f>VLOOKUP(_xlfn.CONCAT($A213,$B213),'Atribuição de Nota'!$A:$S,10,0)*'Atribuição de Nota'!J$5</f>
        <v>0</v>
      </c>
      <c r="J213" s="22">
        <f>VLOOKUP(_xlfn.CONCAT($A213,$B213),'Atribuição de Nota'!$A:$S,11,0)*'Atribuição de Nota'!K$5</f>
        <v>0</v>
      </c>
      <c r="K213" s="22">
        <f>VLOOKUP(_xlfn.CONCAT($A213,$B213),'Atribuição de Nota'!$A:$S,12,0)*'Atribuição de Nota'!L$5</f>
        <v>0</v>
      </c>
      <c r="L213" s="22">
        <f>VLOOKUP(_xlfn.CONCAT($A213,$B213),'Atribuição de Nota'!$A:$S,13,0)*'Atribuição de Nota'!M$5</f>
        <v>0</v>
      </c>
      <c r="M213" s="22">
        <f>VLOOKUP(_xlfn.CONCAT($A213,$B213),'Atribuição de Nota'!$A:$S,14,0)*'Atribuição de Nota'!N$5</f>
        <v>0</v>
      </c>
      <c r="N213" s="22">
        <f>VLOOKUP(_xlfn.CONCAT($A213,$B213),'Atribuição de Nota'!$A:$S,15,0)*'Atribuição de Nota'!O$5</f>
        <v>0</v>
      </c>
      <c r="O213" s="22">
        <f>VLOOKUP(_xlfn.CONCAT($A213,$B213),'Atribuição de Nota'!$A:$S,16,0)*'Atribuição de Nota'!P$5</f>
        <v>0</v>
      </c>
      <c r="P213" s="22">
        <f>VLOOKUP(_xlfn.CONCAT($A213,$B213),'Atribuição de Nota'!$A:$S,17,0)*'Atribuição de Nota'!Q$5</f>
        <v>0</v>
      </c>
      <c r="Q213" s="22">
        <f>VLOOKUP(_xlfn.CONCAT($A213,$B213),'Atribuição de Nota'!$A:$S,18,0)*'Atribuição de Nota'!R$5</f>
        <v>0</v>
      </c>
      <c r="R213" s="22">
        <f>VLOOKUP(_xlfn.CONCAT($A213,$B213),'Atribuição de Nota'!$A:$S,19,0)*'Atribuição de Nota'!S$5</f>
        <v>0</v>
      </c>
      <c r="S213" s="10">
        <f t="shared" si="0"/>
        <v>0</v>
      </c>
      <c r="T213" s="10">
        <f t="shared" si="1"/>
        <v>0</v>
      </c>
      <c r="U213" s="24">
        <f t="shared" si="2"/>
        <v>0</v>
      </c>
    </row>
    <row r="214" spans="1:21" ht="13.2">
      <c r="A214" s="10" t="s">
        <v>236</v>
      </c>
      <c r="B214" s="10" t="s">
        <v>240</v>
      </c>
      <c r="C214" s="21"/>
      <c r="D214" s="22">
        <f>VLOOKUP(_xlfn.CONCAT($A214,$B214),'Atribuição de Nota'!$A:$S,5,0)*'Atribuição de Nota'!E$5</f>
        <v>0</v>
      </c>
      <c r="E214" s="22">
        <f>VLOOKUP(_xlfn.CONCAT($A214,$B214),'Atribuição de Nota'!$A:$S,6,0)*'Atribuição de Nota'!F$5</f>
        <v>0</v>
      </c>
      <c r="F214" s="22">
        <f>VLOOKUP(_xlfn.CONCAT($A214,$B214),'Atribuição de Nota'!$A:$S,7,0)*'Atribuição de Nota'!G$5</f>
        <v>0</v>
      </c>
      <c r="G214" s="22">
        <f>VLOOKUP(_xlfn.CONCAT($A214,$B214),'Atribuição de Nota'!$A:$S,8,0)*'Atribuição de Nota'!H$5</f>
        <v>0</v>
      </c>
      <c r="H214" s="22">
        <f>VLOOKUP(_xlfn.CONCAT($A214,$B214),'Atribuição de Nota'!$A:$S,9,0)*'Atribuição de Nota'!I$5</f>
        <v>0</v>
      </c>
      <c r="I214" s="22">
        <f>VLOOKUP(_xlfn.CONCAT($A214,$B214),'Atribuição de Nota'!$A:$S,10,0)*'Atribuição de Nota'!J$5</f>
        <v>0</v>
      </c>
      <c r="J214" s="22">
        <f>VLOOKUP(_xlfn.CONCAT($A214,$B214),'Atribuição de Nota'!$A:$S,11,0)*'Atribuição de Nota'!K$5</f>
        <v>0</v>
      </c>
      <c r="K214" s="22">
        <f>VLOOKUP(_xlfn.CONCAT($A214,$B214),'Atribuição de Nota'!$A:$S,12,0)*'Atribuição de Nota'!L$5</f>
        <v>0</v>
      </c>
      <c r="L214" s="22">
        <f>VLOOKUP(_xlfn.CONCAT($A214,$B214),'Atribuição de Nota'!$A:$S,13,0)*'Atribuição de Nota'!M$5</f>
        <v>0</v>
      </c>
      <c r="M214" s="22">
        <f>VLOOKUP(_xlfn.CONCAT($A214,$B214),'Atribuição de Nota'!$A:$S,14,0)*'Atribuição de Nota'!N$5</f>
        <v>0</v>
      </c>
      <c r="N214" s="22">
        <f>VLOOKUP(_xlfn.CONCAT($A214,$B214),'Atribuição de Nota'!$A:$S,15,0)*'Atribuição de Nota'!O$5</f>
        <v>0</v>
      </c>
      <c r="O214" s="22">
        <f>VLOOKUP(_xlfn.CONCAT($A214,$B214),'Atribuição de Nota'!$A:$S,16,0)*'Atribuição de Nota'!P$5</f>
        <v>0</v>
      </c>
      <c r="P214" s="22">
        <f>VLOOKUP(_xlfn.CONCAT($A214,$B214),'Atribuição de Nota'!$A:$S,17,0)*'Atribuição de Nota'!Q$5</f>
        <v>0</v>
      </c>
      <c r="Q214" s="22">
        <f>VLOOKUP(_xlfn.CONCAT($A214,$B214),'Atribuição de Nota'!$A:$S,18,0)*'Atribuição de Nota'!R$5</f>
        <v>0</v>
      </c>
      <c r="R214" s="22">
        <f>VLOOKUP(_xlfn.CONCAT($A214,$B214),'Atribuição de Nota'!$A:$S,19,0)*'Atribuição de Nota'!S$5</f>
        <v>0</v>
      </c>
      <c r="S214" s="10">
        <f t="shared" si="0"/>
        <v>0</v>
      </c>
      <c r="T214" s="10">
        <f t="shared" si="1"/>
        <v>0</v>
      </c>
      <c r="U214" s="24">
        <f t="shared" si="2"/>
        <v>0</v>
      </c>
    </row>
    <row r="215" spans="1:21" ht="13.2">
      <c r="A215" s="10" t="s">
        <v>236</v>
      </c>
      <c r="B215" s="10" t="s">
        <v>241</v>
      </c>
      <c r="C215" s="21"/>
      <c r="D215" s="22">
        <f>VLOOKUP(_xlfn.CONCAT($A215,$B215),'Atribuição de Nota'!$A:$S,5,0)*'Atribuição de Nota'!E$5</f>
        <v>0</v>
      </c>
      <c r="E215" s="22">
        <f>VLOOKUP(_xlfn.CONCAT($A215,$B215),'Atribuição de Nota'!$A:$S,6,0)*'Atribuição de Nota'!F$5</f>
        <v>0</v>
      </c>
      <c r="F215" s="22">
        <f>VLOOKUP(_xlfn.CONCAT($A215,$B215),'Atribuição de Nota'!$A:$S,7,0)*'Atribuição de Nota'!G$5</f>
        <v>0</v>
      </c>
      <c r="G215" s="22">
        <f>VLOOKUP(_xlfn.CONCAT($A215,$B215),'Atribuição de Nota'!$A:$S,8,0)*'Atribuição de Nota'!H$5</f>
        <v>0</v>
      </c>
      <c r="H215" s="22">
        <f>VLOOKUP(_xlfn.CONCAT($A215,$B215),'Atribuição de Nota'!$A:$S,9,0)*'Atribuição de Nota'!I$5</f>
        <v>0</v>
      </c>
      <c r="I215" s="22">
        <f>VLOOKUP(_xlfn.CONCAT($A215,$B215),'Atribuição de Nota'!$A:$S,10,0)*'Atribuição de Nota'!J$5</f>
        <v>0</v>
      </c>
      <c r="J215" s="22">
        <f>VLOOKUP(_xlfn.CONCAT($A215,$B215),'Atribuição de Nota'!$A:$S,11,0)*'Atribuição de Nota'!K$5</f>
        <v>0</v>
      </c>
      <c r="K215" s="22">
        <f>VLOOKUP(_xlfn.CONCAT($A215,$B215),'Atribuição de Nota'!$A:$S,12,0)*'Atribuição de Nota'!L$5</f>
        <v>0</v>
      </c>
      <c r="L215" s="22">
        <f>VLOOKUP(_xlfn.CONCAT($A215,$B215),'Atribuição de Nota'!$A:$S,13,0)*'Atribuição de Nota'!M$5</f>
        <v>0</v>
      </c>
      <c r="M215" s="22">
        <f>VLOOKUP(_xlfn.CONCAT($A215,$B215),'Atribuição de Nota'!$A:$S,14,0)*'Atribuição de Nota'!N$5</f>
        <v>0</v>
      </c>
      <c r="N215" s="22">
        <f>VLOOKUP(_xlfn.CONCAT($A215,$B215),'Atribuição de Nota'!$A:$S,15,0)*'Atribuição de Nota'!O$5</f>
        <v>0</v>
      </c>
      <c r="O215" s="22">
        <f>VLOOKUP(_xlfn.CONCAT($A215,$B215),'Atribuição de Nota'!$A:$S,16,0)*'Atribuição de Nota'!P$5</f>
        <v>0</v>
      </c>
      <c r="P215" s="22">
        <f>VLOOKUP(_xlfn.CONCAT($A215,$B215),'Atribuição de Nota'!$A:$S,17,0)*'Atribuição de Nota'!Q$5</f>
        <v>0</v>
      </c>
      <c r="Q215" s="22">
        <f>VLOOKUP(_xlfn.CONCAT($A215,$B215),'Atribuição de Nota'!$A:$S,18,0)*'Atribuição de Nota'!R$5</f>
        <v>0</v>
      </c>
      <c r="R215" s="22">
        <f>VLOOKUP(_xlfn.CONCAT($A215,$B215),'Atribuição de Nota'!$A:$S,19,0)*'Atribuição de Nota'!S$5</f>
        <v>0</v>
      </c>
      <c r="S215" s="10">
        <f t="shared" si="0"/>
        <v>0</v>
      </c>
      <c r="T215" s="10">
        <f t="shared" si="1"/>
        <v>0</v>
      </c>
      <c r="U215" s="24">
        <f t="shared" si="2"/>
        <v>0</v>
      </c>
    </row>
    <row r="216" spans="1:21" ht="13.2">
      <c r="A216" s="10" t="s">
        <v>236</v>
      </c>
      <c r="B216" s="10" t="s">
        <v>242</v>
      </c>
      <c r="C216" s="21"/>
      <c r="D216" s="22">
        <f>VLOOKUP(_xlfn.CONCAT($A216,$B216),'Atribuição de Nota'!$A:$S,5,0)*'Atribuição de Nota'!E$5</f>
        <v>0</v>
      </c>
      <c r="E216" s="22">
        <f>VLOOKUP(_xlfn.CONCAT($A216,$B216),'Atribuição de Nota'!$A:$S,6,0)*'Atribuição de Nota'!F$5</f>
        <v>0</v>
      </c>
      <c r="F216" s="22">
        <f>VLOOKUP(_xlfn.CONCAT($A216,$B216),'Atribuição de Nota'!$A:$S,7,0)*'Atribuição de Nota'!G$5</f>
        <v>0</v>
      </c>
      <c r="G216" s="22">
        <f>VLOOKUP(_xlfn.CONCAT($A216,$B216),'Atribuição de Nota'!$A:$S,8,0)*'Atribuição de Nota'!H$5</f>
        <v>0</v>
      </c>
      <c r="H216" s="22">
        <f>VLOOKUP(_xlfn.CONCAT($A216,$B216),'Atribuição de Nota'!$A:$S,9,0)*'Atribuição de Nota'!I$5</f>
        <v>0</v>
      </c>
      <c r="I216" s="22">
        <f>VLOOKUP(_xlfn.CONCAT($A216,$B216),'Atribuição de Nota'!$A:$S,10,0)*'Atribuição de Nota'!J$5</f>
        <v>0</v>
      </c>
      <c r="J216" s="22">
        <f>VLOOKUP(_xlfn.CONCAT($A216,$B216),'Atribuição de Nota'!$A:$S,11,0)*'Atribuição de Nota'!K$5</f>
        <v>0</v>
      </c>
      <c r="K216" s="22">
        <f>VLOOKUP(_xlfn.CONCAT($A216,$B216),'Atribuição de Nota'!$A:$S,12,0)*'Atribuição de Nota'!L$5</f>
        <v>0</v>
      </c>
      <c r="L216" s="22">
        <f>VLOOKUP(_xlfn.CONCAT($A216,$B216),'Atribuição de Nota'!$A:$S,13,0)*'Atribuição de Nota'!M$5</f>
        <v>0</v>
      </c>
      <c r="M216" s="22">
        <f>VLOOKUP(_xlfn.CONCAT($A216,$B216),'Atribuição de Nota'!$A:$S,14,0)*'Atribuição de Nota'!N$5</f>
        <v>0</v>
      </c>
      <c r="N216" s="22">
        <f>VLOOKUP(_xlfn.CONCAT($A216,$B216),'Atribuição de Nota'!$A:$S,15,0)*'Atribuição de Nota'!O$5</f>
        <v>0</v>
      </c>
      <c r="O216" s="22">
        <f>VLOOKUP(_xlfn.CONCAT($A216,$B216),'Atribuição de Nota'!$A:$S,16,0)*'Atribuição de Nota'!P$5</f>
        <v>0</v>
      </c>
      <c r="P216" s="22">
        <f>VLOOKUP(_xlfn.CONCAT($A216,$B216),'Atribuição de Nota'!$A:$S,17,0)*'Atribuição de Nota'!Q$5</f>
        <v>0</v>
      </c>
      <c r="Q216" s="22">
        <f>VLOOKUP(_xlfn.CONCAT($A216,$B216),'Atribuição de Nota'!$A:$S,18,0)*'Atribuição de Nota'!R$5</f>
        <v>0</v>
      </c>
      <c r="R216" s="22">
        <f>VLOOKUP(_xlfn.CONCAT($A216,$B216),'Atribuição de Nota'!$A:$S,19,0)*'Atribuição de Nota'!S$5</f>
        <v>0</v>
      </c>
      <c r="S216" s="10">
        <f t="shared" si="0"/>
        <v>0</v>
      </c>
      <c r="T216" s="10">
        <f t="shared" si="1"/>
        <v>0</v>
      </c>
      <c r="U216" s="24">
        <f t="shared" si="2"/>
        <v>0</v>
      </c>
    </row>
    <row r="217" spans="1:21" ht="13.2">
      <c r="A217" s="10" t="s">
        <v>236</v>
      </c>
      <c r="B217" s="10" t="s">
        <v>243</v>
      </c>
      <c r="C217" s="21">
        <v>71451793.159999996</v>
      </c>
      <c r="D217" s="22">
        <f>VLOOKUP(_xlfn.CONCAT($A217,$B217),'Atribuição de Nota'!$A:$S,5,0)*'Atribuição de Nota'!E$5</f>
        <v>0</v>
      </c>
      <c r="E217" s="22">
        <f>VLOOKUP(_xlfn.CONCAT($A217,$B217),'Atribuição de Nota'!$A:$S,6,0)*'Atribuição de Nota'!F$5</f>
        <v>0</v>
      </c>
      <c r="F217" s="22">
        <f>VLOOKUP(_xlfn.CONCAT($A217,$B217),'Atribuição de Nota'!$A:$S,7,0)*'Atribuição de Nota'!G$5</f>
        <v>0</v>
      </c>
      <c r="G217" s="22">
        <f>VLOOKUP(_xlfn.CONCAT($A217,$B217),'Atribuição de Nota'!$A:$S,8,0)*'Atribuição de Nota'!H$5</f>
        <v>0</v>
      </c>
      <c r="H217" s="22">
        <f>VLOOKUP(_xlfn.CONCAT($A217,$B217),'Atribuição de Nota'!$A:$S,9,0)*'Atribuição de Nota'!I$5</f>
        <v>0</v>
      </c>
      <c r="I217" s="22">
        <f>VLOOKUP(_xlfn.CONCAT($A217,$B217),'Atribuição de Nota'!$A:$S,10,0)*'Atribuição de Nota'!J$5</f>
        <v>0</v>
      </c>
      <c r="J217" s="22">
        <f>VLOOKUP(_xlfn.CONCAT($A217,$B217),'Atribuição de Nota'!$A:$S,11,0)*'Atribuição de Nota'!K$5</f>
        <v>0</v>
      </c>
      <c r="K217" s="22">
        <f>VLOOKUP(_xlfn.CONCAT($A217,$B217),'Atribuição de Nota'!$A:$S,12,0)*'Atribuição de Nota'!L$5</f>
        <v>0</v>
      </c>
      <c r="L217" s="22">
        <f>VLOOKUP(_xlfn.CONCAT($A217,$B217),'Atribuição de Nota'!$A:$S,13,0)*'Atribuição de Nota'!M$5</f>
        <v>0</v>
      </c>
      <c r="M217" s="22">
        <f>VLOOKUP(_xlfn.CONCAT($A217,$B217),'Atribuição de Nota'!$A:$S,14,0)*'Atribuição de Nota'!N$5</f>
        <v>0</v>
      </c>
      <c r="N217" s="22">
        <f>VLOOKUP(_xlfn.CONCAT($A217,$B217),'Atribuição de Nota'!$A:$S,15,0)*'Atribuição de Nota'!O$5</f>
        <v>0</v>
      </c>
      <c r="O217" s="22">
        <f>VLOOKUP(_xlfn.CONCAT($A217,$B217),'Atribuição de Nota'!$A:$S,16,0)*'Atribuição de Nota'!P$5</f>
        <v>0</v>
      </c>
      <c r="P217" s="22">
        <f>VLOOKUP(_xlfn.CONCAT($A217,$B217),'Atribuição de Nota'!$A:$S,17,0)*'Atribuição de Nota'!Q$5</f>
        <v>0</v>
      </c>
      <c r="Q217" s="22">
        <f>VLOOKUP(_xlfn.CONCAT($A217,$B217),'Atribuição de Nota'!$A:$S,18,0)*'Atribuição de Nota'!R$5</f>
        <v>0</v>
      </c>
      <c r="R217" s="22">
        <f>VLOOKUP(_xlfn.CONCAT($A217,$B217),'Atribuição de Nota'!$A:$S,19,0)*'Atribuição de Nota'!S$5</f>
        <v>0</v>
      </c>
      <c r="S217" s="10">
        <f t="shared" si="0"/>
        <v>0</v>
      </c>
      <c r="T217" s="10">
        <f t="shared" si="1"/>
        <v>0</v>
      </c>
      <c r="U217" s="24">
        <f t="shared" si="2"/>
        <v>0</v>
      </c>
    </row>
    <row r="218" spans="1:21" ht="13.2">
      <c r="A218" s="10" t="s">
        <v>236</v>
      </c>
      <c r="B218" s="10" t="s">
        <v>244</v>
      </c>
      <c r="C218" s="21"/>
      <c r="D218" s="22">
        <f>VLOOKUP(_xlfn.CONCAT($A218,$B218),'Atribuição de Nota'!$A:$S,5,0)*'Atribuição de Nota'!E$5</f>
        <v>0</v>
      </c>
      <c r="E218" s="22">
        <f>VLOOKUP(_xlfn.CONCAT($A218,$B218),'Atribuição de Nota'!$A:$S,6,0)*'Atribuição de Nota'!F$5</f>
        <v>0</v>
      </c>
      <c r="F218" s="22">
        <f>VLOOKUP(_xlfn.CONCAT($A218,$B218),'Atribuição de Nota'!$A:$S,7,0)*'Atribuição de Nota'!G$5</f>
        <v>0</v>
      </c>
      <c r="G218" s="22">
        <f>VLOOKUP(_xlfn.CONCAT($A218,$B218),'Atribuição de Nota'!$A:$S,8,0)*'Atribuição de Nota'!H$5</f>
        <v>0</v>
      </c>
      <c r="H218" s="22">
        <f>VLOOKUP(_xlfn.CONCAT($A218,$B218),'Atribuição de Nota'!$A:$S,9,0)*'Atribuição de Nota'!I$5</f>
        <v>0</v>
      </c>
      <c r="I218" s="22">
        <f>VLOOKUP(_xlfn.CONCAT($A218,$B218),'Atribuição de Nota'!$A:$S,10,0)*'Atribuição de Nota'!J$5</f>
        <v>0</v>
      </c>
      <c r="J218" s="22">
        <f>VLOOKUP(_xlfn.CONCAT($A218,$B218),'Atribuição de Nota'!$A:$S,11,0)*'Atribuição de Nota'!K$5</f>
        <v>0</v>
      </c>
      <c r="K218" s="22">
        <f>VLOOKUP(_xlfn.CONCAT($A218,$B218),'Atribuição de Nota'!$A:$S,12,0)*'Atribuição de Nota'!L$5</f>
        <v>0</v>
      </c>
      <c r="L218" s="22">
        <f>VLOOKUP(_xlfn.CONCAT($A218,$B218),'Atribuição de Nota'!$A:$S,13,0)*'Atribuição de Nota'!M$5</f>
        <v>0</v>
      </c>
      <c r="M218" s="22">
        <f>VLOOKUP(_xlfn.CONCAT($A218,$B218),'Atribuição de Nota'!$A:$S,14,0)*'Atribuição de Nota'!N$5</f>
        <v>0</v>
      </c>
      <c r="N218" s="22">
        <f>VLOOKUP(_xlfn.CONCAT($A218,$B218),'Atribuição de Nota'!$A:$S,15,0)*'Atribuição de Nota'!O$5</f>
        <v>0</v>
      </c>
      <c r="O218" s="22">
        <f>VLOOKUP(_xlfn.CONCAT($A218,$B218),'Atribuição de Nota'!$A:$S,16,0)*'Atribuição de Nota'!P$5</f>
        <v>0</v>
      </c>
      <c r="P218" s="22">
        <f>VLOOKUP(_xlfn.CONCAT($A218,$B218),'Atribuição de Nota'!$A:$S,17,0)*'Atribuição de Nota'!Q$5</f>
        <v>0</v>
      </c>
      <c r="Q218" s="22">
        <f>VLOOKUP(_xlfn.CONCAT($A218,$B218),'Atribuição de Nota'!$A:$S,18,0)*'Atribuição de Nota'!R$5</f>
        <v>0</v>
      </c>
      <c r="R218" s="22">
        <f>VLOOKUP(_xlfn.CONCAT($A218,$B218),'Atribuição de Nota'!$A:$S,19,0)*'Atribuição de Nota'!S$5</f>
        <v>0</v>
      </c>
      <c r="S218" s="10">
        <f t="shared" si="0"/>
        <v>0</v>
      </c>
      <c r="T218" s="10">
        <f t="shared" si="1"/>
        <v>0</v>
      </c>
      <c r="U218" s="24">
        <f t="shared" si="2"/>
        <v>0</v>
      </c>
    </row>
    <row r="219" spans="1:21" ht="13.2">
      <c r="A219" s="10" t="s">
        <v>236</v>
      </c>
      <c r="B219" s="10" t="s">
        <v>245</v>
      </c>
      <c r="C219" s="21"/>
      <c r="D219" s="22">
        <f>VLOOKUP(_xlfn.CONCAT($A219,$B219),'Atribuição de Nota'!$A:$S,5,0)*'Atribuição de Nota'!E$5</f>
        <v>0</v>
      </c>
      <c r="E219" s="22">
        <f>VLOOKUP(_xlfn.CONCAT($A219,$B219),'Atribuição de Nota'!$A:$S,6,0)*'Atribuição de Nota'!F$5</f>
        <v>0</v>
      </c>
      <c r="F219" s="22">
        <f>VLOOKUP(_xlfn.CONCAT($A219,$B219),'Atribuição de Nota'!$A:$S,7,0)*'Atribuição de Nota'!G$5</f>
        <v>0</v>
      </c>
      <c r="G219" s="22">
        <f>VLOOKUP(_xlfn.CONCAT($A219,$B219),'Atribuição de Nota'!$A:$S,8,0)*'Atribuição de Nota'!H$5</f>
        <v>0</v>
      </c>
      <c r="H219" s="22">
        <f>VLOOKUP(_xlfn.CONCAT($A219,$B219),'Atribuição de Nota'!$A:$S,9,0)*'Atribuição de Nota'!I$5</f>
        <v>0</v>
      </c>
      <c r="I219" s="22">
        <f>VLOOKUP(_xlfn.CONCAT($A219,$B219),'Atribuição de Nota'!$A:$S,10,0)*'Atribuição de Nota'!J$5</f>
        <v>0</v>
      </c>
      <c r="J219" s="22">
        <f>VLOOKUP(_xlfn.CONCAT($A219,$B219),'Atribuição de Nota'!$A:$S,11,0)*'Atribuição de Nota'!K$5</f>
        <v>0</v>
      </c>
      <c r="K219" s="22">
        <f>VLOOKUP(_xlfn.CONCAT($A219,$B219),'Atribuição de Nota'!$A:$S,12,0)*'Atribuição de Nota'!L$5</f>
        <v>0</v>
      </c>
      <c r="L219" s="22">
        <f>VLOOKUP(_xlfn.CONCAT($A219,$B219),'Atribuição de Nota'!$A:$S,13,0)*'Atribuição de Nota'!M$5</f>
        <v>0</v>
      </c>
      <c r="M219" s="22">
        <f>VLOOKUP(_xlfn.CONCAT($A219,$B219),'Atribuição de Nota'!$A:$S,14,0)*'Atribuição de Nota'!N$5</f>
        <v>0</v>
      </c>
      <c r="N219" s="22">
        <f>VLOOKUP(_xlfn.CONCAT($A219,$B219),'Atribuição de Nota'!$A:$S,15,0)*'Atribuição de Nota'!O$5</f>
        <v>0</v>
      </c>
      <c r="O219" s="22">
        <f>VLOOKUP(_xlfn.CONCAT($A219,$B219),'Atribuição de Nota'!$A:$S,16,0)*'Atribuição de Nota'!P$5</f>
        <v>0</v>
      </c>
      <c r="P219" s="22">
        <f>VLOOKUP(_xlfn.CONCAT($A219,$B219),'Atribuição de Nota'!$A:$S,17,0)*'Atribuição de Nota'!Q$5</f>
        <v>0</v>
      </c>
      <c r="Q219" s="22">
        <f>VLOOKUP(_xlfn.CONCAT($A219,$B219),'Atribuição de Nota'!$A:$S,18,0)*'Atribuição de Nota'!R$5</f>
        <v>0</v>
      </c>
      <c r="R219" s="22">
        <f>VLOOKUP(_xlfn.CONCAT($A219,$B219),'Atribuição de Nota'!$A:$S,19,0)*'Atribuição de Nota'!S$5</f>
        <v>0</v>
      </c>
      <c r="S219" s="10">
        <f t="shared" si="0"/>
        <v>0</v>
      </c>
      <c r="T219" s="10">
        <f t="shared" si="1"/>
        <v>0</v>
      </c>
      <c r="U219" s="24">
        <f t="shared" si="2"/>
        <v>0</v>
      </c>
    </row>
    <row r="220" spans="1:21" ht="13.2">
      <c r="A220" s="10" t="s">
        <v>236</v>
      </c>
      <c r="B220" s="10" t="s">
        <v>246</v>
      </c>
      <c r="C220" s="21"/>
      <c r="D220" s="22">
        <f>VLOOKUP(_xlfn.CONCAT($A220,$B220),'Atribuição de Nota'!$A:$S,5,0)*'Atribuição de Nota'!E$5</f>
        <v>0</v>
      </c>
      <c r="E220" s="22">
        <f>VLOOKUP(_xlfn.CONCAT($A220,$B220),'Atribuição de Nota'!$A:$S,6,0)*'Atribuição de Nota'!F$5</f>
        <v>0</v>
      </c>
      <c r="F220" s="22">
        <f>VLOOKUP(_xlfn.CONCAT($A220,$B220),'Atribuição de Nota'!$A:$S,7,0)*'Atribuição de Nota'!G$5</f>
        <v>0</v>
      </c>
      <c r="G220" s="22">
        <f>VLOOKUP(_xlfn.CONCAT($A220,$B220),'Atribuição de Nota'!$A:$S,8,0)*'Atribuição de Nota'!H$5</f>
        <v>0</v>
      </c>
      <c r="H220" s="22">
        <f>VLOOKUP(_xlfn.CONCAT($A220,$B220),'Atribuição de Nota'!$A:$S,9,0)*'Atribuição de Nota'!I$5</f>
        <v>0</v>
      </c>
      <c r="I220" s="22">
        <f>VLOOKUP(_xlfn.CONCAT($A220,$B220),'Atribuição de Nota'!$A:$S,10,0)*'Atribuição de Nota'!J$5</f>
        <v>0</v>
      </c>
      <c r="J220" s="22">
        <f>VLOOKUP(_xlfn.CONCAT($A220,$B220),'Atribuição de Nota'!$A:$S,11,0)*'Atribuição de Nota'!K$5</f>
        <v>0</v>
      </c>
      <c r="K220" s="22">
        <f>VLOOKUP(_xlfn.CONCAT($A220,$B220),'Atribuição de Nota'!$A:$S,12,0)*'Atribuição de Nota'!L$5</f>
        <v>0</v>
      </c>
      <c r="L220" s="22">
        <f>VLOOKUP(_xlfn.CONCAT($A220,$B220),'Atribuição de Nota'!$A:$S,13,0)*'Atribuição de Nota'!M$5</f>
        <v>0</v>
      </c>
      <c r="M220" s="22">
        <f>VLOOKUP(_xlfn.CONCAT($A220,$B220),'Atribuição de Nota'!$A:$S,14,0)*'Atribuição de Nota'!N$5</f>
        <v>0</v>
      </c>
      <c r="N220" s="22">
        <f>VLOOKUP(_xlfn.CONCAT($A220,$B220),'Atribuição de Nota'!$A:$S,15,0)*'Atribuição de Nota'!O$5</f>
        <v>0</v>
      </c>
      <c r="O220" s="22">
        <f>VLOOKUP(_xlfn.CONCAT($A220,$B220),'Atribuição de Nota'!$A:$S,16,0)*'Atribuição de Nota'!P$5</f>
        <v>0</v>
      </c>
      <c r="P220" s="22">
        <f>VLOOKUP(_xlfn.CONCAT($A220,$B220),'Atribuição de Nota'!$A:$S,17,0)*'Atribuição de Nota'!Q$5</f>
        <v>0</v>
      </c>
      <c r="Q220" s="22">
        <f>VLOOKUP(_xlfn.CONCAT($A220,$B220),'Atribuição de Nota'!$A:$S,18,0)*'Atribuição de Nota'!R$5</f>
        <v>0</v>
      </c>
      <c r="R220" s="22">
        <f>VLOOKUP(_xlfn.CONCAT($A220,$B220),'Atribuição de Nota'!$A:$S,19,0)*'Atribuição de Nota'!S$5</f>
        <v>0</v>
      </c>
      <c r="S220" s="10">
        <f t="shared" si="0"/>
        <v>0</v>
      </c>
      <c r="T220" s="10">
        <f t="shared" si="1"/>
        <v>0</v>
      </c>
      <c r="U220" s="24">
        <f t="shared" si="2"/>
        <v>0</v>
      </c>
    </row>
    <row r="221" spans="1:21" ht="13.2">
      <c r="A221" s="10" t="s">
        <v>236</v>
      </c>
      <c r="B221" s="10" t="s">
        <v>247</v>
      </c>
      <c r="C221" s="21"/>
      <c r="D221" s="22">
        <f>VLOOKUP(_xlfn.CONCAT($A221,$B221),'Atribuição de Nota'!$A:$S,5,0)*'Atribuição de Nota'!E$5</f>
        <v>0</v>
      </c>
      <c r="E221" s="22">
        <f>VLOOKUP(_xlfn.CONCAT($A221,$B221),'Atribuição de Nota'!$A:$S,6,0)*'Atribuição de Nota'!F$5</f>
        <v>0</v>
      </c>
      <c r="F221" s="22">
        <f>VLOOKUP(_xlfn.CONCAT($A221,$B221),'Atribuição de Nota'!$A:$S,7,0)*'Atribuição de Nota'!G$5</f>
        <v>0</v>
      </c>
      <c r="G221" s="22">
        <f>VLOOKUP(_xlfn.CONCAT($A221,$B221),'Atribuição de Nota'!$A:$S,8,0)*'Atribuição de Nota'!H$5</f>
        <v>0</v>
      </c>
      <c r="H221" s="22">
        <f>VLOOKUP(_xlfn.CONCAT($A221,$B221),'Atribuição de Nota'!$A:$S,9,0)*'Atribuição de Nota'!I$5</f>
        <v>0</v>
      </c>
      <c r="I221" s="22">
        <f>VLOOKUP(_xlfn.CONCAT($A221,$B221),'Atribuição de Nota'!$A:$S,10,0)*'Atribuição de Nota'!J$5</f>
        <v>0</v>
      </c>
      <c r="J221" s="22">
        <f>VLOOKUP(_xlfn.CONCAT($A221,$B221),'Atribuição de Nota'!$A:$S,11,0)*'Atribuição de Nota'!K$5</f>
        <v>0</v>
      </c>
      <c r="K221" s="22">
        <f>VLOOKUP(_xlfn.CONCAT($A221,$B221),'Atribuição de Nota'!$A:$S,12,0)*'Atribuição de Nota'!L$5</f>
        <v>0</v>
      </c>
      <c r="L221" s="22">
        <f>VLOOKUP(_xlfn.CONCAT($A221,$B221),'Atribuição de Nota'!$A:$S,13,0)*'Atribuição de Nota'!M$5</f>
        <v>0</v>
      </c>
      <c r="M221" s="22">
        <f>VLOOKUP(_xlfn.CONCAT($A221,$B221),'Atribuição de Nota'!$A:$S,14,0)*'Atribuição de Nota'!N$5</f>
        <v>0</v>
      </c>
      <c r="N221" s="22">
        <f>VLOOKUP(_xlfn.CONCAT($A221,$B221),'Atribuição de Nota'!$A:$S,15,0)*'Atribuição de Nota'!O$5</f>
        <v>0</v>
      </c>
      <c r="O221" s="22">
        <f>VLOOKUP(_xlfn.CONCAT($A221,$B221),'Atribuição de Nota'!$A:$S,16,0)*'Atribuição de Nota'!P$5</f>
        <v>0</v>
      </c>
      <c r="P221" s="22">
        <f>VLOOKUP(_xlfn.CONCAT($A221,$B221),'Atribuição de Nota'!$A:$S,17,0)*'Atribuição de Nota'!Q$5</f>
        <v>0</v>
      </c>
      <c r="Q221" s="22">
        <f>VLOOKUP(_xlfn.CONCAT($A221,$B221),'Atribuição de Nota'!$A:$S,18,0)*'Atribuição de Nota'!R$5</f>
        <v>0</v>
      </c>
      <c r="R221" s="22">
        <f>VLOOKUP(_xlfn.CONCAT($A221,$B221),'Atribuição de Nota'!$A:$S,19,0)*'Atribuição de Nota'!S$5</f>
        <v>0</v>
      </c>
      <c r="S221" s="10">
        <f t="shared" si="0"/>
        <v>0</v>
      </c>
      <c r="T221" s="10">
        <f t="shared" si="1"/>
        <v>0</v>
      </c>
      <c r="U221" s="24">
        <f t="shared" si="2"/>
        <v>0</v>
      </c>
    </row>
    <row r="222" spans="1:21" ht="13.2">
      <c r="A222" s="10" t="s">
        <v>236</v>
      </c>
      <c r="B222" s="10" t="s">
        <v>248</v>
      </c>
      <c r="C222" s="21"/>
      <c r="D222" s="22">
        <f>VLOOKUP(_xlfn.CONCAT($A222,$B222),'Atribuição de Nota'!$A:$S,5,0)*'Atribuição de Nota'!E$5</f>
        <v>0</v>
      </c>
      <c r="E222" s="22">
        <f>VLOOKUP(_xlfn.CONCAT($A222,$B222),'Atribuição de Nota'!$A:$S,6,0)*'Atribuição de Nota'!F$5</f>
        <v>0</v>
      </c>
      <c r="F222" s="22">
        <f>VLOOKUP(_xlfn.CONCAT($A222,$B222),'Atribuição de Nota'!$A:$S,7,0)*'Atribuição de Nota'!G$5</f>
        <v>0</v>
      </c>
      <c r="G222" s="22">
        <f>VLOOKUP(_xlfn.CONCAT($A222,$B222),'Atribuição de Nota'!$A:$S,8,0)*'Atribuição de Nota'!H$5</f>
        <v>0</v>
      </c>
      <c r="H222" s="22">
        <f>VLOOKUP(_xlfn.CONCAT($A222,$B222),'Atribuição de Nota'!$A:$S,9,0)*'Atribuição de Nota'!I$5</f>
        <v>0</v>
      </c>
      <c r="I222" s="22">
        <f>VLOOKUP(_xlfn.CONCAT($A222,$B222),'Atribuição de Nota'!$A:$S,10,0)*'Atribuição de Nota'!J$5</f>
        <v>0</v>
      </c>
      <c r="J222" s="22">
        <f>VLOOKUP(_xlfn.CONCAT($A222,$B222),'Atribuição de Nota'!$A:$S,11,0)*'Atribuição de Nota'!K$5</f>
        <v>0</v>
      </c>
      <c r="K222" s="22">
        <f>VLOOKUP(_xlfn.CONCAT($A222,$B222),'Atribuição de Nota'!$A:$S,12,0)*'Atribuição de Nota'!L$5</f>
        <v>0</v>
      </c>
      <c r="L222" s="22">
        <f>VLOOKUP(_xlfn.CONCAT($A222,$B222),'Atribuição de Nota'!$A:$S,13,0)*'Atribuição de Nota'!M$5</f>
        <v>0</v>
      </c>
      <c r="M222" s="22">
        <f>VLOOKUP(_xlfn.CONCAT($A222,$B222),'Atribuição de Nota'!$A:$S,14,0)*'Atribuição de Nota'!N$5</f>
        <v>0</v>
      </c>
      <c r="N222" s="22">
        <f>VLOOKUP(_xlfn.CONCAT($A222,$B222),'Atribuição de Nota'!$A:$S,15,0)*'Atribuição de Nota'!O$5</f>
        <v>0</v>
      </c>
      <c r="O222" s="22">
        <f>VLOOKUP(_xlfn.CONCAT($A222,$B222),'Atribuição de Nota'!$A:$S,16,0)*'Atribuição de Nota'!P$5</f>
        <v>0</v>
      </c>
      <c r="P222" s="22">
        <f>VLOOKUP(_xlfn.CONCAT($A222,$B222),'Atribuição de Nota'!$A:$S,17,0)*'Atribuição de Nota'!Q$5</f>
        <v>0</v>
      </c>
      <c r="Q222" s="22">
        <f>VLOOKUP(_xlfn.CONCAT($A222,$B222),'Atribuição de Nota'!$A:$S,18,0)*'Atribuição de Nota'!R$5</f>
        <v>0</v>
      </c>
      <c r="R222" s="22">
        <f>VLOOKUP(_xlfn.CONCAT($A222,$B222),'Atribuição de Nota'!$A:$S,19,0)*'Atribuição de Nota'!S$5</f>
        <v>0</v>
      </c>
      <c r="S222" s="10">
        <f t="shared" si="0"/>
        <v>0</v>
      </c>
      <c r="T222" s="10">
        <f t="shared" si="1"/>
        <v>0</v>
      </c>
      <c r="U222" s="24">
        <f t="shared" si="2"/>
        <v>0</v>
      </c>
    </row>
    <row r="223" spans="1:21" ht="13.2">
      <c r="A223" s="10" t="s">
        <v>236</v>
      </c>
      <c r="B223" s="10" t="s">
        <v>249</v>
      </c>
      <c r="C223" s="21"/>
      <c r="D223" s="22">
        <f>VLOOKUP(_xlfn.CONCAT($A223,$B223),'Atribuição de Nota'!$A:$S,5,0)*'Atribuição de Nota'!E$5</f>
        <v>0</v>
      </c>
      <c r="E223" s="22">
        <f>VLOOKUP(_xlfn.CONCAT($A223,$B223),'Atribuição de Nota'!$A:$S,6,0)*'Atribuição de Nota'!F$5</f>
        <v>0</v>
      </c>
      <c r="F223" s="22">
        <f>VLOOKUP(_xlfn.CONCAT($A223,$B223),'Atribuição de Nota'!$A:$S,7,0)*'Atribuição de Nota'!G$5</f>
        <v>0</v>
      </c>
      <c r="G223" s="22">
        <f>VLOOKUP(_xlfn.CONCAT($A223,$B223),'Atribuição de Nota'!$A:$S,8,0)*'Atribuição de Nota'!H$5</f>
        <v>0</v>
      </c>
      <c r="H223" s="22">
        <f>VLOOKUP(_xlfn.CONCAT($A223,$B223),'Atribuição de Nota'!$A:$S,9,0)*'Atribuição de Nota'!I$5</f>
        <v>0</v>
      </c>
      <c r="I223" s="22">
        <f>VLOOKUP(_xlfn.CONCAT($A223,$B223),'Atribuição de Nota'!$A:$S,10,0)*'Atribuição de Nota'!J$5</f>
        <v>0</v>
      </c>
      <c r="J223" s="22">
        <f>VLOOKUP(_xlfn.CONCAT($A223,$B223),'Atribuição de Nota'!$A:$S,11,0)*'Atribuição de Nota'!K$5</f>
        <v>0</v>
      </c>
      <c r="K223" s="22">
        <f>VLOOKUP(_xlfn.CONCAT($A223,$B223),'Atribuição de Nota'!$A:$S,12,0)*'Atribuição de Nota'!L$5</f>
        <v>0</v>
      </c>
      <c r="L223" s="22">
        <f>VLOOKUP(_xlfn.CONCAT($A223,$B223),'Atribuição de Nota'!$A:$S,13,0)*'Atribuição de Nota'!M$5</f>
        <v>0</v>
      </c>
      <c r="M223" s="22">
        <f>VLOOKUP(_xlfn.CONCAT($A223,$B223),'Atribuição de Nota'!$A:$S,14,0)*'Atribuição de Nota'!N$5</f>
        <v>0</v>
      </c>
      <c r="N223" s="22">
        <f>VLOOKUP(_xlfn.CONCAT($A223,$B223),'Atribuição de Nota'!$A:$S,15,0)*'Atribuição de Nota'!O$5</f>
        <v>0</v>
      </c>
      <c r="O223" s="22">
        <f>VLOOKUP(_xlfn.CONCAT($A223,$B223),'Atribuição de Nota'!$A:$S,16,0)*'Atribuição de Nota'!P$5</f>
        <v>0</v>
      </c>
      <c r="P223" s="22">
        <f>VLOOKUP(_xlfn.CONCAT($A223,$B223),'Atribuição de Nota'!$A:$S,17,0)*'Atribuição de Nota'!Q$5</f>
        <v>0</v>
      </c>
      <c r="Q223" s="22">
        <f>VLOOKUP(_xlfn.CONCAT($A223,$B223),'Atribuição de Nota'!$A:$S,18,0)*'Atribuição de Nota'!R$5</f>
        <v>0</v>
      </c>
      <c r="R223" s="22">
        <f>VLOOKUP(_xlfn.CONCAT($A223,$B223),'Atribuição de Nota'!$A:$S,19,0)*'Atribuição de Nota'!S$5</f>
        <v>0</v>
      </c>
      <c r="S223" s="10">
        <f t="shared" si="0"/>
        <v>0</v>
      </c>
      <c r="T223" s="10">
        <f t="shared" si="1"/>
        <v>0</v>
      </c>
      <c r="U223" s="24">
        <f t="shared" si="2"/>
        <v>0</v>
      </c>
    </row>
    <row r="224" spans="1:21" ht="13.2">
      <c r="A224" s="10" t="s">
        <v>236</v>
      </c>
      <c r="B224" s="10" t="s">
        <v>250</v>
      </c>
      <c r="C224" s="21">
        <v>4813104.51</v>
      </c>
      <c r="D224" s="22">
        <f>VLOOKUP(_xlfn.CONCAT($A224,$B224),'Atribuição de Nota'!$A:$S,5,0)*'Atribuição de Nota'!E$5</f>
        <v>0</v>
      </c>
      <c r="E224" s="22">
        <f>VLOOKUP(_xlfn.CONCAT($A224,$B224),'Atribuição de Nota'!$A:$S,6,0)*'Atribuição de Nota'!F$5</f>
        <v>0</v>
      </c>
      <c r="F224" s="22">
        <f>VLOOKUP(_xlfn.CONCAT($A224,$B224),'Atribuição de Nota'!$A:$S,7,0)*'Atribuição de Nota'!G$5</f>
        <v>0</v>
      </c>
      <c r="G224" s="22">
        <f>VLOOKUP(_xlfn.CONCAT($A224,$B224),'Atribuição de Nota'!$A:$S,8,0)*'Atribuição de Nota'!H$5</f>
        <v>0</v>
      </c>
      <c r="H224" s="22">
        <f>VLOOKUP(_xlfn.CONCAT($A224,$B224),'Atribuição de Nota'!$A:$S,9,0)*'Atribuição de Nota'!I$5</f>
        <v>0</v>
      </c>
      <c r="I224" s="22">
        <f>VLOOKUP(_xlfn.CONCAT($A224,$B224),'Atribuição de Nota'!$A:$S,10,0)*'Atribuição de Nota'!J$5</f>
        <v>0</v>
      </c>
      <c r="J224" s="22">
        <f>VLOOKUP(_xlfn.CONCAT($A224,$B224),'Atribuição de Nota'!$A:$S,11,0)*'Atribuição de Nota'!K$5</f>
        <v>0</v>
      </c>
      <c r="K224" s="22">
        <f>VLOOKUP(_xlfn.CONCAT($A224,$B224),'Atribuição de Nota'!$A:$S,12,0)*'Atribuição de Nota'!L$5</f>
        <v>0</v>
      </c>
      <c r="L224" s="22">
        <f>VLOOKUP(_xlfn.CONCAT($A224,$B224),'Atribuição de Nota'!$A:$S,13,0)*'Atribuição de Nota'!M$5</f>
        <v>0</v>
      </c>
      <c r="M224" s="22">
        <f>VLOOKUP(_xlfn.CONCAT($A224,$B224),'Atribuição de Nota'!$A:$S,14,0)*'Atribuição de Nota'!N$5</f>
        <v>0</v>
      </c>
      <c r="N224" s="22">
        <f>VLOOKUP(_xlfn.CONCAT($A224,$B224),'Atribuição de Nota'!$A:$S,15,0)*'Atribuição de Nota'!O$5</f>
        <v>0</v>
      </c>
      <c r="O224" s="22">
        <f>VLOOKUP(_xlfn.CONCAT($A224,$B224),'Atribuição de Nota'!$A:$S,16,0)*'Atribuição de Nota'!P$5</f>
        <v>0</v>
      </c>
      <c r="P224" s="22">
        <f>VLOOKUP(_xlfn.CONCAT($A224,$B224),'Atribuição de Nota'!$A:$S,17,0)*'Atribuição de Nota'!Q$5</f>
        <v>0</v>
      </c>
      <c r="Q224" s="22">
        <f>VLOOKUP(_xlfn.CONCAT($A224,$B224),'Atribuição de Nota'!$A:$S,18,0)*'Atribuição de Nota'!R$5</f>
        <v>0</v>
      </c>
      <c r="R224" s="22">
        <f>VLOOKUP(_xlfn.CONCAT($A224,$B224),'Atribuição de Nota'!$A:$S,19,0)*'Atribuição de Nota'!S$5</f>
        <v>0</v>
      </c>
      <c r="S224" s="10">
        <f t="shared" si="0"/>
        <v>0</v>
      </c>
      <c r="T224" s="10">
        <f t="shared" si="1"/>
        <v>0</v>
      </c>
      <c r="U224" s="24">
        <f t="shared" si="2"/>
        <v>0</v>
      </c>
    </row>
    <row r="225" spans="1:21" ht="13.2">
      <c r="A225" s="10" t="s">
        <v>236</v>
      </c>
      <c r="B225" s="10" t="s">
        <v>251</v>
      </c>
      <c r="C225" s="21"/>
      <c r="D225" s="22">
        <f>VLOOKUP(_xlfn.CONCAT($A225,$B225),'Atribuição de Nota'!$A:$S,5,0)*'Atribuição de Nota'!E$5</f>
        <v>0</v>
      </c>
      <c r="E225" s="22">
        <f>VLOOKUP(_xlfn.CONCAT($A225,$B225),'Atribuição de Nota'!$A:$S,6,0)*'Atribuição de Nota'!F$5</f>
        <v>0</v>
      </c>
      <c r="F225" s="22">
        <f>VLOOKUP(_xlfn.CONCAT($A225,$B225),'Atribuição de Nota'!$A:$S,7,0)*'Atribuição de Nota'!G$5</f>
        <v>0</v>
      </c>
      <c r="G225" s="22">
        <f>VLOOKUP(_xlfn.CONCAT($A225,$B225),'Atribuição de Nota'!$A:$S,8,0)*'Atribuição de Nota'!H$5</f>
        <v>0</v>
      </c>
      <c r="H225" s="22">
        <f>VLOOKUP(_xlfn.CONCAT($A225,$B225),'Atribuição de Nota'!$A:$S,9,0)*'Atribuição de Nota'!I$5</f>
        <v>0</v>
      </c>
      <c r="I225" s="22">
        <f>VLOOKUP(_xlfn.CONCAT($A225,$B225),'Atribuição de Nota'!$A:$S,10,0)*'Atribuição de Nota'!J$5</f>
        <v>0</v>
      </c>
      <c r="J225" s="22">
        <f>VLOOKUP(_xlfn.CONCAT($A225,$B225),'Atribuição de Nota'!$A:$S,11,0)*'Atribuição de Nota'!K$5</f>
        <v>0</v>
      </c>
      <c r="K225" s="22">
        <f>VLOOKUP(_xlfn.CONCAT($A225,$B225),'Atribuição de Nota'!$A:$S,12,0)*'Atribuição de Nota'!L$5</f>
        <v>0</v>
      </c>
      <c r="L225" s="22">
        <f>VLOOKUP(_xlfn.CONCAT($A225,$B225),'Atribuição de Nota'!$A:$S,13,0)*'Atribuição de Nota'!M$5</f>
        <v>0</v>
      </c>
      <c r="M225" s="22">
        <f>VLOOKUP(_xlfn.CONCAT($A225,$B225),'Atribuição de Nota'!$A:$S,14,0)*'Atribuição de Nota'!N$5</f>
        <v>0</v>
      </c>
      <c r="N225" s="22">
        <f>VLOOKUP(_xlfn.CONCAT($A225,$B225),'Atribuição de Nota'!$A:$S,15,0)*'Atribuição de Nota'!O$5</f>
        <v>0</v>
      </c>
      <c r="O225" s="22">
        <f>VLOOKUP(_xlfn.CONCAT($A225,$B225),'Atribuição de Nota'!$A:$S,16,0)*'Atribuição de Nota'!P$5</f>
        <v>0</v>
      </c>
      <c r="P225" s="22">
        <f>VLOOKUP(_xlfn.CONCAT($A225,$B225),'Atribuição de Nota'!$A:$S,17,0)*'Atribuição de Nota'!Q$5</f>
        <v>0</v>
      </c>
      <c r="Q225" s="22">
        <f>VLOOKUP(_xlfn.CONCAT($A225,$B225),'Atribuição de Nota'!$A:$S,18,0)*'Atribuição de Nota'!R$5</f>
        <v>0</v>
      </c>
      <c r="R225" s="22">
        <f>VLOOKUP(_xlfn.CONCAT($A225,$B225),'Atribuição de Nota'!$A:$S,19,0)*'Atribuição de Nota'!S$5</f>
        <v>0</v>
      </c>
      <c r="S225" s="10">
        <f t="shared" si="0"/>
        <v>0</v>
      </c>
      <c r="T225" s="10">
        <f t="shared" si="1"/>
        <v>0</v>
      </c>
      <c r="U225" s="24">
        <f t="shared" si="2"/>
        <v>0</v>
      </c>
    </row>
    <row r="226" spans="1:21" ht="13.2">
      <c r="A226" s="10" t="s">
        <v>236</v>
      </c>
      <c r="B226" s="10" t="s">
        <v>252</v>
      </c>
      <c r="C226" s="21">
        <v>7909647.6299999999</v>
      </c>
      <c r="D226" s="22">
        <f>VLOOKUP(_xlfn.CONCAT($A226,$B226),'Atribuição de Nota'!$A:$S,5,0)*'Atribuição de Nota'!E$5</f>
        <v>0</v>
      </c>
      <c r="E226" s="22">
        <f>VLOOKUP(_xlfn.CONCAT($A226,$B226),'Atribuição de Nota'!$A:$S,6,0)*'Atribuição de Nota'!F$5</f>
        <v>0</v>
      </c>
      <c r="F226" s="22">
        <f>VLOOKUP(_xlfn.CONCAT($A226,$B226),'Atribuição de Nota'!$A:$S,7,0)*'Atribuição de Nota'!G$5</f>
        <v>0</v>
      </c>
      <c r="G226" s="22">
        <f>VLOOKUP(_xlfn.CONCAT($A226,$B226),'Atribuição de Nota'!$A:$S,8,0)*'Atribuição de Nota'!H$5</f>
        <v>0</v>
      </c>
      <c r="H226" s="22">
        <f>VLOOKUP(_xlfn.CONCAT($A226,$B226),'Atribuição de Nota'!$A:$S,9,0)*'Atribuição de Nota'!I$5</f>
        <v>0</v>
      </c>
      <c r="I226" s="22">
        <f>VLOOKUP(_xlfn.CONCAT($A226,$B226),'Atribuição de Nota'!$A:$S,10,0)*'Atribuição de Nota'!J$5</f>
        <v>0</v>
      </c>
      <c r="J226" s="22">
        <f>VLOOKUP(_xlfn.CONCAT($A226,$B226),'Atribuição de Nota'!$A:$S,11,0)*'Atribuição de Nota'!K$5</f>
        <v>0</v>
      </c>
      <c r="K226" s="22">
        <f>VLOOKUP(_xlfn.CONCAT($A226,$B226),'Atribuição de Nota'!$A:$S,12,0)*'Atribuição de Nota'!L$5</f>
        <v>0</v>
      </c>
      <c r="L226" s="22">
        <f>VLOOKUP(_xlfn.CONCAT($A226,$B226),'Atribuição de Nota'!$A:$S,13,0)*'Atribuição de Nota'!M$5</f>
        <v>0</v>
      </c>
      <c r="M226" s="22">
        <f>VLOOKUP(_xlfn.CONCAT($A226,$B226),'Atribuição de Nota'!$A:$S,14,0)*'Atribuição de Nota'!N$5</f>
        <v>0</v>
      </c>
      <c r="N226" s="22">
        <f>VLOOKUP(_xlfn.CONCAT($A226,$B226),'Atribuição de Nota'!$A:$S,15,0)*'Atribuição de Nota'!O$5</f>
        <v>0</v>
      </c>
      <c r="O226" s="22">
        <f>VLOOKUP(_xlfn.CONCAT($A226,$B226),'Atribuição de Nota'!$A:$S,16,0)*'Atribuição de Nota'!P$5</f>
        <v>0</v>
      </c>
      <c r="P226" s="22">
        <f>VLOOKUP(_xlfn.CONCAT($A226,$B226),'Atribuição de Nota'!$A:$S,17,0)*'Atribuição de Nota'!Q$5</f>
        <v>0</v>
      </c>
      <c r="Q226" s="22">
        <f>VLOOKUP(_xlfn.CONCAT($A226,$B226),'Atribuição de Nota'!$A:$S,18,0)*'Atribuição de Nota'!R$5</f>
        <v>0</v>
      </c>
      <c r="R226" s="22">
        <f>VLOOKUP(_xlfn.CONCAT($A226,$B226),'Atribuição de Nota'!$A:$S,19,0)*'Atribuição de Nota'!S$5</f>
        <v>0</v>
      </c>
      <c r="S226" s="10">
        <f t="shared" si="0"/>
        <v>0</v>
      </c>
      <c r="T226" s="10">
        <f t="shared" si="1"/>
        <v>0</v>
      </c>
      <c r="U226" s="24">
        <f t="shared" si="2"/>
        <v>0</v>
      </c>
    </row>
    <row r="227" spans="1:21" ht="13.2">
      <c r="A227" s="10" t="s">
        <v>253</v>
      </c>
      <c r="B227" s="10" t="s">
        <v>254</v>
      </c>
      <c r="C227" s="21"/>
      <c r="D227" s="22">
        <f>VLOOKUP(_xlfn.CONCAT($A227,$B227),'Atribuição de Nota'!$A:$S,5,0)*'Atribuição de Nota'!E$5</f>
        <v>0</v>
      </c>
      <c r="E227" s="22">
        <f>VLOOKUP(_xlfn.CONCAT($A227,$B227),'Atribuição de Nota'!$A:$S,6,0)*'Atribuição de Nota'!F$5</f>
        <v>0</v>
      </c>
      <c r="F227" s="22">
        <f>VLOOKUP(_xlfn.CONCAT($A227,$B227),'Atribuição de Nota'!$A:$S,7,0)*'Atribuição de Nota'!G$5</f>
        <v>0</v>
      </c>
      <c r="G227" s="22">
        <f>VLOOKUP(_xlfn.CONCAT($A227,$B227),'Atribuição de Nota'!$A:$S,8,0)*'Atribuição de Nota'!H$5</f>
        <v>0</v>
      </c>
      <c r="H227" s="22">
        <f>VLOOKUP(_xlfn.CONCAT($A227,$B227),'Atribuição de Nota'!$A:$S,9,0)*'Atribuição de Nota'!I$5</f>
        <v>0</v>
      </c>
      <c r="I227" s="22">
        <f>VLOOKUP(_xlfn.CONCAT($A227,$B227),'Atribuição de Nota'!$A:$S,10,0)*'Atribuição de Nota'!J$5</f>
        <v>0</v>
      </c>
      <c r="J227" s="22">
        <f>VLOOKUP(_xlfn.CONCAT($A227,$B227),'Atribuição de Nota'!$A:$S,11,0)*'Atribuição de Nota'!K$5</f>
        <v>0</v>
      </c>
      <c r="K227" s="22">
        <f>VLOOKUP(_xlfn.CONCAT($A227,$B227),'Atribuição de Nota'!$A:$S,12,0)*'Atribuição de Nota'!L$5</f>
        <v>0</v>
      </c>
      <c r="L227" s="22">
        <f>VLOOKUP(_xlfn.CONCAT($A227,$B227),'Atribuição de Nota'!$A:$S,13,0)*'Atribuição de Nota'!M$5</f>
        <v>0</v>
      </c>
      <c r="M227" s="22">
        <f>VLOOKUP(_xlfn.CONCAT($A227,$B227),'Atribuição de Nota'!$A:$S,14,0)*'Atribuição de Nota'!N$5</f>
        <v>0</v>
      </c>
      <c r="N227" s="22">
        <f>VLOOKUP(_xlfn.CONCAT($A227,$B227),'Atribuição de Nota'!$A:$S,15,0)*'Atribuição de Nota'!O$5</f>
        <v>0</v>
      </c>
      <c r="O227" s="22">
        <f>VLOOKUP(_xlfn.CONCAT($A227,$B227),'Atribuição de Nota'!$A:$S,16,0)*'Atribuição de Nota'!P$5</f>
        <v>0</v>
      </c>
      <c r="P227" s="22">
        <f>VLOOKUP(_xlfn.CONCAT($A227,$B227),'Atribuição de Nota'!$A:$S,17,0)*'Atribuição de Nota'!Q$5</f>
        <v>0</v>
      </c>
      <c r="Q227" s="22">
        <f>VLOOKUP(_xlfn.CONCAT($A227,$B227),'Atribuição de Nota'!$A:$S,18,0)*'Atribuição de Nota'!R$5</f>
        <v>0</v>
      </c>
      <c r="R227" s="22">
        <f>VLOOKUP(_xlfn.CONCAT($A227,$B227),'Atribuição de Nota'!$A:$S,19,0)*'Atribuição de Nota'!S$5</f>
        <v>0</v>
      </c>
      <c r="S227" s="10">
        <f t="shared" si="0"/>
        <v>0</v>
      </c>
      <c r="T227" s="10">
        <f t="shared" si="1"/>
        <v>0</v>
      </c>
      <c r="U227" s="24">
        <f t="shared" si="2"/>
        <v>0</v>
      </c>
    </row>
    <row r="228" spans="1:21" ht="13.2">
      <c r="A228" s="10" t="s">
        <v>253</v>
      </c>
      <c r="B228" s="10" t="s">
        <v>255</v>
      </c>
      <c r="C228" s="21"/>
      <c r="D228" s="22">
        <f>VLOOKUP(_xlfn.CONCAT($A228,$B228),'Atribuição de Nota'!$A:$S,5,0)*'Atribuição de Nota'!E$5</f>
        <v>0</v>
      </c>
      <c r="E228" s="22">
        <f>VLOOKUP(_xlfn.CONCAT($A228,$B228),'Atribuição de Nota'!$A:$S,6,0)*'Atribuição de Nota'!F$5</f>
        <v>0</v>
      </c>
      <c r="F228" s="22">
        <f>VLOOKUP(_xlfn.CONCAT($A228,$B228),'Atribuição de Nota'!$A:$S,7,0)*'Atribuição de Nota'!G$5</f>
        <v>0</v>
      </c>
      <c r="G228" s="22">
        <f>VLOOKUP(_xlfn.CONCAT($A228,$B228),'Atribuição de Nota'!$A:$S,8,0)*'Atribuição de Nota'!H$5</f>
        <v>0</v>
      </c>
      <c r="H228" s="22">
        <f>VLOOKUP(_xlfn.CONCAT($A228,$B228),'Atribuição de Nota'!$A:$S,9,0)*'Atribuição de Nota'!I$5</f>
        <v>0</v>
      </c>
      <c r="I228" s="22">
        <f>VLOOKUP(_xlfn.CONCAT($A228,$B228),'Atribuição de Nota'!$A:$S,10,0)*'Atribuição de Nota'!J$5</f>
        <v>0</v>
      </c>
      <c r="J228" s="22">
        <f>VLOOKUP(_xlfn.CONCAT($A228,$B228),'Atribuição de Nota'!$A:$S,11,0)*'Atribuição de Nota'!K$5</f>
        <v>0</v>
      </c>
      <c r="K228" s="22">
        <f>VLOOKUP(_xlfn.CONCAT($A228,$B228),'Atribuição de Nota'!$A:$S,12,0)*'Atribuição de Nota'!L$5</f>
        <v>0</v>
      </c>
      <c r="L228" s="22">
        <f>VLOOKUP(_xlfn.CONCAT($A228,$B228),'Atribuição de Nota'!$A:$S,13,0)*'Atribuição de Nota'!M$5</f>
        <v>0</v>
      </c>
      <c r="M228" s="22">
        <f>VLOOKUP(_xlfn.CONCAT($A228,$B228),'Atribuição de Nota'!$A:$S,14,0)*'Atribuição de Nota'!N$5</f>
        <v>0</v>
      </c>
      <c r="N228" s="22">
        <f>VLOOKUP(_xlfn.CONCAT($A228,$B228),'Atribuição de Nota'!$A:$S,15,0)*'Atribuição de Nota'!O$5</f>
        <v>0</v>
      </c>
      <c r="O228" s="22">
        <f>VLOOKUP(_xlfn.CONCAT($A228,$B228),'Atribuição de Nota'!$A:$S,16,0)*'Atribuição de Nota'!P$5</f>
        <v>0</v>
      </c>
      <c r="P228" s="22">
        <f>VLOOKUP(_xlfn.CONCAT($A228,$B228),'Atribuição de Nota'!$A:$S,17,0)*'Atribuição de Nota'!Q$5</f>
        <v>0</v>
      </c>
      <c r="Q228" s="22">
        <f>VLOOKUP(_xlfn.CONCAT($A228,$B228),'Atribuição de Nota'!$A:$S,18,0)*'Atribuição de Nota'!R$5</f>
        <v>0</v>
      </c>
      <c r="R228" s="22">
        <f>VLOOKUP(_xlfn.CONCAT($A228,$B228),'Atribuição de Nota'!$A:$S,19,0)*'Atribuição de Nota'!S$5</f>
        <v>0</v>
      </c>
      <c r="S228" s="10">
        <f t="shared" si="0"/>
        <v>0</v>
      </c>
      <c r="T228" s="10">
        <f t="shared" si="1"/>
        <v>0</v>
      </c>
      <c r="U228" s="24">
        <f t="shared" si="2"/>
        <v>0</v>
      </c>
    </row>
    <row r="229" spans="1:21" ht="13.2">
      <c r="A229" s="10" t="s">
        <v>253</v>
      </c>
      <c r="B229" s="10" t="s">
        <v>256</v>
      </c>
      <c r="C229" s="21"/>
      <c r="D229" s="22">
        <f>VLOOKUP(_xlfn.CONCAT($A229,$B229),'Atribuição de Nota'!$A:$S,5,0)*'Atribuição de Nota'!E$5</f>
        <v>0</v>
      </c>
      <c r="E229" s="22">
        <f>VLOOKUP(_xlfn.CONCAT($A229,$B229),'Atribuição de Nota'!$A:$S,6,0)*'Atribuição de Nota'!F$5</f>
        <v>0</v>
      </c>
      <c r="F229" s="22">
        <f>VLOOKUP(_xlfn.CONCAT($A229,$B229),'Atribuição de Nota'!$A:$S,7,0)*'Atribuição de Nota'!G$5</f>
        <v>0</v>
      </c>
      <c r="G229" s="22">
        <f>VLOOKUP(_xlfn.CONCAT($A229,$B229),'Atribuição de Nota'!$A:$S,8,0)*'Atribuição de Nota'!H$5</f>
        <v>0</v>
      </c>
      <c r="H229" s="22">
        <f>VLOOKUP(_xlfn.CONCAT($A229,$B229),'Atribuição de Nota'!$A:$S,9,0)*'Atribuição de Nota'!I$5</f>
        <v>0</v>
      </c>
      <c r="I229" s="22">
        <f>VLOOKUP(_xlfn.CONCAT($A229,$B229),'Atribuição de Nota'!$A:$S,10,0)*'Atribuição de Nota'!J$5</f>
        <v>0</v>
      </c>
      <c r="J229" s="22">
        <f>VLOOKUP(_xlfn.CONCAT($A229,$B229),'Atribuição de Nota'!$A:$S,11,0)*'Atribuição de Nota'!K$5</f>
        <v>0</v>
      </c>
      <c r="K229" s="22">
        <f>VLOOKUP(_xlfn.CONCAT($A229,$B229),'Atribuição de Nota'!$A:$S,12,0)*'Atribuição de Nota'!L$5</f>
        <v>0</v>
      </c>
      <c r="L229" s="22">
        <f>VLOOKUP(_xlfn.CONCAT($A229,$B229),'Atribuição de Nota'!$A:$S,13,0)*'Atribuição de Nota'!M$5</f>
        <v>0</v>
      </c>
      <c r="M229" s="22">
        <f>VLOOKUP(_xlfn.CONCAT($A229,$B229),'Atribuição de Nota'!$A:$S,14,0)*'Atribuição de Nota'!N$5</f>
        <v>0</v>
      </c>
      <c r="N229" s="22">
        <f>VLOOKUP(_xlfn.CONCAT($A229,$B229),'Atribuição de Nota'!$A:$S,15,0)*'Atribuição de Nota'!O$5</f>
        <v>0</v>
      </c>
      <c r="O229" s="22">
        <f>VLOOKUP(_xlfn.CONCAT($A229,$B229),'Atribuição de Nota'!$A:$S,16,0)*'Atribuição de Nota'!P$5</f>
        <v>0</v>
      </c>
      <c r="P229" s="22">
        <f>VLOOKUP(_xlfn.CONCAT($A229,$B229),'Atribuição de Nota'!$A:$S,17,0)*'Atribuição de Nota'!Q$5</f>
        <v>0</v>
      </c>
      <c r="Q229" s="22">
        <f>VLOOKUP(_xlfn.CONCAT($A229,$B229),'Atribuição de Nota'!$A:$S,18,0)*'Atribuição de Nota'!R$5</f>
        <v>0</v>
      </c>
      <c r="R229" s="22">
        <f>VLOOKUP(_xlfn.CONCAT($A229,$B229),'Atribuição de Nota'!$A:$S,19,0)*'Atribuição de Nota'!S$5</f>
        <v>0</v>
      </c>
      <c r="S229" s="10">
        <f t="shared" si="0"/>
        <v>0</v>
      </c>
      <c r="T229" s="10">
        <f t="shared" si="1"/>
        <v>0</v>
      </c>
      <c r="U229" s="24">
        <f t="shared" si="2"/>
        <v>0</v>
      </c>
    </row>
    <row r="230" spans="1:21" ht="13.2">
      <c r="A230" s="10" t="s">
        <v>257</v>
      </c>
      <c r="B230" s="10" t="s">
        <v>258</v>
      </c>
      <c r="C230" s="21">
        <v>204022870.25999999</v>
      </c>
      <c r="D230" s="22">
        <f>VLOOKUP(_xlfn.CONCAT($A230,$B230),'Atribuição de Nota'!$A:$S,5,0)*'Atribuição de Nota'!E$5</f>
        <v>0</v>
      </c>
      <c r="E230" s="22">
        <f>VLOOKUP(_xlfn.CONCAT($A230,$B230),'Atribuição de Nota'!$A:$S,6,0)*'Atribuição de Nota'!F$5</f>
        <v>0</v>
      </c>
      <c r="F230" s="22">
        <f>VLOOKUP(_xlfn.CONCAT($A230,$B230),'Atribuição de Nota'!$A:$S,7,0)*'Atribuição de Nota'!G$5</f>
        <v>0</v>
      </c>
      <c r="G230" s="22">
        <f>VLOOKUP(_xlfn.CONCAT($A230,$B230),'Atribuição de Nota'!$A:$S,8,0)*'Atribuição de Nota'!H$5</f>
        <v>0</v>
      </c>
      <c r="H230" s="22">
        <f>VLOOKUP(_xlfn.CONCAT($A230,$B230),'Atribuição de Nota'!$A:$S,9,0)*'Atribuição de Nota'!I$5</f>
        <v>0</v>
      </c>
      <c r="I230" s="22">
        <f>VLOOKUP(_xlfn.CONCAT($A230,$B230),'Atribuição de Nota'!$A:$S,10,0)*'Atribuição de Nota'!J$5</f>
        <v>0</v>
      </c>
      <c r="J230" s="22">
        <f>VLOOKUP(_xlfn.CONCAT($A230,$B230),'Atribuição de Nota'!$A:$S,11,0)*'Atribuição de Nota'!K$5</f>
        <v>0</v>
      </c>
      <c r="K230" s="22">
        <f>VLOOKUP(_xlfn.CONCAT($A230,$B230),'Atribuição de Nota'!$A:$S,12,0)*'Atribuição de Nota'!L$5</f>
        <v>0</v>
      </c>
      <c r="L230" s="22">
        <f>VLOOKUP(_xlfn.CONCAT($A230,$B230),'Atribuição de Nota'!$A:$S,13,0)*'Atribuição de Nota'!M$5</f>
        <v>0</v>
      </c>
      <c r="M230" s="22">
        <f>VLOOKUP(_xlfn.CONCAT($A230,$B230),'Atribuição de Nota'!$A:$S,14,0)*'Atribuição de Nota'!N$5</f>
        <v>0</v>
      </c>
      <c r="N230" s="22">
        <f>VLOOKUP(_xlfn.CONCAT($A230,$B230),'Atribuição de Nota'!$A:$S,15,0)*'Atribuição de Nota'!O$5</f>
        <v>0</v>
      </c>
      <c r="O230" s="22">
        <f>VLOOKUP(_xlfn.CONCAT($A230,$B230),'Atribuição de Nota'!$A:$S,16,0)*'Atribuição de Nota'!P$5</f>
        <v>0</v>
      </c>
      <c r="P230" s="22">
        <f>VLOOKUP(_xlfn.CONCAT($A230,$B230),'Atribuição de Nota'!$A:$S,17,0)*'Atribuição de Nota'!Q$5</f>
        <v>0</v>
      </c>
      <c r="Q230" s="22">
        <f>VLOOKUP(_xlfn.CONCAT($A230,$B230),'Atribuição de Nota'!$A:$S,18,0)*'Atribuição de Nota'!R$5</f>
        <v>0</v>
      </c>
      <c r="R230" s="22">
        <f>VLOOKUP(_xlfn.CONCAT($A230,$B230),'Atribuição de Nota'!$A:$S,19,0)*'Atribuição de Nota'!S$5</f>
        <v>0</v>
      </c>
      <c r="S230" s="10">
        <f t="shared" si="0"/>
        <v>0</v>
      </c>
      <c r="T230" s="10">
        <f t="shared" si="1"/>
        <v>0</v>
      </c>
      <c r="U230" s="24">
        <f t="shared" si="2"/>
        <v>0</v>
      </c>
    </row>
    <row r="231" spans="1:21" ht="13.2">
      <c r="A231" s="10" t="s">
        <v>257</v>
      </c>
      <c r="B231" s="10" t="s">
        <v>259</v>
      </c>
      <c r="C231" s="21"/>
      <c r="D231" s="22">
        <f>VLOOKUP(_xlfn.CONCAT($A231,$B231),'Atribuição de Nota'!$A:$S,5,0)*'Atribuição de Nota'!E$5</f>
        <v>0</v>
      </c>
      <c r="E231" s="22">
        <f>VLOOKUP(_xlfn.CONCAT($A231,$B231),'Atribuição de Nota'!$A:$S,6,0)*'Atribuição de Nota'!F$5</f>
        <v>0</v>
      </c>
      <c r="F231" s="22">
        <f>VLOOKUP(_xlfn.CONCAT($A231,$B231),'Atribuição de Nota'!$A:$S,7,0)*'Atribuição de Nota'!G$5</f>
        <v>0</v>
      </c>
      <c r="G231" s="22">
        <f>VLOOKUP(_xlfn.CONCAT($A231,$B231),'Atribuição de Nota'!$A:$S,8,0)*'Atribuição de Nota'!H$5</f>
        <v>0</v>
      </c>
      <c r="H231" s="22">
        <f>VLOOKUP(_xlfn.CONCAT($A231,$B231),'Atribuição de Nota'!$A:$S,9,0)*'Atribuição de Nota'!I$5</f>
        <v>0</v>
      </c>
      <c r="I231" s="22">
        <f>VLOOKUP(_xlfn.CONCAT($A231,$B231),'Atribuição de Nota'!$A:$S,10,0)*'Atribuição de Nota'!J$5</f>
        <v>0</v>
      </c>
      <c r="J231" s="22">
        <f>VLOOKUP(_xlfn.CONCAT($A231,$B231),'Atribuição de Nota'!$A:$S,11,0)*'Atribuição de Nota'!K$5</f>
        <v>0</v>
      </c>
      <c r="K231" s="22">
        <f>VLOOKUP(_xlfn.CONCAT($A231,$B231),'Atribuição de Nota'!$A:$S,12,0)*'Atribuição de Nota'!L$5</f>
        <v>0</v>
      </c>
      <c r="L231" s="22">
        <f>VLOOKUP(_xlfn.CONCAT($A231,$B231),'Atribuição de Nota'!$A:$S,13,0)*'Atribuição de Nota'!M$5</f>
        <v>0</v>
      </c>
      <c r="M231" s="22">
        <f>VLOOKUP(_xlfn.CONCAT($A231,$B231),'Atribuição de Nota'!$A:$S,14,0)*'Atribuição de Nota'!N$5</f>
        <v>0</v>
      </c>
      <c r="N231" s="22">
        <f>VLOOKUP(_xlfn.CONCAT($A231,$B231),'Atribuição de Nota'!$A:$S,15,0)*'Atribuição de Nota'!O$5</f>
        <v>0</v>
      </c>
      <c r="O231" s="22">
        <f>VLOOKUP(_xlfn.CONCAT($A231,$B231),'Atribuição de Nota'!$A:$S,16,0)*'Atribuição de Nota'!P$5</f>
        <v>0</v>
      </c>
      <c r="P231" s="22">
        <f>VLOOKUP(_xlfn.CONCAT($A231,$B231),'Atribuição de Nota'!$A:$S,17,0)*'Atribuição de Nota'!Q$5</f>
        <v>0</v>
      </c>
      <c r="Q231" s="22">
        <f>VLOOKUP(_xlfn.CONCAT($A231,$B231),'Atribuição de Nota'!$A:$S,18,0)*'Atribuição de Nota'!R$5</f>
        <v>0</v>
      </c>
      <c r="R231" s="22">
        <f>VLOOKUP(_xlfn.CONCAT($A231,$B231),'Atribuição de Nota'!$A:$S,19,0)*'Atribuição de Nota'!S$5</f>
        <v>0</v>
      </c>
      <c r="S231" s="10">
        <f t="shared" si="0"/>
        <v>0</v>
      </c>
      <c r="T231" s="10">
        <f t="shared" si="1"/>
        <v>0</v>
      </c>
      <c r="U231" s="24">
        <f t="shared" si="2"/>
        <v>0</v>
      </c>
    </row>
    <row r="232" spans="1:21" ht="13.2">
      <c r="A232" s="10" t="s">
        <v>257</v>
      </c>
      <c r="B232" s="10" t="s">
        <v>260</v>
      </c>
      <c r="C232" s="21"/>
      <c r="D232" s="22">
        <f>VLOOKUP(_xlfn.CONCAT($A232,$B232),'Atribuição de Nota'!$A:$S,5,0)*'Atribuição de Nota'!E$5</f>
        <v>0</v>
      </c>
      <c r="E232" s="22">
        <f>VLOOKUP(_xlfn.CONCAT($A232,$B232),'Atribuição de Nota'!$A:$S,6,0)*'Atribuição de Nota'!F$5</f>
        <v>0</v>
      </c>
      <c r="F232" s="22">
        <f>VLOOKUP(_xlfn.CONCAT($A232,$B232),'Atribuição de Nota'!$A:$S,7,0)*'Atribuição de Nota'!G$5</f>
        <v>0</v>
      </c>
      <c r="G232" s="22">
        <f>VLOOKUP(_xlfn.CONCAT($A232,$B232),'Atribuição de Nota'!$A:$S,8,0)*'Atribuição de Nota'!H$5</f>
        <v>0</v>
      </c>
      <c r="H232" s="22">
        <f>VLOOKUP(_xlfn.CONCAT($A232,$B232),'Atribuição de Nota'!$A:$S,9,0)*'Atribuição de Nota'!I$5</f>
        <v>0</v>
      </c>
      <c r="I232" s="22">
        <f>VLOOKUP(_xlfn.CONCAT($A232,$B232),'Atribuição de Nota'!$A:$S,10,0)*'Atribuição de Nota'!J$5</f>
        <v>0</v>
      </c>
      <c r="J232" s="22">
        <f>VLOOKUP(_xlfn.CONCAT($A232,$B232),'Atribuição de Nota'!$A:$S,11,0)*'Atribuição de Nota'!K$5</f>
        <v>0</v>
      </c>
      <c r="K232" s="22">
        <f>VLOOKUP(_xlfn.CONCAT($A232,$B232),'Atribuição de Nota'!$A:$S,12,0)*'Atribuição de Nota'!L$5</f>
        <v>0</v>
      </c>
      <c r="L232" s="22">
        <f>VLOOKUP(_xlfn.CONCAT($A232,$B232),'Atribuição de Nota'!$A:$S,13,0)*'Atribuição de Nota'!M$5</f>
        <v>0</v>
      </c>
      <c r="M232" s="22">
        <f>VLOOKUP(_xlfn.CONCAT($A232,$B232),'Atribuição de Nota'!$A:$S,14,0)*'Atribuição de Nota'!N$5</f>
        <v>0</v>
      </c>
      <c r="N232" s="22">
        <f>VLOOKUP(_xlfn.CONCAT($A232,$B232),'Atribuição de Nota'!$A:$S,15,0)*'Atribuição de Nota'!O$5</f>
        <v>0</v>
      </c>
      <c r="O232" s="22">
        <f>VLOOKUP(_xlfn.CONCAT($A232,$B232),'Atribuição de Nota'!$A:$S,16,0)*'Atribuição de Nota'!P$5</f>
        <v>0</v>
      </c>
      <c r="P232" s="22">
        <f>VLOOKUP(_xlfn.CONCAT($A232,$B232),'Atribuição de Nota'!$A:$S,17,0)*'Atribuição de Nota'!Q$5</f>
        <v>0</v>
      </c>
      <c r="Q232" s="22">
        <f>VLOOKUP(_xlfn.CONCAT($A232,$B232),'Atribuição de Nota'!$A:$S,18,0)*'Atribuição de Nota'!R$5</f>
        <v>0</v>
      </c>
      <c r="R232" s="22">
        <f>VLOOKUP(_xlfn.CONCAT($A232,$B232),'Atribuição de Nota'!$A:$S,19,0)*'Atribuição de Nota'!S$5</f>
        <v>0</v>
      </c>
      <c r="S232" s="10">
        <f t="shared" si="0"/>
        <v>0</v>
      </c>
      <c r="T232" s="10">
        <f t="shared" si="1"/>
        <v>0</v>
      </c>
      <c r="U232" s="24">
        <f t="shared" si="2"/>
        <v>0</v>
      </c>
    </row>
    <row r="233" spans="1:21" ht="13.2">
      <c r="A233" s="10" t="s">
        <v>257</v>
      </c>
      <c r="B233" s="10" t="s">
        <v>261</v>
      </c>
      <c r="C233" s="21"/>
      <c r="D233" s="22">
        <f>VLOOKUP(_xlfn.CONCAT($A233,$B233),'Atribuição de Nota'!$A:$S,5,0)*'Atribuição de Nota'!E$5</f>
        <v>0</v>
      </c>
      <c r="E233" s="22">
        <f>VLOOKUP(_xlfn.CONCAT($A233,$B233),'Atribuição de Nota'!$A:$S,6,0)*'Atribuição de Nota'!F$5</f>
        <v>0</v>
      </c>
      <c r="F233" s="22">
        <f>VLOOKUP(_xlfn.CONCAT($A233,$B233),'Atribuição de Nota'!$A:$S,7,0)*'Atribuição de Nota'!G$5</f>
        <v>0</v>
      </c>
      <c r="G233" s="22">
        <f>VLOOKUP(_xlfn.CONCAT($A233,$B233),'Atribuição de Nota'!$A:$S,8,0)*'Atribuição de Nota'!H$5</f>
        <v>0</v>
      </c>
      <c r="H233" s="22">
        <f>VLOOKUP(_xlfn.CONCAT($A233,$B233),'Atribuição de Nota'!$A:$S,9,0)*'Atribuição de Nota'!I$5</f>
        <v>0</v>
      </c>
      <c r="I233" s="22">
        <f>VLOOKUP(_xlfn.CONCAT($A233,$B233),'Atribuição de Nota'!$A:$S,10,0)*'Atribuição de Nota'!J$5</f>
        <v>0</v>
      </c>
      <c r="J233" s="22">
        <f>VLOOKUP(_xlfn.CONCAT($A233,$B233),'Atribuição de Nota'!$A:$S,11,0)*'Atribuição de Nota'!K$5</f>
        <v>0</v>
      </c>
      <c r="K233" s="22">
        <f>VLOOKUP(_xlfn.CONCAT($A233,$B233),'Atribuição de Nota'!$A:$S,12,0)*'Atribuição de Nota'!L$5</f>
        <v>0</v>
      </c>
      <c r="L233" s="22">
        <f>VLOOKUP(_xlfn.CONCAT($A233,$B233),'Atribuição de Nota'!$A:$S,13,0)*'Atribuição de Nota'!M$5</f>
        <v>0</v>
      </c>
      <c r="M233" s="22">
        <f>VLOOKUP(_xlfn.CONCAT($A233,$B233),'Atribuição de Nota'!$A:$S,14,0)*'Atribuição de Nota'!N$5</f>
        <v>0</v>
      </c>
      <c r="N233" s="22">
        <f>VLOOKUP(_xlfn.CONCAT($A233,$B233),'Atribuição de Nota'!$A:$S,15,0)*'Atribuição de Nota'!O$5</f>
        <v>0</v>
      </c>
      <c r="O233" s="22">
        <f>VLOOKUP(_xlfn.CONCAT($A233,$B233),'Atribuição de Nota'!$A:$S,16,0)*'Atribuição de Nota'!P$5</f>
        <v>0</v>
      </c>
      <c r="P233" s="22">
        <f>VLOOKUP(_xlfn.CONCAT($A233,$B233),'Atribuição de Nota'!$A:$S,17,0)*'Atribuição de Nota'!Q$5</f>
        <v>0</v>
      </c>
      <c r="Q233" s="22">
        <f>VLOOKUP(_xlfn.CONCAT($A233,$B233),'Atribuição de Nota'!$A:$S,18,0)*'Atribuição de Nota'!R$5</f>
        <v>0</v>
      </c>
      <c r="R233" s="22">
        <f>VLOOKUP(_xlfn.CONCAT($A233,$B233),'Atribuição de Nota'!$A:$S,19,0)*'Atribuição de Nota'!S$5</f>
        <v>0</v>
      </c>
      <c r="S233" s="10">
        <f t="shared" si="0"/>
        <v>0</v>
      </c>
      <c r="T233" s="10">
        <f t="shared" si="1"/>
        <v>0</v>
      </c>
      <c r="U233" s="24">
        <f t="shared" si="2"/>
        <v>0</v>
      </c>
    </row>
    <row r="234" spans="1:21" ht="13.2">
      <c r="A234" s="10" t="s">
        <v>257</v>
      </c>
      <c r="B234" s="10" t="s">
        <v>262</v>
      </c>
      <c r="C234" s="21"/>
      <c r="D234" s="22">
        <f>VLOOKUP(_xlfn.CONCAT($A234,$B234),'Atribuição de Nota'!$A:$S,5,0)*'Atribuição de Nota'!E$5</f>
        <v>0</v>
      </c>
      <c r="E234" s="22">
        <f>VLOOKUP(_xlfn.CONCAT($A234,$B234),'Atribuição de Nota'!$A:$S,6,0)*'Atribuição de Nota'!F$5</f>
        <v>0</v>
      </c>
      <c r="F234" s="22">
        <f>VLOOKUP(_xlfn.CONCAT($A234,$B234),'Atribuição de Nota'!$A:$S,7,0)*'Atribuição de Nota'!G$5</f>
        <v>0</v>
      </c>
      <c r="G234" s="22">
        <f>VLOOKUP(_xlfn.CONCAT($A234,$B234),'Atribuição de Nota'!$A:$S,8,0)*'Atribuição de Nota'!H$5</f>
        <v>0</v>
      </c>
      <c r="H234" s="22">
        <f>VLOOKUP(_xlfn.CONCAT($A234,$B234),'Atribuição de Nota'!$A:$S,9,0)*'Atribuição de Nota'!I$5</f>
        <v>0</v>
      </c>
      <c r="I234" s="22">
        <f>VLOOKUP(_xlfn.CONCAT($A234,$B234),'Atribuição de Nota'!$A:$S,10,0)*'Atribuição de Nota'!J$5</f>
        <v>0</v>
      </c>
      <c r="J234" s="22">
        <f>VLOOKUP(_xlfn.CONCAT($A234,$B234),'Atribuição de Nota'!$A:$S,11,0)*'Atribuição de Nota'!K$5</f>
        <v>0</v>
      </c>
      <c r="K234" s="22">
        <f>VLOOKUP(_xlfn.CONCAT($A234,$B234),'Atribuição de Nota'!$A:$S,12,0)*'Atribuição de Nota'!L$5</f>
        <v>0</v>
      </c>
      <c r="L234" s="22">
        <f>VLOOKUP(_xlfn.CONCAT($A234,$B234),'Atribuição de Nota'!$A:$S,13,0)*'Atribuição de Nota'!M$5</f>
        <v>0</v>
      </c>
      <c r="M234" s="22">
        <f>VLOOKUP(_xlfn.CONCAT($A234,$B234),'Atribuição de Nota'!$A:$S,14,0)*'Atribuição de Nota'!N$5</f>
        <v>0</v>
      </c>
      <c r="N234" s="22">
        <f>VLOOKUP(_xlfn.CONCAT($A234,$B234),'Atribuição de Nota'!$A:$S,15,0)*'Atribuição de Nota'!O$5</f>
        <v>0</v>
      </c>
      <c r="O234" s="22">
        <f>VLOOKUP(_xlfn.CONCAT($A234,$B234),'Atribuição de Nota'!$A:$S,16,0)*'Atribuição de Nota'!P$5</f>
        <v>0</v>
      </c>
      <c r="P234" s="22">
        <f>VLOOKUP(_xlfn.CONCAT($A234,$B234),'Atribuição de Nota'!$A:$S,17,0)*'Atribuição de Nota'!Q$5</f>
        <v>0</v>
      </c>
      <c r="Q234" s="22">
        <f>VLOOKUP(_xlfn.CONCAT($A234,$B234),'Atribuição de Nota'!$A:$S,18,0)*'Atribuição de Nota'!R$5</f>
        <v>0</v>
      </c>
      <c r="R234" s="22">
        <f>VLOOKUP(_xlfn.CONCAT($A234,$B234),'Atribuição de Nota'!$A:$S,19,0)*'Atribuição de Nota'!S$5</f>
        <v>0</v>
      </c>
      <c r="S234" s="10">
        <f t="shared" si="0"/>
        <v>0</v>
      </c>
      <c r="T234" s="10">
        <f t="shared" si="1"/>
        <v>0</v>
      </c>
      <c r="U234" s="24">
        <f t="shared" si="2"/>
        <v>0</v>
      </c>
    </row>
    <row r="235" spans="1:21" ht="13.2">
      <c r="A235" s="10" t="s">
        <v>257</v>
      </c>
      <c r="B235" s="10" t="s">
        <v>263</v>
      </c>
      <c r="C235" s="21"/>
      <c r="D235" s="22">
        <f>VLOOKUP(_xlfn.CONCAT($A235,$B235),'Atribuição de Nota'!$A:$S,5,0)*'Atribuição de Nota'!E$5</f>
        <v>0</v>
      </c>
      <c r="E235" s="22">
        <f>VLOOKUP(_xlfn.CONCAT($A235,$B235),'Atribuição de Nota'!$A:$S,6,0)*'Atribuição de Nota'!F$5</f>
        <v>0</v>
      </c>
      <c r="F235" s="22">
        <f>VLOOKUP(_xlfn.CONCAT($A235,$B235),'Atribuição de Nota'!$A:$S,7,0)*'Atribuição de Nota'!G$5</f>
        <v>0</v>
      </c>
      <c r="G235" s="22">
        <f>VLOOKUP(_xlfn.CONCAT($A235,$B235),'Atribuição de Nota'!$A:$S,8,0)*'Atribuição de Nota'!H$5</f>
        <v>0</v>
      </c>
      <c r="H235" s="22">
        <f>VLOOKUP(_xlfn.CONCAT($A235,$B235),'Atribuição de Nota'!$A:$S,9,0)*'Atribuição de Nota'!I$5</f>
        <v>0</v>
      </c>
      <c r="I235" s="22">
        <f>VLOOKUP(_xlfn.CONCAT($A235,$B235),'Atribuição de Nota'!$A:$S,10,0)*'Atribuição de Nota'!J$5</f>
        <v>0</v>
      </c>
      <c r="J235" s="22">
        <f>VLOOKUP(_xlfn.CONCAT($A235,$B235),'Atribuição de Nota'!$A:$S,11,0)*'Atribuição de Nota'!K$5</f>
        <v>0</v>
      </c>
      <c r="K235" s="22">
        <f>VLOOKUP(_xlfn.CONCAT($A235,$B235),'Atribuição de Nota'!$A:$S,12,0)*'Atribuição de Nota'!L$5</f>
        <v>0</v>
      </c>
      <c r="L235" s="22">
        <f>VLOOKUP(_xlfn.CONCAT($A235,$B235),'Atribuição de Nota'!$A:$S,13,0)*'Atribuição de Nota'!M$5</f>
        <v>0</v>
      </c>
      <c r="M235" s="22">
        <f>VLOOKUP(_xlfn.CONCAT($A235,$B235),'Atribuição de Nota'!$A:$S,14,0)*'Atribuição de Nota'!N$5</f>
        <v>0</v>
      </c>
      <c r="N235" s="22">
        <f>VLOOKUP(_xlfn.CONCAT($A235,$B235),'Atribuição de Nota'!$A:$S,15,0)*'Atribuição de Nota'!O$5</f>
        <v>0</v>
      </c>
      <c r="O235" s="22">
        <f>VLOOKUP(_xlfn.CONCAT($A235,$B235),'Atribuição de Nota'!$A:$S,16,0)*'Atribuição de Nota'!P$5</f>
        <v>0</v>
      </c>
      <c r="P235" s="22">
        <f>VLOOKUP(_xlfn.CONCAT($A235,$B235),'Atribuição de Nota'!$A:$S,17,0)*'Atribuição de Nota'!Q$5</f>
        <v>0</v>
      </c>
      <c r="Q235" s="22">
        <f>VLOOKUP(_xlfn.CONCAT($A235,$B235),'Atribuição de Nota'!$A:$S,18,0)*'Atribuição de Nota'!R$5</f>
        <v>0</v>
      </c>
      <c r="R235" s="22">
        <f>VLOOKUP(_xlfn.CONCAT($A235,$B235),'Atribuição de Nota'!$A:$S,19,0)*'Atribuição de Nota'!S$5</f>
        <v>0</v>
      </c>
      <c r="S235" s="10">
        <f t="shared" si="0"/>
        <v>0</v>
      </c>
      <c r="T235" s="10">
        <f t="shared" si="1"/>
        <v>0</v>
      </c>
      <c r="U235" s="24">
        <f t="shared" si="2"/>
        <v>0</v>
      </c>
    </row>
    <row r="236" spans="1:21" ht="13.2">
      <c r="A236" s="10" t="s">
        <v>257</v>
      </c>
      <c r="B236" s="10" t="s">
        <v>264</v>
      </c>
      <c r="C236" s="21"/>
      <c r="D236" s="22">
        <f>VLOOKUP(_xlfn.CONCAT($A236,$B236),'Atribuição de Nota'!$A:$S,5,0)*'Atribuição de Nota'!E$5</f>
        <v>0</v>
      </c>
      <c r="E236" s="22">
        <f>VLOOKUP(_xlfn.CONCAT($A236,$B236),'Atribuição de Nota'!$A:$S,6,0)*'Atribuição de Nota'!F$5</f>
        <v>0</v>
      </c>
      <c r="F236" s="22">
        <f>VLOOKUP(_xlfn.CONCAT($A236,$B236),'Atribuição de Nota'!$A:$S,7,0)*'Atribuição de Nota'!G$5</f>
        <v>0</v>
      </c>
      <c r="G236" s="22">
        <f>VLOOKUP(_xlfn.CONCAT($A236,$B236),'Atribuição de Nota'!$A:$S,8,0)*'Atribuição de Nota'!H$5</f>
        <v>0</v>
      </c>
      <c r="H236" s="22">
        <f>VLOOKUP(_xlfn.CONCAT($A236,$B236),'Atribuição de Nota'!$A:$S,9,0)*'Atribuição de Nota'!I$5</f>
        <v>0</v>
      </c>
      <c r="I236" s="22">
        <f>VLOOKUP(_xlfn.CONCAT($A236,$B236),'Atribuição de Nota'!$A:$S,10,0)*'Atribuição de Nota'!J$5</f>
        <v>0</v>
      </c>
      <c r="J236" s="22">
        <f>VLOOKUP(_xlfn.CONCAT($A236,$B236),'Atribuição de Nota'!$A:$S,11,0)*'Atribuição de Nota'!K$5</f>
        <v>0</v>
      </c>
      <c r="K236" s="22">
        <f>VLOOKUP(_xlfn.CONCAT($A236,$B236),'Atribuição de Nota'!$A:$S,12,0)*'Atribuição de Nota'!L$5</f>
        <v>0</v>
      </c>
      <c r="L236" s="22">
        <f>VLOOKUP(_xlfn.CONCAT($A236,$B236),'Atribuição de Nota'!$A:$S,13,0)*'Atribuição de Nota'!M$5</f>
        <v>0</v>
      </c>
      <c r="M236" s="22">
        <f>VLOOKUP(_xlfn.CONCAT($A236,$B236),'Atribuição de Nota'!$A:$S,14,0)*'Atribuição de Nota'!N$5</f>
        <v>0</v>
      </c>
      <c r="N236" s="22">
        <f>VLOOKUP(_xlfn.CONCAT($A236,$B236),'Atribuição de Nota'!$A:$S,15,0)*'Atribuição de Nota'!O$5</f>
        <v>0</v>
      </c>
      <c r="O236" s="22">
        <f>VLOOKUP(_xlfn.CONCAT($A236,$B236),'Atribuição de Nota'!$A:$S,16,0)*'Atribuição de Nota'!P$5</f>
        <v>0</v>
      </c>
      <c r="P236" s="22">
        <f>VLOOKUP(_xlfn.CONCAT($A236,$B236),'Atribuição de Nota'!$A:$S,17,0)*'Atribuição de Nota'!Q$5</f>
        <v>0</v>
      </c>
      <c r="Q236" s="22">
        <f>VLOOKUP(_xlfn.CONCAT($A236,$B236),'Atribuição de Nota'!$A:$S,18,0)*'Atribuição de Nota'!R$5</f>
        <v>0</v>
      </c>
      <c r="R236" s="22">
        <f>VLOOKUP(_xlfn.CONCAT($A236,$B236),'Atribuição de Nota'!$A:$S,19,0)*'Atribuição de Nota'!S$5</f>
        <v>0</v>
      </c>
      <c r="S236" s="10">
        <f t="shared" si="0"/>
        <v>0</v>
      </c>
      <c r="T236" s="10">
        <f t="shared" si="1"/>
        <v>0</v>
      </c>
      <c r="U236" s="24">
        <f t="shared" si="2"/>
        <v>0</v>
      </c>
    </row>
    <row r="237" spans="1:21" ht="13.2">
      <c r="A237" s="10" t="s">
        <v>257</v>
      </c>
      <c r="B237" s="10" t="s">
        <v>265</v>
      </c>
      <c r="C237" s="21"/>
      <c r="D237" s="22">
        <f>VLOOKUP(_xlfn.CONCAT($A237,$B237),'Atribuição de Nota'!$A:$S,5,0)*'Atribuição de Nota'!E$5</f>
        <v>0</v>
      </c>
      <c r="E237" s="22">
        <f>VLOOKUP(_xlfn.CONCAT($A237,$B237),'Atribuição de Nota'!$A:$S,6,0)*'Atribuição de Nota'!F$5</f>
        <v>0</v>
      </c>
      <c r="F237" s="22">
        <f>VLOOKUP(_xlfn.CONCAT($A237,$B237),'Atribuição de Nota'!$A:$S,7,0)*'Atribuição de Nota'!G$5</f>
        <v>0</v>
      </c>
      <c r="G237" s="22">
        <f>VLOOKUP(_xlfn.CONCAT($A237,$B237),'Atribuição de Nota'!$A:$S,8,0)*'Atribuição de Nota'!H$5</f>
        <v>0</v>
      </c>
      <c r="H237" s="22">
        <f>VLOOKUP(_xlfn.CONCAT($A237,$B237),'Atribuição de Nota'!$A:$S,9,0)*'Atribuição de Nota'!I$5</f>
        <v>0</v>
      </c>
      <c r="I237" s="22">
        <f>VLOOKUP(_xlfn.CONCAT($A237,$B237),'Atribuição de Nota'!$A:$S,10,0)*'Atribuição de Nota'!J$5</f>
        <v>0</v>
      </c>
      <c r="J237" s="22">
        <f>VLOOKUP(_xlfn.CONCAT($A237,$B237),'Atribuição de Nota'!$A:$S,11,0)*'Atribuição de Nota'!K$5</f>
        <v>0</v>
      </c>
      <c r="K237" s="22">
        <f>VLOOKUP(_xlfn.CONCAT($A237,$B237),'Atribuição de Nota'!$A:$S,12,0)*'Atribuição de Nota'!L$5</f>
        <v>0</v>
      </c>
      <c r="L237" s="22">
        <f>VLOOKUP(_xlfn.CONCAT($A237,$B237),'Atribuição de Nota'!$A:$S,13,0)*'Atribuição de Nota'!M$5</f>
        <v>0</v>
      </c>
      <c r="M237" s="22">
        <f>VLOOKUP(_xlfn.CONCAT($A237,$B237),'Atribuição de Nota'!$A:$S,14,0)*'Atribuição de Nota'!N$5</f>
        <v>0</v>
      </c>
      <c r="N237" s="22">
        <f>VLOOKUP(_xlfn.CONCAT($A237,$B237),'Atribuição de Nota'!$A:$S,15,0)*'Atribuição de Nota'!O$5</f>
        <v>0</v>
      </c>
      <c r="O237" s="22">
        <f>VLOOKUP(_xlfn.CONCAT($A237,$B237),'Atribuição de Nota'!$A:$S,16,0)*'Atribuição de Nota'!P$5</f>
        <v>0</v>
      </c>
      <c r="P237" s="22">
        <f>VLOOKUP(_xlfn.CONCAT($A237,$B237),'Atribuição de Nota'!$A:$S,17,0)*'Atribuição de Nota'!Q$5</f>
        <v>0</v>
      </c>
      <c r="Q237" s="22">
        <f>VLOOKUP(_xlfn.CONCAT($A237,$B237),'Atribuição de Nota'!$A:$S,18,0)*'Atribuição de Nota'!R$5</f>
        <v>0</v>
      </c>
      <c r="R237" s="22">
        <f>VLOOKUP(_xlfn.CONCAT($A237,$B237),'Atribuição de Nota'!$A:$S,19,0)*'Atribuição de Nota'!S$5</f>
        <v>0</v>
      </c>
      <c r="S237" s="10">
        <f t="shared" si="0"/>
        <v>0</v>
      </c>
      <c r="T237" s="10">
        <f t="shared" si="1"/>
        <v>0</v>
      </c>
      <c r="U237" s="24">
        <f t="shared" si="2"/>
        <v>0</v>
      </c>
    </row>
    <row r="238" spans="1:21" ht="13.2">
      <c r="A238" s="10" t="s">
        <v>257</v>
      </c>
      <c r="B238" s="10" t="s">
        <v>266</v>
      </c>
      <c r="C238" s="21"/>
      <c r="D238" s="22">
        <f>VLOOKUP(_xlfn.CONCAT($A238,$B238),'Atribuição de Nota'!$A:$S,5,0)*'Atribuição de Nota'!E$5</f>
        <v>0</v>
      </c>
      <c r="E238" s="22">
        <f>VLOOKUP(_xlfn.CONCAT($A238,$B238),'Atribuição de Nota'!$A:$S,6,0)*'Atribuição de Nota'!F$5</f>
        <v>0</v>
      </c>
      <c r="F238" s="22">
        <f>VLOOKUP(_xlfn.CONCAT($A238,$B238),'Atribuição de Nota'!$A:$S,7,0)*'Atribuição de Nota'!G$5</f>
        <v>0</v>
      </c>
      <c r="G238" s="22">
        <f>VLOOKUP(_xlfn.CONCAT($A238,$B238),'Atribuição de Nota'!$A:$S,8,0)*'Atribuição de Nota'!H$5</f>
        <v>0</v>
      </c>
      <c r="H238" s="22">
        <f>VLOOKUP(_xlfn.CONCAT($A238,$B238),'Atribuição de Nota'!$A:$S,9,0)*'Atribuição de Nota'!I$5</f>
        <v>0</v>
      </c>
      <c r="I238" s="22">
        <f>VLOOKUP(_xlfn.CONCAT($A238,$B238),'Atribuição de Nota'!$A:$S,10,0)*'Atribuição de Nota'!J$5</f>
        <v>0</v>
      </c>
      <c r="J238" s="22">
        <f>VLOOKUP(_xlfn.CONCAT($A238,$B238),'Atribuição de Nota'!$A:$S,11,0)*'Atribuição de Nota'!K$5</f>
        <v>0</v>
      </c>
      <c r="K238" s="22">
        <f>VLOOKUP(_xlfn.CONCAT($A238,$B238),'Atribuição de Nota'!$A:$S,12,0)*'Atribuição de Nota'!L$5</f>
        <v>0</v>
      </c>
      <c r="L238" s="22">
        <f>VLOOKUP(_xlfn.CONCAT($A238,$B238),'Atribuição de Nota'!$A:$S,13,0)*'Atribuição de Nota'!M$5</f>
        <v>0</v>
      </c>
      <c r="M238" s="22">
        <f>VLOOKUP(_xlfn.CONCAT($A238,$B238),'Atribuição de Nota'!$A:$S,14,0)*'Atribuição de Nota'!N$5</f>
        <v>0</v>
      </c>
      <c r="N238" s="22">
        <f>VLOOKUP(_xlfn.CONCAT($A238,$B238),'Atribuição de Nota'!$A:$S,15,0)*'Atribuição de Nota'!O$5</f>
        <v>0</v>
      </c>
      <c r="O238" s="22">
        <f>VLOOKUP(_xlfn.CONCAT($A238,$B238),'Atribuição de Nota'!$A:$S,16,0)*'Atribuição de Nota'!P$5</f>
        <v>0</v>
      </c>
      <c r="P238" s="22">
        <f>VLOOKUP(_xlfn.CONCAT($A238,$B238),'Atribuição de Nota'!$A:$S,17,0)*'Atribuição de Nota'!Q$5</f>
        <v>0</v>
      </c>
      <c r="Q238" s="22">
        <f>VLOOKUP(_xlfn.CONCAT($A238,$B238),'Atribuição de Nota'!$A:$S,18,0)*'Atribuição de Nota'!R$5</f>
        <v>0</v>
      </c>
      <c r="R238" s="22">
        <f>VLOOKUP(_xlfn.CONCAT($A238,$B238),'Atribuição de Nota'!$A:$S,19,0)*'Atribuição de Nota'!S$5</f>
        <v>0</v>
      </c>
      <c r="S238" s="10">
        <f t="shared" si="0"/>
        <v>0</v>
      </c>
      <c r="T238" s="10">
        <f t="shared" si="1"/>
        <v>0</v>
      </c>
      <c r="U238" s="24">
        <f t="shared" si="2"/>
        <v>0</v>
      </c>
    </row>
    <row r="239" spans="1:21" ht="13.2">
      <c r="A239" s="10" t="s">
        <v>257</v>
      </c>
      <c r="B239" s="10" t="s">
        <v>267</v>
      </c>
      <c r="C239" s="21"/>
      <c r="D239" s="22">
        <f>VLOOKUP(_xlfn.CONCAT($A239,$B239),'Atribuição de Nota'!$A:$S,5,0)*'Atribuição de Nota'!E$5</f>
        <v>0</v>
      </c>
      <c r="E239" s="22">
        <f>VLOOKUP(_xlfn.CONCAT($A239,$B239),'Atribuição de Nota'!$A:$S,6,0)*'Atribuição de Nota'!F$5</f>
        <v>0</v>
      </c>
      <c r="F239" s="22">
        <f>VLOOKUP(_xlfn.CONCAT($A239,$B239),'Atribuição de Nota'!$A:$S,7,0)*'Atribuição de Nota'!G$5</f>
        <v>0</v>
      </c>
      <c r="G239" s="22">
        <f>VLOOKUP(_xlfn.CONCAT($A239,$B239),'Atribuição de Nota'!$A:$S,8,0)*'Atribuição de Nota'!H$5</f>
        <v>0</v>
      </c>
      <c r="H239" s="22">
        <f>VLOOKUP(_xlfn.CONCAT($A239,$B239),'Atribuição de Nota'!$A:$S,9,0)*'Atribuição de Nota'!I$5</f>
        <v>0</v>
      </c>
      <c r="I239" s="22">
        <f>VLOOKUP(_xlfn.CONCAT($A239,$B239),'Atribuição de Nota'!$A:$S,10,0)*'Atribuição de Nota'!J$5</f>
        <v>0</v>
      </c>
      <c r="J239" s="22">
        <f>VLOOKUP(_xlfn.CONCAT($A239,$B239),'Atribuição de Nota'!$A:$S,11,0)*'Atribuição de Nota'!K$5</f>
        <v>0</v>
      </c>
      <c r="K239" s="22">
        <f>VLOOKUP(_xlfn.CONCAT($A239,$B239),'Atribuição de Nota'!$A:$S,12,0)*'Atribuição de Nota'!L$5</f>
        <v>0</v>
      </c>
      <c r="L239" s="22">
        <f>VLOOKUP(_xlfn.CONCAT($A239,$B239),'Atribuição de Nota'!$A:$S,13,0)*'Atribuição de Nota'!M$5</f>
        <v>0</v>
      </c>
      <c r="M239" s="22">
        <f>VLOOKUP(_xlfn.CONCAT($A239,$B239),'Atribuição de Nota'!$A:$S,14,0)*'Atribuição de Nota'!N$5</f>
        <v>0</v>
      </c>
      <c r="N239" s="22">
        <f>VLOOKUP(_xlfn.CONCAT($A239,$B239),'Atribuição de Nota'!$A:$S,15,0)*'Atribuição de Nota'!O$5</f>
        <v>0</v>
      </c>
      <c r="O239" s="22">
        <f>VLOOKUP(_xlfn.CONCAT($A239,$B239),'Atribuição de Nota'!$A:$S,16,0)*'Atribuição de Nota'!P$5</f>
        <v>0</v>
      </c>
      <c r="P239" s="22">
        <f>VLOOKUP(_xlfn.CONCAT($A239,$B239),'Atribuição de Nota'!$A:$S,17,0)*'Atribuição de Nota'!Q$5</f>
        <v>0</v>
      </c>
      <c r="Q239" s="22">
        <f>VLOOKUP(_xlfn.CONCAT($A239,$B239),'Atribuição de Nota'!$A:$S,18,0)*'Atribuição de Nota'!R$5</f>
        <v>0</v>
      </c>
      <c r="R239" s="22">
        <f>VLOOKUP(_xlfn.CONCAT($A239,$B239),'Atribuição de Nota'!$A:$S,19,0)*'Atribuição de Nota'!S$5</f>
        <v>0</v>
      </c>
      <c r="S239" s="10">
        <f t="shared" si="0"/>
        <v>0</v>
      </c>
      <c r="T239" s="10">
        <f t="shared" si="1"/>
        <v>0</v>
      </c>
      <c r="U239" s="24">
        <f t="shared" si="2"/>
        <v>0</v>
      </c>
    </row>
    <row r="240" spans="1:21" ht="13.2">
      <c r="A240" s="10" t="s">
        <v>257</v>
      </c>
      <c r="B240" s="10" t="s">
        <v>268</v>
      </c>
      <c r="C240" s="21"/>
      <c r="D240" s="22">
        <f>VLOOKUP(_xlfn.CONCAT($A240,$B240),'Atribuição de Nota'!$A:$S,5,0)*'Atribuição de Nota'!E$5</f>
        <v>0</v>
      </c>
      <c r="E240" s="22">
        <f>VLOOKUP(_xlfn.CONCAT($A240,$B240),'Atribuição de Nota'!$A:$S,6,0)*'Atribuição de Nota'!F$5</f>
        <v>0</v>
      </c>
      <c r="F240" s="22">
        <f>VLOOKUP(_xlfn.CONCAT($A240,$B240),'Atribuição de Nota'!$A:$S,7,0)*'Atribuição de Nota'!G$5</f>
        <v>0</v>
      </c>
      <c r="G240" s="22">
        <f>VLOOKUP(_xlfn.CONCAT($A240,$B240),'Atribuição de Nota'!$A:$S,8,0)*'Atribuição de Nota'!H$5</f>
        <v>0</v>
      </c>
      <c r="H240" s="22">
        <f>VLOOKUP(_xlfn.CONCAT($A240,$B240),'Atribuição de Nota'!$A:$S,9,0)*'Atribuição de Nota'!I$5</f>
        <v>0</v>
      </c>
      <c r="I240" s="22">
        <f>VLOOKUP(_xlfn.CONCAT($A240,$B240),'Atribuição de Nota'!$A:$S,10,0)*'Atribuição de Nota'!J$5</f>
        <v>0</v>
      </c>
      <c r="J240" s="22">
        <f>VLOOKUP(_xlfn.CONCAT($A240,$B240),'Atribuição de Nota'!$A:$S,11,0)*'Atribuição de Nota'!K$5</f>
        <v>0</v>
      </c>
      <c r="K240" s="22">
        <f>VLOOKUP(_xlfn.CONCAT($A240,$B240),'Atribuição de Nota'!$A:$S,12,0)*'Atribuição de Nota'!L$5</f>
        <v>0</v>
      </c>
      <c r="L240" s="22">
        <f>VLOOKUP(_xlfn.CONCAT($A240,$B240),'Atribuição de Nota'!$A:$S,13,0)*'Atribuição de Nota'!M$5</f>
        <v>0</v>
      </c>
      <c r="M240" s="22">
        <f>VLOOKUP(_xlfn.CONCAT($A240,$B240),'Atribuição de Nota'!$A:$S,14,0)*'Atribuição de Nota'!N$5</f>
        <v>0</v>
      </c>
      <c r="N240" s="22">
        <f>VLOOKUP(_xlfn.CONCAT($A240,$B240),'Atribuição de Nota'!$A:$S,15,0)*'Atribuição de Nota'!O$5</f>
        <v>0</v>
      </c>
      <c r="O240" s="22">
        <f>VLOOKUP(_xlfn.CONCAT($A240,$B240),'Atribuição de Nota'!$A:$S,16,0)*'Atribuição de Nota'!P$5</f>
        <v>0</v>
      </c>
      <c r="P240" s="22">
        <f>VLOOKUP(_xlfn.CONCAT($A240,$B240),'Atribuição de Nota'!$A:$S,17,0)*'Atribuição de Nota'!Q$5</f>
        <v>0</v>
      </c>
      <c r="Q240" s="22">
        <f>VLOOKUP(_xlfn.CONCAT($A240,$B240),'Atribuição de Nota'!$A:$S,18,0)*'Atribuição de Nota'!R$5</f>
        <v>0</v>
      </c>
      <c r="R240" s="22">
        <f>VLOOKUP(_xlfn.CONCAT($A240,$B240),'Atribuição de Nota'!$A:$S,19,0)*'Atribuição de Nota'!S$5</f>
        <v>0</v>
      </c>
      <c r="S240" s="10">
        <f t="shared" si="0"/>
        <v>0</v>
      </c>
      <c r="T240" s="10">
        <f t="shared" si="1"/>
        <v>0</v>
      </c>
      <c r="U240" s="24">
        <f t="shared" si="2"/>
        <v>0</v>
      </c>
    </row>
    <row r="241" spans="1:21" ht="13.2">
      <c r="A241" s="10" t="s">
        <v>257</v>
      </c>
      <c r="B241" s="10" t="s">
        <v>269</v>
      </c>
      <c r="C241" s="21"/>
      <c r="D241" s="22">
        <f>VLOOKUP(_xlfn.CONCAT($A241,$B241),'Atribuição de Nota'!$A:$S,5,0)*'Atribuição de Nota'!E$5</f>
        <v>0</v>
      </c>
      <c r="E241" s="22">
        <f>VLOOKUP(_xlfn.CONCAT($A241,$B241),'Atribuição de Nota'!$A:$S,6,0)*'Atribuição de Nota'!F$5</f>
        <v>0</v>
      </c>
      <c r="F241" s="22">
        <f>VLOOKUP(_xlfn.CONCAT($A241,$B241),'Atribuição de Nota'!$A:$S,7,0)*'Atribuição de Nota'!G$5</f>
        <v>0</v>
      </c>
      <c r="G241" s="22">
        <f>VLOOKUP(_xlfn.CONCAT($A241,$B241),'Atribuição de Nota'!$A:$S,8,0)*'Atribuição de Nota'!H$5</f>
        <v>0</v>
      </c>
      <c r="H241" s="22">
        <f>VLOOKUP(_xlfn.CONCAT($A241,$B241),'Atribuição de Nota'!$A:$S,9,0)*'Atribuição de Nota'!I$5</f>
        <v>0</v>
      </c>
      <c r="I241" s="22">
        <f>VLOOKUP(_xlfn.CONCAT($A241,$B241),'Atribuição de Nota'!$A:$S,10,0)*'Atribuição de Nota'!J$5</f>
        <v>0</v>
      </c>
      <c r="J241" s="22">
        <f>VLOOKUP(_xlfn.CONCAT($A241,$B241),'Atribuição de Nota'!$A:$S,11,0)*'Atribuição de Nota'!K$5</f>
        <v>0</v>
      </c>
      <c r="K241" s="22">
        <f>VLOOKUP(_xlfn.CONCAT($A241,$B241),'Atribuição de Nota'!$A:$S,12,0)*'Atribuição de Nota'!L$5</f>
        <v>0</v>
      </c>
      <c r="L241" s="22">
        <f>VLOOKUP(_xlfn.CONCAT($A241,$B241),'Atribuição de Nota'!$A:$S,13,0)*'Atribuição de Nota'!M$5</f>
        <v>0</v>
      </c>
      <c r="M241" s="22">
        <f>VLOOKUP(_xlfn.CONCAT($A241,$B241),'Atribuição de Nota'!$A:$S,14,0)*'Atribuição de Nota'!N$5</f>
        <v>0</v>
      </c>
      <c r="N241" s="22">
        <f>VLOOKUP(_xlfn.CONCAT($A241,$B241),'Atribuição de Nota'!$A:$S,15,0)*'Atribuição de Nota'!O$5</f>
        <v>0</v>
      </c>
      <c r="O241" s="22">
        <f>VLOOKUP(_xlfn.CONCAT($A241,$B241),'Atribuição de Nota'!$A:$S,16,0)*'Atribuição de Nota'!P$5</f>
        <v>0</v>
      </c>
      <c r="P241" s="22">
        <f>VLOOKUP(_xlfn.CONCAT($A241,$B241),'Atribuição de Nota'!$A:$S,17,0)*'Atribuição de Nota'!Q$5</f>
        <v>0</v>
      </c>
      <c r="Q241" s="22">
        <f>VLOOKUP(_xlfn.CONCAT($A241,$B241),'Atribuição de Nota'!$A:$S,18,0)*'Atribuição de Nota'!R$5</f>
        <v>0</v>
      </c>
      <c r="R241" s="22">
        <f>VLOOKUP(_xlfn.CONCAT($A241,$B241),'Atribuição de Nota'!$A:$S,19,0)*'Atribuição de Nota'!S$5</f>
        <v>0</v>
      </c>
      <c r="S241" s="10">
        <f t="shared" si="0"/>
        <v>0</v>
      </c>
      <c r="T241" s="10">
        <f t="shared" si="1"/>
        <v>0</v>
      </c>
      <c r="U241" s="24">
        <f t="shared" si="2"/>
        <v>0</v>
      </c>
    </row>
    <row r="242" spans="1:21" ht="13.2">
      <c r="A242" s="10" t="s">
        <v>257</v>
      </c>
      <c r="B242" s="10" t="s">
        <v>270</v>
      </c>
      <c r="C242" s="21"/>
      <c r="D242" s="22">
        <f>VLOOKUP(_xlfn.CONCAT($A242,$B242),'Atribuição de Nota'!$A:$S,5,0)*'Atribuição de Nota'!E$5</f>
        <v>0</v>
      </c>
      <c r="E242" s="22">
        <f>VLOOKUP(_xlfn.CONCAT($A242,$B242),'Atribuição de Nota'!$A:$S,6,0)*'Atribuição de Nota'!F$5</f>
        <v>0</v>
      </c>
      <c r="F242" s="22">
        <f>VLOOKUP(_xlfn.CONCAT($A242,$B242),'Atribuição de Nota'!$A:$S,7,0)*'Atribuição de Nota'!G$5</f>
        <v>0</v>
      </c>
      <c r="G242" s="22">
        <f>VLOOKUP(_xlfn.CONCAT($A242,$B242),'Atribuição de Nota'!$A:$S,8,0)*'Atribuição de Nota'!H$5</f>
        <v>0</v>
      </c>
      <c r="H242" s="22">
        <f>VLOOKUP(_xlfn.CONCAT($A242,$B242),'Atribuição de Nota'!$A:$S,9,0)*'Atribuição de Nota'!I$5</f>
        <v>0</v>
      </c>
      <c r="I242" s="22">
        <f>VLOOKUP(_xlfn.CONCAT($A242,$B242),'Atribuição de Nota'!$A:$S,10,0)*'Atribuição de Nota'!J$5</f>
        <v>0</v>
      </c>
      <c r="J242" s="22">
        <f>VLOOKUP(_xlfn.CONCAT($A242,$B242),'Atribuição de Nota'!$A:$S,11,0)*'Atribuição de Nota'!K$5</f>
        <v>0</v>
      </c>
      <c r="K242" s="22">
        <f>VLOOKUP(_xlfn.CONCAT($A242,$B242),'Atribuição de Nota'!$A:$S,12,0)*'Atribuição de Nota'!L$5</f>
        <v>0</v>
      </c>
      <c r="L242" s="22">
        <f>VLOOKUP(_xlfn.CONCAT($A242,$B242),'Atribuição de Nota'!$A:$S,13,0)*'Atribuição de Nota'!M$5</f>
        <v>0</v>
      </c>
      <c r="M242" s="22">
        <f>VLOOKUP(_xlfn.CONCAT($A242,$B242),'Atribuição de Nota'!$A:$S,14,0)*'Atribuição de Nota'!N$5</f>
        <v>0</v>
      </c>
      <c r="N242" s="22">
        <f>VLOOKUP(_xlfn.CONCAT($A242,$B242),'Atribuição de Nota'!$A:$S,15,0)*'Atribuição de Nota'!O$5</f>
        <v>0</v>
      </c>
      <c r="O242" s="22">
        <f>VLOOKUP(_xlfn.CONCAT($A242,$B242),'Atribuição de Nota'!$A:$S,16,0)*'Atribuição de Nota'!P$5</f>
        <v>0</v>
      </c>
      <c r="P242" s="22">
        <f>VLOOKUP(_xlfn.CONCAT($A242,$B242),'Atribuição de Nota'!$A:$S,17,0)*'Atribuição de Nota'!Q$5</f>
        <v>0</v>
      </c>
      <c r="Q242" s="22">
        <f>VLOOKUP(_xlfn.CONCAT($A242,$B242),'Atribuição de Nota'!$A:$S,18,0)*'Atribuição de Nota'!R$5</f>
        <v>0</v>
      </c>
      <c r="R242" s="22">
        <f>VLOOKUP(_xlfn.CONCAT($A242,$B242),'Atribuição de Nota'!$A:$S,19,0)*'Atribuição de Nota'!S$5</f>
        <v>0</v>
      </c>
      <c r="S242" s="10">
        <f t="shared" si="0"/>
        <v>0</v>
      </c>
      <c r="T242" s="10">
        <f t="shared" si="1"/>
        <v>0</v>
      </c>
      <c r="U242" s="24">
        <f t="shared" si="2"/>
        <v>0</v>
      </c>
    </row>
    <row r="243" spans="1:21" ht="13.2">
      <c r="A243" s="10" t="s">
        <v>271</v>
      </c>
      <c r="B243" s="10" t="s">
        <v>272</v>
      </c>
      <c r="C243" s="21">
        <v>200530103.62</v>
      </c>
      <c r="D243" s="22">
        <f>VLOOKUP(_xlfn.CONCAT($A243,$B243),'Atribuição de Nota'!$A:$S,5,0)*'Atribuição de Nota'!E$5</f>
        <v>0</v>
      </c>
      <c r="E243" s="22">
        <f>VLOOKUP(_xlfn.CONCAT($A243,$B243),'Atribuição de Nota'!$A:$S,6,0)*'Atribuição de Nota'!F$5</f>
        <v>0</v>
      </c>
      <c r="F243" s="22">
        <f>VLOOKUP(_xlfn.CONCAT($A243,$B243),'Atribuição de Nota'!$A:$S,7,0)*'Atribuição de Nota'!G$5</f>
        <v>0</v>
      </c>
      <c r="G243" s="22">
        <f>VLOOKUP(_xlfn.CONCAT($A243,$B243),'Atribuição de Nota'!$A:$S,8,0)*'Atribuição de Nota'!H$5</f>
        <v>0</v>
      </c>
      <c r="H243" s="22">
        <f>VLOOKUP(_xlfn.CONCAT($A243,$B243),'Atribuição de Nota'!$A:$S,9,0)*'Atribuição de Nota'!I$5</f>
        <v>0</v>
      </c>
      <c r="I243" s="22">
        <f>VLOOKUP(_xlfn.CONCAT($A243,$B243),'Atribuição de Nota'!$A:$S,10,0)*'Atribuição de Nota'!J$5</f>
        <v>0</v>
      </c>
      <c r="J243" s="22">
        <f>VLOOKUP(_xlfn.CONCAT($A243,$B243),'Atribuição de Nota'!$A:$S,11,0)*'Atribuição de Nota'!K$5</f>
        <v>0</v>
      </c>
      <c r="K243" s="22">
        <f>VLOOKUP(_xlfn.CONCAT($A243,$B243),'Atribuição de Nota'!$A:$S,12,0)*'Atribuição de Nota'!L$5</f>
        <v>0</v>
      </c>
      <c r="L243" s="22">
        <f>VLOOKUP(_xlfn.CONCAT($A243,$B243),'Atribuição de Nota'!$A:$S,13,0)*'Atribuição de Nota'!M$5</f>
        <v>0</v>
      </c>
      <c r="M243" s="22">
        <f>VLOOKUP(_xlfn.CONCAT($A243,$B243),'Atribuição de Nota'!$A:$S,14,0)*'Atribuição de Nota'!N$5</f>
        <v>0</v>
      </c>
      <c r="N243" s="22">
        <f>VLOOKUP(_xlfn.CONCAT($A243,$B243),'Atribuição de Nota'!$A:$S,15,0)*'Atribuição de Nota'!O$5</f>
        <v>0</v>
      </c>
      <c r="O243" s="22">
        <f>VLOOKUP(_xlfn.CONCAT($A243,$B243),'Atribuição de Nota'!$A:$S,16,0)*'Atribuição de Nota'!P$5</f>
        <v>0</v>
      </c>
      <c r="P243" s="22">
        <f>VLOOKUP(_xlfn.CONCAT($A243,$B243),'Atribuição de Nota'!$A:$S,17,0)*'Atribuição de Nota'!Q$5</f>
        <v>0</v>
      </c>
      <c r="Q243" s="22">
        <f>VLOOKUP(_xlfn.CONCAT($A243,$B243),'Atribuição de Nota'!$A:$S,18,0)*'Atribuição de Nota'!R$5</f>
        <v>0</v>
      </c>
      <c r="R243" s="22">
        <f>VLOOKUP(_xlfn.CONCAT($A243,$B243),'Atribuição de Nota'!$A:$S,19,0)*'Atribuição de Nota'!S$5</f>
        <v>0</v>
      </c>
      <c r="S243" s="10">
        <f t="shared" si="0"/>
        <v>0</v>
      </c>
      <c r="T243" s="10">
        <f t="shared" si="1"/>
        <v>0</v>
      </c>
      <c r="U243" s="24">
        <f t="shared" si="2"/>
        <v>0</v>
      </c>
    </row>
    <row r="244" spans="1:21" ht="13.2">
      <c r="A244" s="10" t="s">
        <v>271</v>
      </c>
      <c r="B244" s="10" t="s">
        <v>273</v>
      </c>
      <c r="C244" s="21">
        <v>59208026.350000001</v>
      </c>
      <c r="D244" s="22">
        <f>VLOOKUP(_xlfn.CONCAT($A244,$B244),'Atribuição de Nota'!$A:$S,5,0)*'Atribuição de Nota'!E$5</f>
        <v>0</v>
      </c>
      <c r="E244" s="22">
        <f>VLOOKUP(_xlfn.CONCAT($A244,$B244),'Atribuição de Nota'!$A:$S,6,0)*'Atribuição de Nota'!F$5</f>
        <v>0</v>
      </c>
      <c r="F244" s="22">
        <f>VLOOKUP(_xlfn.CONCAT($A244,$B244),'Atribuição de Nota'!$A:$S,7,0)*'Atribuição de Nota'!G$5</f>
        <v>0</v>
      </c>
      <c r="G244" s="22">
        <f>VLOOKUP(_xlfn.CONCAT($A244,$B244),'Atribuição de Nota'!$A:$S,8,0)*'Atribuição de Nota'!H$5</f>
        <v>0</v>
      </c>
      <c r="H244" s="22">
        <f>VLOOKUP(_xlfn.CONCAT($A244,$B244),'Atribuição de Nota'!$A:$S,9,0)*'Atribuição de Nota'!I$5</f>
        <v>0</v>
      </c>
      <c r="I244" s="22">
        <f>VLOOKUP(_xlfn.CONCAT($A244,$B244),'Atribuição de Nota'!$A:$S,10,0)*'Atribuição de Nota'!J$5</f>
        <v>0</v>
      </c>
      <c r="J244" s="22">
        <f>VLOOKUP(_xlfn.CONCAT($A244,$B244),'Atribuição de Nota'!$A:$S,11,0)*'Atribuição de Nota'!K$5</f>
        <v>0</v>
      </c>
      <c r="K244" s="22">
        <f>VLOOKUP(_xlfn.CONCAT($A244,$B244),'Atribuição de Nota'!$A:$S,12,0)*'Atribuição de Nota'!L$5</f>
        <v>0</v>
      </c>
      <c r="L244" s="22">
        <f>VLOOKUP(_xlfn.CONCAT($A244,$B244),'Atribuição de Nota'!$A:$S,13,0)*'Atribuição de Nota'!M$5</f>
        <v>0</v>
      </c>
      <c r="M244" s="22">
        <f>VLOOKUP(_xlfn.CONCAT($A244,$B244),'Atribuição de Nota'!$A:$S,14,0)*'Atribuição de Nota'!N$5</f>
        <v>0</v>
      </c>
      <c r="N244" s="22">
        <f>VLOOKUP(_xlfn.CONCAT($A244,$B244),'Atribuição de Nota'!$A:$S,15,0)*'Atribuição de Nota'!O$5</f>
        <v>0</v>
      </c>
      <c r="O244" s="22">
        <f>VLOOKUP(_xlfn.CONCAT($A244,$B244),'Atribuição de Nota'!$A:$S,16,0)*'Atribuição de Nota'!P$5</f>
        <v>0</v>
      </c>
      <c r="P244" s="22">
        <f>VLOOKUP(_xlfn.CONCAT($A244,$B244),'Atribuição de Nota'!$A:$S,17,0)*'Atribuição de Nota'!Q$5</f>
        <v>0</v>
      </c>
      <c r="Q244" s="22">
        <f>VLOOKUP(_xlfn.CONCAT($A244,$B244),'Atribuição de Nota'!$A:$S,18,0)*'Atribuição de Nota'!R$5</f>
        <v>0</v>
      </c>
      <c r="R244" s="22">
        <f>VLOOKUP(_xlfn.CONCAT($A244,$B244),'Atribuição de Nota'!$A:$S,19,0)*'Atribuição de Nota'!S$5</f>
        <v>0</v>
      </c>
      <c r="S244" s="10">
        <f t="shared" si="0"/>
        <v>0</v>
      </c>
      <c r="T244" s="10">
        <f t="shared" si="1"/>
        <v>0</v>
      </c>
      <c r="U244" s="24">
        <f t="shared" si="2"/>
        <v>0</v>
      </c>
    </row>
    <row r="245" spans="1:21" ht="13.2">
      <c r="A245" s="10" t="s">
        <v>271</v>
      </c>
      <c r="B245" s="10" t="s">
        <v>274</v>
      </c>
      <c r="C245" s="21"/>
      <c r="D245" s="22">
        <f>VLOOKUP(_xlfn.CONCAT($A245,$B245),'Atribuição de Nota'!$A:$S,5,0)*'Atribuição de Nota'!E$5</f>
        <v>0</v>
      </c>
      <c r="E245" s="22">
        <f>VLOOKUP(_xlfn.CONCAT($A245,$B245),'Atribuição de Nota'!$A:$S,6,0)*'Atribuição de Nota'!F$5</f>
        <v>0</v>
      </c>
      <c r="F245" s="22">
        <f>VLOOKUP(_xlfn.CONCAT($A245,$B245),'Atribuição de Nota'!$A:$S,7,0)*'Atribuição de Nota'!G$5</f>
        <v>0</v>
      </c>
      <c r="G245" s="22">
        <f>VLOOKUP(_xlfn.CONCAT($A245,$B245),'Atribuição de Nota'!$A:$S,8,0)*'Atribuição de Nota'!H$5</f>
        <v>0</v>
      </c>
      <c r="H245" s="22">
        <f>VLOOKUP(_xlfn.CONCAT($A245,$B245),'Atribuição de Nota'!$A:$S,9,0)*'Atribuição de Nota'!I$5</f>
        <v>0</v>
      </c>
      <c r="I245" s="22">
        <f>VLOOKUP(_xlfn.CONCAT($A245,$B245),'Atribuição de Nota'!$A:$S,10,0)*'Atribuição de Nota'!J$5</f>
        <v>0</v>
      </c>
      <c r="J245" s="22">
        <f>VLOOKUP(_xlfn.CONCAT($A245,$B245),'Atribuição de Nota'!$A:$S,11,0)*'Atribuição de Nota'!K$5</f>
        <v>0</v>
      </c>
      <c r="K245" s="22">
        <f>VLOOKUP(_xlfn.CONCAT($A245,$B245),'Atribuição de Nota'!$A:$S,12,0)*'Atribuição de Nota'!L$5</f>
        <v>0</v>
      </c>
      <c r="L245" s="22">
        <f>VLOOKUP(_xlfn.CONCAT($A245,$B245),'Atribuição de Nota'!$A:$S,13,0)*'Atribuição de Nota'!M$5</f>
        <v>0</v>
      </c>
      <c r="M245" s="22">
        <f>VLOOKUP(_xlfn.CONCAT($A245,$B245),'Atribuição de Nota'!$A:$S,14,0)*'Atribuição de Nota'!N$5</f>
        <v>0</v>
      </c>
      <c r="N245" s="22">
        <f>VLOOKUP(_xlfn.CONCAT($A245,$B245),'Atribuição de Nota'!$A:$S,15,0)*'Atribuição de Nota'!O$5</f>
        <v>0</v>
      </c>
      <c r="O245" s="22">
        <f>VLOOKUP(_xlfn.CONCAT($A245,$B245),'Atribuição de Nota'!$A:$S,16,0)*'Atribuição de Nota'!P$5</f>
        <v>0</v>
      </c>
      <c r="P245" s="22">
        <f>VLOOKUP(_xlfn.CONCAT($A245,$B245),'Atribuição de Nota'!$A:$S,17,0)*'Atribuição de Nota'!Q$5</f>
        <v>0</v>
      </c>
      <c r="Q245" s="22">
        <f>VLOOKUP(_xlfn.CONCAT($A245,$B245),'Atribuição de Nota'!$A:$S,18,0)*'Atribuição de Nota'!R$5</f>
        <v>0</v>
      </c>
      <c r="R245" s="22">
        <f>VLOOKUP(_xlfn.CONCAT($A245,$B245),'Atribuição de Nota'!$A:$S,19,0)*'Atribuição de Nota'!S$5</f>
        <v>0</v>
      </c>
      <c r="S245" s="10">
        <f t="shared" si="0"/>
        <v>0</v>
      </c>
      <c r="T245" s="10">
        <f t="shared" si="1"/>
        <v>0</v>
      </c>
      <c r="U245" s="24">
        <f t="shared" si="2"/>
        <v>0</v>
      </c>
    </row>
    <row r="246" spans="1:21" ht="13.2">
      <c r="A246" s="10" t="s">
        <v>271</v>
      </c>
      <c r="B246" s="10" t="s">
        <v>275</v>
      </c>
      <c r="C246" s="21"/>
      <c r="D246" s="22">
        <f>VLOOKUP(_xlfn.CONCAT($A246,$B246),'Atribuição de Nota'!$A:$S,5,0)*'Atribuição de Nota'!E$5</f>
        <v>0</v>
      </c>
      <c r="E246" s="22">
        <f>VLOOKUP(_xlfn.CONCAT($A246,$B246),'Atribuição de Nota'!$A:$S,6,0)*'Atribuição de Nota'!F$5</f>
        <v>0</v>
      </c>
      <c r="F246" s="22">
        <f>VLOOKUP(_xlfn.CONCAT($A246,$B246),'Atribuição de Nota'!$A:$S,7,0)*'Atribuição de Nota'!G$5</f>
        <v>0</v>
      </c>
      <c r="G246" s="22">
        <f>VLOOKUP(_xlfn.CONCAT($A246,$B246),'Atribuição de Nota'!$A:$S,8,0)*'Atribuição de Nota'!H$5</f>
        <v>0</v>
      </c>
      <c r="H246" s="22">
        <f>VLOOKUP(_xlfn.CONCAT($A246,$B246),'Atribuição de Nota'!$A:$S,9,0)*'Atribuição de Nota'!I$5</f>
        <v>0</v>
      </c>
      <c r="I246" s="22">
        <f>VLOOKUP(_xlfn.CONCAT($A246,$B246),'Atribuição de Nota'!$A:$S,10,0)*'Atribuição de Nota'!J$5</f>
        <v>0</v>
      </c>
      <c r="J246" s="22">
        <f>VLOOKUP(_xlfn.CONCAT($A246,$B246),'Atribuição de Nota'!$A:$S,11,0)*'Atribuição de Nota'!K$5</f>
        <v>0</v>
      </c>
      <c r="K246" s="22">
        <f>VLOOKUP(_xlfn.CONCAT($A246,$B246),'Atribuição de Nota'!$A:$S,12,0)*'Atribuição de Nota'!L$5</f>
        <v>0</v>
      </c>
      <c r="L246" s="22">
        <f>VLOOKUP(_xlfn.CONCAT($A246,$B246),'Atribuição de Nota'!$A:$S,13,0)*'Atribuição de Nota'!M$5</f>
        <v>0</v>
      </c>
      <c r="M246" s="22">
        <f>VLOOKUP(_xlfn.CONCAT($A246,$B246),'Atribuição de Nota'!$A:$S,14,0)*'Atribuição de Nota'!N$5</f>
        <v>0</v>
      </c>
      <c r="N246" s="22">
        <f>VLOOKUP(_xlfn.CONCAT($A246,$B246),'Atribuição de Nota'!$A:$S,15,0)*'Atribuição de Nota'!O$5</f>
        <v>0</v>
      </c>
      <c r="O246" s="22">
        <f>VLOOKUP(_xlfn.CONCAT($A246,$B246),'Atribuição de Nota'!$A:$S,16,0)*'Atribuição de Nota'!P$5</f>
        <v>0</v>
      </c>
      <c r="P246" s="22">
        <f>VLOOKUP(_xlfn.CONCAT($A246,$B246),'Atribuição de Nota'!$A:$S,17,0)*'Atribuição de Nota'!Q$5</f>
        <v>0</v>
      </c>
      <c r="Q246" s="22">
        <f>VLOOKUP(_xlfn.CONCAT($A246,$B246),'Atribuição de Nota'!$A:$S,18,0)*'Atribuição de Nota'!R$5</f>
        <v>0</v>
      </c>
      <c r="R246" s="22">
        <f>VLOOKUP(_xlfn.CONCAT($A246,$B246),'Atribuição de Nota'!$A:$S,19,0)*'Atribuição de Nota'!S$5</f>
        <v>0</v>
      </c>
      <c r="S246" s="10">
        <f t="shared" si="0"/>
        <v>0</v>
      </c>
      <c r="T246" s="10">
        <f t="shared" si="1"/>
        <v>0</v>
      </c>
      <c r="U246" s="24">
        <f t="shared" si="2"/>
        <v>0</v>
      </c>
    </row>
    <row r="247" spans="1:21" ht="13.2">
      <c r="A247" s="10" t="s">
        <v>271</v>
      </c>
      <c r="B247" s="10" t="s">
        <v>276</v>
      </c>
      <c r="C247" s="21">
        <v>9540573.7899999991</v>
      </c>
      <c r="D247" s="22">
        <f>VLOOKUP(_xlfn.CONCAT($A247,$B247),'Atribuição de Nota'!$A:$S,5,0)*'Atribuição de Nota'!E$5</f>
        <v>0</v>
      </c>
      <c r="E247" s="22">
        <f>VLOOKUP(_xlfn.CONCAT($A247,$B247),'Atribuição de Nota'!$A:$S,6,0)*'Atribuição de Nota'!F$5</f>
        <v>0</v>
      </c>
      <c r="F247" s="22">
        <f>VLOOKUP(_xlfn.CONCAT($A247,$B247),'Atribuição de Nota'!$A:$S,7,0)*'Atribuição de Nota'!G$5</f>
        <v>0</v>
      </c>
      <c r="G247" s="22">
        <f>VLOOKUP(_xlfn.CONCAT($A247,$B247),'Atribuição de Nota'!$A:$S,8,0)*'Atribuição de Nota'!H$5</f>
        <v>0</v>
      </c>
      <c r="H247" s="22">
        <f>VLOOKUP(_xlfn.CONCAT($A247,$B247),'Atribuição de Nota'!$A:$S,9,0)*'Atribuição de Nota'!I$5</f>
        <v>0</v>
      </c>
      <c r="I247" s="22">
        <f>VLOOKUP(_xlfn.CONCAT($A247,$B247),'Atribuição de Nota'!$A:$S,10,0)*'Atribuição de Nota'!J$5</f>
        <v>0</v>
      </c>
      <c r="J247" s="22">
        <f>VLOOKUP(_xlfn.CONCAT($A247,$B247),'Atribuição de Nota'!$A:$S,11,0)*'Atribuição de Nota'!K$5</f>
        <v>0</v>
      </c>
      <c r="K247" s="22">
        <f>VLOOKUP(_xlfn.CONCAT($A247,$B247),'Atribuição de Nota'!$A:$S,12,0)*'Atribuição de Nota'!L$5</f>
        <v>0</v>
      </c>
      <c r="L247" s="22">
        <f>VLOOKUP(_xlfn.CONCAT($A247,$B247),'Atribuição de Nota'!$A:$S,13,0)*'Atribuição de Nota'!M$5</f>
        <v>0</v>
      </c>
      <c r="M247" s="22">
        <f>VLOOKUP(_xlfn.CONCAT($A247,$B247),'Atribuição de Nota'!$A:$S,14,0)*'Atribuição de Nota'!N$5</f>
        <v>0</v>
      </c>
      <c r="N247" s="22">
        <f>VLOOKUP(_xlfn.CONCAT($A247,$B247),'Atribuição de Nota'!$A:$S,15,0)*'Atribuição de Nota'!O$5</f>
        <v>0</v>
      </c>
      <c r="O247" s="22">
        <f>VLOOKUP(_xlfn.CONCAT($A247,$B247),'Atribuição de Nota'!$A:$S,16,0)*'Atribuição de Nota'!P$5</f>
        <v>0</v>
      </c>
      <c r="P247" s="22">
        <f>VLOOKUP(_xlfn.CONCAT($A247,$B247),'Atribuição de Nota'!$A:$S,17,0)*'Atribuição de Nota'!Q$5</f>
        <v>0</v>
      </c>
      <c r="Q247" s="22">
        <f>VLOOKUP(_xlfn.CONCAT($A247,$B247),'Atribuição de Nota'!$A:$S,18,0)*'Atribuição de Nota'!R$5</f>
        <v>0</v>
      </c>
      <c r="R247" s="22">
        <f>VLOOKUP(_xlfn.CONCAT($A247,$B247),'Atribuição de Nota'!$A:$S,19,0)*'Atribuição de Nota'!S$5</f>
        <v>0</v>
      </c>
      <c r="S247" s="10">
        <f t="shared" si="0"/>
        <v>0</v>
      </c>
      <c r="T247" s="10">
        <f t="shared" si="1"/>
        <v>0</v>
      </c>
      <c r="U247" s="24">
        <f t="shared" si="2"/>
        <v>0</v>
      </c>
    </row>
    <row r="248" spans="1:21" ht="13.2">
      <c r="A248" s="10" t="s">
        <v>271</v>
      </c>
      <c r="B248" s="10" t="s">
        <v>277</v>
      </c>
      <c r="C248" s="21"/>
      <c r="D248" s="22">
        <f>VLOOKUP(_xlfn.CONCAT($A248,$B248),'Atribuição de Nota'!$A:$S,5,0)*'Atribuição de Nota'!E$5</f>
        <v>0</v>
      </c>
      <c r="E248" s="22">
        <f>VLOOKUP(_xlfn.CONCAT($A248,$B248),'Atribuição de Nota'!$A:$S,6,0)*'Atribuição de Nota'!F$5</f>
        <v>0</v>
      </c>
      <c r="F248" s="22">
        <f>VLOOKUP(_xlfn.CONCAT($A248,$B248),'Atribuição de Nota'!$A:$S,7,0)*'Atribuição de Nota'!G$5</f>
        <v>0</v>
      </c>
      <c r="G248" s="22">
        <f>VLOOKUP(_xlfn.CONCAT($A248,$B248),'Atribuição de Nota'!$A:$S,8,0)*'Atribuição de Nota'!H$5</f>
        <v>0</v>
      </c>
      <c r="H248" s="22">
        <f>VLOOKUP(_xlfn.CONCAT($A248,$B248),'Atribuição de Nota'!$A:$S,9,0)*'Atribuição de Nota'!I$5</f>
        <v>0</v>
      </c>
      <c r="I248" s="22">
        <f>VLOOKUP(_xlfn.CONCAT($A248,$B248),'Atribuição de Nota'!$A:$S,10,0)*'Atribuição de Nota'!J$5</f>
        <v>0</v>
      </c>
      <c r="J248" s="22">
        <f>VLOOKUP(_xlfn.CONCAT($A248,$B248),'Atribuição de Nota'!$A:$S,11,0)*'Atribuição de Nota'!K$5</f>
        <v>0</v>
      </c>
      <c r="K248" s="22">
        <f>VLOOKUP(_xlfn.CONCAT($A248,$B248),'Atribuição de Nota'!$A:$S,12,0)*'Atribuição de Nota'!L$5</f>
        <v>0</v>
      </c>
      <c r="L248" s="22">
        <f>VLOOKUP(_xlfn.CONCAT($A248,$B248),'Atribuição de Nota'!$A:$S,13,0)*'Atribuição de Nota'!M$5</f>
        <v>0</v>
      </c>
      <c r="M248" s="22">
        <f>VLOOKUP(_xlfn.CONCAT($A248,$B248),'Atribuição de Nota'!$A:$S,14,0)*'Atribuição de Nota'!N$5</f>
        <v>0</v>
      </c>
      <c r="N248" s="22">
        <f>VLOOKUP(_xlfn.CONCAT($A248,$B248),'Atribuição de Nota'!$A:$S,15,0)*'Atribuição de Nota'!O$5</f>
        <v>0</v>
      </c>
      <c r="O248" s="22">
        <f>VLOOKUP(_xlfn.CONCAT($A248,$B248),'Atribuição de Nota'!$A:$S,16,0)*'Atribuição de Nota'!P$5</f>
        <v>0</v>
      </c>
      <c r="P248" s="22">
        <f>VLOOKUP(_xlfn.CONCAT($A248,$B248),'Atribuição de Nota'!$A:$S,17,0)*'Atribuição de Nota'!Q$5</f>
        <v>0</v>
      </c>
      <c r="Q248" s="22">
        <f>VLOOKUP(_xlfn.CONCAT($A248,$B248),'Atribuição de Nota'!$A:$S,18,0)*'Atribuição de Nota'!R$5</f>
        <v>0</v>
      </c>
      <c r="R248" s="22">
        <f>VLOOKUP(_xlfn.CONCAT($A248,$B248),'Atribuição de Nota'!$A:$S,19,0)*'Atribuição de Nota'!S$5</f>
        <v>0</v>
      </c>
      <c r="S248" s="10">
        <f t="shared" si="0"/>
        <v>0</v>
      </c>
      <c r="T248" s="10">
        <f t="shared" si="1"/>
        <v>0</v>
      </c>
      <c r="U248" s="24">
        <f t="shared" si="2"/>
        <v>0</v>
      </c>
    </row>
    <row r="249" spans="1:21" ht="13.2">
      <c r="A249" s="10" t="s">
        <v>271</v>
      </c>
      <c r="B249" s="10" t="s">
        <v>278</v>
      </c>
      <c r="C249" s="21"/>
      <c r="D249" s="22">
        <f>VLOOKUP(_xlfn.CONCAT($A249,$B249),'Atribuição de Nota'!$A:$S,5,0)*'Atribuição de Nota'!E$5</f>
        <v>0</v>
      </c>
      <c r="E249" s="22">
        <f>VLOOKUP(_xlfn.CONCAT($A249,$B249),'Atribuição de Nota'!$A:$S,6,0)*'Atribuição de Nota'!F$5</f>
        <v>0</v>
      </c>
      <c r="F249" s="22">
        <f>VLOOKUP(_xlfn.CONCAT($A249,$B249),'Atribuição de Nota'!$A:$S,7,0)*'Atribuição de Nota'!G$5</f>
        <v>0</v>
      </c>
      <c r="G249" s="22">
        <f>VLOOKUP(_xlfn.CONCAT($A249,$B249),'Atribuição de Nota'!$A:$S,8,0)*'Atribuição de Nota'!H$5</f>
        <v>0</v>
      </c>
      <c r="H249" s="22">
        <f>VLOOKUP(_xlfn.CONCAT($A249,$B249),'Atribuição de Nota'!$A:$S,9,0)*'Atribuição de Nota'!I$5</f>
        <v>0</v>
      </c>
      <c r="I249" s="22">
        <f>VLOOKUP(_xlfn.CONCAT($A249,$B249),'Atribuição de Nota'!$A:$S,10,0)*'Atribuição de Nota'!J$5</f>
        <v>0</v>
      </c>
      <c r="J249" s="22">
        <f>VLOOKUP(_xlfn.CONCAT($A249,$B249),'Atribuição de Nota'!$A:$S,11,0)*'Atribuição de Nota'!K$5</f>
        <v>0</v>
      </c>
      <c r="K249" s="22">
        <f>VLOOKUP(_xlfn.CONCAT($A249,$B249),'Atribuição de Nota'!$A:$S,12,0)*'Atribuição de Nota'!L$5</f>
        <v>0</v>
      </c>
      <c r="L249" s="22">
        <f>VLOOKUP(_xlfn.CONCAT($A249,$B249),'Atribuição de Nota'!$A:$S,13,0)*'Atribuição de Nota'!M$5</f>
        <v>0</v>
      </c>
      <c r="M249" s="22">
        <f>VLOOKUP(_xlfn.CONCAT($A249,$B249),'Atribuição de Nota'!$A:$S,14,0)*'Atribuição de Nota'!N$5</f>
        <v>0</v>
      </c>
      <c r="N249" s="22">
        <f>VLOOKUP(_xlfn.CONCAT($A249,$B249),'Atribuição de Nota'!$A:$S,15,0)*'Atribuição de Nota'!O$5</f>
        <v>0</v>
      </c>
      <c r="O249" s="22">
        <f>VLOOKUP(_xlfn.CONCAT($A249,$B249),'Atribuição de Nota'!$A:$S,16,0)*'Atribuição de Nota'!P$5</f>
        <v>0</v>
      </c>
      <c r="P249" s="22">
        <f>VLOOKUP(_xlfn.CONCAT($A249,$B249),'Atribuição de Nota'!$A:$S,17,0)*'Atribuição de Nota'!Q$5</f>
        <v>0</v>
      </c>
      <c r="Q249" s="22">
        <f>VLOOKUP(_xlfn.CONCAT($A249,$B249),'Atribuição de Nota'!$A:$S,18,0)*'Atribuição de Nota'!R$5</f>
        <v>0</v>
      </c>
      <c r="R249" s="22">
        <f>VLOOKUP(_xlfn.CONCAT($A249,$B249),'Atribuição de Nota'!$A:$S,19,0)*'Atribuição de Nota'!S$5</f>
        <v>0</v>
      </c>
      <c r="S249" s="10">
        <f t="shared" si="0"/>
        <v>0</v>
      </c>
      <c r="T249" s="10">
        <f t="shared" si="1"/>
        <v>0</v>
      </c>
      <c r="U249" s="24">
        <f t="shared" si="2"/>
        <v>0</v>
      </c>
    </row>
    <row r="250" spans="1:21" ht="13.2">
      <c r="A250" s="10" t="s">
        <v>271</v>
      </c>
      <c r="B250" s="10" t="s">
        <v>279</v>
      </c>
      <c r="C250" s="21"/>
      <c r="D250" s="22">
        <f>VLOOKUP(_xlfn.CONCAT($A250,$B250),'Atribuição de Nota'!$A:$S,5,0)*'Atribuição de Nota'!E$5</f>
        <v>0</v>
      </c>
      <c r="E250" s="22">
        <f>VLOOKUP(_xlfn.CONCAT($A250,$B250),'Atribuição de Nota'!$A:$S,6,0)*'Atribuição de Nota'!F$5</f>
        <v>0</v>
      </c>
      <c r="F250" s="22">
        <f>VLOOKUP(_xlfn.CONCAT($A250,$B250),'Atribuição de Nota'!$A:$S,7,0)*'Atribuição de Nota'!G$5</f>
        <v>0</v>
      </c>
      <c r="G250" s="22">
        <f>VLOOKUP(_xlfn.CONCAT($A250,$B250),'Atribuição de Nota'!$A:$S,8,0)*'Atribuição de Nota'!H$5</f>
        <v>0</v>
      </c>
      <c r="H250" s="22">
        <f>VLOOKUP(_xlfn.CONCAT($A250,$B250),'Atribuição de Nota'!$A:$S,9,0)*'Atribuição de Nota'!I$5</f>
        <v>0</v>
      </c>
      <c r="I250" s="22">
        <f>VLOOKUP(_xlfn.CONCAT($A250,$B250),'Atribuição de Nota'!$A:$S,10,0)*'Atribuição de Nota'!J$5</f>
        <v>0</v>
      </c>
      <c r="J250" s="22">
        <f>VLOOKUP(_xlfn.CONCAT($A250,$B250),'Atribuição de Nota'!$A:$S,11,0)*'Atribuição de Nota'!K$5</f>
        <v>0</v>
      </c>
      <c r="K250" s="22">
        <f>VLOOKUP(_xlfn.CONCAT($A250,$B250),'Atribuição de Nota'!$A:$S,12,0)*'Atribuição de Nota'!L$5</f>
        <v>0</v>
      </c>
      <c r="L250" s="22">
        <f>VLOOKUP(_xlfn.CONCAT($A250,$B250),'Atribuição de Nota'!$A:$S,13,0)*'Atribuição de Nota'!M$5</f>
        <v>0</v>
      </c>
      <c r="M250" s="22">
        <f>VLOOKUP(_xlfn.CONCAT($A250,$B250),'Atribuição de Nota'!$A:$S,14,0)*'Atribuição de Nota'!N$5</f>
        <v>0</v>
      </c>
      <c r="N250" s="22">
        <f>VLOOKUP(_xlfn.CONCAT($A250,$B250),'Atribuição de Nota'!$A:$S,15,0)*'Atribuição de Nota'!O$5</f>
        <v>0</v>
      </c>
      <c r="O250" s="22">
        <f>VLOOKUP(_xlfn.CONCAT($A250,$B250),'Atribuição de Nota'!$A:$S,16,0)*'Atribuição de Nota'!P$5</f>
        <v>0</v>
      </c>
      <c r="P250" s="22">
        <f>VLOOKUP(_xlfn.CONCAT($A250,$B250),'Atribuição de Nota'!$A:$S,17,0)*'Atribuição de Nota'!Q$5</f>
        <v>0</v>
      </c>
      <c r="Q250" s="22">
        <f>VLOOKUP(_xlfn.CONCAT($A250,$B250),'Atribuição de Nota'!$A:$S,18,0)*'Atribuição de Nota'!R$5</f>
        <v>0</v>
      </c>
      <c r="R250" s="22">
        <f>VLOOKUP(_xlfn.CONCAT($A250,$B250),'Atribuição de Nota'!$A:$S,19,0)*'Atribuição de Nota'!S$5</f>
        <v>0</v>
      </c>
      <c r="S250" s="10">
        <f t="shared" si="0"/>
        <v>0</v>
      </c>
      <c r="T250" s="10">
        <f t="shared" si="1"/>
        <v>0</v>
      </c>
      <c r="U250" s="24">
        <f t="shared" si="2"/>
        <v>0</v>
      </c>
    </row>
    <row r="251" spans="1:21" ht="13.2">
      <c r="A251" s="10" t="s">
        <v>271</v>
      </c>
      <c r="B251" s="10" t="s">
        <v>280</v>
      </c>
      <c r="C251" s="21"/>
      <c r="D251" s="22">
        <f>VLOOKUP(_xlfn.CONCAT($A251,$B251),'Atribuição de Nota'!$A:$S,5,0)*'Atribuição de Nota'!E$5</f>
        <v>0</v>
      </c>
      <c r="E251" s="22">
        <f>VLOOKUP(_xlfn.CONCAT($A251,$B251),'Atribuição de Nota'!$A:$S,6,0)*'Atribuição de Nota'!F$5</f>
        <v>0</v>
      </c>
      <c r="F251" s="22">
        <f>VLOOKUP(_xlfn.CONCAT($A251,$B251),'Atribuição de Nota'!$A:$S,7,0)*'Atribuição de Nota'!G$5</f>
        <v>0</v>
      </c>
      <c r="G251" s="22">
        <f>VLOOKUP(_xlfn.CONCAT($A251,$B251),'Atribuição de Nota'!$A:$S,8,0)*'Atribuição de Nota'!H$5</f>
        <v>0</v>
      </c>
      <c r="H251" s="22">
        <f>VLOOKUP(_xlfn.CONCAT($A251,$B251),'Atribuição de Nota'!$A:$S,9,0)*'Atribuição de Nota'!I$5</f>
        <v>0</v>
      </c>
      <c r="I251" s="22">
        <f>VLOOKUP(_xlfn.CONCAT($A251,$B251),'Atribuição de Nota'!$A:$S,10,0)*'Atribuição de Nota'!J$5</f>
        <v>0</v>
      </c>
      <c r="J251" s="22">
        <f>VLOOKUP(_xlfn.CONCAT($A251,$B251),'Atribuição de Nota'!$A:$S,11,0)*'Atribuição de Nota'!K$5</f>
        <v>0</v>
      </c>
      <c r="K251" s="22">
        <f>VLOOKUP(_xlfn.CONCAT($A251,$B251),'Atribuição de Nota'!$A:$S,12,0)*'Atribuição de Nota'!L$5</f>
        <v>0</v>
      </c>
      <c r="L251" s="22">
        <f>VLOOKUP(_xlfn.CONCAT($A251,$B251),'Atribuição de Nota'!$A:$S,13,0)*'Atribuição de Nota'!M$5</f>
        <v>0</v>
      </c>
      <c r="M251" s="22">
        <f>VLOOKUP(_xlfn.CONCAT($A251,$B251),'Atribuição de Nota'!$A:$S,14,0)*'Atribuição de Nota'!N$5</f>
        <v>0</v>
      </c>
      <c r="N251" s="22">
        <f>VLOOKUP(_xlfn.CONCAT($A251,$B251),'Atribuição de Nota'!$A:$S,15,0)*'Atribuição de Nota'!O$5</f>
        <v>0</v>
      </c>
      <c r="O251" s="22">
        <f>VLOOKUP(_xlfn.CONCAT($A251,$B251),'Atribuição de Nota'!$A:$S,16,0)*'Atribuição de Nota'!P$5</f>
        <v>0</v>
      </c>
      <c r="P251" s="22">
        <f>VLOOKUP(_xlfn.CONCAT($A251,$B251),'Atribuição de Nota'!$A:$S,17,0)*'Atribuição de Nota'!Q$5</f>
        <v>0</v>
      </c>
      <c r="Q251" s="22">
        <f>VLOOKUP(_xlfn.CONCAT($A251,$B251),'Atribuição de Nota'!$A:$S,18,0)*'Atribuição de Nota'!R$5</f>
        <v>0</v>
      </c>
      <c r="R251" s="22">
        <f>VLOOKUP(_xlfn.CONCAT($A251,$B251),'Atribuição de Nota'!$A:$S,19,0)*'Atribuição de Nota'!S$5</f>
        <v>0</v>
      </c>
      <c r="S251" s="10">
        <f t="shared" si="0"/>
        <v>0</v>
      </c>
      <c r="T251" s="10">
        <f t="shared" si="1"/>
        <v>0</v>
      </c>
      <c r="U251" s="24">
        <f t="shared" si="2"/>
        <v>0</v>
      </c>
    </row>
    <row r="252" spans="1:21" ht="13.2">
      <c r="A252" s="10" t="s">
        <v>281</v>
      </c>
      <c r="B252" s="10" t="s">
        <v>282</v>
      </c>
      <c r="C252" s="21"/>
      <c r="D252" s="22">
        <f>VLOOKUP(_xlfn.CONCAT($A252,$B252),'Atribuição de Nota'!$A:$S,5,0)*'Atribuição de Nota'!E$5</f>
        <v>0</v>
      </c>
      <c r="E252" s="22">
        <f>VLOOKUP(_xlfn.CONCAT($A252,$B252),'Atribuição de Nota'!$A:$S,6,0)*'Atribuição de Nota'!F$5</f>
        <v>0</v>
      </c>
      <c r="F252" s="22">
        <f>VLOOKUP(_xlfn.CONCAT($A252,$B252),'Atribuição de Nota'!$A:$S,7,0)*'Atribuição de Nota'!G$5</f>
        <v>0</v>
      </c>
      <c r="G252" s="22">
        <f>VLOOKUP(_xlfn.CONCAT($A252,$B252),'Atribuição de Nota'!$A:$S,8,0)*'Atribuição de Nota'!H$5</f>
        <v>0</v>
      </c>
      <c r="H252" s="22">
        <f>VLOOKUP(_xlfn.CONCAT($A252,$B252),'Atribuição de Nota'!$A:$S,9,0)*'Atribuição de Nota'!I$5</f>
        <v>0</v>
      </c>
      <c r="I252" s="22">
        <f>VLOOKUP(_xlfn.CONCAT($A252,$B252),'Atribuição de Nota'!$A:$S,10,0)*'Atribuição de Nota'!J$5</f>
        <v>0</v>
      </c>
      <c r="J252" s="22">
        <f>VLOOKUP(_xlfn.CONCAT($A252,$B252),'Atribuição de Nota'!$A:$S,11,0)*'Atribuição de Nota'!K$5</f>
        <v>0</v>
      </c>
      <c r="K252" s="22">
        <f>VLOOKUP(_xlfn.CONCAT($A252,$B252),'Atribuição de Nota'!$A:$S,12,0)*'Atribuição de Nota'!L$5</f>
        <v>0</v>
      </c>
      <c r="L252" s="22">
        <f>VLOOKUP(_xlfn.CONCAT($A252,$B252),'Atribuição de Nota'!$A:$S,13,0)*'Atribuição de Nota'!M$5</f>
        <v>0</v>
      </c>
      <c r="M252" s="22">
        <f>VLOOKUP(_xlfn.CONCAT($A252,$B252),'Atribuição de Nota'!$A:$S,14,0)*'Atribuição de Nota'!N$5</f>
        <v>0</v>
      </c>
      <c r="N252" s="22">
        <f>VLOOKUP(_xlfn.CONCAT($A252,$B252),'Atribuição de Nota'!$A:$S,15,0)*'Atribuição de Nota'!O$5</f>
        <v>0</v>
      </c>
      <c r="O252" s="22">
        <f>VLOOKUP(_xlfn.CONCAT($A252,$B252),'Atribuição de Nota'!$A:$S,16,0)*'Atribuição de Nota'!P$5</f>
        <v>0</v>
      </c>
      <c r="P252" s="22">
        <f>VLOOKUP(_xlfn.CONCAT($A252,$B252),'Atribuição de Nota'!$A:$S,17,0)*'Atribuição de Nota'!Q$5</f>
        <v>0</v>
      </c>
      <c r="Q252" s="22">
        <f>VLOOKUP(_xlfn.CONCAT($A252,$B252),'Atribuição de Nota'!$A:$S,18,0)*'Atribuição de Nota'!R$5</f>
        <v>0</v>
      </c>
      <c r="R252" s="22">
        <f>VLOOKUP(_xlfn.CONCAT($A252,$B252),'Atribuição de Nota'!$A:$S,19,0)*'Atribuição de Nota'!S$5</f>
        <v>0</v>
      </c>
      <c r="S252" s="10">
        <f t="shared" si="0"/>
        <v>0</v>
      </c>
      <c r="T252" s="10">
        <f t="shared" si="1"/>
        <v>0</v>
      </c>
      <c r="U252" s="24">
        <f t="shared" si="2"/>
        <v>0</v>
      </c>
    </row>
    <row r="253" spans="1:21" ht="13.2">
      <c r="A253" s="10" t="s">
        <v>281</v>
      </c>
      <c r="B253" s="10" t="s">
        <v>283</v>
      </c>
      <c r="C253" s="21"/>
      <c r="D253" s="22">
        <f>VLOOKUP(_xlfn.CONCAT($A253,$B253),'Atribuição de Nota'!$A:$S,5,0)*'Atribuição de Nota'!E$5</f>
        <v>0</v>
      </c>
      <c r="E253" s="22">
        <f>VLOOKUP(_xlfn.CONCAT($A253,$B253),'Atribuição de Nota'!$A:$S,6,0)*'Atribuição de Nota'!F$5</f>
        <v>0</v>
      </c>
      <c r="F253" s="22">
        <f>VLOOKUP(_xlfn.CONCAT($A253,$B253),'Atribuição de Nota'!$A:$S,7,0)*'Atribuição de Nota'!G$5</f>
        <v>0</v>
      </c>
      <c r="G253" s="22">
        <f>VLOOKUP(_xlfn.CONCAT($A253,$B253),'Atribuição de Nota'!$A:$S,8,0)*'Atribuição de Nota'!H$5</f>
        <v>0</v>
      </c>
      <c r="H253" s="22">
        <f>VLOOKUP(_xlfn.CONCAT($A253,$B253),'Atribuição de Nota'!$A:$S,9,0)*'Atribuição de Nota'!I$5</f>
        <v>0</v>
      </c>
      <c r="I253" s="22">
        <f>VLOOKUP(_xlfn.CONCAT($A253,$B253),'Atribuição de Nota'!$A:$S,10,0)*'Atribuição de Nota'!J$5</f>
        <v>0</v>
      </c>
      <c r="J253" s="22">
        <f>VLOOKUP(_xlfn.CONCAT($A253,$B253),'Atribuição de Nota'!$A:$S,11,0)*'Atribuição de Nota'!K$5</f>
        <v>0</v>
      </c>
      <c r="K253" s="22">
        <f>VLOOKUP(_xlfn.CONCAT($A253,$B253),'Atribuição de Nota'!$A:$S,12,0)*'Atribuição de Nota'!L$5</f>
        <v>0</v>
      </c>
      <c r="L253" s="22">
        <f>VLOOKUP(_xlfn.CONCAT($A253,$B253),'Atribuição de Nota'!$A:$S,13,0)*'Atribuição de Nota'!M$5</f>
        <v>0</v>
      </c>
      <c r="M253" s="22">
        <f>VLOOKUP(_xlfn.CONCAT($A253,$B253),'Atribuição de Nota'!$A:$S,14,0)*'Atribuição de Nota'!N$5</f>
        <v>0</v>
      </c>
      <c r="N253" s="22">
        <f>VLOOKUP(_xlfn.CONCAT($A253,$B253),'Atribuição de Nota'!$A:$S,15,0)*'Atribuição de Nota'!O$5</f>
        <v>0</v>
      </c>
      <c r="O253" s="22">
        <f>VLOOKUP(_xlfn.CONCAT($A253,$B253),'Atribuição de Nota'!$A:$S,16,0)*'Atribuição de Nota'!P$5</f>
        <v>0</v>
      </c>
      <c r="P253" s="22">
        <f>VLOOKUP(_xlfn.CONCAT($A253,$B253),'Atribuição de Nota'!$A:$S,17,0)*'Atribuição de Nota'!Q$5</f>
        <v>0</v>
      </c>
      <c r="Q253" s="22">
        <f>VLOOKUP(_xlfn.CONCAT($A253,$B253),'Atribuição de Nota'!$A:$S,18,0)*'Atribuição de Nota'!R$5</f>
        <v>0</v>
      </c>
      <c r="R253" s="22">
        <f>VLOOKUP(_xlfn.CONCAT($A253,$B253),'Atribuição de Nota'!$A:$S,19,0)*'Atribuição de Nota'!S$5</f>
        <v>0</v>
      </c>
      <c r="S253" s="10">
        <f t="shared" si="0"/>
        <v>0</v>
      </c>
      <c r="T253" s="10">
        <f t="shared" si="1"/>
        <v>0</v>
      </c>
      <c r="U253" s="24">
        <f t="shared" si="2"/>
        <v>0</v>
      </c>
    </row>
    <row r="254" spans="1:21" ht="13.2">
      <c r="A254" s="10" t="s">
        <v>281</v>
      </c>
      <c r="B254" s="10" t="s">
        <v>284</v>
      </c>
      <c r="C254" s="21"/>
      <c r="D254" s="22">
        <f>VLOOKUP(_xlfn.CONCAT($A254,$B254),'Atribuição de Nota'!$A:$S,5,0)*'Atribuição de Nota'!E$5</f>
        <v>0</v>
      </c>
      <c r="E254" s="22">
        <f>VLOOKUP(_xlfn.CONCAT($A254,$B254),'Atribuição de Nota'!$A:$S,6,0)*'Atribuição de Nota'!F$5</f>
        <v>0</v>
      </c>
      <c r="F254" s="22">
        <f>VLOOKUP(_xlfn.CONCAT($A254,$B254),'Atribuição de Nota'!$A:$S,7,0)*'Atribuição de Nota'!G$5</f>
        <v>0</v>
      </c>
      <c r="G254" s="22">
        <f>VLOOKUP(_xlfn.CONCAT($A254,$B254),'Atribuição de Nota'!$A:$S,8,0)*'Atribuição de Nota'!H$5</f>
        <v>0</v>
      </c>
      <c r="H254" s="22">
        <f>VLOOKUP(_xlfn.CONCAT($A254,$B254),'Atribuição de Nota'!$A:$S,9,0)*'Atribuição de Nota'!I$5</f>
        <v>0</v>
      </c>
      <c r="I254" s="22">
        <f>VLOOKUP(_xlfn.CONCAT($A254,$B254),'Atribuição de Nota'!$A:$S,10,0)*'Atribuição de Nota'!J$5</f>
        <v>0</v>
      </c>
      <c r="J254" s="22">
        <f>VLOOKUP(_xlfn.CONCAT($A254,$B254),'Atribuição de Nota'!$A:$S,11,0)*'Atribuição de Nota'!K$5</f>
        <v>0</v>
      </c>
      <c r="K254" s="22">
        <f>VLOOKUP(_xlfn.CONCAT($A254,$B254),'Atribuição de Nota'!$A:$S,12,0)*'Atribuição de Nota'!L$5</f>
        <v>0</v>
      </c>
      <c r="L254" s="22">
        <f>VLOOKUP(_xlfn.CONCAT($A254,$B254),'Atribuição de Nota'!$A:$S,13,0)*'Atribuição de Nota'!M$5</f>
        <v>0</v>
      </c>
      <c r="M254" s="22">
        <f>VLOOKUP(_xlfn.CONCAT($A254,$B254),'Atribuição de Nota'!$A:$S,14,0)*'Atribuição de Nota'!N$5</f>
        <v>0</v>
      </c>
      <c r="N254" s="22">
        <f>VLOOKUP(_xlfn.CONCAT($A254,$B254),'Atribuição de Nota'!$A:$S,15,0)*'Atribuição de Nota'!O$5</f>
        <v>0</v>
      </c>
      <c r="O254" s="22">
        <f>VLOOKUP(_xlfn.CONCAT($A254,$B254),'Atribuição de Nota'!$A:$S,16,0)*'Atribuição de Nota'!P$5</f>
        <v>0</v>
      </c>
      <c r="P254" s="22">
        <f>VLOOKUP(_xlfn.CONCAT($A254,$B254),'Atribuição de Nota'!$A:$S,17,0)*'Atribuição de Nota'!Q$5</f>
        <v>0</v>
      </c>
      <c r="Q254" s="22">
        <f>VLOOKUP(_xlfn.CONCAT($A254,$B254),'Atribuição de Nota'!$A:$S,18,0)*'Atribuição de Nota'!R$5</f>
        <v>0</v>
      </c>
      <c r="R254" s="22">
        <f>VLOOKUP(_xlfn.CONCAT($A254,$B254),'Atribuição de Nota'!$A:$S,19,0)*'Atribuição de Nota'!S$5</f>
        <v>0</v>
      </c>
      <c r="S254" s="10">
        <f t="shared" si="0"/>
        <v>0</v>
      </c>
      <c r="T254" s="10">
        <f t="shared" si="1"/>
        <v>0</v>
      </c>
      <c r="U254" s="24">
        <f t="shared" si="2"/>
        <v>0</v>
      </c>
    </row>
    <row r="255" spans="1:21" ht="13.2">
      <c r="A255" s="10" t="s">
        <v>281</v>
      </c>
      <c r="B255" s="10" t="s">
        <v>285</v>
      </c>
      <c r="C255" s="21"/>
      <c r="D255" s="22">
        <f>VLOOKUP(_xlfn.CONCAT($A255,$B255),'Atribuição de Nota'!$A:$S,5,0)*'Atribuição de Nota'!E$5</f>
        <v>0</v>
      </c>
      <c r="E255" s="22">
        <f>VLOOKUP(_xlfn.CONCAT($A255,$B255),'Atribuição de Nota'!$A:$S,6,0)*'Atribuição de Nota'!F$5</f>
        <v>0</v>
      </c>
      <c r="F255" s="22">
        <f>VLOOKUP(_xlfn.CONCAT($A255,$B255),'Atribuição de Nota'!$A:$S,7,0)*'Atribuição de Nota'!G$5</f>
        <v>0</v>
      </c>
      <c r="G255" s="22">
        <f>VLOOKUP(_xlfn.CONCAT($A255,$B255),'Atribuição de Nota'!$A:$S,8,0)*'Atribuição de Nota'!H$5</f>
        <v>0</v>
      </c>
      <c r="H255" s="22">
        <f>VLOOKUP(_xlfn.CONCAT($A255,$B255),'Atribuição de Nota'!$A:$S,9,0)*'Atribuição de Nota'!I$5</f>
        <v>0</v>
      </c>
      <c r="I255" s="22">
        <f>VLOOKUP(_xlfn.CONCAT($A255,$B255),'Atribuição de Nota'!$A:$S,10,0)*'Atribuição de Nota'!J$5</f>
        <v>0</v>
      </c>
      <c r="J255" s="22">
        <f>VLOOKUP(_xlfn.CONCAT($A255,$B255),'Atribuição de Nota'!$A:$S,11,0)*'Atribuição de Nota'!K$5</f>
        <v>0</v>
      </c>
      <c r="K255" s="22">
        <f>VLOOKUP(_xlfn.CONCAT($A255,$B255),'Atribuição de Nota'!$A:$S,12,0)*'Atribuição de Nota'!L$5</f>
        <v>0</v>
      </c>
      <c r="L255" s="22">
        <f>VLOOKUP(_xlfn.CONCAT($A255,$B255),'Atribuição de Nota'!$A:$S,13,0)*'Atribuição de Nota'!M$5</f>
        <v>0</v>
      </c>
      <c r="M255" s="22">
        <f>VLOOKUP(_xlfn.CONCAT($A255,$B255),'Atribuição de Nota'!$A:$S,14,0)*'Atribuição de Nota'!N$5</f>
        <v>0</v>
      </c>
      <c r="N255" s="22">
        <f>VLOOKUP(_xlfn.CONCAT($A255,$B255),'Atribuição de Nota'!$A:$S,15,0)*'Atribuição de Nota'!O$5</f>
        <v>0</v>
      </c>
      <c r="O255" s="22">
        <f>VLOOKUP(_xlfn.CONCAT($A255,$B255),'Atribuição de Nota'!$A:$S,16,0)*'Atribuição de Nota'!P$5</f>
        <v>0</v>
      </c>
      <c r="P255" s="22">
        <f>VLOOKUP(_xlfn.CONCAT($A255,$B255),'Atribuição de Nota'!$A:$S,17,0)*'Atribuição de Nota'!Q$5</f>
        <v>0</v>
      </c>
      <c r="Q255" s="22">
        <f>VLOOKUP(_xlfn.CONCAT($A255,$B255),'Atribuição de Nota'!$A:$S,18,0)*'Atribuição de Nota'!R$5</f>
        <v>0</v>
      </c>
      <c r="R255" s="22">
        <f>VLOOKUP(_xlfn.CONCAT($A255,$B255),'Atribuição de Nota'!$A:$S,19,0)*'Atribuição de Nota'!S$5</f>
        <v>0</v>
      </c>
      <c r="S255" s="10">
        <f t="shared" si="0"/>
        <v>0</v>
      </c>
      <c r="T255" s="10">
        <f t="shared" si="1"/>
        <v>0</v>
      </c>
      <c r="U255" s="24">
        <f t="shared" si="2"/>
        <v>0</v>
      </c>
    </row>
    <row r="256" spans="1:21" ht="13.2">
      <c r="A256" s="10" t="s">
        <v>281</v>
      </c>
      <c r="B256" s="10" t="s">
        <v>286</v>
      </c>
      <c r="C256" s="21"/>
      <c r="D256" s="22">
        <f>VLOOKUP(_xlfn.CONCAT($A256,$B256),'Atribuição de Nota'!$A:$S,5,0)*'Atribuição de Nota'!E$5</f>
        <v>0</v>
      </c>
      <c r="E256" s="22">
        <f>VLOOKUP(_xlfn.CONCAT($A256,$B256),'Atribuição de Nota'!$A:$S,6,0)*'Atribuição de Nota'!F$5</f>
        <v>0</v>
      </c>
      <c r="F256" s="22">
        <f>VLOOKUP(_xlfn.CONCAT($A256,$B256),'Atribuição de Nota'!$A:$S,7,0)*'Atribuição de Nota'!G$5</f>
        <v>0</v>
      </c>
      <c r="G256" s="22">
        <f>VLOOKUP(_xlfn.CONCAT($A256,$B256),'Atribuição de Nota'!$A:$S,8,0)*'Atribuição de Nota'!H$5</f>
        <v>0</v>
      </c>
      <c r="H256" s="22">
        <f>VLOOKUP(_xlfn.CONCAT($A256,$B256),'Atribuição de Nota'!$A:$S,9,0)*'Atribuição de Nota'!I$5</f>
        <v>0</v>
      </c>
      <c r="I256" s="22">
        <f>VLOOKUP(_xlfn.CONCAT($A256,$B256),'Atribuição de Nota'!$A:$S,10,0)*'Atribuição de Nota'!J$5</f>
        <v>0</v>
      </c>
      <c r="J256" s="22">
        <f>VLOOKUP(_xlfn.CONCAT($A256,$B256),'Atribuição de Nota'!$A:$S,11,0)*'Atribuição de Nota'!K$5</f>
        <v>0</v>
      </c>
      <c r="K256" s="22">
        <f>VLOOKUP(_xlfn.CONCAT($A256,$B256),'Atribuição de Nota'!$A:$S,12,0)*'Atribuição de Nota'!L$5</f>
        <v>0</v>
      </c>
      <c r="L256" s="22">
        <f>VLOOKUP(_xlfn.CONCAT($A256,$B256),'Atribuição de Nota'!$A:$S,13,0)*'Atribuição de Nota'!M$5</f>
        <v>0</v>
      </c>
      <c r="M256" s="22">
        <f>VLOOKUP(_xlfn.CONCAT($A256,$B256),'Atribuição de Nota'!$A:$S,14,0)*'Atribuição de Nota'!N$5</f>
        <v>0</v>
      </c>
      <c r="N256" s="22">
        <f>VLOOKUP(_xlfn.CONCAT($A256,$B256),'Atribuição de Nota'!$A:$S,15,0)*'Atribuição de Nota'!O$5</f>
        <v>0</v>
      </c>
      <c r="O256" s="22">
        <f>VLOOKUP(_xlfn.CONCAT($A256,$B256),'Atribuição de Nota'!$A:$S,16,0)*'Atribuição de Nota'!P$5</f>
        <v>0</v>
      </c>
      <c r="P256" s="22">
        <f>VLOOKUP(_xlfn.CONCAT($A256,$B256),'Atribuição de Nota'!$A:$S,17,0)*'Atribuição de Nota'!Q$5</f>
        <v>0</v>
      </c>
      <c r="Q256" s="22">
        <f>VLOOKUP(_xlfn.CONCAT($A256,$B256),'Atribuição de Nota'!$A:$S,18,0)*'Atribuição de Nota'!R$5</f>
        <v>0</v>
      </c>
      <c r="R256" s="22">
        <f>VLOOKUP(_xlfn.CONCAT($A256,$B256),'Atribuição de Nota'!$A:$S,19,0)*'Atribuição de Nota'!S$5</f>
        <v>0</v>
      </c>
      <c r="S256" s="10">
        <f t="shared" si="0"/>
        <v>0</v>
      </c>
      <c r="T256" s="10">
        <f t="shared" si="1"/>
        <v>0</v>
      </c>
      <c r="U256" s="24">
        <f t="shared" si="2"/>
        <v>0</v>
      </c>
    </row>
    <row r="257" spans="1:21" ht="13.2">
      <c r="A257" s="10" t="s">
        <v>281</v>
      </c>
      <c r="B257" s="10" t="s">
        <v>287</v>
      </c>
      <c r="C257" s="21"/>
      <c r="D257" s="22">
        <f>VLOOKUP(_xlfn.CONCAT($A257,$B257),'Atribuição de Nota'!$A:$S,5,0)*'Atribuição de Nota'!E$5</f>
        <v>0</v>
      </c>
      <c r="E257" s="22">
        <f>VLOOKUP(_xlfn.CONCAT($A257,$B257),'Atribuição de Nota'!$A:$S,6,0)*'Atribuição de Nota'!F$5</f>
        <v>0</v>
      </c>
      <c r="F257" s="22">
        <f>VLOOKUP(_xlfn.CONCAT($A257,$B257),'Atribuição de Nota'!$A:$S,7,0)*'Atribuição de Nota'!G$5</f>
        <v>0</v>
      </c>
      <c r="G257" s="22">
        <f>VLOOKUP(_xlfn.CONCAT($A257,$B257),'Atribuição de Nota'!$A:$S,8,0)*'Atribuição de Nota'!H$5</f>
        <v>0</v>
      </c>
      <c r="H257" s="22">
        <f>VLOOKUP(_xlfn.CONCAT($A257,$B257),'Atribuição de Nota'!$A:$S,9,0)*'Atribuição de Nota'!I$5</f>
        <v>0</v>
      </c>
      <c r="I257" s="22">
        <f>VLOOKUP(_xlfn.CONCAT($A257,$B257),'Atribuição de Nota'!$A:$S,10,0)*'Atribuição de Nota'!J$5</f>
        <v>0</v>
      </c>
      <c r="J257" s="22">
        <f>VLOOKUP(_xlfn.CONCAT($A257,$B257),'Atribuição de Nota'!$A:$S,11,0)*'Atribuição de Nota'!K$5</f>
        <v>0</v>
      </c>
      <c r="K257" s="22">
        <f>VLOOKUP(_xlfn.CONCAT($A257,$B257),'Atribuição de Nota'!$A:$S,12,0)*'Atribuição de Nota'!L$5</f>
        <v>0</v>
      </c>
      <c r="L257" s="22">
        <f>VLOOKUP(_xlfn.CONCAT($A257,$B257),'Atribuição de Nota'!$A:$S,13,0)*'Atribuição de Nota'!M$5</f>
        <v>0</v>
      </c>
      <c r="M257" s="22">
        <f>VLOOKUP(_xlfn.CONCAT($A257,$B257),'Atribuição de Nota'!$A:$S,14,0)*'Atribuição de Nota'!N$5</f>
        <v>0</v>
      </c>
      <c r="N257" s="22">
        <f>VLOOKUP(_xlfn.CONCAT($A257,$B257),'Atribuição de Nota'!$A:$S,15,0)*'Atribuição de Nota'!O$5</f>
        <v>0</v>
      </c>
      <c r="O257" s="22">
        <f>VLOOKUP(_xlfn.CONCAT($A257,$B257),'Atribuição de Nota'!$A:$S,16,0)*'Atribuição de Nota'!P$5</f>
        <v>0</v>
      </c>
      <c r="P257" s="22">
        <f>VLOOKUP(_xlfn.CONCAT($A257,$B257),'Atribuição de Nota'!$A:$S,17,0)*'Atribuição de Nota'!Q$5</f>
        <v>0</v>
      </c>
      <c r="Q257" s="22">
        <f>VLOOKUP(_xlfn.CONCAT($A257,$B257),'Atribuição de Nota'!$A:$S,18,0)*'Atribuição de Nota'!R$5</f>
        <v>0</v>
      </c>
      <c r="R257" s="22">
        <f>VLOOKUP(_xlfn.CONCAT($A257,$B257),'Atribuição de Nota'!$A:$S,19,0)*'Atribuição de Nota'!S$5</f>
        <v>0</v>
      </c>
      <c r="S257" s="10">
        <f t="shared" si="0"/>
        <v>0</v>
      </c>
      <c r="T257" s="10">
        <f t="shared" si="1"/>
        <v>0</v>
      </c>
      <c r="U257" s="24">
        <f t="shared" si="2"/>
        <v>0</v>
      </c>
    </row>
    <row r="258" spans="1:21" ht="13.2">
      <c r="A258" s="10" t="s">
        <v>281</v>
      </c>
      <c r="B258" s="10" t="s">
        <v>288</v>
      </c>
      <c r="C258" s="21"/>
      <c r="D258" s="22">
        <f>VLOOKUP(_xlfn.CONCAT($A258,$B258),'Atribuição de Nota'!$A:$S,5,0)*'Atribuição de Nota'!E$5</f>
        <v>0</v>
      </c>
      <c r="E258" s="22">
        <f>VLOOKUP(_xlfn.CONCAT($A258,$B258),'Atribuição de Nota'!$A:$S,6,0)*'Atribuição de Nota'!F$5</f>
        <v>0</v>
      </c>
      <c r="F258" s="22">
        <f>VLOOKUP(_xlfn.CONCAT($A258,$B258),'Atribuição de Nota'!$A:$S,7,0)*'Atribuição de Nota'!G$5</f>
        <v>0</v>
      </c>
      <c r="G258" s="22">
        <f>VLOOKUP(_xlfn.CONCAT($A258,$B258),'Atribuição de Nota'!$A:$S,8,0)*'Atribuição de Nota'!H$5</f>
        <v>0</v>
      </c>
      <c r="H258" s="22">
        <f>VLOOKUP(_xlfn.CONCAT($A258,$B258),'Atribuição de Nota'!$A:$S,9,0)*'Atribuição de Nota'!I$5</f>
        <v>0</v>
      </c>
      <c r="I258" s="22">
        <f>VLOOKUP(_xlfn.CONCAT($A258,$B258),'Atribuição de Nota'!$A:$S,10,0)*'Atribuição de Nota'!J$5</f>
        <v>0</v>
      </c>
      <c r="J258" s="22">
        <f>VLOOKUP(_xlfn.CONCAT($A258,$B258),'Atribuição de Nota'!$A:$S,11,0)*'Atribuição de Nota'!K$5</f>
        <v>0</v>
      </c>
      <c r="K258" s="22">
        <f>VLOOKUP(_xlfn.CONCAT($A258,$B258),'Atribuição de Nota'!$A:$S,12,0)*'Atribuição de Nota'!L$5</f>
        <v>0</v>
      </c>
      <c r="L258" s="22">
        <f>VLOOKUP(_xlfn.CONCAT($A258,$B258),'Atribuição de Nota'!$A:$S,13,0)*'Atribuição de Nota'!M$5</f>
        <v>0</v>
      </c>
      <c r="M258" s="22">
        <f>VLOOKUP(_xlfn.CONCAT($A258,$B258),'Atribuição de Nota'!$A:$S,14,0)*'Atribuição de Nota'!N$5</f>
        <v>0</v>
      </c>
      <c r="N258" s="22">
        <f>VLOOKUP(_xlfn.CONCAT($A258,$B258),'Atribuição de Nota'!$A:$S,15,0)*'Atribuição de Nota'!O$5</f>
        <v>0</v>
      </c>
      <c r="O258" s="22">
        <f>VLOOKUP(_xlfn.CONCAT($A258,$B258),'Atribuição de Nota'!$A:$S,16,0)*'Atribuição de Nota'!P$5</f>
        <v>0</v>
      </c>
      <c r="P258" s="22">
        <f>VLOOKUP(_xlfn.CONCAT($A258,$B258),'Atribuição de Nota'!$A:$S,17,0)*'Atribuição de Nota'!Q$5</f>
        <v>0</v>
      </c>
      <c r="Q258" s="22">
        <f>VLOOKUP(_xlfn.CONCAT($A258,$B258),'Atribuição de Nota'!$A:$S,18,0)*'Atribuição de Nota'!R$5</f>
        <v>0</v>
      </c>
      <c r="R258" s="22">
        <f>VLOOKUP(_xlfn.CONCAT($A258,$B258),'Atribuição de Nota'!$A:$S,19,0)*'Atribuição de Nota'!S$5</f>
        <v>0</v>
      </c>
      <c r="S258" s="10">
        <f t="shared" ref="S258:S335" si="3">SUM(J258:R258)</f>
        <v>0</v>
      </c>
      <c r="T258" s="10">
        <f t="shared" ref="T258:T335" si="4">SUM(D258:I258)</f>
        <v>0</v>
      </c>
      <c r="U258" s="24">
        <f t="shared" ref="U258:U335" si="5">(S258+T258)/2</f>
        <v>0</v>
      </c>
    </row>
    <row r="259" spans="1:21" ht="13.2">
      <c r="A259" s="10" t="s">
        <v>281</v>
      </c>
      <c r="B259" s="10" t="s">
        <v>289</v>
      </c>
      <c r="C259" s="21"/>
      <c r="D259" s="22">
        <f>VLOOKUP(_xlfn.CONCAT($A259,$B259),'Atribuição de Nota'!$A:$S,5,0)*'Atribuição de Nota'!E$5</f>
        <v>0</v>
      </c>
      <c r="E259" s="22">
        <f>VLOOKUP(_xlfn.CONCAT($A259,$B259),'Atribuição de Nota'!$A:$S,6,0)*'Atribuição de Nota'!F$5</f>
        <v>0</v>
      </c>
      <c r="F259" s="22">
        <f>VLOOKUP(_xlfn.CONCAT($A259,$B259),'Atribuição de Nota'!$A:$S,7,0)*'Atribuição de Nota'!G$5</f>
        <v>0</v>
      </c>
      <c r="G259" s="22">
        <f>VLOOKUP(_xlfn.CONCAT($A259,$B259),'Atribuição de Nota'!$A:$S,8,0)*'Atribuição de Nota'!H$5</f>
        <v>0</v>
      </c>
      <c r="H259" s="22">
        <f>VLOOKUP(_xlfn.CONCAT($A259,$B259),'Atribuição de Nota'!$A:$S,9,0)*'Atribuição de Nota'!I$5</f>
        <v>0</v>
      </c>
      <c r="I259" s="22">
        <f>VLOOKUP(_xlfn.CONCAT($A259,$B259),'Atribuição de Nota'!$A:$S,10,0)*'Atribuição de Nota'!J$5</f>
        <v>0</v>
      </c>
      <c r="J259" s="22">
        <f>VLOOKUP(_xlfn.CONCAT($A259,$B259),'Atribuição de Nota'!$A:$S,11,0)*'Atribuição de Nota'!K$5</f>
        <v>0</v>
      </c>
      <c r="K259" s="22">
        <f>VLOOKUP(_xlfn.CONCAT($A259,$B259),'Atribuição de Nota'!$A:$S,12,0)*'Atribuição de Nota'!L$5</f>
        <v>0</v>
      </c>
      <c r="L259" s="22">
        <f>VLOOKUP(_xlfn.CONCAT($A259,$B259),'Atribuição de Nota'!$A:$S,13,0)*'Atribuição de Nota'!M$5</f>
        <v>0</v>
      </c>
      <c r="M259" s="22">
        <f>VLOOKUP(_xlfn.CONCAT($A259,$B259),'Atribuição de Nota'!$A:$S,14,0)*'Atribuição de Nota'!N$5</f>
        <v>0</v>
      </c>
      <c r="N259" s="22">
        <f>VLOOKUP(_xlfn.CONCAT($A259,$B259),'Atribuição de Nota'!$A:$S,15,0)*'Atribuição de Nota'!O$5</f>
        <v>0</v>
      </c>
      <c r="O259" s="22">
        <f>VLOOKUP(_xlfn.CONCAT($A259,$B259),'Atribuição de Nota'!$A:$S,16,0)*'Atribuição de Nota'!P$5</f>
        <v>0</v>
      </c>
      <c r="P259" s="22">
        <f>VLOOKUP(_xlfn.CONCAT($A259,$B259),'Atribuição de Nota'!$A:$S,17,0)*'Atribuição de Nota'!Q$5</f>
        <v>0</v>
      </c>
      <c r="Q259" s="22">
        <f>VLOOKUP(_xlfn.CONCAT($A259,$B259),'Atribuição de Nota'!$A:$S,18,0)*'Atribuição de Nota'!R$5</f>
        <v>0</v>
      </c>
      <c r="R259" s="22">
        <f>VLOOKUP(_xlfn.CONCAT($A259,$B259),'Atribuição de Nota'!$A:$S,19,0)*'Atribuição de Nota'!S$5</f>
        <v>0</v>
      </c>
      <c r="S259" s="10">
        <f t="shared" si="3"/>
        <v>0</v>
      </c>
      <c r="T259" s="10">
        <f t="shared" si="4"/>
        <v>0</v>
      </c>
      <c r="U259" s="24">
        <f t="shared" si="5"/>
        <v>0</v>
      </c>
    </row>
    <row r="260" spans="1:21" ht="13.2">
      <c r="A260" s="10" t="s">
        <v>281</v>
      </c>
      <c r="B260" s="10" t="s">
        <v>290</v>
      </c>
      <c r="C260" s="21"/>
      <c r="D260" s="22">
        <f>VLOOKUP(_xlfn.CONCAT($A260,$B260),'Atribuição de Nota'!$A:$S,5,0)*'Atribuição de Nota'!E$5</f>
        <v>0</v>
      </c>
      <c r="E260" s="22">
        <f>VLOOKUP(_xlfn.CONCAT($A260,$B260),'Atribuição de Nota'!$A:$S,6,0)*'Atribuição de Nota'!F$5</f>
        <v>0</v>
      </c>
      <c r="F260" s="22">
        <f>VLOOKUP(_xlfn.CONCAT($A260,$B260),'Atribuição de Nota'!$A:$S,7,0)*'Atribuição de Nota'!G$5</f>
        <v>0</v>
      </c>
      <c r="G260" s="22">
        <f>VLOOKUP(_xlfn.CONCAT($A260,$B260),'Atribuição de Nota'!$A:$S,8,0)*'Atribuição de Nota'!H$5</f>
        <v>0</v>
      </c>
      <c r="H260" s="22">
        <f>VLOOKUP(_xlfn.CONCAT($A260,$B260),'Atribuição de Nota'!$A:$S,9,0)*'Atribuição de Nota'!I$5</f>
        <v>0</v>
      </c>
      <c r="I260" s="22">
        <f>VLOOKUP(_xlfn.CONCAT($A260,$B260),'Atribuição de Nota'!$A:$S,10,0)*'Atribuição de Nota'!J$5</f>
        <v>0</v>
      </c>
      <c r="J260" s="22">
        <f>VLOOKUP(_xlfn.CONCAT($A260,$B260),'Atribuição de Nota'!$A:$S,11,0)*'Atribuição de Nota'!K$5</f>
        <v>0</v>
      </c>
      <c r="K260" s="22">
        <f>VLOOKUP(_xlfn.CONCAT($A260,$B260),'Atribuição de Nota'!$A:$S,12,0)*'Atribuição de Nota'!L$5</f>
        <v>0</v>
      </c>
      <c r="L260" s="22">
        <f>VLOOKUP(_xlfn.CONCAT($A260,$B260),'Atribuição de Nota'!$A:$S,13,0)*'Atribuição de Nota'!M$5</f>
        <v>0</v>
      </c>
      <c r="M260" s="22">
        <f>VLOOKUP(_xlfn.CONCAT($A260,$B260),'Atribuição de Nota'!$A:$S,14,0)*'Atribuição de Nota'!N$5</f>
        <v>0</v>
      </c>
      <c r="N260" s="22">
        <f>VLOOKUP(_xlfn.CONCAT($A260,$B260),'Atribuição de Nota'!$A:$S,15,0)*'Atribuição de Nota'!O$5</f>
        <v>0</v>
      </c>
      <c r="O260" s="22">
        <f>VLOOKUP(_xlfn.CONCAT($A260,$B260),'Atribuição de Nota'!$A:$S,16,0)*'Atribuição de Nota'!P$5</f>
        <v>0</v>
      </c>
      <c r="P260" s="22">
        <f>VLOOKUP(_xlfn.CONCAT($A260,$B260),'Atribuição de Nota'!$A:$S,17,0)*'Atribuição de Nota'!Q$5</f>
        <v>0</v>
      </c>
      <c r="Q260" s="22">
        <f>VLOOKUP(_xlfn.CONCAT($A260,$B260),'Atribuição de Nota'!$A:$S,18,0)*'Atribuição de Nota'!R$5</f>
        <v>0</v>
      </c>
      <c r="R260" s="22">
        <f>VLOOKUP(_xlfn.CONCAT($A260,$B260),'Atribuição de Nota'!$A:$S,19,0)*'Atribuição de Nota'!S$5</f>
        <v>0</v>
      </c>
      <c r="S260" s="10">
        <f t="shared" si="3"/>
        <v>0</v>
      </c>
      <c r="T260" s="10">
        <f t="shared" si="4"/>
        <v>0</v>
      </c>
      <c r="U260" s="24">
        <f t="shared" si="5"/>
        <v>0</v>
      </c>
    </row>
    <row r="261" spans="1:21" ht="13.2">
      <c r="A261" s="10" t="s">
        <v>281</v>
      </c>
      <c r="B261" s="10" t="s">
        <v>291</v>
      </c>
      <c r="C261" s="21"/>
      <c r="D261" s="22">
        <f>VLOOKUP(_xlfn.CONCAT($A261,$B261),'Atribuição de Nota'!$A:$S,5,0)*'Atribuição de Nota'!E$5</f>
        <v>0</v>
      </c>
      <c r="E261" s="22">
        <f>VLOOKUP(_xlfn.CONCAT($A261,$B261),'Atribuição de Nota'!$A:$S,6,0)*'Atribuição de Nota'!F$5</f>
        <v>0</v>
      </c>
      <c r="F261" s="22">
        <f>VLOOKUP(_xlfn.CONCAT($A261,$B261),'Atribuição de Nota'!$A:$S,7,0)*'Atribuição de Nota'!G$5</f>
        <v>0</v>
      </c>
      <c r="G261" s="22">
        <f>VLOOKUP(_xlfn.CONCAT($A261,$B261),'Atribuição de Nota'!$A:$S,8,0)*'Atribuição de Nota'!H$5</f>
        <v>0</v>
      </c>
      <c r="H261" s="22">
        <f>VLOOKUP(_xlfn.CONCAT($A261,$B261),'Atribuição de Nota'!$A:$S,9,0)*'Atribuição de Nota'!I$5</f>
        <v>0</v>
      </c>
      <c r="I261" s="22">
        <f>VLOOKUP(_xlfn.CONCAT($A261,$B261),'Atribuição de Nota'!$A:$S,10,0)*'Atribuição de Nota'!J$5</f>
        <v>0</v>
      </c>
      <c r="J261" s="22">
        <f>VLOOKUP(_xlfn.CONCAT($A261,$B261),'Atribuição de Nota'!$A:$S,11,0)*'Atribuição de Nota'!K$5</f>
        <v>0</v>
      </c>
      <c r="K261" s="22">
        <f>VLOOKUP(_xlfn.CONCAT($A261,$B261),'Atribuição de Nota'!$A:$S,12,0)*'Atribuição de Nota'!L$5</f>
        <v>0</v>
      </c>
      <c r="L261" s="22">
        <f>VLOOKUP(_xlfn.CONCAT($A261,$B261),'Atribuição de Nota'!$A:$S,13,0)*'Atribuição de Nota'!M$5</f>
        <v>0</v>
      </c>
      <c r="M261" s="22">
        <f>VLOOKUP(_xlfn.CONCAT($A261,$B261),'Atribuição de Nota'!$A:$S,14,0)*'Atribuição de Nota'!N$5</f>
        <v>0</v>
      </c>
      <c r="N261" s="22">
        <f>VLOOKUP(_xlfn.CONCAT($A261,$B261),'Atribuição de Nota'!$A:$S,15,0)*'Atribuição de Nota'!O$5</f>
        <v>0</v>
      </c>
      <c r="O261" s="22">
        <f>VLOOKUP(_xlfn.CONCAT($A261,$B261),'Atribuição de Nota'!$A:$S,16,0)*'Atribuição de Nota'!P$5</f>
        <v>0</v>
      </c>
      <c r="P261" s="22">
        <f>VLOOKUP(_xlfn.CONCAT($A261,$B261),'Atribuição de Nota'!$A:$S,17,0)*'Atribuição de Nota'!Q$5</f>
        <v>0</v>
      </c>
      <c r="Q261" s="22">
        <f>VLOOKUP(_xlfn.CONCAT($A261,$B261),'Atribuição de Nota'!$A:$S,18,0)*'Atribuição de Nota'!R$5</f>
        <v>0</v>
      </c>
      <c r="R261" s="22">
        <f>VLOOKUP(_xlfn.CONCAT($A261,$B261),'Atribuição de Nota'!$A:$S,19,0)*'Atribuição de Nota'!S$5</f>
        <v>0</v>
      </c>
      <c r="S261" s="10">
        <f t="shared" si="3"/>
        <v>0</v>
      </c>
      <c r="T261" s="10">
        <f t="shared" si="4"/>
        <v>0</v>
      </c>
      <c r="U261" s="24">
        <f t="shared" si="5"/>
        <v>0</v>
      </c>
    </row>
    <row r="262" spans="1:21" ht="13.2">
      <c r="A262" s="10" t="s">
        <v>281</v>
      </c>
      <c r="B262" s="10" t="s">
        <v>292</v>
      </c>
      <c r="C262" s="21"/>
      <c r="D262" s="22">
        <f>VLOOKUP(_xlfn.CONCAT($A262,$B262),'Atribuição de Nota'!$A:$S,5,0)*'Atribuição de Nota'!E$5</f>
        <v>0</v>
      </c>
      <c r="E262" s="22">
        <f>VLOOKUP(_xlfn.CONCAT($A262,$B262),'Atribuição de Nota'!$A:$S,6,0)*'Atribuição de Nota'!F$5</f>
        <v>0</v>
      </c>
      <c r="F262" s="22">
        <f>VLOOKUP(_xlfn.CONCAT($A262,$B262),'Atribuição de Nota'!$A:$S,7,0)*'Atribuição de Nota'!G$5</f>
        <v>0</v>
      </c>
      <c r="G262" s="22">
        <f>VLOOKUP(_xlfn.CONCAT($A262,$B262),'Atribuição de Nota'!$A:$S,8,0)*'Atribuição de Nota'!H$5</f>
        <v>0</v>
      </c>
      <c r="H262" s="22">
        <f>VLOOKUP(_xlfn.CONCAT($A262,$B262),'Atribuição de Nota'!$A:$S,9,0)*'Atribuição de Nota'!I$5</f>
        <v>0</v>
      </c>
      <c r="I262" s="22">
        <f>VLOOKUP(_xlfn.CONCAT($A262,$B262),'Atribuição de Nota'!$A:$S,10,0)*'Atribuição de Nota'!J$5</f>
        <v>0</v>
      </c>
      <c r="J262" s="22">
        <f>VLOOKUP(_xlfn.CONCAT($A262,$B262),'Atribuição de Nota'!$A:$S,11,0)*'Atribuição de Nota'!K$5</f>
        <v>0</v>
      </c>
      <c r="K262" s="22">
        <f>VLOOKUP(_xlfn.CONCAT($A262,$B262),'Atribuição de Nota'!$A:$S,12,0)*'Atribuição de Nota'!L$5</f>
        <v>0</v>
      </c>
      <c r="L262" s="22">
        <f>VLOOKUP(_xlfn.CONCAT($A262,$B262),'Atribuição de Nota'!$A:$S,13,0)*'Atribuição de Nota'!M$5</f>
        <v>0</v>
      </c>
      <c r="M262" s="22">
        <f>VLOOKUP(_xlfn.CONCAT($A262,$B262),'Atribuição de Nota'!$A:$S,14,0)*'Atribuição de Nota'!N$5</f>
        <v>0</v>
      </c>
      <c r="N262" s="22">
        <f>VLOOKUP(_xlfn.CONCAT($A262,$B262),'Atribuição de Nota'!$A:$S,15,0)*'Atribuição de Nota'!O$5</f>
        <v>0</v>
      </c>
      <c r="O262" s="22">
        <f>VLOOKUP(_xlfn.CONCAT($A262,$B262),'Atribuição de Nota'!$A:$S,16,0)*'Atribuição de Nota'!P$5</f>
        <v>0</v>
      </c>
      <c r="P262" s="22">
        <f>VLOOKUP(_xlfn.CONCAT($A262,$B262),'Atribuição de Nota'!$A:$S,17,0)*'Atribuição de Nota'!Q$5</f>
        <v>0</v>
      </c>
      <c r="Q262" s="22">
        <f>VLOOKUP(_xlfn.CONCAT($A262,$B262),'Atribuição de Nota'!$A:$S,18,0)*'Atribuição de Nota'!R$5</f>
        <v>0</v>
      </c>
      <c r="R262" s="22">
        <f>VLOOKUP(_xlfn.CONCAT($A262,$B262),'Atribuição de Nota'!$A:$S,19,0)*'Atribuição de Nota'!S$5</f>
        <v>0</v>
      </c>
      <c r="S262" s="10">
        <f t="shared" si="3"/>
        <v>0</v>
      </c>
      <c r="T262" s="10">
        <f t="shared" si="4"/>
        <v>0</v>
      </c>
      <c r="U262" s="24">
        <f t="shared" si="5"/>
        <v>0</v>
      </c>
    </row>
    <row r="263" spans="1:21" ht="13.2">
      <c r="A263" s="10" t="s">
        <v>281</v>
      </c>
      <c r="B263" s="10" t="s">
        <v>293</v>
      </c>
      <c r="C263" s="21">
        <v>4421.67</v>
      </c>
      <c r="D263" s="22">
        <f>VLOOKUP(_xlfn.CONCAT($A263,$B263),'Atribuição de Nota'!$A:$S,5,0)*'Atribuição de Nota'!E$5</f>
        <v>0</v>
      </c>
      <c r="E263" s="22">
        <f>VLOOKUP(_xlfn.CONCAT($A263,$B263),'Atribuição de Nota'!$A:$S,6,0)*'Atribuição de Nota'!F$5</f>
        <v>0</v>
      </c>
      <c r="F263" s="22">
        <f>VLOOKUP(_xlfn.CONCAT($A263,$B263),'Atribuição de Nota'!$A:$S,7,0)*'Atribuição de Nota'!G$5</f>
        <v>0</v>
      </c>
      <c r="G263" s="22">
        <f>VLOOKUP(_xlfn.CONCAT($A263,$B263),'Atribuição de Nota'!$A:$S,8,0)*'Atribuição de Nota'!H$5</f>
        <v>0</v>
      </c>
      <c r="H263" s="22">
        <f>VLOOKUP(_xlfn.CONCAT($A263,$B263),'Atribuição de Nota'!$A:$S,9,0)*'Atribuição de Nota'!I$5</f>
        <v>0</v>
      </c>
      <c r="I263" s="22">
        <f>VLOOKUP(_xlfn.CONCAT($A263,$B263),'Atribuição de Nota'!$A:$S,10,0)*'Atribuição de Nota'!J$5</f>
        <v>0</v>
      </c>
      <c r="J263" s="22">
        <f>VLOOKUP(_xlfn.CONCAT($A263,$B263),'Atribuição de Nota'!$A:$S,11,0)*'Atribuição de Nota'!K$5</f>
        <v>0</v>
      </c>
      <c r="K263" s="22">
        <f>VLOOKUP(_xlfn.CONCAT($A263,$B263),'Atribuição de Nota'!$A:$S,12,0)*'Atribuição de Nota'!L$5</f>
        <v>0</v>
      </c>
      <c r="L263" s="22">
        <f>VLOOKUP(_xlfn.CONCAT($A263,$B263),'Atribuição de Nota'!$A:$S,13,0)*'Atribuição de Nota'!M$5</f>
        <v>0</v>
      </c>
      <c r="M263" s="22">
        <f>VLOOKUP(_xlfn.CONCAT($A263,$B263),'Atribuição de Nota'!$A:$S,14,0)*'Atribuição de Nota'!N$5</f>
        <v>0</v>
      </c>
      <c r="N263" s="22">
        <f>VLOOKUP(_xlfn.CONCAT($A263,$B263),'Atribuição de Nota'!$A:$S,15,0)*'Atribuição de Nota'!O$5</f>
        <v>0</v>
      </c>
      <c r="O263" s="22">
        <f>VLOOKUP(_xlfn.CONCAT($A263,$B263),'Atribuição de Nota'!$A:$S,16,0)*'Atribuição de Nota'!P$5</f>
        <v>0</v>
      </c>
      <c r="P263" s="22">
        <f>VLOOKUP(_xlfn.CONCAT($A263,$B263),'Atribuição de Nota'!$A:$S,17,0)*'Atribuição de Nota'!Q$5</f>
        <v>0</v>
      </c>
      <c r="Q263" s="22">
        <f>VLOOKUP(_xlfn.CONCAT($A263,$B263),'Atribuição de Nota'!$A:$S,18,0)*'Atribuição de Nota'!R$5</f>
        <v>0</v>
      </c>
      <c r="R263" s="22">
        <f>VLOOKUP(_xlfn.CONCAT($A263,$B263),'Atribuição de Nota'!$A:$S,19,0)*'Atribuição de Nota'!S$5</f>
        <v>0</v>
      </c>
      <c r="S263" s="10">
        <f t="shared" si="3"/>
        <v>0</v>
      </c>
      <c r="T263" s="10">
        <f t="shared" si="4"/>
        <v>0</v>
      </c>
      <c r="U263" s="24">
        <f t="shared" si="5"/>
        <v>0</v>
      </c>
    </row>
    <row r="264" spans="1:21" ht="13.2">
      <c r="A264" s="10" t="s">
        <v>281</v>
      </c>
      <c r="B264" s="10" t="s">
        <v>294</v>
      </c>
      <c r="C264" s="21">
        <v>4421.67</v>
      </c>
      <c r="D264" s="22">
        <f>VLOOKUP(_xlfn.CONCAT($A264,$B264),'Atribuição de Nota'!$A:$S,5,0)*'Atribuição de Nota'!E$5</f>
        <v>0</v>
      </c>
      <c r="E264" s="22">
        <f>VLOOKUP(_xlfn.CONCAT($A264,$B264),'Atribuição de Nota'!$A:$S,6,0)*'Atribuição de Nota'!F$5</f>
        <v>0</v>
      </c>
      <c r="F264" s="22">
        <f>VLOOKUP(_xlfn.CONCAT($A264,$B264),'Atribuição de Nota'!$A:$S,7,0)*'Atribuição de Nota'!G$5</f>
        <v>0</v>
      </c>
      <c r="G264" s="22">
        <f>VLOOKUP(_xlfn.CONCAT($A264,$B264),'Atribuição de Nota'!$A:$S,8,0)*'Atribuição de Nota'!H$5</f>
        <v>0</v>
      </c>
      <c r="H264" s="22">
        <f>VLOOKUP(_xlfn.CONCAT($A264,$B264),'Atribuição de Nota'!$A:$S,9,0)*'Atribuição de Nota'!I$5</f>
        <v>0</v>
      </c>
      <c r="I264" s="22">
        <f>VLOOKUP(_xlfn.CONCAT($A264,$B264),'Atribuição de Nota'!$A:$S,10,0)*'Atribuição de Nota'!J$5</f>
        <v>0</v>
      </c>
      <c r="J264" s="22">
        <f>VLOOKUP(_xlfn.CONCAT($A264,$B264),'Atribuição de Nota'!$A:$S,11,0)*'Atribuição de Nota'!K$5</f>
        <v>0</v>
      </c>
      <c r="K264" s="22">
        <f>VLOOKUP(_xlfn.CONCAT($A264,$B264),'Atribuição de Nota'!$A:$S,12,0)*'Atribuição de Nota'!L$5</f>
        <v>0</v>
      </c>
      <c r="L264" s="22">
        <f>VLOOKUP(_xlfn.CONCAT($A264,$B264),'Atribuição de Nota'!$A:$S,13,0)*'Atribuição de Nota'!M$5</f>
        <v>0</v>
      </c>
      <c r="M264" s="22">
        <f>VLOOKUP(_xlfn.CONCAT($A264,$B264),'Atribuição de Nota'!$A:$S,14,0)*'Atribuição de Nota'!N$5</f>
        <v>0</v>
      </c>
      <c r="N264" s="22">
        <f>VLOOKUP(_xlfn.CONCAT($A264,$B264),'Atribuição de Nota'!$A:$S,15,0)*'Atribuição de Nota'!O$5</f>
        <v>0</v>
      </c>
      <c r="O264" s="22">
        <f>VLOOKUP(_xlfn.CONCAT($A264,$B264),'Atribuição de Nota'!$A:$S,16,0)*'Atribuição de Nota'!P$5</f>
        <v>0</v>
      </c>
      <c r="P264" s="22">
        <f>VLOOKUP(_xlfn.CONCAT($A264,$B264),'Atribuição de Nota'!$A:$S,17,0)*'Atribuição de Nota'!Q$5</f>
        <v>0</v>
      </c>
      <c r="Q264" s="22">
        <f>VLOOKUP(_xlfn.CONCAT($A264,$B264),'Atribuição de Nota'!$A:$S,18,0)*'Atribuição de Nota'!R$5</f>
        <v>0</v>
      </c>
      <c r="R264" s="22">
        <f>VLOOKUP(_xlfn.CONCAT($A264,$B264),'Atribuição de Nota'!$A:$S,19,0)*'Atribuição de Nota'!S$5</f>
        <v>0</v>
      </c>
      <c r="S264" s="10">
        <f t="shared" si="3"/>
        <v>0</v>
      </c>
      <c r="T264" s="10">
        <f t="shared" si="4"/>
        <v>0</v>
      </c>
      <c r="U264" s="24">
        <f t="shared" si="5"/>
        <v>0</v>
      </c>
    </row>
    <row r="265" spans="1:21" ht="13.2">
      <c r="A265" s="10" t="s">
        <v>281</v>
      </c>
      <c r="B265" s="10" t="s">
        <v>295</v>
      </c>
      <c r="C265" s="21"/>
      <c r="D265" s="22">
        <f>VLOOKUP(_xlfn.CONCAT($A265,$B265),'Atribuição de Nota'!$A:$S,5,0)*'Atribuição de Nota'!E$5</f>
        <v>0</v>
      </c>
      <c r="E265" s="22">
        <f>VLOOKUP(_xlfn.CONCAT($A265,$B265),'Atribuição de Nota'!$A:$S,6,0)*'Atribuição de Nota'!F$5</f>
        <v>0</v>
      </c>
      <c r="F265" s="22">
        <f>VLOOKUP(_xlfn.CONCAT($A265,$B265),'Atribuição de Nota'!$A:$S,7,0)*'Atribuição de Nota'!G$5</f>
        <v>0</v>
      </c>
      <c r="G265" s="22">
        <f>VLOOKUP(_xlfn.CONCAT($A265,$B265),'Atribuição de Nota'!$A:$S,8,0)*'Atribuição de Nota'!H$5</f>
        <v>0</v>
      </c>
      <c r="H265" s="22">
        <f>VLOOKUP(_xlfn.CONCAT($A265,$B265),'Atribuição de Nota'!$A:$S,9,0)*'Atribuição de Nota'!I$5</f>
        <v>0</v>
      </c>
      <c r="I265" s="22">
        <f>VLOOKUP(_xlfn.CONCAT($A265,$B265),'Atribuição de Nota'!$A:$S,10,0)*'Atribuição de Nota'!J$5</f>
        <v>0</v>
      </c>
      <c r="J265" s="22">
        <f>VLOOKUP(_xlfn.CONCAT($A265,$B265),'Atribuição de Nota'!$A:$S,11,0)*'Atribuição de Nota'!K$5</f>
        <v>0</v>
      </c>
      <c r="K265" s="22">
        <f>VLOOKUP(_xlfn.CONCAT($A265,$B265),'Atribuição de Nota'!$A:$S,12,0)*'Atribuição de Nota'!L$5</f>
        <v>0</v>
      </c>
      <c r="L265" s="22">
        <f>VLOOKUP(_xlfn.CONCAT($A265,$B265),'Atribuição de Nota'!$A:$S,13,0)*'Atribuição de Nota'!M$5</f>
        <v>0</v>
      </c>
      <c r="M265" s="22">
        <f>VLOOKUP(_xlfn.CONCAT($A265,$B265),'Atribuição de Nota'!$A:$S,14,0)*'Atribuição de Nota'!N$5</f>
        <v>0</v>
      </c>
      <c r="N265" s="22">
        <f>VLOOKUP(_xlfn.CONCAT($A265,$B265),'Atribuição de Nota'!$A:$S,15,0)*'Atribuição de Nota'!O$5</f>
        <v>0</v>
      </c>
      <c r="O265" s="22">
        <f>VLOOKUP(_xlfn.CONCAT($A265,$B265),'Atribuição de Nota'!$A:$S,16,0)*'Atribuição de Nota'!P$5</f>
        <v>0</v>
      </c>
      <c r="P265" s="22">
        <f>VLOOKUP(_xlfn.CONCAT($A265,$B265),'Atribuição de Nota'!$A:$S,17,0)*'Atribuição de Nota'!Q$5</f>
        <v>0</v>
      </c>
      <c r="Q265" s="22">
        <f>VLOOKUP(_xlfn.CONCAT($A265,$B265),'Atribuição de Nota'!$A:$S,18,0)*'Atribuição de Nota'!R$5</f>
        <v>0</v>
      </c>
      <c r="R265" s="22">
        <f>VLOOKUP(_xlfn.CONCAT($A265,$B265),'Atribuição de Nota'!$A:$S,19,0)*'Atribuição de Nota'!S$5</f>
        <v>0</v>
      </c>
      <c r="S265" s="10">
        <f t="shared" si="3"/>
        <v>0</v>
      </c>
      <c r="T265" s="10">
        <f t="shared" si="4"/>
        <v>0</v>
      </c>
      <c r="U265" s="24">
        <f t="shared" si="5"/>
        <v>0</v>
      </c>
    </row>
    <row r="266" spans="1:21" ht="13.2">
      <c r="A266" s="10" t="s">
        <v>281</v>
      </c>
      <c r="B266" s="10" t="s">
        <v>296</v>
      </c>
      <c r="C266" s="21"/>
      <c r="D266" s="22">
        <f>VLOOKUP(_xlfn.CONCAT($A266,$B266),'Atribuição de Nota'!$A:$S,5,0)*'Atribuição de Nota'!E$5</f>
        <v>0</v>
      </c>
      <c r="E266" s="22">
        <f>VLOOKUP(_xlfn.CONCAT($A266,$B266),'Atribuição de Nota'!$A:$S,6,0)*'Atribuição de Nota'!F$5</f>
        <v>0</v>
      </c>
      <c r="F266" s="22">
        <f>VLOOKUP(_xlfn.CONCAT($A266,$B266),'Atribuição de Nota'!$A:$S,7,0)*'Atribuição de Nota'!G$5</f>
        <v>0</v>
      </c>
      <c r="G266" s="22">
        <f>VLOOKUP(_xlfn.CONCAT($A266,$B266),'Atribuição de Nota'!$A:$S,8,0)*'Atribuição de Nota'!H$5</f>
        <v>0</v>
      </c>
      <c r="H266" s="22">
        <f>VLOOKUP(_xlfn.CONCAT($A266,$B266),'Atribuição de Nota'!$A:$S,9,0)*'Atribuição de Nota'!I$5</f>
        <v>0</v>
      </c>
      <c r="I266" s="22">
        <f>VLOOKUP(_xlfn.CONCAT($A266,$B266),'Atribuição de Nota'!$A:$S,10,0)*'Atribuição de Nota'!J$5</f>
        <v>0</v>
      </c>
      <c r="J266" s="22">
        <f>VLOOKUP(_xlfn.CONCAT($A266,$B266),'Atribuição de Nota'!$A:$S,11,0)*'Atribuição de Nota'!K$5</f>
        <v>0</v>
      </c>
      <c r="K266" s="22">
        <f>VLOOKUP(_xlfn.CONCAT($A266,$B266),'Atribuição de Nota'!$A:$S,12,0)*'Atribuição de Nota'!L$5</f>
        <v>0</v>
      </c>
      <c r="L266" s="22">
        <f>VLOOKUP(_xlfn.CONCAT($A266,$B266),'Atribuição de Nota'!$A:$S,13,0)*'Atribuição de Nota'!M$5</f>
        <v>0</v>
      </c>
      <c r="M266" s="22">
        <f>VLOOKUP(_xlfn.CONCAT($A266,$B266),'Atribuição de Nota'!$A:$S,14,0)*'Atribuição de Nota'!N$5</f>
        <v>0</v>
      </c>
      <c r="N266" s="22">
        <f>VLOOKUP(_xlfn.CONCAT($A266,$B266),'Atribuição de Nota'!$A:$S,15,0)*'Atribuição de Nota'!O$5</f>
        <v>0</v>
      </c>
      <c r="O266" s="22">
        <f>VLOOKUP(_xlfn.CONCAT($A266,$B266),'Atribuição de Nota'!$A:$S,16,0)*'Atribuição de Nota'!P$5</f>
        <v>0</v>
      </c>
      <c r="P266" s="22">
        <f>VLOOKUP(_xlfn.CONCAT($A266,$B266),'Atribuição de Nota'!$A:$S,17,0)*'Atribuição de Nota'!Q$5</f>
        <v>0</v>
      </c>
      <c r="Q266" s="22">
        <f>VLOOKUP(_xlfn.CONCAT($A266,$B266),'Atribuição de Nota'!$A:$S,18,0)*'Atribuição de Nota'!R$5</f>
        <v>0</v>
      </c>
      <c r="R266" s="22">
        <f>VLOOKUP(_xlfn.CONCAT($A266,$B266),'Atribuição de Nota'!$A:$S,19,0)*'Atribuição de Nota'!S$5</f>
        <v>0</v>
      </c>
      <c r="S266" s="10">
        <f t="shared" si="3"/>
        <v>0</v>
      </c>
      <c r="T266" s="10">
        <f t="shared" si="4"/>
        <v>0</v>
      </c>
      <c r="U266" s="24">
        <f t="shared" si="5"/>
        <v>0</v>
      </c>
    </row>
    <row r="267" spans="1:21" ht="13.2">
      <c r="A267" s="10" t="s">
        <v>281</v>
      </c>
      <c r="B267" s="10" t="s">
        <v>297</v>
      </c>
      <c r="C267" s="21"/>
      <c r="D267" s="22">
        <f>VLOOKUP(_xlfn.CONCAT($A267,$B267),'Atribuição de Nota'!$A:$S,5,0)*'Atribuição de Nota'!E$5</f>
        <v>0</v>
      </c>
      <c r="E267" s="22">
        <f>VLOOKUP(_xlfn.CONCAT($A267,$B267),'Atribuição de Nota'!$A:$S,6,0)*'Atribuição de Nota'!F$5</f>
        <v>0</v>
      </c>
      <c r="F267" s="22">
        <f>VLOOKUP(_xlfn.CONCAT($A267,$B267),'Atribuição de Nota'!$A:$S,7,0)*'Atribuição de Nota'!G$5</f>
        <v>0</v>
      </c>
      <c r="G267" s="22">
        <f>VLOOKUP(_xlfn.CONCAT($A267,$B267),'Atribuição de Nota'!$A:$S,8,0)*'Atribuição de Nota'!H$5</f>
        <v>0</v>
      </c>
      <c r="H267" s="22">
        <f>VLOOKUP(_xlfn.CONCAT($A267,$B267),'Atribuição de Nota'!$A:$S,9,0)*'Atribuição de Nota'!I$5</f>
        <v>0</v>
      </c>
      <c r="I267" s="22">
        <f>VLOOKUP(_xlfn.CONCAT($A267,$B267),'Atribuição de Nota'!$A:$S,10,0)*'Atribuição de Nota'!J$5</f>
        <v>0</v>
      </c>
      <c r="J267" s="22">
        <f>VLOOKUP(_xlfn.CONCAT($A267,$B267),'Atribuição de Nota'!$A:$S,11,0)*'Atribuição de Nota'!K$5</f>
        <v>0</v>
      </c>
      <c r="K267" s="22">
        <f>VLOOKUP(_xlfn.CONCAT($A267,$B267),'Atribuição de Nota'!$A:$S,12,0)*'Atribuição de Nota'!L$5</f>
        <v>0</v>
      </c>
      <c r="L267" s="22">
        <f>VLOOKUP(_xlfn.CONCAT($A267,$B267),'Atribuição de Nota'!$A:$S,13,0)*'Atribuição de Nota'!M$5</f>
        <v>0</v>
      </c>
      <c r="M267" s="22">
        <f>VLOOKUP(_xlfn.CONCAT($A267,$B267),'Atribuição de Nota'!$A:$S,14,0)*'Atribuição de Nota'!N$5</f>
        <v>0</v>
      </c>
      <c r="N267" s="22">
        <f>VLOOKUP(_xlfn.CONCAT($A267,$B267),'Atribuição de Nota'!$A:$S,15,0)*'Atribuição de Nota'!O$5</f>
        <v>0</v>
      </c>
      <c r="O267" s="22">
        <f>VLOOKUP(_xlfn.CONCAT($A267,$B267),'Atribuição de Nota'!$A:$S,16,0)*'Atribuição de Nota'!P$5</f>
        <v>0</v>
      </c>
      <c r="P267" s="22">
        <f>VLOOKUP(_xlfn.CONCAT($A267,$B267),'Atribuição de Nota'!$A:$S,17,0)*'Atribuição de Nota'!Q$5</f>
        <v>0</v>
      </c>
      <c r="Q267" s="22">
        <f>VLOOKUP(_xlfn.CONCAT($A267,$B267),'Atribuição de Nota'!$A:$S,18,0)*'Atribuição de Nota'!R$5</f>
        <v>0</v>
      </c>
      <c r="R267" s="22">
        <f>VLOOKUP(_xlfn.CONCAT($A267,$B267),'Atribuição de Nota'!$A:$S,19,0)*'Atribuição de Nota'!S$5</f>
        <v>0</v>
      </c>
      <c r="S267" s="10">
        <f t="shared" si="3"/>
        <v>0</v>
      </c>
      <c r="T267" s="10">
        <f t="shared" si="4"/>
        <v>0</v>
      </c>
      <c r="U267" s="24">
        <f t="shared" si="5"/>
        <v>0</v>
      </c>
    </row>
    <row r="268" spans="1:21" ht="13.2">
      <c r="A268" s="10" t="s">
        <v>281</v>
      </c>
      <c r="B268" s="10" t="s">
        <v>298</v>
      </c>
      <c r="C268" s="21"/>
      <c r="D268" s="22">
        <f>VLOOKUP(_xlfn.CONCAT($A268,$B268),'Atribuição de Nota'!$A:$S,5,0)*'Atribuição de Nota'!E$5</f>
        <v>0</v>
      </c>
      <c r="E268" s="22">
        <f>VLOOKUP(_xlfn.CONCAT($A268,$B268),'Atribuição de Nota'!$A:$S,6,0)*'Atribuição de Nota'!F$5</f>
        <v>0</v>
      </c>
      <c r="F268" s="22">
        <f>VLOOKUP(_xlfn.CONCAT($A268,$B268),'Atribuição de Nota'!$A:$S,7,0)*'Atribuição de Nota'!G$5</f>
        <v>0</v>
      </c>
      <c r="G268" s="22">
        <f>VLOOKUP(_xlfn.CONCAT($A268,$B268),'Atribuição de Nota'!$A:$S,8,0)*'Atribuição de Nota'!H$5</f>
        <v>0</v>
      </c>
      <c r="H268" s="22">
        <f>VLOOKUP(_xlfn.CONCAT($A268,$B268),'Atribuição de Nota'!$A:$S,9,0)*'Atribuição de Nota'!I$5</f>
        <v>0</v>
      </c>
      <c r="I268" s="22">
        <f>VLOOKUP(_xlfn.CONCAT($A268,$B268),'Atribuição de Nota'!$A:$S,10,0)*'Atribuição de Nota'!J$5</f>
        <v>0</v>
      </c>
      <c r="J268" s="22">
        <f>VLOOKUP(_xlfn.CONCAT($A268,$B268),'Atribuição de Nota'!$A:$S,11,0)*'Atribuição de Nota'!K$5</f>
        <v>0</v>
      </c>
      <c r="K268" s="22">
        <f>VLOOKUP(_xlfn.CONCAT($A268,$B268),'Atribuição de Nota'!$A:$S,12,0)*'Atribuição de Nota'!L$5</f>
        <v>0</v>
      </c>
      <c r="L268" s="22">
        <f>VLOOKUP(_xlfn.CONCAT($A268,$B268),'Atribuição de Nota'!$A:$S,13,0)*'Atribuição de Nota'!M$5</f>
        <v>0</v>
      </c>
      <c r="M268" s="22">
        <f>VLOOKUP(_xlfn.CONCAT($A268,$B268),'Atribuição de Nota'!$A:$S,14,0)*'Atribuição de Nota'!N$5</f>
        <v>0</v>
      </c>
      <c r="N268" s="22">
        <f>VLOOKUP(_xlfn.CONCAT($A268,$B268),'Atribuição de Nota'!$A:$S,15,0)*'Atribuição de Nota'!O$5</f>
        <v>0</v>
      </c>
      <c r="O268" s="22">
        <f>VLOOKUP(_xlfn.CONCAT($A268,$B268),'Atribuição de Nota'!$A:$S,16,0)*'Atribuição de Nota'!P$5</f>
        <v>0</v>
      </c>
      <c r="P268" s="22">
        <f>VLOOKUP(_xlfn.CONCAT($A268,$B268),'Atribuição de Nota'!$A:$S,17,0)*'Atribuição de Nota'!Q$5</f>
        <v>0</v>
      </c>
      <c r="Q268" s="22">
        <f>VLOOKUP(_xlfn.CONCAT($A268,$B268),'Atribuição de Nota'!$A:$S,18,0)*'Atribuição de Nota'!R$5</f>
        <v>0</v>
      </c>
      <c r="R268" s="22">
        <f>VLOOKUP(_xlfn.CONCAT($A268,$B268),'Atribuição de Nota'!$A:$S,19,0)*'Atribuição de Nota'!S$5</f>
        <v>0</v>
      </c>
      <c r="S268" s="10">
        <f t="shared" si="3"/>
        <v>0</v>
      </c>
      <c r="T268" s="10">
        <f t="shared" si="4"/>
        <v>0</v>
      </c>
      <c r="U268" s="24">
        <f t="shared" si="5"/>
        <v>0</v>
      </c>
    </row>
    <row r="269" spans="1:21" ht="13.2">
      <c r="A269" s="10" t="s">
        <v>281</v>
      </c>
      <c r="B269" s="10" t="s">
        <v>299</v>
      </c>
      <c r="C269" s="21"/>
      <c r="D269" s="22">
        <f>VLOOKUP(_xlfn.CONCAT($A269,$B269),'Atribuição de Nota'!$A:$S,5,0)*'Atribuição de Nota'!E$5</f>
        <v>0</v>
      </c>
      <c r="E269" s="22">
        <f>VLOOKUP(_xlfn.CONCAT($A269,$B269),'Atribuição de Nota'!$A:$S,6,0)*'Atribuição de Nota'!F$5</f>
        <v>0</v>
      </c>
      <c r="F269" s="22">
        <f>VLOOKUP(_xlfn.CONCAT($A269,$B269),'Atribuição de Nota'!$A:$S,7,0)*'Atribuição de Nota'!G$5</f>
        <v>0</v>
      </c>
      <c r="G269" s="22">
        <f>VLOOKUP(_xlfn.CONCAT($A269,$B269),'Atribuição de Nota'!$A:$S,8,0)*'Atribuição de Nota'!H$5</f>
        <v>0</v>
      </c>
      <c r="H269" s="22">
        <f>VLOOKUP(_xlfn.CONCAT($A269,$B269),'Atribuição de Nota'!$A:$S,9,0)*'Atribuição de Nota'!I$5</f>
        <v>0</v>
      </c>
      <c r="I269" s="22">
        <f>VLOOKUP(_xlfn.CONCAT($A269,$B269),'Atribuição de Nota'!$A:$S,10,0)*'Atribuição de Nota'!J$5</f>
        <v>0</v>
      </c>
      <c r="J269" s="22">
        <f>VLOOKUP(_xlfn.CONCAT($A269,$B269),'Atribuição de Nota'!$A:$S,11,0)*'Atribuição de Nota'!K$5</f>
        <v>0</v>
      </c>
      <c r="K269" s="22">
        <f>VLOOKUP(_xlfn.CONCAT($A269,$B269),'Atribuição de Nota'!$A:$S,12,0)*'Atribuição de Nota'!L$5</f>
        <v>0</v>
      </c>
      <c r="L269" s="22">
        <f>VLOOKUP(_xlfn.CONCAT($A269,$B269),'Atribuição de Nota'!$A:$S,13,0)*'Atribuição de Nota'!M$5</f>
        <v>0</v>
      </c>
      <c r="M269" s="22">
        <f>VLOOKUP(_xlfn.CONCAT($A269,$B269),'Atribuição de Nota'!$A:$S,14,0)*'Atribuição de Nota'!N$5</f>
        <v>0</v>
      </c>
      <c r="N269" s="22">
        <f>VLOOKUP(_xlfn.CONCAT($A269,$B269),'Atribuição de Nota'!$A:$S,15,0)*'Atribuição de Nota'!O$5</f>
        <v>0</v>
      </c>
      <c r="O269" s="22">
        <f>VLOOKUP(_xlfn.CONCAT($A269,$B269),'Atribuição de Nota'!$A:$S,16,0)*'Atribuição de Nota'!P$5</f>
        <v>0</v>
      </c>
      <c r="P269" s="22">
        <f>VLOOKUP(_xlfn.CONCAT($A269,$B269),'Atribuição de Nota'!$A:$S,17,0)*'Atribuição de Nota'!Q$5</f>
        <v>0</v>
      </c>
      <c r="Q269" s="22">
        <f>VLOOKUP(_xlfn.CONCAT($A269,$B269),'Atribuição de Nota'!$A:$S,18,0)*'Atribuição de Nota'!R$5</f>
        <v>0</v>
      </c>
      <c r="R269" s="22">
        <f>VLOOKUP(_xlfn.CONCAT($A269,$B269),'Atribuição de Nota'!$A:$S,19,0)*'Atribuição de Nota'!S$5</f>
        <v>0</v>
      </c>
      <c r="S269" s="10">
        <f t="shared" si="3"/>
        <v>0</v>
      </c>
      <c r="T269" s="10">
        <f t="shared" si="4"/>
        <v>0</v>
      </c>
      <c r="U269" s="24">
        <f t="shared" si="5"/>
        <v>0</v>
      </c>
    </row>
    <row r="270" spans="1:21" ht="13.2">
      <c r="A270" s="10" t="s">
        <v>281</v>
      </c>
      <c r="B270" s="10" t="s">
        <v>300</v>
      </c>
      <c r="C270" s="21"/>
      <c r="D270" s="22">
        <f>VLOOKUP(_xlfn.CONCAT($A270,$B270),'Atribuição de Nota'!$A:$S,5,0)*'Atribuição de Nota'!E$5</f>
        <v>0</v>
      </c>
      <c r="E270" s="22">
        <f>VLOOKUP(_xlfn.CONCAT($A270,$B270),'Atribuição de Nota'!$A:$S,6,0)*'Atribuição de Nota'!F$5</f>
        <v>0</v>
      </c>
      <c r="F270" s="22">
        <f>VLOOKUP(_xlfn.CONCAT($A270,$B270),'Atribuição de Nota'!$A:$S,7,0)*'Atribuição de Nota'!G$5</f>
        <v>0</v>
      </c>
      <c r="G270" s="22">
        <f>VLOOKUP(_xlfn.CONCAT($A270,$B270),'Atribuição de Nota'!$A:$S,8,0)*'Atribuição de Nota'!H$5</f>
        <v>0</v>
      </c>
      <c r="H270" s="22">
        <f>VLOOKUP(_xlfn.CONCAT($A270,$B270),'Atribuição de Nota'!$A:$S,9,0)*'Atribuição de Nota'!I$5</f>
        <v>0</v>
      </c>
      <c r="I270" s="22">
        <f>VLOOKUP(_xlfn.CONCAT($A270,$B270),'Atribuição de Nota'!$A:$S,10,0)*'Atribuição de Nota'!J$5</f>
        <v>0</v>
      </c>
      <c r="J270" s="22">
        <f>VLOOKUP(_xlfn.CONCAT($A270,$B270),'Atribuição de Nota'!$A:$S,11,0)*'Atribuição de Nota'!K$5</f>
        <v>0</v>
      </c>
      <c r="K270" s="22">
        <f>VLOOKUP(_xlfn.CONCAT($A270,$B270),'Atribuição de Nota'!$A:$S,12,0)*'Atribuição de Nota'!L$5</f>
        <v>0</v>
      </c>
      <c r="L270" s="22">
        <f>VLOOKUP(_xlfn.CONCAT($A270,$B270),'Atribuição de Nota'!$A:$S,13,0)*'Atribuição de Nota'!M$5</f>
        <v>0</v>
      </c>
      <c r="M270" s="22">
        <f>VLOOKUP(_xlfn.CONCAT($A270,$B270),'Atribuição de Nota'!$A:$S,14,0)*'Atribuição de Nota'!N$5</f>
        <v>0</v>
      </c>
      <c r="N270" s="22">
        <f>VLOOKUP(_xlfn.CONCAT($A270,$B270),'Atribuição de Nota'!$A:$S,15,0)*'Atribuição de Nota'!O$5</f>
        <v>0</v>
      </c>
      <c r="O270" s="22">
        <f>VLOOKUP(_xlfn.CONCAT($A270,$B270),'Atribuição de Nota'!$A:$S,16,0)*'Atribuição de Nota'!P$5</f>
        <v>0</v>
      </c>
      <c r="P270" s="22">
        <f>VLOOKUP(_xlfn.CONCAT($A270,$B270),'Atribuição de Nota'!$A:$S,17,0)*'Atribuição de Nota'!Q$5</f>
        <v>0</v>
      </c>
      <c r="Q270" s="22">
        <f>VLOOKUP(_xlfn.CONCAT($A270,$B270),'Atribuição de Nota'!$A:$S,18,0)*'Atribuição de Nota'!R$5</f>
        <v>0</v>
      </c>
      <c r="R270" s="22">
        <f>VLOOKUP(_xlfn.CONCAT($A270,$B270),'Atribuição de Nota'!$A:$S,19,0)*'Atribuição de Nota'!S$5</f>
        <v>0</v>
      </c>
      <c r="S270" s="10">
        <f t="shared" si="3"/>
        <v>0</v>
      </c>
      <c r="T270" s="10">
        <f t="shared" si="4"/>
        <v>0</v>
      </c>
      <c r="U270" s="24">
        <f t="shared" si="5"/>
        <v>0</v>
      </c>
    </row>
    <row r="271" spans="1:21" ht="13.2">
      <c r="A271" s="10" t="s">
        <v>281</v>
      </c>
      <c r="B271" s="10" t="s">
        <v>301</v>
      </c>
      <c r="C271" s="21"/>
      <c r="D271" s="22">
        <f>VLOOKUP(_xlfn.CONCAT($A271,$B271),'Atribuição de Nota'!$A:$S,5,0)*'Atribuição de Nota'!E$5</f>
        <v>0</v>
      </c>
      <c r="E271" s="22">
        <f>VLOOKUP(_xlfn.CONCAT($A271,$B271),'Atribuição de Nota'!$A:$S,6,0)*'Atribuição de Nota'!F$5</f>
        <v>0</v>
      </c>
      <c r="F271" s="22">
        <f>VLOOKUP(_xlfn.CONCAT($A271,$B271),'Atribuição de Nota'!$A:$S,7,0)*'Atribuição de Nota'!G$5</f>
        <v>0</v>
      </c>
      <c r="G271" s="22">
        <f>VLOOKUP(_xlfn.CONCAT($A271,$B271),'Atribuição de Nota'!$A:$S,8,0)*'Atribuição de Nota'!H$5</f>
        <v>0</v>
      </c>
      <c r="H271" s="22">
        <f>VLOOKUP(_xlfn.CONCAT($A271,$B271),'Atribuição de Nota'!$A:$S,9,0)*'Atribuição de Nota'!I$5</f>
        <v>0</v>
      </c>
      <c r="I271" s="22">
        <f>VLOOKUP(_xlfn.CONCAT($A271,$B271),'Atribuição de Nota'!$A:$S,10,0)*'Atribuição de Nota'!J$5</f>
        <v>0</v>
      </c>
      <c r="J271" s="22">
        <f>VLOOKUP(_xlfn.CONCAT($A271,$B271),'Atribuição de Nota'!$A:$S,11,0)*'Atribuição de Nota'!K$5</f>
        <v>0</v>
      </c>
      <c r="K271" s="22">
        <f>VLOOKUP(_xlfn.CONCAT($A271,$B271),'Atribuição de Nota'!$A:$S,12,0)*'Atribuição de Nota'!L$5</f>
        <v>0</v>
      </c>
      <c r="L271" s="22">
        <f>VLOOKUP(_xlfn.CONCAT($A271,$B271),'Atribuição de Nota'!$A:$S,13,0)*'Atribuição de Nota'!M$5</f>
        <v>0</v>
      </c>
      <c r="M271" s="22">
        <f>VLOOKUP(_xlfn.CONCAT($A271,$B271),'Atribuição de Nota'!$A:$S,14,0)*'Atribuição de Nota'!N$5</f>
        <v>0</v>
      </c>
      <c r="N271" s="22">
        <f>VLOOKUP(_xlfn.CONCAT($A271,$B271),'Atribuição de Nota'!$A:$S,15,0)*'Atribuição de Nota'!O$5</f>
        <v>0</v>
      </c>
      <c r="O271" s="22">
        <f>VLOOKUP(_xlfn.CONCAT($A271,$B271),'Atribuição de Nota'!$A:$S,16,0)*'Atribuição de Nota'!P$5</f>
        <v>0</v>
      </c>
      <c r="P271" s="22">
        <f>VLOOKUP(_xlfn.CONCAT($A271,$B271),'Atribuição de Nota'!$A:$S,17,0)*'Atribuição de Nota'!Q$5</f>
        <v>0</v>
      </c>
      <c r="Q271" s="22">
        <f>VLOOKUP(_xlfn.CONCAT($A271,$B271),'Atribuição de Nota'!$A:$S,18,0)*'Atribuição de Nota'!R$5</f>
        <v>0</v>
      </c>
      <c r="R271" s="22">
        <f>VLOOKUP(_xlfn.CONCAT($A271,$B271),'Atribuição de Nota'!$A:$S,19,0)*'Atribuição de Nota'!S$5</f>
        <v>0</v>
      </c>
      <c r="S271" s="10">
        <f t="shared" si="3"/>
        <v>0</v>
      </c>
      <c r="T271" s="10">
        <f t="shared" si="4"/>
        <v>0</v>
      </c>
      <c r="U271" s="24">
        <f t="shared" si="5"/>
        <v>0</v>
      </c>
    </row>
    <row r="272" spans="1:21" ht="13.2">
      <c r="A272" s="10" t="s">
        <v>281</v>
      </c>
      <c r="B272" s="10" t="s">
        <v>302</v>
      </c>
      <c r="C272" s="21"/>
      <c r="D272" s="22">
        <f>VLOOKUP(_xlfn.CONCAT($A272,$B272),'Atribuição de Nota'!$A:$S,5,0)*'Atribuição de Nota'!E$5</f>
        <v>0</v>
      </c>
      <c r="E272" s="22">
        <f>VLOOKUP(_xlfn.CONCAT($A272,$B272),'Atribuição de Nota'!$A:$S,6,0)*'Atribuição de Nota'!F$5</f>
        <v>0</v>
      </c>
      <c r="F272" s="22">
        <f>VLOOKUP(_xlfn.CONCAT($A272,$B272),'Atribuição de Nota'!$A:$S,7,0)*'Atribuição de Nota'!G$5</f>
        <v>0</v>
      </c>
      <c r="G272" s="22">
        <f>VLOOKUP(_xlfn.CONCAT($A272,$B272),'Atribuição de Nota'!$A:$S,8,0)*'Atribuição de Nota'!H$5</f>
        <v>0</v>
      </c>
      <c r="H272" s="22">
        <f>VLOOKUP(_xlfn.CONCAT($A272,$B272),'Atribuição de Nota'!$A:$S,9,0)*'Atribuição de Nota'!I$5</f>
        <v>0</v>
      </c>
      <c r="I272" s="22">
        <f>VLOOKUP(_xlfn.CONCAT($A272,$B272),'Atribuição de Nota'!$A:$S,10,0)*'Atribuição de Nota'!J$5</f>
        <v>0</v>
      </c>
      <c r="J272" s="22">
        <f>VLOOKUP(_xlfn.CONCAT($A272,$B272),'Atribuição de Nota'!$A:$S,11,0)*'Atribuição de Nota'!K$5</f>
        <v>0</v>
      </c>
      <c r="K272" s="22">
        <f>VLOOKUP(_xlfn.CONCAT($A272,$B272),'Atribuição de Nota'!$A:$S,12,0)*'Atribuição de Nota'!L$5</f>
        <v>0</v>
      </c>
      <c r="L272" s="22">
        <f>VLOOKUP(_xlfn.CONCAT($A272,$B272),'Atribuição de Nota'!$A:$S,13,0)*'Atribuição de Nota'!M$5</f>
        <v>0</v>
      </c>
      <c r="M272" s="22">
        <f>VLOOKUP(_xlfn.CONCAT($A272,$B272),'Atribuição de Nota'!$A:$S,14,0)*'Atribuição de Nota'!N$5</f>
        <v>0</v>
      </c>
      <c r="N272" s="22">
        <f>VLOOKUP(_xlfn.CONCAT($A272,$B272),'Atribuição de Nota'!$A:$S,15,0)*'Atribuição de Nota'!O$5</f>
        <v>0</v>
      </c>
      <c r="O272" s="22">
        <f>VLOOKUP(_xlfn.CONCAT($A272,$B272),'Atribuição de Nota'!$A:$S,16,0)*'Atribuição de Nota'!P$5</f>
        <v>0</v>
      </c>
      <c r="P272" s="22">
        <f>VLOOKUP(_xlfn.CONCAT($A272,$B272),'Atribuição de Nota'!$A:$S,17,0)*'Atribuição de Nota'!Q$5</f>
        <v>0</v>
      </c>
      <c r="Q272" s="22">
        <f>VLOOKUP(_xlfn.CONCAT($A272,$B272),'Atribuição de Nota'!$A:$S,18,0)*'Atribuição de Nota'!R$5</f>
        <v>0</v>
      </c>
      <c r="R272" s="22">
        <f>VLOOKUP(_xlfn.CONCAT($A272,$B272),'Atribuição de Nota'!$A:$S,19,0)*'Atribuição de Nota'!S$5</f>
        <v>0</v>
      </c>
      <c r="S272" s="10">
        <f t="shared" si="3"/>
        <v>0</v>
      </c>
      <c r="T272" s="10">
        <f t="shared" si="4"/>
        <v>0</v>
      </c>
      <c r="U272" s="24">
        <f t="shared" si="5"/>
        <v>0</v>
      </c>
    </row>
    <row r="273" spans="1:21" ht="13.2">
      <c r="A273" s="10" t="s">
        <v>281</v>
      </c>
      <c r="B273" s="10" t="s">
        <v>303</v>
      </c>
      <c r="C273" s="21"/>
      <c r="D273" s="22">
        <f>VLOOKUP(_xlfn.CONCAT($A273,$B273),'Atribuição de Nota'!$A:$S,5,0)*'Atribuição de Nota'!E$5</f>
        <v>0</v>
      </c>
      <c r="E273" s="22">
        <f>VLOOKUP(_xlfn.CONCAT($A273,$B273),'Atribuição de Nota'!$A:$S,6,0)*'Atribuição de Nota'!F$5</f>
        <v>0</v>
      </c>
      <c r="F273" s="22">
        <f>VLOOKUP(_xlfn.CONCAT($A273,$B273),'Atribuição de Nota'!$A:$S,7,0)*'Atribuição de Nota'!G$5</f>
        <v>0</v>
      </c>
      <c r="G273" s="22">
        <f>VLOOKUP(_xlfn.CONCAT($A273,$B273),'Atribuição de Nota'!$A:$S,8,0)*'Atribuição de Nota'!H$5</f>
        <v>0</v>
      </c>
      <c r="H273" s="22">
        <f>VLOOKUP(_xlfn.CONCAT($A273,$B273),'Atribuição de Nota'!$A:$S,9,0)*'Atribuição de Nota'!I$5</f>
        <v>0</v>
      </c>
      <c r="I273" s="22">
        <f>VLOOKUP(_xlfn.CONCAT($A273,$B273),'Atribuição de Nota'!$A:$S,10,0)*'Atribuição de Nota'!J$5</f>
        <v>0</v>
      </c>
      <c r="J273" s="22">
        <f>VLOOKUP(_xlfn.CONCAT($A273,$B273),'Atribuição de Nota'!$A:$S,11,0)*'Atribuição de Nota'!K$5</f>
        <v>0</v>
      </c>
      <c r="K273" s="22">
        <f>VLOOKUP(_xlfn.CONCAT($A273,$B273),'Atribuição de Nota'!$A:$S,12,0)*'Atribuição de Nota'!L$5</f>
        <v>0</v>
      </c>
      <c r="L273" s="22">
        <f>VLOOKUP(_xlfn.CONCAT($A273,$B273),'Atribuição de Nota'!$A:$S,13,0)*'Atribuição de Nota'!M$5</f>
        <v>0</v>
      </c>
      <c r="M273" s="22">
        <f>VLOOKUP(_xlfn.CONCAT($A273,$B273),'Atribuição de Nota'!$A:$S,14,0)*'Atribuição de Nota'!N$5</f>
        <v>0</v>
      </c>
      <c r="N273" s="22">
        <f>VLOOKUP(_xlfn.CONCAT($A273,$B273),'Atribuição de Nota'!$A:$S,15,0)*'Atribuição de Nota'!O$5</f>
        <v>0</v>
      </c>
      <c r="O273" s="22">
        <f>VLOOKUP(_xlfn.CONCAT($A273,$B273),'Atribuição de Nota'!$A:$S,16,0)*'Atribuição de Nota'!P$5</f>
        <v>0</v>
      </c>
      <c r="P273" s="22">
        <f>VLOOKUP(_xlfn.CONCAT($A273,$B273),'Atribuição de Nota'!$A:$S,17,0)*'Atribuição de Nota'!Q$5</f>
        <v>0</v>
      </c>
      <c r="Q273" s="22">
        <f>VLOOKUP(_xlfn.CONCAT($A273,$B273),'Atribuição de Nota'!$A:$S,18,0)*'Atribuição de Nota'!R$5</f>
        <v>0</v>
      </c>
      <c r="R273" s="22">
        <f>VLOOKUP(_xlfn.CONCAT($A273,$B273),'Atribuição de Nota'!$A:$S,19,0)*'Atribuição de Nota'!S$5</f>
        <v>0</v>
      </c>
      <c r="S273" s="10">
        <f t="shared" si="3"/>
        <v>0</v>
      </c>
      <c r="T273" s="10">
        <f t="shared" si="4"/>
        <v>0</v>
      </c>
      <c r="U273" s="24">
        <f t="shared" si="5"/>
        <v>0</v>
      </c>
    </row>
    <row r="274" spans="1:21" ht="13.2">
      <c r="A274" s="10" t="s">
        <v>281</v>
      </c>
      <c r="B274" s="10" t="s">
        <v>304</v>
      </c>
      <c r="C274" s="21"/>
      <c r="D274" s="22">
        <f>VLOOKUP(_xlfn.CONCAT($A274,$B274),'Atribuição de Nota'!$A:$S,5,0)*'Atribuição de Nota'!E$5</f>
        <v>0</v>
      </c>
      <c r="E274" s="22">
        <f>VLOOKUP(_xlfn.CONCAT($A274,$B274),'Atribuição de Nota'!$A:$S,6,0)*'Atribuição de Nota'!F$5</f>
        <v>0</v>
      </c>
      <c r="F274" s="22">
        <f>VLOOKUP(_xlfn.CONCAT($A274,$B274),'Atribuição de Nota'!$A:$S,7,0)*'Atribuição de Nota'!G$5</f>
        <v>0</v>
      </c>
      <c r="G274" s="22">
        <f>VLOOKUP(_xlfn.CONCAT($A274,$B274),'Atribuição de Nota'!$A:$S,8,0)*'Atribuição de Nota'!H$5</f>
        <v>0</v>
      </c>
      <c r="H274" s="22">
        <f>VLOOKUP(_xlfn.CONCAT($A274,$B274),'Atribuição de Nota'!$A:$S,9,0)*'Atribuição de Nota'!I$5</f>
        <v>0</v>
      </c>
      <c r="I274" s="22">
        <f>VLOOKUP(_xlfn.CONCAT($A274,$B274),'Atribuição de Nota'!$A:$S,10,0)*'Atribuição de Nota'!J$5</f>
        <v>0</v>
      </c>
      <c r="J274" s="22">
        <f>VLOOKUP(_xlfn.CONCAT($A274,$B274),'Atribuição de Nota'!$A:$S,11,0)*'Atribuição de Nota'!K$5</f>
        <v>0</v>
      </c>
      <c r="K274" s="22">
        <f>VLOOKUP(_xlfn.CONCAT($A274,$B274),'Atribuição de Nota'!$A:$S,12,0)*'Atribuição de Nota'!L$5</f>
        <v>0</v>
      </c>
      <c r="L274" s="22">
        <f>VLOOKUP(_xlfn.CONCAT($A274,$B274),'Atribuição de Nota'!$A:$S,13,0)*'Atribuição de Nota'!M$5</f>
        <v>0</v>
      </c>
      <c r="M274" s="22">
        <f>VLOOKUP(_xlfn.CONCAT($A274,$B274),'Atribuição de Nota'!$A:$S,14,0)*'Atribuição de Nota'!N$5</f>
        <v>0</v>
      </c>
      <c r="N274" s="22">
        <f>VLOOKUP(_xlfn.CONCAT($A274,$B274),'Atribuição de Nota'!$A:$S,15,0)*'Atribuição de Nota'!O$5</f>
        <v>0</v>
      </c>
      <c r="O274" s="22">
        <f>VLOOKUP(_xlfn.CONCAT($A274,$B274),'Atribuição de Nota'!$A:$S,16,0)*'Atribuição de Nota'!P$5</f>
        <v>0</v>
      </c>
      <c r="P274" s="22">
        <f>VLOOKUP(_xlfn.CONCAT($A274,$B274),'Atribuição de Nota'!$A:$S,17,0)*'Atribuição de Nota'!Q$5</f>
        <v>0</v>
      </c>
      <c r="Q274" s="22">
        <f>VLOOKUP(_xlfn.CONCAT($A274,$B274),'Atribuição de Nota'!$A:$S,18,0)*'Atribuição de Nota'!R$5</f>
        <v>0</v>
      </c>
      <c r="R274" s="22">
        <f>VLOOKUP(_xlfn.CONCAT($A274,$B274),'Atribuição de Nota'!$A:$S,19,0)*'Atribuição de Nota'!S$5</f>
        <v>0</v>
      </c>
      <c r="S274" s="10">
        <f t="shared" si="3"/>
        <v>0</v>
      </c>
      <c r="T274" s="10">
        <f t="shared" si="4"/>
        <v>0</v>
      </c>
      <c r="U274" s="24">
        <f t="shared" si="5"/>
        <v>0</v>
      </c>
    </row>
    <row r="275" spans="1:21" ht="13.2">
      <c r="A275" s="10" t="s">
        <v>281</v>
      </c>
      <c r="B275" s="10" t="s">
        <v>305</v>
      </c>
      <c r="C275" s="21"/>
      <c r="D275" s="22">
        <f>VLOOKUP(_xlfn.CONCAT($A275,$B275),'Atribuição de Nota'!$A:$S,5,0)*'Atribuição de Nota'!E$5</f>
        <v>0</v>
      </c>
      <c r="E275" s="22">
        <f>VLOOKUP(_xlfn.CONCAT($A275,$B275),'Atribuição de Nota'!$A:$S,6,0)*'Atribuição de Nota'!F$5</f>
        <v>0</v>
      </c>
      <c r="F275" s="22">
        <f>VLOOKUP(_xlfn.CONCAT($A275,$B275),'Atribuição de Nota'!$A:$S,7,0)*'Atribuição de Nota'!G$5</f>
        <v>0</v>
      </c>
      <c r="G275" s="22">
        <f>VLOOKUP(_xlfn.CONCAT($A275,$B275),'Atribuição de Nota'!$A:$S,8,0)*'Atribuição de Nota'!H$5</f>
        <v>0</v>
      </c>
      <c r="H275" s="22">
        <f>VLOOKUP(_xlfn.CONCAT($A275,$B275),'Atribuição de Nota'!$A:$S,9,0)*'Atribuição de Nota'!I$5</f>
        <v>0</v>
      </c>
      <c r="I275" s="22">
        <f>VLOOKUP(_xlfn.CONCAT($A275,$B275),'Atribuição de Nota'!$A:$S,10,0)*'Atribuição de Nota'!J$5</f>
        <v>0</v>
      </c>
      <c r="J275" s="22">
        <f>VLOOKUP(_xlfn.CONCAT($A275,$B275),'Atribuição de Nota'!$A:$S,11,0)*'Atribuição de Nota'!K$5</f>
        <v>0</v>
      </c>
      <c r="K275" s="22">
        <f>VLOOKUP(_xlfn.CONCAT($A275,$B275),'Atribuição de Nota'!$A:$S,12,0)*'Atribuição de Nota'!L$5</f>
        <v>0</v>
      </c>
      <c r="L275" s="22">
        <f>VLOOKUP(_xlfn.CONCAT($A275,$B275),'Atribuição de Nota'!$A:$S,13,0)*'Atribuição de Nota'!M$5</f>
        <v>0</v>
      </c>
      <c r="M275" s="22">
        <f>VLOOKUP(_xlfn.CONCAT($A275,$B275),'Atribuição de Nota'!$A:$S,14,0)*'Atribuição de Nota'!N$5</f>
        <v>0</v>
      </c>
      <c r="N275" s="22">
        <f>VLOOKUP(_xlfn.CONCAT($A275,$B275),'Atribuição de Nota'!$A:$S,15,0)*'Atribuição de Nota'!O$5</f>
        <v>0</v>
      </c>
      <c r="O275" s="22">
        <f>VLOOKUP(_xlfn.CONCAT($A275,$B275),'Atribuição de Nota'!$A:$S,16,0)*'Atribuição de Nota'!P$5</f>
        <v>0</v>
      </c>
      <c r="P275" s="22">
        <f>VLOOKUP(_xlfn.CONCAT($A275,$B275),'Atribuição de Nota'!$A:$S,17,0)*'Atribuição de Nota'!Q$5</f>
        <v>0</v>
      </c>
      <c r="Q275" s="22">
        <f>VLOOKUP(_xlfn.CONCAT($A275,$B275),'Atribuição de Nota'!$A:$S,18,0)*'Atribuição de Nota'!R$5</f>
        <v>0</v>
      </c>
      <c r="R275" s="22">
        <f>VLOOKUP(_xlfn.CONCAT($A275,$B275),'Atribuição de Nota'!$A:$S,19,0)*'Atribuição de Nota'!S$5</f>
        <v>0</v>
      </c>
      <c r="S275" s="10">
        <f t="shared" si="3"/>
        <v>0</v>
      </c>
      <c r="T275" s="10">
        <f t="shared" si="4"/>
        <v>0</v>
      </c>
      <c r="U275" s="24">
        <f t="shared" si="5"/>
        <v>0</v>
      </c>
    </row>
    <row r="276" spans="1:21" ht="13.2">
      <c r="A276" s="10" t="s">
        <v>281</v>
      </c>
      <c r="B276" s="10" t="s">
        <v>306</v>
      </c>
      <c r="C276" s="21">
        <v>2621421.33</v>
      </c>
      <c r="D276" s="22">
        <f>VLOOKUP(_xlfn.CONCAT($A276,$B276),'Atribuição de Nota'!$A:$S,5,0)*'Atribuição de Nota'!E$5</f>
        <v>0</v>
      </c>
      <c r="E276" s="22">
        <f>VLOOKUP(_xlfn.CONCAT($A276,$B276),'Atribuição de Nota'!$A:$S,6,0)*'Atribuição de Nota'!F$5</f>
        <v>0</v>
      </c>
      <c r="F276" s="22">
        <f>VLOOKUP(_xlfn.CONCAT($A276,$B276),'Atribuição de Nota'!$A:$S,7,0)*'Atribuição de Nota'!G$5</f>
        <v>0</v>
      </c>
      <c r="G276" s="22">
        <f>VLOOKUP(_xlfn.CONCAT($A276,$B276),'Atribuição de Nota'!$A:$S,8,0)*'Atribuição de Nota'!H$5</f>
        <v>0</v>
      </c>
      <c r="H276" s="22">
        <f>VLOOKUP(_xlfn.CONCAT($A276,$B276),'Atribuição de Nota'!$A:$S,9,0)*'Atribuição de Nota'!I$5</f>
        <v>0</v>
      </c>
      <c r="I276" s="22">
        <f>VLOOKUP(_xlfn.CONCAT($A276,$B276),'Atribuição de Nota'!$A:$S,10,0)*'Atribuição de Nota'!J$5</f>
        <v>0</v>
      </c>
      <c r="J276" s="22">
        <f>VLOOKUP(_xlfn.CONCAT($A276,$B276),'Atribuição de Nota'!$A:$S,11,0)*'Atribuição de Nota'!K$5</f>
        <v>0</v>
      </c>
      <c r="K276" s="22">
        <f>VLOOKUP(_xlfn.CONCAT($A276,$B276),'Atribuição de Nota'!$A:$S,12,0)*'Atribuição de Nota'!L$5</f>
        <v>0</v>
      </c>
      <c r="L276" s="22">
        <f>VLOOKUP(_xlfn.CONCAT($A276,$B276),'Atribuição de Nota'!$A:$S,13,0)*'Atribuição de Nota'!M$5</f>
        <v>0</v>
      </c>
      <c r="M276" s="22">
        <f>VLOOKUP(_xlfn.CONCAT($A276,$B276),'Atribuição de Nota'!$A:$S,14,0)*'Atribuição de Nota'!N$5</f>
        <v>0</v>
      </c>
      <c r="N276" s="22">
        <f>VLOOKUP(_xlfn.CONCAT($A276,$B276),'Atribuição de Nota'!$A:$S,15,0)*'Atribuição de Nota'!O$5</f>
        <v>0</v>
      </c>
      <c r="O276" s="22">
        <f>VLOOKUP(_xlfn.CONCAT($A276,$B276),'Atribuição de Nota'!$A:$S,16,0)*'Atribuição de Nota'!P$5</f>
        <v>0</v>
      </c>
      <c r="P276" s="22">
        <f>VLOOKUP(_xlfn.CONCAT($A276,$B276),'Atribuição de Nota'!$A:$S,17,0)*'Atribuição de Nota'!Q$5</f>
        <v>0</v>
      </c>
      <c r="Q276" s="22">
        <f>VLOOKUP(_xlfn.CONCAT($A276,$B276),'Atribuição de Nota'!$A:$S,18,0)*'Atribuição de Nota'!R$5</f>
        <v>0</v>
      </c>
      <c r="R276" s="22">
        <f>VLOOKUP(_xlfn.CONCAT($A276,$B276),'Atribuição de Nota'!$A:$S,19,0)*'Atribuição de Nota'!S$5</f>
        <v>0</v>
      </c>
      <c r="S276" s="10">
        <f t="shared" si="3"/>
        <v>0</v>
      </c>
      <c r="T276" s="10">
        <f t="shared" si="4"/>
        <v>0</v>
      </c>
      <c r="U276" s="24">
        <f t="shared" si="5"/>
        <v>0</v>
      </c>
    </row>
    <row r="277" spans="1:21" ht="13.2">
      <c r="A277" s="10" t="s">
        <v>281</v>
      </c>
      <c r="B277" s="10" t="s">
        <v>307</v>
      </c>
      <c r="C277" s="21"/>
      <c r="D277" s="22">
        <f>VLOOKUP(_xlfn.CONCAT($A277,$B277),'Atribuição de Nota'!$A:$S,5,0)*'Atribuição de Nota'!E$5</f>
        <v>0</v>
      </c>
      <c r="E277" s="22">
        <f>VLOOKUP(_xlfn.CONCAT($A277,$B277),'Atribuição de Nota'!$A:$S,6,0)*'Atribuição de Nota'!F$5</f>
        <v>0</v>
      </c>
      <c r="F277" s="22">
        <f>VLOOKUP(_xlfn.CONCAT($A277,$B277),'Atribuição de Nota'!$A:$S,7,0)*'Atribuição de Nota'!G$5</f>
        <v>0</v>
      </c>
      <c r="G277" s="22">
        <f>VLOOKUP(_xlfn.CONCAT($A277,$B277),'Atribuição de Nota'!$A:$S,8,0)*'Atribuição de Nota'!H$5</f>
        <v>0</v>
      </c>
      <c r="H277" s="22">
        <f>VLOOKUP(_xlfn.CONCAT($A277,$B277),'Atribuição de Nota'!$A:$S,9,0)*'Atribuição de Nota'!I$5</f>
        <v>0</v>
      </c>
      <c r="I277" s="22">
        <f>VLOOKUP(_xlfn.CONCAT($A277,$B277),'Atribuição de Nota'!$A:$S,10,0)*'Atribuição de Nota'!J$5</f>
        <v>0</v>
      </c>
      <c r="J277" s="22">
        <f>VLOOKUP(_xlfn.CONCAT($A277,$B277),'Atribuição de Nota'!$A:$S,11,0)*'Atribuição de Nota'!K$5</f>
        <v>0</v>
      </c>
      <c r="K277" s="22">
        <f>VLOOKUP(_xlfn.CONCAT($A277,$B277),'Atribuição de Nota'!$A:$S,12,0)*'Atribuição de Nota'!L$5</f>
        <v>0</v>
      </c>
      <c r="L277" s="22">
        <f>VLOOKUP(_xlfn.CONCAT($A277,$B277),'Atribuição de Nota'!$A:$S,13,0)*'Atribuição de Nota'!M$5</f>
        <v>0</v>
      </c>
      <c r="M277" s="22">
        <f>VLOOKUP(_xlfn.CONCAT($A277,$B277),'Atribuição de Nota'!$A:$S,14,0)*'Atribuição de Nota'!N$5</f>
        <v>0</v>
      </c>
      <c r="N277" s="22">
        <f>VLOOKUP(_xlfn.CONCAT($A277,$B277),'Atribuição de Nota'!$A:$S,15,0)*'Atribuição de Nota'!O$5</f>
        <v>0</v>
      </c>
      <c r="O277" s="22">
        <f>VLOOKUP(_xlfn.CONCAT($A277,$B277),'Atribuição de Nota'!$A:$S,16,0)*'Atribuição de Nota'!P$5</f>
        <v>0</v>
      </c>
      <c r="P277" s="22">
        <f>VLOOKUP(_xlfn.CONCAT($A277,$B277),'Atribuição de Nota'!$A:$S,17,0)*'Atribuição de Nota'!Q$5</f>
        <v>0</v>
      </c>
      <c r="Q277" s="22">
        <f>VLOOKUP(_xlfn.CONCAT($A277,$B277),'Atribuição de Nota'!$A:$S,18,0)*'Atribuição de Nota'!R$5</f>
        <v>0</v>
      </c>
      <c r="R277" s="22">
        <f>VLOOKUP(_xlfn.CONCAT($A277,$B277),'Atribuição de Nota'!$A:$S,19,0)*'Atribuição de Nota'!S$5</f>
        <v>0</v>
      </c>
      <c r="S277" s="10">
        <f t="shared" si="3"/>
        <v>0</v>
      </c>
      <c r="T277" s="10">
        <f t="shared" si="4"/>
        <v>0</v>
      </c>
      <c r="U277" s="24">
        <f t="shared" si="5"/>
        <v>0</v>
      </c>
    </row>
    <row r="278" spans="1:21" ht="13.2">
      <c r="A278" s="10" t="s">
        <v>281</v>
      </c>
      <c r="B278" s="10" t="s">
        <v>308</v>
      </c>
      <c r="C278" s="21"/>
      <c r="D278" s="22">
        <f>VLOOKUP(_xlfn.CONCAT($A278,$B278),'Atribuição de Nota'!$A:$S,5,0)*'Atribuição de Nota'!E$5</f>
        <v>0</v>
      </c>
      <c r="E278" s="22">
        <f>VLOOKUP(_xlfn.CONCAT($A278,$B278),'Atribuição de Nota'!$A:$S,6,0)*'Atribuição de Nota'!F$5</f>
        <v>0</v>
      </c>
      <c r="F278" s="22">
        <f>VLOOKUP(_xlfn.CONCAT($A278,$B278),'Atribuição de Nota'!$A:$S,7,0)*'Atribuição de Nota'!G$5</f>
        <v>0</v>
      </c>
      <c r="G278" s="22">
        <f>VLOOKUP(_xlfn.CONCAT($A278,$B278),'Atribuição de Nota'!$A:$S,8,0)*'Atribuição de Nota'!H$5</f>
        <v>0</v>
      </c>
      <c r="H278" s="22">
        <f>VLOOKUP(_xlfn.CONCAT($A278,$B278),'Atribuição de Nota'!$A:$S,9,0)*'Atribuição de Nota'!I$5</f>
        <v>0</v>
      </c>
      <c r="I278" s="22">
        <f>VLOOKUP(_xlfn.CONCAT($A278,$B278),'Atribuição de Nota'!$A:$S,10,0)*'Atribuição de Nota'!J$5</f>
        <v>0</v>
      </c>
      <c r="J278" s="22">
        <f>VLOOKUP(_xlfn.CONCAT($A278,$B278),'Atribuição de Nota'!$A:$S,11,0)*'Atribuição de Nota'!K$5</f>
        <v>0</v>
      </c>
      <c r="K278" s="22">
        <f>VLOOKUP(_xlfn.CONCAT($A278,$B278),'Atribuição de Nota'!$A:$S,12,0)*'Atribuição de Nota'!L$5</f>
        <v>0</v>
      </c>
      <c r="L278" s="22">
        <f>VLOOKUP(_xlfn.CONCAT($A278,$B278),'Atribuição de Nota'!$A:$S,13,0)*'Atribuição de Nota'!M$5</f>
        <v>0</v>
      </c>
      <c r="M278" s="22">
        <f>VLOOKUP(_xlfn.CONCAT($A278,$B278),'Atribuição de Nota'!$A:$S,14,0)*'Atribuição de Nota'!N$5</f>
        <v>0</v>
      </c>
      <c r="N278" s="22">
        <f>VLOOKUP(_xlfn.CONCAT($A278,$B278),'Atribuição de Nota'!$A:$S,15,0)*'Atribuição de Nota'!O$5</f>
        <v>0</v>
      </c>
      <c r="O278" s="22">
        <f>VLOOKUP(_xlfn.CONCAT($A278,$B278),'Atribuição de Nota'!$A:$S,16,0)*'Atribuição de Nota'!P$5</f>
        <v>0</v>
      </c>
      <c r="P278" s="22">
        <f>VLOOKUP(_xlfn.CONCAT($A278,$B278),'Atribuição de Nota'!$A:$S,17,0)*'Atribuição de Nota'!Q$5</f>
        <v>0</v>
      </c>
      <c r="Q278" s="22">
        <f>VLOOKUP(_xlfn.CONCAT($A278,$B278),'Atribuição de Nota'!$A:$S,18,0)*'Atribuição de Nota'!R$5</f>
        <v>0</v>
      </c>
      <c r="R278" s="22">
        <f>VLOOKUP(_xlfn.CONCAT($A278,$B278),'Atribuição de Nota'!$A:$S,19,0)*'Atribuição de Nota'!S$5</f>
        <v>0</v>
      </c>
      <c r="S278" s="10">
        <f t="shared" si="3"/>
        <v>0</v>
      </c>
      <c r="T278" s="10">
        <f t="shared" si="4"/>
        <v>0</v>
      </c>
      <c r="U278" s="24">
        <f t="shared" si="5"/>
        <v>0</v>
      </c>
    </row>
    <row r="279" spans="1:21" ht="13.2">
      <c r="A279" s="10" t="s">
        <v>281</v>
      </c>
      <c r="B279" s="10" t="s">
        <v>309</v>
      </c>
      <c r="C279" s="21"/>
      <c r="D279" s="22">
        <f>VLOOKUP(_xlfn.CONCAT($A279,$B279),'Atribuição de Nota'!$A:$S,5,0)*'Atribuição de Nota'!E$5</f>
        <v>0</v>
      </c>
      <c r="E279" s="22">
        <f>VLOOKUP(_xlfn.CONCAT($A279,$B279),'Atribuição de Nota'!$A:$S,6,0)*'Atribuição de Nota'!F$5</f>
        <v>0</v>
      </c>
      <c r="F279" s="22">
        <f>VLOOKUP(_xlfn.CONCAT($A279,$B279),'Atribuição de Nota'!$A:$S,7,0)*'Atribuição de Nota'!G$5</f>
        <v>0</v>
      </c>
      <c r="G279" s="22">
        <f>VLOOKUP(_xlfn.CONCAT($A279,$B279),'Atribuição de Nota'!$A:$S,8,0)*'Atribuição de Nota'!H$5</f>
        <v>0</v>
      </c>
      <c r="H279" s="22">
        <f>VLOOKUP(_xlfn.CONCAT($A279,$B279),'Atribuição de Nota'!$A:$S,9,0)*'Atribuição de Nota'!I$5</f>
        <v>0</v>
      </c>
      <c r="I279" s="22">
        <f>VLOOKUP(_xlfn.CONCAT($A279,$B279),'Atribuição de Nota'!$A:$S,10,0)*'Atribuição de Nota'!J$5</f>
        <v>0</v>
      </c>
      <c r="J279" s="22">
        <f>VLOOKUP(_xlfn.CONCAT($A279,$B279),'Atribuição de Nota'!$A:$S,11,0)*'Atribuição de Nota'!K$5</f>
        <v>0</v>
      </c>
      <c r="K279" s="22">
        <f>VLOOKUP(_xlfn.CONCAT($A279,$B279),'Atribuição de Nota'!$A:$S,12,0)*'Atribuição de Nota'!L$5</f>
        <v>0</v>
      </c>
      <c r="L279" s="22">
        <f>VLOOKUP(_xlfn.CONCAT($A279,$B279),'Atribuição de Nota'!$A:$S,13,0)*'Atribuição de Nota'!M$5</f>
        <v>0</v>
      </c>
      <c r="M279" s="22">
        <f>VLOOKUP(_xlfn.CONCAT($A279,$B279),'Atribuição de Nota'!$A:$S,14,0)*'Atribuição de Nota'!N$5</f>
        <v>0</v>
      </c>
      <c r="N279" s="22">
        <f>VLOOKUP(_xlfn.CONCAT($A279,$B279),'Atribuição de Nota'!$A:$S,15,0)*'Atribuição de Nota'!O$5</f>
        <v>0</v>
      </c>
      <c r="O279" s="22">
        <f>VLOOKUP(_xlfn.CONCAT($A279,$B279),'Atribuição de Nota'!$A:$S,16,0)*'Atribuição de Nota'!P$5</f>
        <v>0</v>
      </c>
      <c r="P279" s="22">
        <f>VLOOKUP(_xlfn.CONCAT($A279,$B279),'Atribuição de Nota'!$A:$S,17,0)*'Atribuição de Nota'!Q$5</f>
        <v>0</v>
      </c>
      <c r="Q279" s="22">
        <f>VLOOKUP(_xlfn.CONCAT($A279,$B279),'Atribuição de Nota'!$A:$S,18,0)*'Atribuição de Nota'!R$5</f>
        <v>0</v>
      </c>
      <c r="R279" s="22">
        <f>VLOOKUP(_xlfn.CONCAT($A279,$B279),'Atribuição de Nota'!$A:$S,19,0)*'Atribuição de Nota'!S$5</f>
        <v>0</v>
      </c>
      <c r="S279" s="10">
        <f t="shared" si="3"/>
        <v>0</v>
      </c>
      <c r="T279" s="10">
        <f t="shared" si="4"/>
        <v>0</v>
      </c>
      <c r="U279" s="24">
        <f t="shared" si="5"/>
        <v>0</v>
      </c>
    </row>
    <row r="280" spans="1:21" ht="13.2">
      <c r="A280" s="10" t="s">
        <v>281</v>
      </c>
      <c r="B280" s="10" t="s">
        <v>310</v>
      </c>
      <c r="C280" s="21"/>
      <c r="D280" s="22">
        <f>VLOOKUP(_xlfn.CONCAT($A280,$B280),'Atribuição de Nota'!$A:$S,5,0)*'Atribuição de Nota'!E$5</f>
        <v>0</v>
      </c>
      <c r="E280" s="22">
        <f>VLOOKUP(_xlfn.CONCAT($A280,$B280),'Atribuição de Nota'!$A:$S,6,0)*'Atribuição de Nota'!F$5</f>
        <v>0</v>
      </c>
      <c r="F280" s="22">
        <f>VLOOKUP(_xlfn.CONCAT($A280,$B280),'Atribuição de Nota'!$A:$S,7,0)*'Atribuição de Nota'!G$5</f>
        <v>0</v>
      </c>
      <c r="G280" s="22">
        <f>VLOOKUP(_xlfn.CONCAT($A280,$B280),'Atribuição de Nota'!$A:$S,8,0)*'Atribuição de Nota'!H$5</f>
        <v>0</v>
      </c>
      <c r="H280" s="22">
        <f>VLOOKUP(_xlfn.CONCAT($A280,$B280),'Atribuição de Nota'!$A:$S,9,0)*'Atribuição de Nota'!I$5</f>
        <v>0</v>
      </c>
      <c r="I280" s="22">
        <f>VLOOKUP(_xlfn.CONCAT($A280,$B280),'Atribuição de Nota'!$A:$S,10,0)*'Atribuição de Nota'!J$5</f>
        <v>0</v>
      </c>
      <c r="J280" s="22">
        <f>VLOOKUP(_xlfn.CONCAT($A280,$B280),'Atribuição de Nota'!$A:$S,11,0)*'Atribuição de Nota'!K$5</f>
        <v>0</v>
      </c>
      <c r="K280" s="22">
        <f>VLOOKUP(_xlfn.CONCAT($A280,$B280),'Atribuição de Nota'!$A:$S,12,0)*'Atribuição de Nota'!L$5</f>
        <v>0</v>
      </c>
      <c r="L280" s="22">
        <f>VLOOKUP(_xlfn.CONCAT($A280,$B280),'Atribuição de Nota'!$A:$S,13,0)*'Atribuição de Nota'!M$5</f>
        <v>0</v>
      </c>
      <c r="M280" s="22">
        <f>VLOOKUP(_xlfn.CONCAT($A280,$B280),'Atribuição de Nota'!$A:$S,14,0)*'Atribuição de Nota'!N$5</f>
        <v>0</v>
      </c>
      <c r="N280" s="22">
        <f>VLOOKUP(_xlfn.CONCAT($A280,$B280),'Atribuição de Nota'!$A:$S,15,0)*'Atribuição de Nota'!O$5</f>
        <v>0</v>
      </c>
      <c r="O280" s="22">
        <f>VLOOKUP(_xlfn.CONCAT($A280,$B280),'Atribuição de Nota'!$A:$S,16,0)*'Atribuição de Nota'!P$5</f>
        <v>0</v>
      </c>
      <c r="P280" s="22">
        <f>VLOOKUP(_xlfn.CONCAT($A280,$B280),'Atribuição de Nota'!$A:$S,17,0)*'Atribuição de Nota'!Q$5</f>
        <v>0</v>
      </c>
      <c r="Q280" s="22">
        <f>VLOOKUP(_xlfn.CONCAT($A280,$B280),'Atribuição de Nota'!$A:$S,18,0)*'Atribuição de Nota'!R$5</f>
        <v>0</v>
      </c>
      <c r="R280" s="22">
        <f>VLOOKUP(_xlfn.CONCAT($A280,$B280),'Atribuição de Nota'!$A:$S,19,0)*'Atribuição de Nota'!S$5</f>
        <v>0</v>
      </c>
      <c r="S280" s="10">
        <f t="shared" si="3"/>
        <v>0</v>
      </c>
      <c r="T280" s="10">
        <f t="shared" si="4"/>
        <v>0</v>
      </c>
      <c r="U280" s="24">
        <f t="shared" si="5"/>
        <v>0</v>
      </c>
    </row>
    <row r="281" spans="1:21" ht="13.2">
      <c r="A281" s="10" t="s">
        <v>281</v>
      </c>
      <c r="B281" s="10" t="s">
        <v>311</v>
      </c>
      <c r="C281" s="21"/>
      <c r="D281" s="22">
        <f>VLOOKUP(_xlfn.CONCAT($A281,$B281),'Atribuição de Nota'!$A:$S,5,0)*'Atribuição de Nota'!E$5</f>
        <v>0</v>
      </c>
      <c r="E281" s="22">
        <f>VLOOKUP(_xlfn.CONCAT($A281,$B281),'Atribuição de Nota'!$A:$S,6,0)*'Atribuição de Nota'!F$5</f>
        <v>0</v>
      </c>
      <c r="F281" s="22">
        <f>VLOOKUP(_xlfn.CONCAT($A281,$B281),'Atribuição de Nota'!$A:$S,7,0)*'Atribuição de Nota'!G$5</f>
        <v>0</v>
      </c>
      <c r="G281" s="22">
        <f>VLOOKUP(_xlfn.CONCAT($A281,$B281),'Atribuição de Nota'!$A:$S,8,0)*'Atribuição de Nota'!H$5</f>
        <v>0</v>
      </c>
      <c r="H281" s="22">
        <f>VLOOKUP(_xlfn.CONCAT($A281,$B281),'Atribuição de Nota'!$A:$S,9,0)*'Atribuição de Nota'!I$5</f>
        <v>0</v>
      </c>
      <c r="I281" s="22">
        <f>VLOOKUP(_xlfn.CONCAT($A281,$B281),'Atribuição de Nota'!$A:$S,10,0)*'Atribuição de Nota'!J$5</f>
        <v>0</v>
      </c>
      <c r="J281" s="22">
        <f>VLOOKUP(_xlfn.CONCAT($A281,$B281),'Atribuição de Nota'!$A:$S,11,0)*'Atribuição de Nota'!K$5</f>
        <v>0</v>
      </c>
      <c r="K281" s="22">
        <f>VLOOKUP(_xlfn.CONCAT($A281,$B281),'Atribuição de Nota'!$A:$S,12,0)*'Atribuição de Nota'!L$5</f>
        <v>0</v>
      </c>
      <c r="L281" s="22">
        <f>VLOOKUP(_xlfn.CONCAT($A281,$B281),'Atribuição de Nota'!$A:$S,13,0)*'Atribuição de Nota'!M$5</f>
        <v>0</v>
      </c>
      <c r="M281" s="22">
        <f>VLOOKUP(_xlfn.CONCAT($A281,$B281),'Atribuição de Nota'!$A:$S,14,0)*'Atribuição de Nota'!N$5</f>
        <v>0</v>
      </c>
      <c r="N281" s="22">
        <f>VLOOKUP(_xlfn.CONCAT($A281,$B281),'Atribuição de Nota'!$A:$S,15,0)*'Atribuição de Nota'!O$5</f>
        <v>0</v>
      </c>
      <c r="O281" s="22">
        <f>VLOOKUP(_xlfn.CONCAT($A281,$B281),'Atribuição de Nota'!$A:$S,16,0)*'Atribuição de Nota'!P$5</f>
        <v>0</v>
      </c>
      <c r="P281" s="22">
        <f>VLOOKUP(_xlfn.CONCAT($A281,$B281),'Atribuição de Nota'!$A:$S,17,0)*'Atribuição de Nota'!Q$5</f>
        <v>0</v>
      </c>
      <c r="Q281" s="22">
        <f>VLOOKUP(_xlfn.CONCAT($A281,$B281),'Atribuição de Nota'!$A:$S,18,0)*'Atribuição de Nota'!R$5</f>
        <v>0</v>
      </c>
      <c r="R281" s="22">
        <f>VLOOKUP(_xlfn.CONCAT($A281,$B281),'Atribuição de Nota'!$A:$S,19,0)*'Atribuição de Nota'!S$5</f>
        <v>0</v>
      </c>
      <c r="S281" s="10">
        <f t="shared" si="3"/>
        <v>0</v>
      </c>
      <c r="T281" s="10">
        <f t="shared" si="4"/>
        <v>0</v>
      </c>
      <c r="U281" s="24">
        <f t="shared" si="5"/>
        <v>0</v>
      </c>
    </row>
    <row r="282" spans="1:21" ht="13.2">
      <c r="A282" s="10" t="s">
        <v>281</v>
      </c>
      <c r="B282" s="10" t="s">
        <v>312</v>
      </c>
      <c r="C282" s="21"/>
      <c r="D282" s="22">
        <f>VLOOKUP(_xlfn.CONCAT($A282,$B282),'Atribuição de Nota'!$A:$S,5,0)*'Atribuição de Nota'!E$5</f>
        <v>0</v>
      </c>
      <c r="E282" s="22">
        <f>VLOOKUP(_xlfn.CONCAT($A282,$B282),'Atribuição de Nota'!$A:$S,6,0)*'Atribuição de Nota'!F$5</f>
        <v>0</v>
      </c>
      <c r="F282" s="22">
        <f>VLOOKUP(_xlfn.CONCAT($A282,$B282),'Atribuição de Nota'!$A:$S,7,0)*'Atribuição de Nota'!G$5</f>
        <v>0</v>
      </c>
      <c r="G282" s="22">
        <f>VLOOKUP(_xlfn.CONCAT($A282,$B282),'Atribuição de Nota'!$A:$S,8,0)*'Atribuição de Nota'!H$5</f>
        <v>0</v>
      </c>
      <c r="H282" s="22">
        <f>VLOOKUP(_xlfn.CONCAT($A282,$B282),'Atribuição de Nota'!$A:$S,9,0)*'Atribuição de Nota'!I$5</f>
        <v>0</v>
      </c>
      <c r="I282" s="22">
        <f>VLOOKUP(_xlfn.CONCAT($A282,$B282),'Atribuição de Nota'!$A:$S,10,0)*'Atribuição de Nota'!J$5</f>
        <v>0</v>
      </c>
      <c r="J282" s="22">
        <f>VLOOKUP(_xlfn.CONCAT($A282,$B282),'Atribuição de Nota'!$A:$S,11,0)*'Atribuição de Nota'!K$5</f>
        <v>0</v>
      </c>
      <c r="K282" s="22">
        <f>VLOOKUP(_xlfn.CONCAT($A282,$B282),'Atribuição de Nota'!$A:$S,12,0)*'Atribuição de Nota'!L$5</f>
        <v>0</v>
      </c>
      <c r="L282" s="22">
        <f>VLOOKUP(_xlfn.CONCAT($A282,$B282),'Atribuição de Nota'!$A:$S,13,0)*'Atribuição de Nota'!M$5</f>
        <v>0</v>
      </c>
      <c r="M282" s="22">
        <f>VLOOKUP(_xlfn.CONCAT($A282,$B282),'Atribuição de Nota'!$A:$S,14,0)*'Atribuição de Nota'!N$5</f>
        <v>0</v>
      </c>
      <c r="N282" s="22">
        <f>VLOOKUP(_xlfn.CONCAT($A282,$B282),'Atribuição de Nota'!$A:$S,15,0)*'Atribuição de Nota'!O$5</f>
        <v>0</v>
      </c>
      <c r="O282" s="22">
        <f>VLOOKUP(_xlfn.CONCAT($A282,$B282),'Atribuição de Nota'!$A:$S,16,0)*'Atribuição de Nota'!P$5</f>
        <v>0</v>
      </c>
      <c r="P282" s="22">
        <f>VLOOKUP(_xlfn.CONCAT($A282,$B282),'Atribuição de Nota'!$A:$S,17,0)*'Atribuição de Nota'!Q$5</f>
        <v>0</v>
      </c>
      <c r="Q282" s="22">
        <f>VLOOKUP(_xlfn.CONCAT($A282,$B282),'Atribuição de Nota'!$A:$S,18,0)*'Atribuição de Nota'!R$5</f>
        <v>0</v>
      </c>
      <c r="R282" s="22">
        <f>VLOOKUP(_xlfn.CONCAT($A282,$B282),'Atribuição de Nota'!$A:$S,19,0)*'Atribuição de Nota'!S$5</f>
        <v>0</v>
      </c>
      <c r="S282" s="10">
        <f t="shared" si="3"/>
        <v>0</v>
      </c>
      <c r="T282" s="10">
        <f t="shared" si="4"/>
        <v>0</v>
      </c>
      <c r="U282" s="24">
        <f t="shared" si="5"/>
        <v>0</v>
      </c>
    </row>
    <row r="283" spans="1:21" ht="13.2">
      <c r="A283" s="10" t="s">
        <v>281</v>
      </c>
      <c r="B283" s="10" t="s">
        <v>313</v>
      </c>
      <c r="C283" s="21"/>
      <c r="D283" s="22">
        <f>VLOOKUP(_xlfn.CONCAT($A283,$B283),'Atribuição de Nota'!$A:$S,5,0)*'Atribuição de Nota'!E$5</f>
        <v>0</v>
      </c>
      <c r="E283" s="22">
        <f>VLOOKUP(_xlfn.CONCAT($A283,$B283),'Atribuição de Nota'!$A:$S,6,0)*'Atribuição de Nota'!F$5</f>
        <v>0</v>
      </c>
      <c r="F283" s="22">
        <f>VLOOKUP(_xlfn.CONCAT($A283,$B283),'Atribuição de Nota'!$A:$S,7,0)*'Atribuição de Nota'!G$5</f>
        <v>0</v>
      </c>
      <c r="G283" s="22">
        <f>VLOOKUP(_xlfn.CONCAT($A283,$B283),'Atribuição de Nota'!$A:$S,8,0)*'Atribuição de Nota'!H$5</f>
        <v>0</v>
      </c>
      <c r="H283" s="22">
        <f>VLOOKUP(_xlfn.CONCAT($A283,$B283),'Atribuição de Nota'!$A:$S,9,0)*'Atribuição de Nota'!I$5</f>
        <v>0</v>
      </c>
      <c r="I283" s="22">
        <f>VLOOKUP(_xlfn.CONCAT($A283,$B283),'Atribuição de Nota'!$A:$S,10,0)*'Atribuição de Nota'!J$5</f>
        <v>0</v>
      </c>
      <c r="J283" s="22">
        <f>VLOOKUP(_xlfn.CONCAT($A283,$B283),'Atribuição de Nota'!$A:$S,11,0)*'Atribuição de Nota'!K$5</f>
        <v>0</v>
      </c>
      <c r="K283" s="22">
        <f>VLOOKUP(_xlfn.CONCAT($A283,$B283),'Atribuição de Nota'!$A:$S,12,0)*'Atribuição de Nota'!L$5</f>
        <v>0</v>
      </c>
      <c r="L283" s="22">
        <f>VLOOKUP(_xlfn.CONCAT($A283,$B283),'Atribuição de Nota'!$A:$S,13,0)*'Atribuição de Nota'!M$5</f>
        <v>0</v>
      </c>
      <c r="M283" s="22">
        <f>VLOOKUP(_xlfn.CONCAT($A283,$B283),'Atribuição de Nota'!$A:$S,14,0)*'Atribuição de Nota'!N$5</f>
        <v>0</v>
      </c>
      <c r="N283" s="22">
        <f>VLOOKUP(_xlfn.CONCAT($A283,$B283),'Atribuição de Nota'!$A:$S,15,0)*'Atribuição de Nota'!O$5</f>
        <v>0</v>
      </c>
      <c r="O283" s="22">
        <f>VLOOKUP(_xlfn.CONCAT($A283,$B283),'Atribuição de Nota'!$A:$S,16,0)*'Atribuição de Nota'!P$5</f>
        <v>0</v>
      </c>
      <c r="P283" s="22">
        <f>VLOOKUP(_xlfn.CONCAT($A283,$B283),'Atribuição de Nota'!$A:$S,17,0)*'Atribuição de Nota'!Q$5</f>
        <v>0</v>
      </c>
      <c r="Q283" s="22">
        <f>VLOOKUP(_xlfn.CONCAT($A283,$B283),'Atribuição de Nota'!$A:$S,18,0)*'Atribuição de Nota'!R$5</f>
        <v>0</v>
      </c>
      <c r="R283" s="22">
        <f>VLOOKUP(_xlfn.CONCAT($A283,$B283),'Atribuição de Nota'!$A:$S,19,0)*'Atribuição de Nota'!S$5</f>
        <v>0</v>
      </c>
      <c r="S283" s="10">
        <f t="shared" si="3"/>
        <v>0</v>
      </c>
      <c r="T283" s="10">
        <f t="shared" si="4"/>
        <v>0</v>
      </c>
      <c r="U283" s="24">
        <f t="shared" si="5"/>
        <v>0</v>
      </c>
    </row>
    <row r="284" spans="1:21" ht="13.2">
      <c r="A284" s="10" t="s">
        <v>281</v>
      </c>
      <c r="B284" s="10" t="s">
        <v>314</v>
      </c>
      <c r="C284" s="21"/>
      <c r="D284" s="22">
        <f>VLOOKUP(_xlfn.CONCAT($A284,$B284),'Atribuição de Nota'!$A:$S,5,0)*'Atribuição de Nota'!E$5</f>
        <v>0</v>
      </c>
      <c r="E284" s="22">
        <f>VLOOKUP(_xlfn.CONCAT($A284,$B284),'Atribuição de Nota'!$A:$S,6,0)*'Atribuição de Nota'!F$5</f>
        <v>0</v>
      </c>
      <c r="F284" s="22">
        <f>VLOOKUP(_xlfn.CONCAT($A284,$B284),'Atribuição de Nota'!$A:$S,7,0)*'Atribuição de Nota'!G$5</f>
        <v>0</v>
      </c>
      <c r="G284" s="22">
        <f>VLOOKUP(_xlfn.CONCAT($A284,$B284),'Atribuição de Nota'!$A:$S,8,0)*'Atribuição de Nota'!H$5</f>
        <v>0</v>
      </c>
      <c r="H284" s="22">
        <f>VLOOKUP(_xlfn.CONCAT($A284,$B284),'Atribuição de Nota'!$A:$S,9,0)*'Atribuição de Nota'!I$5</f>
        <v>0</v>
      </c>
      <c r="I284" s="22">
        <f>VLOOKUP(_xlfn.CONCAT($A284,$B284),'Atribuição de Nota'!$A:$S,10,0)*'Atribuição de Nota'!J$5</f>
        <v>0</v>
      </c>
      <c r="J284" s="22">
        <f>VLOOKUP(_xlfn.CONCAT($A284,$B284),'Atribuição de Nota'!$A:$S,11,0)*'Atribuição de Nota'!K$5</f>
        <v>0</v>
      </c>
      <c r="K284" s="22">
        <f>VLOOKUP(_xlfn.CONCAT($A284,$B284),'Atribuição de Nota'!$A:$S,12,0)*'Atribuição de Nota'!L$5</f>
        <v>0</v>
      </c>
      <c r="L284" s="22">
        <f>VLOOKUP(_xlfn.CONCAT($A284,$B284),'Atribuição de Nota'!$A:$S,13,0)*'Atribuição de Nota'!M$5</f>
        <v>0</v>
      </c>
      <c r="M284" s="22">
        <f>VLOOKUP(_xlfn.CONCAT($A284,$B284),'Atribuição de Nota'!$A:$S,14,0)*'Atribuição de Nota'!N$5</f>
        <v>0</v>
      </c>
      <c r="N284" s="22">
        <f>VLOOKUP(_xlfn.CONCAT($A284,$B284),'Atribuição de Nota'!$A:$S,15,0)*'Atribuição de Nota'!O$5</f>
        <v>0</v>
      </c>
      <c r="O284" s="22">
        <f>VLOOKUP(_xlfn.CONCAT($A284,$B284),'Atribuição de Nota'!$A:$S,16,0)*'Atribuição de Nota'!P$5</f>
        <v>0</v>
      </c>
      <c r="P284" s="22">
        <f>VLOOKUP(_xlfn.CONCAT($A284,$B284),'Atribuição de Nota'!$A:$S,17,0)*'Atribuição de Nota'!Q$5</f>
        <v>0</v>
      </c>
      <c r="Q284" s="22">
        <f>VLOOKUP(_xlfn.CONCAT($A284,$B284),'Atribuição de Nota'!$A:$S,18,0)*'Atribuição de Nota'!R$5</f>
        <v>0</v>
      </c>
      <c r="R284" s="22">
        <f>VLOOKUP(_xlfn.CONCAT($A284,$B284),'Atribuição de Nota'!$A:$S,19,0)*'Atribuição de Nota'!S$5</f>
        <v>0</v>
      </c>
      <c r="S284" s="10">
        <f t="shared" si="3"/>
        <v>0</v>
      </c>
      <c r="T284" s="10">
        <f t="shared" si="4"/>
        <v>0</v>
      </c>
      <c r="U284" s="24">
        <f t="shared" si="5"/>
        <v>0</v>
      </c>
    </row>
    <row r="285" spans="1:21" ht="13.2">
      <c r="A285" s="10" t="s">
        <v>281</v>
      </c>
      <c r="B285" s="10" t="s">
        <v>315</v>
      </c>
      <c r="C285" s="21"/>
      <c r="D285" s="22">
        <f>VLOOKUP(_xlfn.CONCAT($A285,$B285),'Atribuição de Nota'!$A:$S,5,0)*'Atribuição de Nota'!E$5</f>
        <v>0</v>
      </c>
      <c r="E285" s="22">
        <f>VLOOKUP(_xlfn.CONCAT($A285,$B285),'Atribuição de Nota'!$A:$S,6,0)*'Atribuição de Nota'!F$5</f>
        <v>0</v>
      </c>
      <c r="F285" s="22">
        <f>VLOOKUP(_xlfn.CONCAT($A285,$B285),'Atribuição de Nota'!$A:$S,7,0)*'Atribuição de Nota'!G$5</f>
        <v>0</v>
      </c>
      <c r="G285" s="22">
        <f>VLOOKUP(_xlfn.CONCAT($A285,$B285),'Atribuição de Nota'!$A:$S,8,0)*'Atribuição de Nota'!H$5</f>
        <v>0</v>
      </c>
      <c r="H285" s="22">
        <f>VLOOKUP(_xlfn.CONCAT($A285,$B285),'Atribuição de Nota'!$A:$S,9,0)*'Atribuição de Nota'!I$5</f>
        <v>0</v>
      </c>
      <c r="I285" s="22">
        <f>VLOOKUP(_xlfn.CONCAT($A285,$B285),'Atribuição de Nota'!$A:$S,10,0)*'Atribuição de Nota'!J$5</f>
        <v>0</v>
      </c>
      <c r="J285" s="22">
        <f>VLOOKUP(_xlfn.CONCAT($A285,$B285),'Atribuição de Nota'!$A:$S,11,0)*'Atribuição de Nota'!K$5</f>
        <v>0</v>
      </c>
      <c r="K285" s="22">
        <f>VLOOKUP(_xlfn.CONCAT($A285,$B285),'Atribuição de Nota'!$A:$S,12,0)*'Atribuição de Nota'!L$5</f>
        <v>0</v>
      </c>
      <c r="L285" s="22">
        <f>VLOOKUP(_xlfn.CONCAT($A285,$B285),'Atribuição de Nota'!$A:$S,13,0)*'Atribuição de Nota'!M$5</f>
        <v>0</v>
      </c>
      <c r="M285" s="22">
        <f>VLOOKUP(_xlfn.CONCAT($A285,$B285),'Atribuição de Nota'!$A:$S,14,0)*'Atribuição de Nota'!N$5</f>
        <v>0</v>
      </c>
      <c r="N285" s="22">
        <f>VLOOKUP(_xlfn.CONCAT($A285,$B285),'Atribuição de Nota'!$A:$S,15,0)*'Atribuição de Nota'!O$5</f>
        <v>0</v>
      </c>
      <c r="O285" s="22">
        <f>VLOOKUP(_xlfn.CONCAT($A285,$B285),'Atribuição de Nota'!$A:$S,16,0)*'Atribuição de Nota'!P$5</f>
        <v>0</v>
      </c>
      <c r="P285" s="22">
        <f>VLOOKUP(_xlfn.CONCAT($A285,$B285),'Atribuição de Nota'!$A:$S,17,0)*'Atribuição de Nota'!Q$5</f>
        <v>0</v>
      </c>
      <c r="Q285" s="22">
        <f>VLOOKUP(_xlfn.CONCAT($A285,$B285),'Atribuição de Nota'!$A:$S,18,0)*'Atribuição de Nota'!R$5</f>
        <v>0</v>
      </c>
      <c r="R285" s="22">
        <f>VLOOKUP(_xlfn.CONCAT($A285,$B285),'Atribuição de Nota'!$A:$S,19,0)*'Atribuição de Nota'!S$5</f>
        <v>0</v>
      </c>
      <c r="S285" s="10">
        <f t="shared" si="3"/>
        <v>0</v>
      </c>
      <c r="T285" s="10">
        <f t="shared" si="4"/>
        <v>0</v>
      </c>
      <c r="U285" s="24">
        <f t="shared" si="5"/>
        <v>0</v>
      </c>
    </row>
    <row r="286" spans="1:21" ht="13.2">
      <c r="A286" s="10" t="s">
        <v>281</v>
      </c>
      <c r="B286" s="10" t="s">
        <v>316</v>
      </c>
      <c r="C286" s="21"/>
      <c r="D286" s="22">
        <f>VLOOKUP(_xlfn.CONCAT($A286,$B286),'Atribuição de Nota'!$A:$S,5,0)*'Atribuição de Nota'!E$5</f>
        <v>0</v>
      </c>
      <c r="E286" s="22">
        <f>VLOOKUP(_xlfn.CONCAT($A286,$B286),'Atribuição de Nota'!$A:$S,6,0)*'Atribuição de Nota'!F$5</f>
        <v>0</v>
      </c>
      <c r="F286" s="22">
        <f>VLOOKUP(_xlfn.CONCAT($A286,$B286),'Atribuição de Nota'!$A:$S,7,0)*'Atribuição de Nota'!G$5</f>
        <v>0</v>
      </c>
      <c r="G286" s="22">
        <f>VLOOKUP(_xlfn.CONCAT($A286,$B286),'Atribuição de Nota'!$A:$S,8,0)*'Atribuição de Nota'!H$5</f>
        <v>0</v>
      </c>
      <c r="H286" s="22">
        <f>VLOOKUP(_xlfn.CONCAT($A286,$B286),'Atribuição de Nota'!$A:$S,9,0)*'Atribuição de Nota'!I$5</f>
        <v>0</v>
      </c>
      <c r="I286" s="22">
        <f>VLOOKUP(_xlfn.CONCAT($A286,$B286),'Atribuição de Nota'!$A:$S,10,0)*'Atribuição de Nota'!J$5</f>
        <v>0</v>
      </c>
      <c r="J286" s="22">
        <f>VLOOKUP(_xlfn.CONCAT($A286,$B286),'Atribuição de Nota'!$A:$S,11,0)*'Atribuição de Nota'!K$5</f>
        <v>0</v>
      </c>
      <c r="K286" s="22">
        <f>VLOOKUP(_xlfn.CONCAT($A286,$B286),'Atribuição de Nota'!$A:$S,12,0)*'Atribuição de Nota'!L$5</f>
        <v>0</v>
      </c>
      <c r="L286" s="22">
        <f>VLOOKUP(_xlfn.CONCAT($A286,$B286),'Atribuição de Nota'!$A:$S,13,0)*'Atribuição de Nota'!M$5</f>
        <v>0</v>
      </c>
      <c r="M286" s="22">
        <f>VLOOKUP(_xlfn.CONCAT($A286,$B286),'Atribuição de Nota'!$A:$S,14,0)*'Atribuição de Nota'!N$5</f>
        <v>0</v>
      </c>
      <c r="N286" s="22">
        <f>VLOOKUP(_xlfn.CONCAT($A286,$B286),'Atribuição de Nota'!$A:$S,15,0)*'Atribuição de Nota'!O$5</f>
        <v>0</v>
      </c>
      <c r="O286" s="22">
        <f>VLOOKUP(_xlfn.CONCAT($A286,$B286),'Atribuição de Nota'!$A:$S,16,0)*'Atribuição de Nota'!P$5</f>
        <v>0</v>
      </c>
      <c r="P286" s="22">
        <f>VLOOKUP(_xlfn.CONCAT($A286,$B286),'Atribuição de Nota'!$A:$S,17,0)*'Atribuição de Nota'!Q$5</f>
        <v>0</v>
      </c>
      <c r="Q286" s="22">
        <f>VLOOKUP(_xlfn.CONCAT($A286,$B286),'Atribuição de Nota'!$A:$S,18,0)*'Atribuição de Nota'!R$5</f>
        <v>0</v>
      </c>
      <c r="R286" s="22">
        <f>VLOOKUP(_xlfn.CONCAT($A286,$B286),'Atribuição de Nota'!$A:$S,19,0)*'Atribuição de Nota'!S$5</f>
        <v>0</v>
      </c>
      <c r="S286" s="10">
        <f t="shared" si="3"/>
        <v>0</v>
      </c>
      <c r="T286" s="10">
        <f t="shared" si="4"/>
        <v>0</v>
      </c>
      <c r="U286" s="24">
        <f t="shared" si="5"/>
        <v>0</v>
      </c>
    </row>
    <row r="287" spans="1:21" ht="13.2">
      <c r="A287" s="10" t="s">
        <v>281</v>
      </c>
      <c r="B287" s="10" t="s">
        <v>317</v>
      </c>
      <c r="C287" s="21"/>
      <c r="D287" s="22">
        <f>VLOOKUP(_xlfn.CONCAT($A287,$B287),'Atribuição de Nota'!$A:$S,5,0)*'Atribuição de Nota'!E$5</f>
        <v>0</v>
      </c>
      <c r="E287" s="22">
        <f>VLOOKUP(_xlfn.CONCAT($A287,$B287),'Atribuição de Nota'!$A:$S,6,0)*'Atribuição de Nota'!F$5</f>
        <v>0</v>
      </c>
      <c r="F287" s="22">
        <f>VLOOKUP(_xlfn.CONCAT($A287,$B287),'Atribuição de Nota'!$A:$S,7,0)*'Atribuição de Nota'!G$5</f>
        <v>0</v>
      </c>
      <c r="G287" s="22">
        <f>VLOOKUP(_xlfn.CONCAT($A287,$B287),'Atribuição de Nota'!$A:$S,8,0)*'Atribuição de Nota'!H$5</f>
        <v>0</v>
      </c>
      <c r="H287" s="22">
        <f>VLOOKUP(_xlfn.CONCAT($A287,$B287),'Atribuição de Nota'!$A:$S,9,0)*'Atribuição de Nota'!I$5</f>
        <v>0</v>
      </c>
      <c r="I287" s="22">
        <f>VLOOKUP(_xlfn.CONCAT($A287,$B287),'Atribuição de Nota'!$A:$S,10,0)*'Atribuição de Nota'!J$5</f>
        <v>0</v>
      </c>
      <c r="J287" s="22">
        <f>VLOOKUP(_xlfn.CONCAT($A287,$B287),'Atribuição de Nota'!$A:$S,11,0)*'Atribuição de Nota'!K$5</f>
        <v>0</v>
      </c>
      <c r="K287" s="22">
        <f>VLOOKUP(_xlfn.CONCAT($A287,$B287),'Atribuição de Nota'!$A:$S,12,0)*'Atribuição de Nota'!L$5</f>
        <v>0</v>
      </c>
      <c r="L287" s="22">
        <f>VLOOKUP(_xlfn.CONCAT($A287,$B287),'Atribuição de Nota'!$A:$S,13,0)*'Atribuição de Nota'!M$5</f>
        <v>0</v>
      </c>
      <c r="M287" s="22">
        <f>VLOOKUP(_xlfn.CONCAT($A287,$B287),'Atribuição de Nota'!$A:$S,14,0)*'Atribuição de Nota'!N$5</f>
        <v>0</v>
      </c>
      <c r="N287" s="22">
        <f>VLOOKUP(_xlfn.CONCAT($A287,$B287),'Atribuição de Nota'!$A:$S,15,0)*'Atribuição de Nota'!O$5</f>
        <v>0</v>
      </c>
      <c r="O287" s="22">
        <f>VLOOKUP(_xlfn.CONCAT($A287,$B287),'Atribuição de Nota'!$A:$S,16,0)*'Atribuição de Nota'!P$5</f>
        <v>0</v>
      </c>
      <c r="P287" s="22">
        <f>VLOOKUP(_xlfn.CONCAT($A287,$B287),'Atribuição de Nota'!$A:$S,17,0)*'Atribuição de Nota'!Q$5</f>
        <v>0</v>
      </c>
      <c r="Q287" s="22">
        <f>VLOOKUP(_xlfn.CONCAT($A287,$B287),'Atribuição de Nota'!$A:$S,18,0)*'Atribuição de Nota'!R$5</f>
        <v>0</v>
      </c>
      <c r="R287" s="22">
        <f>VLOOKUP(_xlfn.CONCAT($A287,$B287),'Atribuição de Nota'!$A:$S,19,0)*'Atribuição de Nota'!S$5</f>
        <v>0</v>
      </c>
      <c r="S287" s="10">
        <f t="shared" si="3"/>
        <v>0</v>
      </c>
      <c r="T287" s="10">
        <f t="shared" si="4"/>
        <v>0</v>
      </c>
      <c r="U287" s="24">
        <f t="shared" si="5"/>
        <v>0</v>
      </c>
    </row>
    <row r="288" spans="1:21" ht="13.2">
      <c r="A288" s="10" t="s">
        <v>281</v>
      </c>
      <c r="B288" s="10" t="s">
        <v>318</v>
      </c>
      <c r="C288" s="21"/>
      <c r="D288" s="22">
        <f>VLOOKUP(_xlfn.CONCAT($A288,$B288),'Atribuição de Nota'!$A:$S,5,0)*'Atribuição de Nota'!E$5</f>
        <v>0</v>
      </c>
      <c r="E288" s="22">
        <f>VLOOKUP(_xlfn.CONCAT($A288,$B288),'Atribuição de Nota'!$A:$S,6,0)*'Atribuição de Nota'!F$5</f>
        <v>0</v>
      </c>
      <c r="F288" s="22">
        <f>VLOOKUP(_xlfn.CONCAT($A288,$B288),'Atribuição de Nota'!$A:$S,7,0)*'Atribuição de Nota'!G$5</f>
        <v>0</v>
      </c>
      <c r="G288" s="22">
        <f>VLOOKUP(_xlfn.CONCAT($A288,$B288),'Atribuição de Nota'!$A:$S,8,0)*'Atribuição de Nota'!H$5</f>
        <v>0</v>
      </c>
      <c r="H288" s="22">
        <f>VLOOKUP(_xlfn.CONCAT($A288,$B288),'Atribuição de Nota'!$A:$S,9,0)*'Atribuição de Nota'!I$5</f>
        <v>0</v>
      </c>
      <c r="I288" s="22">
        <f>VLOOKUP(_xlfn.CONCAT($A288,$B288),'Atribuição de Nota'!$A:$S,10,0)*'Atribuição de Nota'!J$5</f>
        <v>0</v>
      </c>
      <c r="J288" s="22">
        <f>VLOOKUP(_xlfn.CONCAT($A288,$B288),'Atribuição de Nota'!$A:$S,11,0)*'Atribuição de Nota'!K$5</f>
        <v>0</v>
      </c>
      <c r="K288" s="22">
        <f>VLOOKUP(_xlfn.CONCAT($A288,$B288),'Atribuição de Nota'!$A:$S,12,0)*'Atribuição de Nota'!L$5</f>
        <v>0</v>
      </c>
      <c r="L288" s="22">
        <f>VLOOKUP(_xlfn.CONCAT($A288,$B288),'Atribuição de Nota'!$A:$S,13,0)*'Atribuição de Nota'!M$5</f>
        <v>0</v>
      </c>
      <c r="M288" s="22">
        <f>VLOOKUP(_xlfn.CONCAT($A288,$B288),'Atribuição de Nota'!$A:$S,14,0)*'Atribuição de Nota'!N$5</f>
        <v>0</v>
      </c>
      <c r="N288" s="22">
        <f>VLOOKUP(_xlfn.CONCAT($A288,$B288),'Atribuição de Nota'!$A:$S,15,0)*'Atribuição de Nota'!O$5</f>
        <v>0</v>
      </c>
      <c r="O288" s="22">
        <f>VLOOKUP(_xlfn.CONCAT($A288,$B288),'Atribuição de Nota'!$A:$S,16,0)*'Atribuição de Nota'!P$5</f>
        <v>0</v>
      </c>
      <c r="P288" s="22">
        <f>VLOOKUP(_xlfn.CONCAT($A288,$B288),'Atribuição de Nota'!$A:$S,17,0)*'Atribuição de Nota'!Q$5</f>
        <v>0</v>
      </c>
      <c r="Q288" s="22">
        <f>VLOOKUP(_xlfn.CONCAT($A288,$B288),'Atribuição de Nota'!$A:$S,18,0)*'Atribuição de Nota'!R$5</f>
        <v>0</v>
      </c>
      <c r="R288" s="22">
        <f>VLOOKUP(_xlfn.CONCAT($A288,$B288),'Atribuição de Nota'!$A:$S,19,0)*'Atribuição de Nota'!S$5</f>
        <v>0</v>
      </c>
      <c r="S288" s="10">
        <f t="shared" si="3"/>
        <v>0</v>
      </c>
      <c r="T288" s="10">
        <f t="shared" si="4"/>
        <v>0</v>
      </c>
      <c r="U288" s="24">
        <f t="shared" si="5"/>
        <v>0</v>
      </c>
    </row>
    <row r="289" spans="1:21" ht="13.2">
      <c r="A289" s="10" t="s">
        <v>281</v>
      </c>
      <c r="B289" s="10" t="s">
        <v>319</v>
      </c>
      <c r="C289" s="21"/>
      <c r="D289" s="22">
        <f>VLOOKUP(_xlfn.CONCAT($A289,$B289),'Atribuição de Nota'!$A:$S,5,0)*'Atribuição de Nota'!E$5</f>
        <v>0</v>
      </c>
      <c r="E289" s="22">
        <f>VLOOKUP(_xlfn.CONCAT($A289,$B289),'Atribuição de Nota'!$A:$S,6,0)*'Atribuição de Nota'!F$5</f>
        <v>0</v>
      </c>
      <c r="F289" s="22">
        <f>VLOOKUP(_xlfn.CONCAT($A289,$B289),'Atribuição de Nota'!$A:$S,7,0)*'Atribuição de Nota'!G$5</f>
        <v>0</v>
      </c>
      <c r="G289" s="22">
        <f>VLOOKUP(_xlfn.CONCAT($A289,$B289),'Atribuição de Nota'!$A:$S,8,0)*'Atribuição de Nota'!H$5</f>
        <v>0</v>
      </c>
      <c r="H289" s="22">
        <f>VLOOKUP(_xlfn.CONCAT($A289,$B289),'Atribuição de Nota'!$A:$S,9,0)*'Atribuição de Nota'!I$5</f>
        <v>0</v>
      </c>
      <c r="I289" s="22">
        <f>VLOOKUP(_xlfn.CONCAT($A289,$B289),'Atribuição de Nota'!$A:$S,10,0)*'Atribuição de Nota'!J$5</f>
        <v>0</v>
      </c>
      <c r="J289" s="22">
        <f>VLOOKUP(_xlfn.CONCAT($A289,$B289),'Atribuição de Nota'!$A:$S,11,0)*'Atribuição de Nota'!K$5</f>
        <v>0</v>
      </c>
      <c r="K289" s="22">
        <f>VLOOKUP(_xlfn.CONCAT($A289,$B289),'Atribuição de Nota'!$A:$S,12,0)*'Atribuição de Nota'!L$5</f>
        <v>0</v>
      </c>
      <c r="L289" s="22">
        <f>VLOOKUP(_xlfn.CONCAT($A289,$B289),'Atribuição de Nota'!$A:$S,13,0)*'Atribuição de Nota'!M$5</f>
        <v>0</v>
      </c>
      <c r="M289" s="22">
        <f>VLOOKUP(_xlfn.CONCAT($A289,$B289),'Atribuição de Nota'!$A:$S,14,0)*'Atribuição de Nota'!N$5</f>
        <v>0</v>
      </c>
      <c r="N289" s="22">
        <f>VLOOKUP(_xlfn.CONCAT($A289,$B289),'Atribuição de Nota'!$A:$S,15,0)*'Atribuição de Nota'!O$5</f>
        <v>0</v>
      </c>
      <c r="O289" s="22">
        <f>VLOOKUP(_xlfn.CONCAT($A289,$B289),'Atribuição de Nota'!$A:$S,16,0)*'Atribuição de Nota'!P$5</f>
        <v>0</v>
      </c>
      <c r="P289" s="22">
        <f>VLOOKUP(_xlfn.CONCAT($A289,$B289),'Atribuição de Nota'!$A:$S,17,0)*'Atribuição de Nota'!Q$5</f>
        <v>0</v>
      </c>
      <c r="Q289" s="22">
        <f>VLOOKUP(_xlfn.CONCAT($A289,$B289),'Atribuição de Nota'!$A:$S,18,0)*'Atribuição de Nota'!R$5</f>
        <v>0</v>
      </c>
      <c r="R289" s="22">
        <f>VLOOKUP(_xlfn.CONCAT($A289,$B289),'Atribuição de Nota'!$A:$S,19,0)*'Atribuição de Nota'!S$5</f>
        <v>0</v>
      </c>
      <c r="S289" s="10">
        <f t="shared" si="3"/>
        <v>0</v>
      </c>
      <c r="T289" s="10">
        <f t="shared" si="4"/>
        <v>0</v>
      </c>
      <c r="U289" s="24">
        <f t="shared" si="5"/>
        <v>0</v>
      </c>
    </row>
    <row r="290" spans="1:21" ht="13.2">
      <c r="A290" s="10" t="s">
        <v>281</v>
      </c>
      <c r="B290" s="10" t="s">
        <v>320</v>
      </c>
      <c r="C290" s="21"/>
      <c r="D290" s="22">
        <f>VLOOKUP(_xlfn.CONCAT($A290,$B290),'Atribuição de Nota'!$A:$S,5,0)*'Atribuição de Nota'!E$5</f>
        <v>0</v>
      </c>
      <c r="E290" s="22">
        <f>VLOOKUP(_xlfn.CONCAT($A290,$B290),'Atribuição de Nota'!$A:$S,6,0)*'Atribuição de Nota'!F$5</f>
        <v>0</v>
      </c>
      <c r="F290" s="22">
        <f>VLOOKUP(_xlfn.CONCAT($A290,$B290),'Atribuição de Nota'!$A:$S,7,0)*'Atribuição de Nota'!G$5</f>
        <v>0</v>
      </c>
      <c r="G290" s="22">
        <f>VLOOKUP(_xlfn.CONCAT($A290,$B290),'Atribuição de Nota'!$A:$S,8,0)*'Atribuição de Nota'!H$5</f>
        <v>0</v>
      </c>
      <c r="H290" s="22">
        <f>VLOOKUP(_xlfn.CONCAT($A290,$B290),'Atribuição de Nota'!$A:$S,9,0)*'Atribuição de Nota'!I$5</f>
        <v>0</v>
      </c>
      <c r="I290" s="22">
        <f>VLOOKUP(_xlfn.CONCAT($A290,$B290),'Atribuição de Nota'!$A:$S,10,0)*'Atribuição de Nota'!J$5</f>
        <v>0</v>
      </c>
      <c r="J290" s="22">
        <f>VLOOKUP(_xlfn.CONCAT($A290,$B290),'Atribuição de Nota'!$A:$S,11,0)*'Atribuição de Nota'!K$5</f>
        <v>0</v>
      </c>
      <c r="K290" s="22">
        <f>VLOOKUP(_xlfn.CONCAT($A290,$B290),'Atribuição de Nota'!$A:$S,12,0)*'Atribuição de Nota'!L$5</f>
        <v>0</v>
      </c>
      <c r="L290" s="22">
        <f>VLOOKUP(_xlfn.CONCAT($A290,$B290),'Atribuição de Nota'!$A:$S,13,0)*'Atribuição de Nota'!M$5</f>
        <v>0</v>
      </c>
      <c r="M290" s="22">
        <f>VLOOKUP(_xlfn.CONCAT($A290,$B290),'Atribuição de Nota'!$A:$S,14,0)*'Atribuição de Nota'!N$5</f>
        <v>0</v>
      </c>
      <c r="N290" s="22">
        <f>VLOOKUP(_xlfn.CONCAT($A290,$B290),'Atribuição de Nota'!$A:$S,15,0)*'Atribuição de Nota'!O$5</f>
        <v>0</v>
      </c>
      <c r="O290" s="22">
        <f>VLOOKUP(_xlfn.CONCAT($A290,$B290),'Atribuição de Nota'!$A:$S,16,0)*'Atribuição de Nota'!P$5</f>
        <v>0</v>
      </c>
      <c r="P290" s="22">
        <f>VLOOKUP(_xlfn.CONCAT($A290,$B290),'Atribuição de Nota'!$A:$S,17,0)*'Atribuição de Nota'!Q$5</f>
        <v>0</v>
      </c>
      <c r="Q290" s="22">
        <f>VLOOKUP(_xlfn.CONCAT($A290,$B290),'Atribuição de Nota'!$A:$S,18,0)*'Atribuição de Nota'!R$5</f>
        <v>0</v>
      </c>
      <c r="R290" s="22">
        <f>VLOOKUP(_xlfn.CONCAT($A290,$B290),'Atribuição de Nota'!$A:$S,19,0)*'Atribuição de Nota'!S$5</f>
        <v>0</v>
      </c>
      <c r="S290" s="10">
        <f t="shared" si="3"/>
        <v>0</v>
      </c>
      <c r="T290" s="10">
        <f t="shared" si="4"/>
        <v>0</v>
      </c>
      <c r="U290" s="24">
        <f t="shared" si="5"/>
        <v>0</v>
      </c>
    </row>
    <row r="291" spans="1:21" ht="13.2">
      <c r="A291" s="10" t="s">
        <v>281</v>
      </c>
      <c r="B291" s="10" t="s">
        <v>321</v>
      </c>
      <c r="C291" s="21"/>
      <c r="D291" s="22">
        <f>VLOOKUP(_xlfn.CONCAT($A291,$B291),'Atribuição de Nota'!$A:$S,5,0)*'Atribuição de Nota'!E$5</f>
        <v>0</v>
      </c>
      <c r="E291" s="22">
        <f>VLOOKUP(_xlfn.CONCAT($A291,$B291),'Atribuição de Nota'!$A:$S,6,0)*'Atribuição de Nota'!F$5</f>
        <v>0</v>
      </c>
      <c r="F291" s="22">
        <f>VLOOKUP(_xlfn.CONCAT($A291,$B291),'Atribuição de Nota'!$A:$S,7,0)*'Atribuição de Nota'!G$5</f>
        <v>0</v>
      </c>
      <c r="G291" s="22">
        <f>VLOOKUP(_xlfn.CONCAT($A291,$B291),'Atribuição de Nota'!$A:$S,8,0)*'Atribuição de Nota'!H$5</f>
        <v>0</v>
      </c>
      <c r="H291" s="22">
        <f>VLOOKUP(_xlfn.CONCAT($A291,$B291),'Atribuição de Nota'!$A:$S,9,0)*'Atribuição de Nota'!I$5</f>
        <v>0</v>
      </c>
      <c r="I291" s="22">
        <f>VLOOKUP(_xlfn.CONCAT($A291,$B291),'Atribuição de Nota'!$A:$S,10,0)*'Atribuição de Nota'!J$5</f>
        <v>0</v>
      </c>
      <c r="J291" s="22">
        <f>VLOOKUP(_xlfn.CONCAT($A291,$B291),'Atribuição de Nota'!$A:$S,11,0)*'Atribuição de Nota'!K$5</f>
        <v>0</v>
      </c>
      <c r="K291" s="22">
        <f>VLOOKUP(_xlfn.CONCAT($A291,$B291),'Atribuição de Nota'!$A:$S,12,0)*'Atribuição de Nota'!L$5</f>
        <v>0</v>
      </c>
      <c r="L291" s="22">
        <f>VLOOKUP(_xlfn.CONCAT($A291,$B291),'Atribuição de Nota'!$A:$S,13,0)*'Atribuição de Nota'!M$5</f>
        <v>0</v>
      </c>
      <c r="M291" s="22">
        <f>VLOOKUP(_xlfn.CONCAT($A291,$B291),'Atribuição de Nota'!$A:$S,14,0)*'Atribuição de Nota'!N$5</f>
        <v>0</v>
      </c>
      <c r="N291" s="22">
        <f>VLOOKUP(_xlfn.CONCAT($A291,$B291),'Atribuição de Nota'!$A:$S,15,0)*'Atribuição de Nota'!O$5</f>
        <v>0</v>
      </c>
      <c r="O291" s="22">
        <f>VLOOKUP(_xlfn.CONCAT($A291,$B291),'Atribuição de Nota'!$A:$S,16,0)*'Atribuição de Nota'!P$5</f>
        <v>0</v>
      </c>
      <c r="P291" s="22">
        <f>VLOOKUP(_xlfn.CONCAT($A291,$B291),'Atribuição de Nota'!$A:$S,17,0)*'Atribuição de Nota'!Q$5</f>
        <v>0</v>
      </c>
      <c r="Q291" s="22">
        <f>VLOOKUP(_xlfn.CONCAT($A291,$B291),'Atribuição de Nota'!$A:$S,18,0)*'Atribuição de Nota'!R$5</f>
        <v>0</v>
      </c>
      <c r="R291" s="22">
        <f>VLOOKUP(_xlfn.CONCAT($A291,$B291),'Atribuição de Nota'!$A:$S,19,0)*'Atribuição de Nota'!S$5</f>
        <v>0</v>
      </c>
      <c r="S291" s="10">
        <f t="shared" si="3"/>
        <v>0</v>
      </c>
      <c r="T291" s="10">
        <f t="shared" si="4"/>
        <v>0</v>
      </c>
      <c r="U291" s="24">
        <f t="shared" si="5"/>
        <v>0</v>
      </c>
    </row>
    <row r="292" spans="1:21" ht="13.2">
      <c r="A292" s="10" t="s">
        <v>281</v>
      </c>
      <c r="B292" s="10" t="s">
        <v>322</v>
      </c>
      <c r="C292" s="21"/>
      <c r="D292" s="22">
        <f>VLOOKUP(_xlfn.CONCAT($A292,$B292),'Atribuição de Nota'!$A:$S,5,0)*'Atribuição de Nota'!E$5</f>
        <v>0</v>
      </c>
      <c r="E292" s="22">
        <f>VLOOKUP(_xlfn.CONCAT($A292,$B292),'Atribuição de Nota'!$A:$S,6,0)*'Atribuição de Nota'!F$5</f>
        <v>0</v>
      </c>
      <c r="F292" s="22">
        <f>VLOOKUP(_xlfn.CONCAT($A292,$B292),'Atribuição de Nota'!$A:$S,7,0)*'Atribuição de Nota'!G$5</f>
        <v>0</v>
      </c>
      <c r="G292" s="22">
        <f>VLOOKUP(_xlfn.CONCAT($A292,$B292),'Atribuição de Nota'!$A:$S,8,0)*'Atribuição de Nota'!H$5</f>
        <v>0</v>
      </c>
      <c r="H292" s="22">
        <f>VLOOKUP(_xlfn.CONCAT($A292,$B292),'Atribuição de Nota'!$A:$S,9,0)*'Atribuição de Nota'!I$5</f>
        <v>0</v>
      </c>
      <c r="I292" s="22">
        <f>VLOOKUP(_xlfn.CONCAT($A292,$B292),'Atribuição de Nota'!$A:$S,10,0)*'Atribuição de Nota'!J$5</f>
        <v>0</v>
      </c>
      <c r="J292" s="22">
        <f>VLOOKUP(_xlfn.CONCAT($A292,$B292),'Atribuição de Nota'!$A:$S,11,0)*'Atribuição de Nota'!K$5</f>
        <v>0</v>
      </c>
      <c r="K292" s="22">
        <f>VLOOKUP(_xlfn.CONCAT($A292,$B292),'Atribuição de Nota'!$A:$S,12,0)*'Atribuição de Nota'!L$5</f>
        <v>0</v>
      </c>
      <c r="L292" s="22">
        <f>VLOOKUP(_xlfn.CONCAT($A292,$B292),'Atribuição de Nota'!$A:$S,13,0)*'Atribuição de Nota'!M$5</f>
        <v>0</v>
      </c>
      <c r="M292" s="22">
        <f>VLOOKUP(_xlfn.CONCAT($A292,$B292),'Atribuição de Nota'!$A:$S,14,0)*'Atribuição de Nota'!N$5</f>
        <v>0</v>
      </c>
      <c r="N292" s="22">
        <f>VLOOKUP(_xlfn.CONCAT($A292,$B292),'Atribuição de Nota'!$A:$S,15,0)*'Atribuição de Nota'!O$5</f>
        <v>0</v>
      </c>
      <c r="O292" s="22">
        <f>VLOOKUP(_xlfn.CONCAT($A292,$B292),'Atribuição de Nota'!$A:$S,16,0)*'Atribuição de Nota'!P$5</f>
        <v>0</v>
      </c>
      <c r="P292" s="22">
        <f>VLOOKUP(_xlfn.CONCAT($A292,$B292),'Atribuição de Nota'!$A:$S,17,0)*'Atribuição de Nota'!Q$5</f>
        <v>0</v>
      </c>
      <c r="Q292" s="22">
        <f>VLOOKUP(_xlfn.CONCAT($A292,$B292),'Atribuição de Nota'!$A:$S,18,0)*'Atribuição de Nota'!R$5</f>
        <v>0</v>
      </c>
      <c r="R292" s="22">
        <f>VLOOKUP(_xlfn.CONCAT($A292,$B292),'Atribuição de Nota'!$A:$S,19,0)*'Atribuição de Nota'!S$5</f>
        <v>0</v>
      </c>
      <c r="S292" s="10">
        <f t="shared" si="3"/>
        <v>0</v>
      </c>
      <c r="T292" s="10">
        <f t="shared" si="4"/>
        <v>0</v>
      </c>
      <c r="U292" s="24">
        <f t="shared" si="5"/>
        <v>0</v>
      </c>
    </row>
    <row r="293" spans="1:21" ht="13.2">
      <c r="A293" s="10" t="s">
        <v>281</v>
      </c>
      <c r="B293" s="10" t="s">
        <v>323</v>
      </c>
      <c r="C293" s="21"/>
      <c r="D293" s="22">
        <f>VLOOKUP(_xlfn.CONCAT($A293,$B293),'Atribuição de Nota'!$A:$S,5,0)*'Atribuição de Nota'!E$5</f>
        <v>0</v>
      </c>
      <c r="E293" s="22">
        <f>VLOOKUP(_xlfn.CONCAT($A293,$B293),'Atribuição de Nota'!$A:$S,6,0)*'Atribuição de Nota'!F$5</f>
        <v>0</v>
      </c>
      <c r="F293" s="22">
        <f>VLOOKUP(_xlfn.CONCAT($A293,$B293),'Atribuição de Nota'!$A:$S,7,0)*'Atribuição de Nota'!G$5</f>
        <v>0</v>
      </c>
      <c r="G293" s="22">
        <f>VLOOKUP(_xlfn.CONCAT($A293,$B293),'Atribuição de Nota'!$A:$S,8,0)*'Atribuição de Nota'!H$5</f>
        <v>0</v>
      </c>
      <c r="H293" s="22">
        <f>VLOOKUP(_xlfn.CONCAT($A293,$B293),'Atribuição de Nota'!$A:$S,9,0)*'Atribuição de Nota'!I$5</f>
        <v>0</v>
      </c>
      <c r="I293" s="22">
        <f>VLOOKUP(_xlfn.CONCAT($A293,$B293),'Atribuição de Nota'!$A:$S,10,0)*'Atribuição de Nota'!J$5</f>
        <v>0</v>
      </c>
      <c r="J293" s="22">
        <f>VLOOKUP(_xlfn.CONCAT($A293,$B293),'Atribuição de Nota'!$A:$S,11,0)*'Atribuição de Nota'!K$5</f>
        <v>0</v>
      </c>
      <c r="K293" s="22">
        <f>VLOOKUP(_xlfn.CONCAT($A293,$B293),'Atribuição de Nota'!$A:$S,12,0)*'Atribuição de Nota'!L$5</f>
        <v>0</v>
      </c>
      <c r="L293" s="22">
        <f>VLOOKUP(_xlfn.CONCAT($A293,$B293),'Atribuição de Nota'!$A:$S,13,0)*'Atribuição de Nota'!M$5</f>
        <v>0</v>
      </c>
      <c r="M293" s="22">
        <f>VLOOKUP(_xlfn.CONCAT($A293,$B293),'Atribuição de Nota'!$A:$S,14,0)*'Atribuição de Nota'!N$5</f>
        <v>0</v>
      </c>
      <c r="N293" s="22">
        <f>VLOOKUP(_xlfn.CONCAT($A293,$B293),'Atribuição de Nota'!$A:$S,15,0)*'Atribuição de Nota'!O$5</f>
        <v>0</v>
      </c>
      <c r="O293" s="22">
        <f>VLOOKUP(_xlfn.CONCAT($A293,$B293),'Atribuição de Nota'!$A:$S,16,0)*'Atribuição de Nota'!P$5</f>
        <v>0</v>
      </c>
      <c r="P293" s="22">
        <f>VLOOKUP(_xlfn.CONCAT($A293,$B293),'Atribuição de Nota'!$A:$S,17,0)*'Atribuição de Nota'!Q$5</f>
        <v>0</v>
      </c>
      <c r="Q293" s="22">
        <f>VLOOKUP(_xlfn.CONCAT($A293,$B293),'Atribuição de Nota'!$A:$S,18,0)*'Atribuição de Nota'!R$5</f>
        <v>0</v>
      </c>
      <c r="R293" s="22">
        <f>VLOOKUP(_xlfn.CONCAT($A293,$B293),'Atribuição de Nota'!$A:$S,19,0)*'Atribuição de Nota'!S$5</f>
        <v>0</v>
      </c>
      <c r="S293" s="10">
        <f t="shared" si="3"/>
        <v>0</v>
      </c>
      <c r="T293" s="10">
        <f t="shared" si="4"/>
        <v>0</v>
      </c>
      <c r="U293" s="24">
        <f t="shared" si="5"/>
        <v>0</v>
      </c>
    </row>
    <row r="294" spans="1:21" ht="13.2">
      <c r="A294" s="10" t="s">
        <v>281</v>
      </c>
      <c r="B294" s="10" t="s">
        <v>324</v>
      </c>
      <c r="C294" s="21"/>
      <c r="D294" s="22">
        <f>VLOOKUP(_xlfn.CONCAT($A294,$B294),'Atribuição de Nota'!$A:$S,5,0)*'Atribuição de Nota'!E$5</f>
        <v>0</v>
      </c>
      <c r="E294" s="22">
        <f>VLOOKUP(_xlfn.CONCAT($A294,$B294),'Atribuição de Nota'!$A:$S,6,0)*'Atribuição de Nota'!F$5</f>
        <v>0</v>
      </c>
      <c r="F294" s="22">
        <f>VLOOKUP(_xlfn.CONCAT($A294,$B294),'Atribuição de Nota'!$A:$S,7,0)*'Atribuição de Nota'!G$5</f>
        <v>0</v>
      </c>
      <c r="G294" s="22">
        <f>VLOOKUP(_xlfn.CONCAT($A294,$B294),'Atribuição de Nota'!$A:$S,8,0)*'Atribuição de Nota'!H$5</f>
        <v>0</v>
      </c>
      <c r="H294" s="22">
        <f>VLOOKUP(_xlfn.CONCAT($A294,$B294),'Atribuição de Nota'!$A:$S,9,0)*'Atribuição de Nota'!I$5</f>
        <v>0</v>
      </c>
      <c r="I294" s="22">
        <f>VLOOKUP(_xlfn.CONCAT($A294,$B294),'Atribuição de Nota'!$A:$S,10,0)*'Atribuição de Nota'!J$5</f>
        <v>0</v>
      </c>
      <c r="J294" s="22">
        <f>VLOOKUP(_xlfn.CONCAT($A294,$B294),'Atribuição de Nota'!$A:$S,11,0)*'Atribuição de Nota'!K$5</f>
        <v>0</v>
      </c>
      <c r="K294" s="22">
        <f>VLOOKUP(_xlfn.CONCAT($A294,$B294),'Atribuição de Nota'!$A:$S,12,0)*'Atribuição de Nota'!L$5</f>
        <v>0</v>
      </c>
      <c r="L294" s="22">
        <f>VLOOKUP(_xlfn.CONCAT($A294,$B294),'Atribuição de Nota'!$A:$S,13,0)*'Atribuição de Nota'!M$5</f>
        <v>0</v>
      </c>
      <c r="M294" s="22">
        <f>VLOOKUP(_xlfn.CONCAT($A294,$B294),'Atribuição de Nota'!$A:$S,14,0)*'Atribuição de Nota'!N$5</f>
        <v>0</v>
      </c>
      <c r="N294" s="22">
        <f>VLOOKUP(_xlfn.CONCAT($A294,$B294),'Atribuição de Nota'!$A:$S,15,0)*'Atribuição de Nota'!O$5</f>
        <v>0</v>
      </c>
      <c r="O294" s="22">
        <f>VLOOKUP(_xlfn.CONCAT($A294,$B294),'Atribuição de Nota'!$A:$S,16,0)*'Atribuição de Nota'!P$5</f>
        <v>0</v>
      </c>
      <c r="P294" s="22">
        <f>VLOOKUP(_xlfn.CONCAT($A294,$B294),'Atribuição de Nota'!$A:$S,17,0)*'Atribuição de Nota'!Q$5</f>
        <v>0</v>
      </c>
      <c r="Q294" s="22">
        <f>VLOOKUP(_xlfn.CONCAT($A294,$B294),'Atribuição de Nota'!$A:$S,18,0)*'Atribuição de Nota'!R$5</f>
        <v>0</v>
      </c>
      <c r="R294" s="22">
        <f>VLOOKUP(_xlfn.CONCAT($A294,$B294),'Atribuição de Nota'!$A:$S,19,0)*'Atribuição de Nota'!S$5</f>
        <v>0</v>
      </c>
      <c r="S294" s="10">
        <f t="shared" si="3"/>
        <v>0</v>
      </c>
      <c r="T294" s="10">
        <f t="shared" si="4"/>
        <v>0</v>
      </c>
      <c r="U294" s="24">
        <f t="shared" si="5"/>
        <v>0</v>
      </c>
    </row>
    <row r="295" spans="1:21" ht="13.2">
      <c r="A295" s="10" t="s">
        <v>281</v>
      </c>
      <c r="B295" s="10" t="s">
        <v>325</v>
      </c>
      <c r="C295" s="21"/>
      <c r="D295" s="22">
        <f>VLOOKUP(_xlfn.CONCAT($A295,$B295),'Atribuição de Nota'!$A:$S,5,0)*'Atribuição de Nota'!E$5</f>
        <v>0</v>
      </c>
      <c r="E295" s="22">
        <f>VLOOKUP(_xlfn.CONCAT($A295,$B295),'Atribuição de Nota'!$A:$S,6,0)*'Atribuição de Nota'!F$5</f>
        <v>0</v>
      </c>
      <c r="F295" s="22">
        <f>VLOOKUP(_xlfn.CONCAT($A295,$B295),'Atribuição de Nota'!$A:$S,7,0)*'Atribuição de Nota'!G$5</f>
        <v>0</v>
      </c>
      <c r="G295" s="22">
        <f>VLOOKUP(_xlfn.CONCAT($A295,$B295),'Atribuição de Nota'!$A:$S,8,0)*'Atribuição de Nota'!H$5</f>
        <v>0</v>
      </c>
      <c r="H295" s="22">
        <f>VLOOKUP(_xlfn.CONCAT($A295,$B295),'Atribuição de Nota'!$A:$S,9,0)*'Atribuição de Nota'!I$5</f>
        <v>0</v>
      </c>
      <c r="I295" s="22">
        <f>VLOOKUP(_xlfn.CONCAT($A295,$B295),'Atribuição de Nota'!$A:$S,10,0)*'Atribuição de Nota'!J$5</f>
        <v>0</v>
      </c>
      <c r="J295" s="22">
        <f>VLOOKUP(_xlfn.CONCAT($A295,$B295),'Atribuição de Nota'!$A:$S,11,0)*'Atribuição de Nota'!K$5</f>
        <v>0</v>
      </c>
      <c r="K295" s="22">
        <f>VLOOKUP(_xlfn.CONCAT($A295,$B295),'Atribuição de Nota'!$A:$S,12,0)*'Atribuição de Nota'!L$5</f>
        <v>0</v>
      </c>
      <c r="L295" s="22">
        <f>VLOOKUP(_xlfn.CONCAT($A295,$B295),'Atribuição de Nota'!$A:$S,13,0)*'Atribuição de Nota'!M$5</f>
        <v>0</v>
      </c>
      <c r="M295" s="22">
        <f>VLOOKUP(_xlfn.CONCAT($A295,$B295),'Atribuição de Nota'!$A:$S,14,0)*'Atribuição de Nota'!N$5</f>
        <v>0</v>
      </c>
      <c r="N295" s="22">
        <f>VLOOKUP(_xlfn.CONCAT($A295,$B295),'Atribuição de Nota'!$A:$S,15,0)*'Atribuição de Nota'!O$5</f>
        <v>0</v>
      </c>
      <c r="O295" s="22">
        <f>VLOOKUP(_xlfn.CONCAT($A295,$B295),'Atribuição de Nota'!$A:$S,16,0)*'Atribuição de Nota'!P$5</f>
        <v>0</v>
      </c>
      <c r="P295" s="22">
        <f>VLOOKUP(_xlfn.CONCAT($A295,$B295),'Atribuição de Nota'!$A:$S,17,0)*'Atribuição de Nota'!Q$5</f>
        <v>0</v>
      </c>
      <c r="Q295" s="22">
        <f>VLOOKUP(_xlfn.CONCAT($A295,$B295),'Atribuição de Nota'!$A:$S,18,0)*'Atribuição de Nota'!R$5</f>
        <v>0</v>
      </c>
      <c r="R295" s="22">
        <f>VLOOKUP(_xlfn.CONCAT($A295,$B295),'Atribuição de Nota'!$A:$S,19,0)*'Atribuição de Nota'!S$5</f>
        <v>0</v>
      </c>
      <c r="S295" s="10">
        <f t="shared" si="3"/>
        <v>0</v>
      </c>
      <c r="T295" s="10">
        <f t="shared" si="4"/>
        <v>0</v>
      </c>
      <c r="U295" s="24">
        <f t="shared" si="5"/>
        <v>0</v>
      </c>
    </row>
    <row r="296" spans="1:21" ht="13.2">
      <c r="A296" s="10" t="s">
        <v>281</v>
      </c>
      <c r="B296" s="10" t="s">
        <v>326</v>
      </c>
      <c r="C296" s="21"/>
      <c r="D296" s="22">
        <f>VLOOKUP(_xlfn.CONCAT($A296,$B296),'Atribuição de Nota'!$A:$S,5,0)*'Atribuição de Nota'!E$5</f>
        <v>0</v>
      </c>
      <c r="E296" s="22">
        <f>VLOOKUP(_xlfn.CONCAT($A296,$B296),'Atribuição de Nota'!$A:$S,6,0)*'Atribuição de Nota'!F$5</f>
        <v>0</v>
      </c>
      <c r="F296" s="22">
        <f>VLOOKUP(_xlfn.CONCAT($A296,$B296),'Atribuição de Nota'!$A:$S,7,0)*'Atribuição de Nota'!G$5</f>
        <v>0</v>
      </c>
      <c r="G296" s="22">
        <f>VLOOKUP(_xlfn.CONCAT($A296,$B296),'Atribuição de Nota'!$A:$S,8,0)*'Atribuição de Nota'!H$5</f>
        <v>0</v>
      </c>
      <c r="H296" s="22">
        <f>VLOOKUP(_xlfn.CONCAT($A296,$B296),'Atribuição de Nota'!$A:$S,9,0)*'Atribuição de Nota'!I$5</f>
        <v>0</v>
      </c>
      <c r="I296" s="22">
        <f>VLOOKUP(_xlfn.CONCAT($A296,$B296),'Atribuição de Nota'!$A:$S,10,0)*'Atribuição de Nota'!J$5</f>
        <v>0</v>
      </c>
      <c r="J296" s="22">
        <f>VLOOKUP(_xlfn.CONCAT($A296,$B296),'Atribuição de Nota'!$A:$S,11,0)*'Atribuição de Nota'!K$5</f>
        <v>0</v>
      </c>
      <c r="K296" s="22">
        <f>VLOOKUP(_xlfn.CONCAT($A296,$B296),'Atribuição de Nota'!$A:$S,12,0)*'Atribuição de Nota'!L$5</f>
        <v>0</v>
      </c>
      <c r="L296" s="22">
        <f>VLOOKUP(_xlfn.CONCAT($A296,$B296),'Atribuição de Nota'!$A:$S,13,0)*'Atribuição de Nota'!M$5</f>
        <v>0</v>
      </c>
      <c r="M296" s="22">
        <f>VLOOKUP(_xlfn.CONCAT($A296,$B296),'Atribuição de Nota'!$A:$S,14,0)*'Atribuição de Nota'!N$5</f>
        <v>0</v>
      </c>
      <c r="N296" s="22">
        <f>VLOOKUP(_xlfn.CONCAT($A296,$B296),'Atribuição de Nota'!$A:$S,15,0)*'Atribuição de Nota'!O$5</f>
        <v>0</v>
      </c>
      <c r="O296" s="22">
        <f>VLOOKUP(_xlfn.CONCAT($A296,$B296),'Atribuição de Nota'!$A:$S,16,0)*'Atribuição de Nota'!P$5</f>
        <v>0</v>
      </c>
      <c r="P296" s="22">
        <f>VLOOKUP(_xlfn.CONCAT($A296,$B296),'Atribuição de Nota'!$A:$S,17,0)*'Atribuição de Nota'!Q$5</f>
        <v>0</v>
      </c>
      <c r="Q296" s="22">
        <f>VLOOKUP(_xlfn.CONCAT($A296,$B296),'Atribuição de Nota'!$A:$S,18,0)*'Atribuição de Nota'!R$5</f>
        <v>0</v>
      </c>
      <c r="R296" s="22">
        <f>VLOOKUP(_xlfn.CONCAT($A296,$B296),'Atribuição de Nota'!$A:$S,19,0)*'Atribuição de Nota'!S$5</f>
        <v>0</v>
      </c>
      <c r="S296" s="10">
        <f t="shared" si="3"/>
        <v>0</v>
      </c>
      <c r="T296" s="10">
        <f t="shared" si="4"/>
        <v>0</v>
      </c>
      <c r="U296" s="24">
        <f t="shared" si="5"/>
        <v>0</v>
      </c>
    </row>
    <row r="297" spans="1:21" ht="13.2">
      <c r="A297" s="10" t="s">
        <v>281</v>
      </c>
      <c r="B297" s="10" t="s">
        <v>327</v>
      </c>
      <c r="C297" s="21"/>
      <c r="D297" s="22">
        <f>VLOOKUP(_xlfn.CONCAT($A297,$B297),'Atribuição de Nota'!$A:$S,5,0)*'Atribuição de Nota'!E$5</f>
        <v>0</v>
      </c>
      <c r="E297" s="22">
        <f>VLOOKUP(_xlfn.CONCAT($A297,$B297),'Atribuição de Nota'!$A:$S,6,0)*'Atribuição de Nota'!F$5</f>
        <v>0</v>
      </c>
      <c r="F297" s="22">
        <f>VLOOKUP(_xlfn.CONCAT($A297,$B297),'Atribuição de Nota'!$A:$S,7,0)*'Atribuição de Nota'!G$5</f>
        <v>0</v>
      </c>
      <c r="G297" s="22">
        <f>VLOOKUP(_xlfn.CONCAT($A297,$B297),'Atribuição de Nota'!$A:$S,8,0)*'Atribuição de Nota'!H$5</f>
        <v>0</v>
      </c>
      <c r="H297" s="22">
        <f>VLOOKUP(_xlfn.CONCAT($A297,$B297),'Atribuição de Nota'!$A:$S,9,0)*'Atribuição de Nota'!I$5</f>
        <v>0</v>
      </c>
      <c r="I297" s="22">
        <f>VLOOKUP(_xlfn.CONCAT($A297,$B297),'Atribuição de Nota'!$A:$S,10,0)*'Atribuição de Nota'!J$5</f>
        <v>0</v>
      </c>
      <c r="J297" s="22">
        <f>VLOOKUP(_xlfn.CONCAT($A297,$B297),'Atribuição de Nota'!$A:$S,11,0)*'Atribuição de Nota'!K$5</f>
        <v>0</v>
      </c>
      <c r="K297" s="22">
        <f>VLOOKUP(_xlfn.CONCAT($A297,$B297),'Atribuição de Nota'!$A:$S,12,0)*'Atribuição de Nota'!L$5</f>
        <v>0</v>
      </c>
      <c r="L297" s="22">
        <f>VLOOKUP(_xlfn.CONCAT($A297,$B297),'Atribuição de Nota'!$A:$S,13,0)*'Atribuição de Nota'!M$5</f>
        <v>0</v>
      </c>
      <c r="M297" s="22">
        <f>VLOOKUP(_xlfn.CONCAT($A297,$B297),'Atribuição de Nota'!$A:$S,14,0)*'Atribuição de Nota'!N$5</f>
        <v>0</v>
      </c>
      <c r="N297" s="22">
        <f>VLOOKUP(_xlfn.CONCAT($A297,$B297),'Atribuição de Nota'!$A:$S,15,0)*'Atribuição de Nota'!O$5</f>
        <v>0</v>
      </c>
      <c r="O297" s="22">
        <f>VLOOKUP(_xlfn.CONCAT($A297,$B297),'Atribuição de Nota'!$A:$S,16,0)*'Atribuição de Nota'!P$5</f>
        <v>0</v>
      </c>
      <c r="P297" s="22">
        <f>VLOOKUP(_xlfn.CONCAT($A297,$B297),'Atribuição de Nota'!$A:$S,17,0)*'Atribuição de Nota'!Q$5</f>
        <v>0</v>
      </c>
      <c r="Q297" s="22">
        <f>VLOOKUP(_xlfn.CONCAT($A297,$B297),'Atribuição de Nota'!$A:$S,18,0)*'Atribuição de Nota'!R$5</f>
        <v>0</v>
      </c>
      <c r="R297" s="22">
        <f>VLOOKUP(_xlfn.CONCAT($A297,$B297),'Atribuição de Nota'!$A:$S,19,0)*'Atribuição de Nota'!S$5</f>
        <v>0</v>
      </c>
      <c r="S297" s="10">
        <f t="shared" si="3"/>
        <v>0</v>
      </c>
      <c r="T297" s="10">
        <f t="shared" si="4"/>
        <v>0</v>
      </c>
      <c r="U297" s="24">
        <f t="shared" si="5"/>
        <v>0</v>
      </c>
    </row>
    <row r="298" spans="1:21" ht="13.2">
      <c r="A298" s="10" t="s">
        <v>281</v>
      </c>
      <c r="B298" s="10" t="s">
        <v>328</v>
      </c>
      <c r="C298" s="21"/>
      <c r="D298" s="22">
        <f>VLOOKUP(_xlfn.CONCAT($A298,$B298),'Atribuição de Nota'!$A:$S,5,0)*'Atribuição de Nota'!E$5</f>
        <v>0</v>
      </c>
      <c r="E298" s="22">
        <f>VLOOKUP(_xlfn.CONCAT($A298,$B298),'Atribuição de Nota'!$A:$S,6,0)*'Atribuição de Nota'!F$5</f>
        <v>0</v>
      </c>
      <c r="F298" s="22">
        <f>VLOOKUP(_xlfn.CONCAT($A298,$B298),'Atribuição de Nota'!$A:$S,7,0)*'Atribuição de Nota'!G$5</f>
        <v>0</v>
      </c>
      <c r="G298" s="22">
        <f>VLOOKUP(_xlfn.CONCAT($A298,$B298),'Atribuição de Nota'!$A:$S,8,0)*'Atribuição de Nota'!H$5</f>
        <v>0</v>
      </c>
      <c r="H298" s="22">
        <f>VLOOKUP(_xlfn.CONCAT($A298,$B298),'Atribuição de Nota'!$A:$S,9,0)*'Atribuição de Nota'!I$5</f>
        <v>0</v>
      </c>
      <c r="I298" s="22">
        <f>VLOOKUP(_xlfn.CONCAT($A298,$B298),'Atribuição de Nota'!$A:$S,10,0)*'Atribuição de Nota'!J$5</f>
        <v>0</v>
      </c>
      <c r="J298" s="22">
        <f>VLOOKUP(_xlfn.CONCAT($A298,$B298),'Atribuição de Nota'!$A:$S,11,0)*'Atribuição de Nota'!K$5</f>
        <v>0</v>
      </c>
      <c r="K298" s="22">
        <f>VLOOKUP(_xlfn.CONCAT($A298,$B298),'Atribuição de Nota'!$A:$S,12,0)*'Atribuição de Nota'!L$5</f>
        <v>0</v>
      </c>
      <c r="L298" s="22">
        <f>VLOOKUP(_xlfn.CONCAT($A298,$B298),'Atribuição de Nota'!$A:$S,13,0)*'Atribuição de Nota'!M$5</f>
        <v>0</v>
      </c>
      <c r="M298" s="22">
        <f>VLOOKUP(_xlfn.CONCAT($A298,$B298),'Atribuição de Nota'!$A:$S,14,0)*'Atribuição de Nota'!N$5</f>
        <v>0</v>
      </c>
      <c r="N298" s="22">
        <f>VLOOKUP(_xlfn.CONCAT($A298,$B298),'Atribuição de Nota'!$A:$S,15,0)*'Atribuição de Nota'!O$5</f>
        <v>0</v>
      </c>
      <c r="O298" s="22">
        <f>VLOOKUP(_xlfn.CONCAT($A298,$B298),'Atribuição de Nota'!$A:$S,16,0)*'Atribuição de Nota'!P$5</f>
        <v>0</v>
      </c>
      <c r="P298" s="22">
        <f>VLOOKUP(_xlfn.CONCAT($A298,$B298),'Atribuição de Nota'!$A:$S,17,0)*'Atribuição de Nota'!Q$5</f>
        <v>0</v>
      </c>
      <c r="Q298" s="22">
        <f>VLOOKUP(_xlfn.CONCAT($A298,$B298),'Atribuição de Nota'!$A:$S,18,0)*'Atribuição de Nota'!R$5</f>
        <v>0</v>
      </c>
      <c r="R298" s="22">
        <f>VLOOKUP(_xlfn.CONCAT($A298,$B298),'Atribuição de Nota'!$A:$S,19,0)*'Atribuição de Nota'!S$5</f>
        <v>0</v>
      </c>
      <c r="S298" s="10">
        <f t="shared" si="3"/>
        <v>0</v>
      </c>
      <c r="T298" s="10">
        <f t="shared" si="4"/>
        <v>0</v>
      </c>
      <c r="U298" s="24">
        <f t="shared" si="5"/>
        <v>0</v>
      </c>
    </row>
    <row r="299" spans="1:21" ht="13.2">
      <c r="A299" s="10" t="s">
        <v>281</v>
      </c>
      <c r="B299" s="10" t="s">
        <v>329</v>
      </c>
      <c r="C299" s="21"/>
      <c r="D299" s="22">
        <f>VLOOKUP(_xlfn.CONCAT($A299,$B299),'Atribuição de Nota'!$A:$S,5,0)*'Atribuição de Nota'!E$5</f>
        <v>0</v>
      </c>
      <c r="E299" s="22">
        <f>VLOOKUP(_xlfn.CONCAT($A299,$B299),'Atribuição de Nota'!$A:$S,6,0)*'Atribuição de Nota'!F$5</f>
        <v>0</v>
      </c>
      <c r="F299" s="22">
        <f>VLOOKUP(_xlfn.CONCAT($A299,$B299),'Atribuição de Nota'!$A:$S,7,0)*'Atribuição de Nota'!G$5</f>
        <v>0</v>
      </c>
      <c r="G299" s="22">
        <f>VLOOKUP(_xlfn.CONCAT($A299,$B299),'Atribuição de Nota'!$A:$S,8,0)*'Atribuição de Nota'!H$5</f>
        <v>0</v>
      </c>
      <c r="H299" s="22">
        <f>VLOOKUP(_xlfn.CONCAT($A299,$B299),'Atribuição de Nota'!$A:$S,9,0)*'Atribuição de Nota'!I$5</f>
        <v>0</v>
      </c>
      <c r="I299" s="22">
        <f>VLOOKUP(_xlfn.CONCAT($A299,$B299),'Atribuição de Nota'!$A:$S,10,0)*'Atribuição de Nota'!J$5</f>
        <v>0</v>
      </c>
      <c r="J299" s="22">
        <f>VLOOKUP(_xlfn.CONCAT($A299,$B299),'Atribuição de Nota'!$A:$S,11,0)*'Atribuição de Nota'!K$5</f>
        <v>0</v>
      </c>
      <c r="K299" s="22">
        <f>VLOOKUP(_xlfn.CONCAT($A299,$B299),'Atribuição de Nota'!$A:$S,12,0)*'Atribuição de Nota'!L$5</f>
        <v>0</v>
      </c>
      <c r="L299" s="22">
        <f>VLOOKUP(_xlfn.CONCAT($A299,$B299),'Atribuição de Nota'!$A:$S,13,0)*'Atribuição de Nota'!M$5</f>
        <v>0</v>
      </c>
      <c r="M299" s="22">
        <f>VLOOKUP(_xlfn.CONCAT($A299,$B299),'Atribuição de Nota'!$A:$S,14,0)*'Atribuição de Nota'!N$5</f>
        <v>0</v>
      </c>
      <c r="N299" s="22">
        <f>VLOOKUP(_xlfn.CONCAT($A299,$B299),'Atribuição de Nota'!$A:$S,15,0)*'Atribuição de Nota'!O$5</f>
        <v>0</v>
      </c>
      <c r="O299" s="22">
        <f>VLOOKUP(_xlfn.CONCAT($A299,$B299),'Atribuição de Nota'!$A:$S,16,0)*'Atribuição de Nota'!P$5</f>
        <v>0</v>
      </c>
      <c r="P299" s="22">
        <f>VLOOKUP(_xlfn.CONCAT($A299,$B299),'Atribuição de Nota'!$A:$S,17,0)*'Atribuição de Nota'!Q$5</f>
        <v>0</v>
      </c>
      <c r="Q299" s="22">
        <f>VLOOKUP(_xlfn.CONCAT($A299,$B299),'Atribuição de Nota'!$A:$S,18,0)*'Atribuição de Nota'!R$5</f>
        <v>0</v>
      </c>
      <c r="R299" s="22">
        <f>VLOOKUP(_xlfn.CONCAT($A299,$B299),'Atribuição de Nota'!$A:$S,19,0)*'Atribuição de Nota'!S$5</f>
        <v>0</v>
      </c>
      <c r="S299" s="10">
        <f t="shared" si="3"/>
        <v>0</v>
      </c>
      <c r="T299" s="10">
        <f t="shared" si="4"/>
        <v>0</v>
      </c>
      <c r="U299" s="24">
        <f t="shared" si="5"/>
        <v>0</v>
      </c>
    </row>
    <row r="300" spans="1:21" ht="13.2">
      <c r="A300" s="10" t="s">
        <v>281</v>
      </c>
      <c r="B300" s="10" t="s">
        <v>330</v>
      </c>
      <c r="C300" s="21"/>
      <c r="D300" s="22">
        <f>VLOOKUP(_xlfn.CONCAT($A300,$B300),'Atribuição de Nota'!$A:$S,5,0)*'Atribuição de Nota'!E$5</f>
        <v>0</v>
      </c>
      <c r="E300" s="22">
        <f>VLOOKUP(_xlfn.CONCAT($A300,$B300),'Atribuição de Nota'!$A:$S,6,0)*'Atribuição de Nota'!F$5</f>
        <v>0</v>
      </c>
      <c r="F300" s="22">
        <f>VLOOKUP(_xlfn.CONCAT($A300,$B300),'Atribuição de Nota'!$A:$S,7,0)*'Atribuição de Nota'!G$5</f>
        <v>0</v>
      </c>
      <c r="G300" s="22">
        <f>VLOOKUP(_xlfn.CONCAT($A300,$B300),'Atribuição de Nota'!$A:$S,8,0)*'Atribuição de Nota'!H$5</f>
        <v>0</v>
      </c>
      <c r="H300" s="22">
        <f>VLOOKUP(_xlfn.CONCAT($A300,$B300),'Atribuição de Nota'!$A:$S,9,0)*'Atribuição de Nota'!I$5</f>
        <v>0</v>
      </c>
      <c r="I300" s="22">
        <f>VLOOKUP(_xlfn.CONCAT($A300,$B300),'Atribuição de Nota'!$A:$S,10,0)*'Atribuição de Nota'!J$5</f>
        <v>0</v>
      </c>
      <c r="J300" s="22">
        <f>VLOOKUP(_xlfn.CONCAT($A300,$B300),'Atribuição de Nota'!$A:$S,11,0)*'Atribuição de Nota'!K$5</f>
        <v>0</v>
      </c>
      <c r="K300" s="22">
        <f>VLOOKUP(_xlfn.CONCAT($A300,$B300),'Atribuição de Nota'!$A:$S,12,0)*'Atribuição de Nota'!L$5</f>
        <v>0</v>
      </c>
      <c r="L300" s="22">
        <f>VLOOKUP(_xlfn.CONCAT($A300,$B300),'Atribuição de Nota'!$A:$S,13,0)*'Atribuição de Nota'!M$5</f>
        <v>0</v>
      </c>
      <c r="M300" s="22">
        <f>VLOOKUP(_xlfn.CONCAT($A300,$B300),'Atribuição de Nota'!$A:$S,14,0)*'Atribuição de Nota'!N$5</f>
        <v>0</v>
      </c>
      <c r="N300" s="22">
        <f>VLOOKUP(_xlfn.CONCAT($A300,$B300),'Atribuição de Nota'!$A:$S,15,0)*'Atribuição de Nota'!O$5</f>
        <v>0</v>
      </c>
      <c r="O300" s="22">
        <f>VLOOKUP(_xlfn.CONCAT($A300,$B300),'Atribuição de Nota'!$A:$S,16,0)*'Atribuição de Nota'!P$5</f>
        <v>0</v>
      </c>
      <c r="P300" s="22">
        <f>VLOOKUP(_xlfn.CONCAT($A300,$B300),'Atribuição de Nota'!$A:$S,17,0)*'Atribuição de Nota'!Q$5</f>
        <v>0</v>
      </c>
      <c r="Q300" s="22">
        <f>VLOOKUP(_xlfn.CONCAT($A300,$B300),'Atribuição de Nota'!$A:$S,18,0)*'Atribuição de Nota'!R$5</f>
        <v>0</v>
      </c>
      <c r="R300" s="22">
        <f>VLOOKUP(_xlfn.CONCAT($A300,$B300),'Atribuição de Nota'!$A:$S,19,0)*'Atribuição de Nota'!S$5</f>
        <v>0</v>
      </c>
      <c r="S300" s="10">
        <f t="shared" si="3"/>
        <v>0</v>
      </c>
      <c r="T300" s="10">
        <f t="shared" si="4"/>
        <v>0</v>
      </c>
      <c r="U300" s="24">
        <f t="shared" si="5"/>
        <v>0</v>
      </c>
    </row>
    <row r="301" spans="1:21" ht="13.2">
      <c r="A301" s="10" t="s">
        <v>281</v>
      </c>
      <c r="B301" s="10" t="s">
        <v>331</v>
      </c>
      <c r="C301" s="21"/>
      <c r="D301" s="22">
        <f>VLOOKUP(_xlfn.CONCAT($A301,$B301),'Atribuição de Nota'!$A:$S,5,0)*'Atribuição de Nota'!E$5</f>
        <v>0</v>
      </c>
      <c r="E301" s="22">
        <f>VLOOKUP(_xlfn.CONCAT($A301,$B301),'Atribuição de Nota'!$A:$S,6,0)*'Atribuição de Nota'!F$5</f>
        <v>0</v>
      </c>
      <c r="F301" s="22">
        <f>VLOOKUP(_xlfn.CONCAT($A301,$B301),'Atribuição de Nota'!$A:$S,7,0)*'Atribuição de Nota'!G$5</f>
        <v>0</v>
      </c>
      <c r="G301" s="22">
        <f>VLOOKUP(_xlfn.CONCAT($A301,$B301),'Atribuição de Nota'!$A:$S,8,0)*'Atribuição de Nota'!H$5</f>
        <v>0</v>
      </c>
      <c r="H301" s="22">
        <f>VLOOKUP(_xlfn.CONCAT($A301,$B301),'Atribuição de Nota'!$A:$S,9,0)*'Atribuição de Nota'!I$5</f>
        <v>0</v>
      </c>
      <c r="I301" s="22">
        <f>VLOOKUP(_xlfn.CONCAT($A301,$B301),'Atribuição de Nota'!$A:$S,10,0)*'Atribuição de Nota'!J$5</f>
        <v>0</v>
      </c>
      <c r="J301" s="22">
        <f>VLOOKUP(_xlfn.CONCAT($A301,$B301),'Atribuição de Nota'!$A:$S,11,0)*'Atribuição de Nota'!K$5</f>
        <v>0</v>
      </c>
      <c r="K301" s="22">
        <f>VLOOKUP(_xlfn.CONCAT($A301,$B301),'Atribuição de Nota'!$A:$S,12,0)*'Atribuição de Nota'!L$5</f>
        <v>0</v>
      </c>
      <c r="L301" s="22">
        <f>VLOOKUP(_xlfn.CONCAT($A301,$B301),'Atribuição de Nota'!$A:$S,13,0)*'Atribuição de Nota'!M$5</f>
        <v>0</v>
      </c>
      <c r="M301" s="22">
        <f>VLOOKUP(_xlfn.CONCAT($A301,$B301),'Atribuição de Nota'!$A:$S,14,0)*'Atribuição de Nota'!N$5</f>
        <v>0</v>
      </c>
      <c r="N301" s="22">
        <f>VLOOKUP(_xlfn.CONCAT($A301,$B301),'Atribuição de Nota'!$A:$S,15,0)*'Atribuição de Nota'!O$5</f>
        <v>0</v>
      </c>
      <c r="O301" s="22">
        <f>VLOOKUP(_xlfn.CONCAT($A301,$B301),'Atribuição de Nota'!$A:$S,16,0)*'Atribuição de Nota'!P$5</f>
        <v>0</v>
      </c>
      <c r="P301" s="22">
        <f>VLOOKUP(_xlfn.CONCAT($A301,$B301),'Atribuição de Nota'!$A:$S,17,0)*'Atribuição de Nota'!Q$5</f>
        <v>0</v>
      </c>
      <c r="Q301" s="22">
        <f>VLOOKUP(_xlfn.CONCAT($A301,$B301),'Atribuição de Nota'!$A:$S,18,0)*'Atribuição de Nota'!R$5</f>
        <v>0</v>
      </c>
      <c r="R301" s="22">
        <f>VLOOKUP(_xlfn.CONCAT($A301,$B301),'Atribuição de Nota'!$A:$S,19,0)*'Atribuição de Nota'!S$5</f>
        <v>0</v>
      </c>
      <c r="S301" s="10">
        <f t="shared" si="3"/>
        <v>0</v>
      </c>
      <c r="T301" s="10">
        <f t="shared" si="4"/>
        <v>0</v>
      </c>
      <c r="U301" s="24">
        <f t="shared" si="5"/>
        <v>0</v>
      </c>
    </row>
    <row r="302" spans="1:21" ht="13.2">
      <c r="A302" s="10" t="s">
        <v>281</v>
      </c>
      <c r="B302" s="10" t="s">
        <v>332</v>
      </c>
      <c r="C302" s="21"/>
      <c r="D302" s="22">
        <f>VLOOKUP(_xlfn.CONCAT($A302,$B302),'Atribuição de Nota'!$A:$S,5,0)*'Atribuição de Nota'!E$5</f>
        <v>0</v>
      </c>
      <c r="E302" s="22">
        <f>VLOOKUP(_xlfn.CONCAT($A302,$B302),'Atribuição de Nota'!$A:$S,6,0)*'Atribuição de Nota'!F$5</f>
        <v>0</v>
      </c>
      <c r="F302" s="22">
        <f>VLOOKUP(_xlfn.CONCAT($A302,$B302),'Atribuição de Nota'!$A:$S,7,0)*'Atribuição de Nota'!G$5</f>
        <v>0</v>
      </c>
      <c r="G302" s="22">
        <f>VLOOKUP(_xlfn.CONCAT($A302,$B302),'Atribuição de Nota'!$A:$S,8,0)*'Atribuição de Nota'!H$5</f>
        <v>0</v>
      </c>
      <c r="H302" s="22">
        <f>VLOOKUP(_xlfn.CONCAT($A302,$B302),'Atribuição de Nota'!$A:$S,9,0)*'Atribuição de Nota'!I$5</f>
        <v>0</v>
      </c>
      <c r="I302" s="22">
        <f>VLOOKUP(_xlfn.CONCAT($A302,$B302),'Atribuição de Nota'!$A:$S,10,0)*'Atribuição de Nota'!J$5</f>
        <v>0</v>
      </c>
      <c r="J302" s="22">
        <f>VLOOKUP(_xlfn.CONCAT($A302,$B302),'Atribuição de Nota'!$A:$S,11,0)*'Atribuição de Nota'!K$5</f>
        <v>0</v>
      </c>
      <c r="K302" s="22">
        <f>VLOOKUP(_xlfn.CONCAT($A302,$B302),'Atribuição de Nota'!$A:$S,12,0)*'Atribuição de Nota'!L$5</f>
        <v>0</v>
      </c>
      <c r="L302" s="22">
        <f>VLOOKUP(_xlfn.CONCAT($A302,$B302),'Atribuição de Nota'!$A:$S,13,0)*'Atribuição de Nota'!M$5</f>
        <v>0</v>
      </c>
      <c r="M302" s="22">
        <f>VLOOKUP(_xlfn.CONCAT($A302,$B302),'Atribuição de Nota'!$A:$S,14,0)*'Atribuição de Nota'!N$5</f>
        <v>0</v>
      </c>
      <c r="N302" s="22">
        <f>VLOOKUP(_xlfn.CONCAT($A302,$B302),'Atribuição de Nota'!$A:$S,15,0)*'Atribuição de Nota'!O$5</f>
        <v>0</v>
      </c>
      <c r="O302" s="22">
        <f>VLOOKUP(_xlfn.CONCAT($A302,$B302),'Atribuição de Nota'!$A:$S,16,0)*'Atribuição de Nota'!P$5</f>
        <v>0</v>
      </c>
      <c r="P302" s="22">
        <f>VLOOKUP(_xlfn.CONCAT($A302,$B302),'Atribuição de Nota'!$A:$S,17,0)*'Atribuição de Nota'!Q$5</f>
        <v>0</v>
      </c>
      <c r="Q302" s="22">
        <f>VLOOKUP(_xlfn.CONCAT($A302,$B302),'Atribuição de Nota'!$A:$S,18,0)*'Atribuição de Nota'!R$5</f>
        <v>0</v>
      </c>
      <c r="R302" s="22">
        <f>VLOOKUP(_xlfn.CONCAT($A302,$B302),'Atribuição de Nota'!$A:$S,19,0)*'Atribuição de Nota'!S$5</f>
        <v>0</v>
      </c>
      <c r="S302" s="10">
        <f t="shared" si="3"/>
        <v>0</v>
      </c>
      <c r="T302" s="10">
        <f t="shared" si="4"/>
        <v>0</v>
      </c>
      <c r="U302" s="24">
        <f t="shared" si="5"/>
        <v>0</v>
      </c>
    </row>
    <row r="303" spans="1:21" ht="13.2">
      <c r="A303" s="10" t="s">
        <v>281</v>
      </c>
      <c r="B303" s="10" t="s">
        <v>333</v>
      </c>
      <c r="C303" s="21"/>
      <c r="D303" s="22">
        <f>VLOOKUP(_xlfn.CONCAT($A303,$B303),'Atribuição de Nota'!$A:$S,5,0)*'Atribuição de Nota'!E$5</f>
        <v>0</v>
      </c>
      <c r="E303" s="22">
        <f>VLOOKUP(_xlfn.CONCAT($A303,$B303),'Atribuição de Nota'!$A:$S,6,0)*'Atribuição de Nota'!F$5</f>
        <v>0</v>
      </c>
      <c r="F303" s="22">
        <f>VLOOKUP(_xlfn.CONCAT($A303,$B303),'Atribuição de Nota'!$A:$S,7,0)*'Atribuição de Nota'!G$5</f>
        <v>0</v>
      </c>
      <c r="G303" s="22">
        <f>VLOOKUP(_xlfn.CONCAT($A303,$B303),'Atribuição de Nota'!$A:$S,8,0)*'Atribuição de Nota'!H$5</f>
        <v>0</v>
      </c>
      <c r="H303" s="22">
        <f>VLOOKUP(_xlfn.CONCAT($A303,$B303),'Atribuição de Nota'!$A:$S,9,0)*'Atribuição de Nota'!I$5</f>
        <v>0</v>
      </c>
      <c r="I303" s="22">
        <f>VLOOKUP(_xlfn.CONCAT($A303,$B303),'Atribuição de Nota'!$A:$S,10,0)*'Atribuição de Nota'!J$5</f>
        <v>0</v>
      </c>
      <c r="J303" s="22">
        <f>VLOOKUP(_xlfn.CONCAT($A303,$B303),'Atribuição de Nota'!$A:$S,11,0)*'Atribuição de Nota'!K$5</f>
        <v>0</v>
      </c>
      <c r="K303" s="22">
        <f>VLOOKUP(_xlfn.CONCAT($A303,$B303),'Atribuição de Nota'!$A:$S,12,0)*'Atribuição de Nota'!L$5</f>
        <v>0</v>
      </c>
      <c r="L303" s="22">
        <f>VLOOKUP(_xlfn.CONCAT($A303,$B303),'Atribuição de Nota'!$A:$S,13,0)*'Atribuição de Nota'!M$5</f>
        <v>0</v>
      </c>
      <c r="M303" s="22">
        <f>VLOOKUP(_xlfn.CONCAT($A303,$B303),'Atribuição de Nota'!$A:$S,14,0)*'Atribuição de Nota'!N$5</f>
        <v>0</v>
      </c>
      <c r="N303" s="22">
        <f>VLOOKUP(_xlfn.CONCAT($A303,$B303),'Atribuição de Nota'!$A:$S,15,0)*'Atribuição de Nota'!O$5</f>
        <v>0</v>
      </c>
      <c r="O303" s="22">
        <f>VLOOKUP(_xlfn.CONCAT($A303,$B303),'Atribuição de Nota'!$A:$S,16,0)*'Atribuição de Nota'!P$5</f>
        <v>0</v>
      </c>
      <c r="P303" s="22">
        <f>VLOOKUP(_xlfn.CONCAT($A303,$B303),'Atribuição de Nota'!$A:$S,17,0)*'Atribuição de Nota'!Q$5</f>
        <v>0</v>
      </c>
      <c r="Q303" s="22">
        <f>VLOOKUP(_xlfn.CONCAT($A303,$B303),'Atribuição de Nota'!$A:$S,18,0)*'Atribuição de Nota'!R$5</f>
        <v>0</v>
      </c>
      <c r="R303" s="22">
        <f>VLOOKUP(_xlfn.CONCAT($A303,$B303),'Atribuição de Nota'!$A:$S,19,0)*'Atribuição de Nota'!S$5</f>
        <v>0</v>
      </c>
      <c r="S303" s="10">
        <f t="shared" si="3"/>
        <v>0</v>
      </c>
      <c r="T303" s="10">
        <f t="shared" si="4"/>
        <v>0</v>
      </c>
      <c r="U303" s="24">
        <f t="shared" si="5"/>
        <v>0</v>
      </c>
    </row>
    <row r="304" spans="1:21" ht="13.2">
      <c r="A304" s="10" t="s">
        <v>281</v>
      </c>
      <c r="B304" s="10" t="s">
        <v>334</v>
      </c>
      <c r="C304" s="21"/>
      <c r="D304" s="22">
        <f>VLOOKUP(_xlfn.CONCAT($A304,$B304),'Atribuição de Nota'!$A:$S,5,0)*'Atribuição de Nota'!E$5</f>
        <v>0</v>
      </c>
      <c r="E304" s="22">
        <f>VLOOKUP(_xlfn.CONCAT($A304,$B304),'Atribuição de Nota'!$A:$S,6,0)*'Atribuição de Nota'!F$5</f>
        <v>0</v>
      </c>
      <c r="F304" s="22">
        <f>VLOOKUP(_xlfn.CONCAT($A304,$B304),'Atribuição de Nota'!$A:$S,7,0)*'Atribuição de Nota'!G$5</f>
        <v>0</v>
      </c>
      <c r="G304" s="22">
        <f>VLOOKUP(_xlfn.CONCAT($A304,$B304),'Atribuição de Nota'!$A:$S,8,0)*'Atribuição de Nota'!H$5</f>
        <v>0</v>
      </c>
      <c r="H304" s="22">
        <f>VLOOKUP(_xlfn.CONCAT($A304,$B304),'Atribuição de Nota'!$A:$S,9,0)*'Atribuição de Nota'!I$5</f>
        <v>0</v>
      </c>
      <c r="I304" s="22">
        <f>VLOOKUP(_xlfn.CONCAT($A304,$B304),'Atribuição de Nota'!$A:$S,10,0)*'Atribuição de Nota'!J$5</f>
        <v>0</v>
      </c>
      <c r="J304" s="22">
        <f>VLOOKUP(_xlfn.CONCAT($A304,$B304),'Atribuição de Nota'!$A:$S,11,0)*'Atribuição de Nota'!K$5</f>
        <v>0</v>
      </c>
      <c r="K304" s="22">
        <f>VLOOKUP(_xlfn.CONCAT($A304,$B304),'Atribuição de Nota'!$A:$S,12,0)*'Atribuição de Nota'!L$5</f>
        <v>0</v>
      </c>
      <c r="L304" s="22">
        <f>VLOOKUP(_xlfn.CONCAT($A304,$B304),'Atribuição de Nota'!$A:$S,13,0)*'Atribuição de Nota'!M$5</f>
        <v>0</v>
      </c>
      <c r="M304" s="22">
        <f>VLOOKUP(_xlfn.CONCAT($A304,$B304),'Atribuição de Nota'!$A:$S,14,0)*'Atribuição de Nota'!N$5</f>
        <v>0</v>
      </c>
      <c r="N304" s="22">
        <f>VLOOKUP(_xlfn.CONCAT($A304,$B304),'Atribuição de Nota'!$A:$S,15,0)*'Atribuição de Nota'!O$5</f>
        <v>0</v>
      </c>
      <c r="O304" s="22">
        <f>VLOOKUP(_xlfn.CONCAT($A304,$B304),'Atribuição de Nota'!$A:$S,16,0)*'Atribuição de Nota'!P$5</f>
        <v>0</v>
      </c>
      <c r="P304" s="22">
        <f>VLOOKUP(_xlfn.CONCAT($A304,$B304),'Atribuição de Nota'!$A:$S,17,0)*'Atribuição de Nota'!Q$5</f>
        <v>0</v>
      </c>
      <c r="Q304" s="22">
        <f>VLOOKUP(_xlfn.CONCAT($A304,$B304),'Atribuição de Nota'!$A:$S,18,0)*'Atribuição de Nota'!R$5</f>
        <v>0</v>
      </c>
      <c r="R304" s="22">
        <f>VLOOKUP(_xlfn.CONCAT($A304,$B304),'Atribuição de Nota'!$A:$S,19,0)*'Atribuição de Nota'!S$5</f>
        <v>0</v>
      </c>
      <c r="S304" s="10">
        <f t="shared" si="3"/>
        <v>0</v>
      </c>
      <c r="T304" s="10">
        <f t="shared" si="4"/>
        <v>0</v>
      </c>
      <c r="U304" s="24">
        <f t="shared" si="5"/>
        <v>0</v>
      </c>
    </row>
    <row r="305" spans="1:21" ht="13.2">
      <c r="A305" s="10" t="s">
        <v>281</v>
      </c>
      <c r="B305" s="10" t="s">
        <v>335</v>
      </c>
      <c r="C305" s="21"/>
      <c r="D305" s="22">
        <f>VLOOKUP(_xlfn.CONCAT($A305,$B305),'Atribuição de Nota'!$A:$S,5,0)*'Atribuição de Nota'!E$5</f>
        <v>0</v>
      </c>
      <c r="E305" s="22">
        <f>VLOOKUP(_xlfn.CONCAT($A305,$B305),'Atribuição de Nota'!$A:$S,6,0)*'Atribuição de Nota'!F$5</f>
        <v>0</v>
      </c>
      <c r="F305" s="22">
        <f>VLOOKUP(_xlfn.CONCAT($A305,$B305),'Atribuição de Nota'!$A:$S,7,0)*'Atribuição de Nota'!G$5</f>
        <v>0</v>
      </c>
      <c r="G305" s="22">
        <f>VLOOKUP(_xlfn.CONCAT($A305,$B305),'Atribuição de Nota'!$A:$S,8,0)*'Atribuição de Nota'!H$5</f>
        <v>0</v>
      </c>
      <c r="H305" s="22">
        <f>VLOOKUP(_xlfn.CONCAT($A305,$B305),'Atribuição de Nota'!$A:$S,9,0)*'Atribuição de Nota'!I$5</f>
        <v>0</v>
      </c>
      <c r="I305" s="22">
        <f>VLOOKUP(_xlfn.CONCAT($A305,$B305),'Atribuição de Nota'!$A:$S,10,0)*'Atribuição de Nota'!J$5</f>
        <v>0</v>
      </c>
      <c r="J305" s="22">
        <f>VLOOKUP(_xlfn.CONCAT($A305,$B305),'Atribuição de Nota'!$A:$S,11,0)*'Atribuição de Nota'!K$5</f>
        <v>0</v>
      </c>
      <c r="K305" s="22">
        <f>VLOOKUP(_xlfn.CONCAT($A305,$B305),'Atribuição de Nota'!$A:$S,12,0)*'Atribuição de Nota'!L$5</f>
        <v>0</v>
      </c>
      <c r="L305" s="22">
        <f>VLOOKUP(_xlfn.CONCAT($A305,$B305),'Atribuição de Nota'!$A:$S,13,0)*'Atribuição de Nota'!M$5</f>
        <v>0</v>
      </c>
      <c r="M305" s="22">
        <f>VLOOKUP(_xlfn.CONCAT($A305,$B305),'Atribuição de Nota'!$A:$S,14,0)*'Atribuição de Nota'!N$5</f>
        <v>0</v>
      </c>
      <c r="N305" s="22">
        <f>VLOOKUP(_xlfn.CONCAT($A305,$B305),'Atribuição de Nota'!$A:$S,15,0)*'Atribuição de Nota'!O$5</f>
        <v>0</v>
      </c>
      <c r="O305" s="22">
        <f>VLOOKUP(_xlfn.CONCAT($A305,$B305),'Atribuição de Nota'!$A:$S,16,0)*'Atribuição de Nota'!P$5</f>
        <v>0</v>
      </c>
      <c r="P305" s="22">
        <f>VLOOKUP(_xlfn.CONCAT($A305,$B305),'Atribuição de Nota'!$A:$S,17,0)*'Atribuição de Nota'!Q$5</f>
        <v>0</v>
      </c>
      <c r="Q305" s="22">
        <f>VLOOKUP(_xlfn.CONCAT($A305,$B305),'Atribuição de Nota'!$A:$S,18,0)*'Atribuição de Nota'!R$5</f>
        <v>0</v>
      </c>
      <c r="R305" s="22">
        <f>VLOOKUP(_xlfn.CONCAT($A305,$B305),'Atribuição de Nota'!$A:$S,19,0)*'Atribuição de Nota'!S$5</f>
        <v>0</v>
      </c>
      <c r="S305" s="10">
        <f t="shared" si="3"/>
        <v>0</v>
      </c>
      <c r="T305" s="10">
        <f t="shared" si="4"/>
        <v>0</v>
      </c>
      <c r="U305" s="24">
        <f t="shared" si="5"/>
        <v>0</v>
      </c>
    </row>
    <row r="306" spans="1:21" ht="13.2">
      <c r="A306" s="10" t="s">
        <v>281</v>
      </c>
      <c r="B306" s="10" t="s">
        <v>336</v>
      </c>
      <c r="C306" s="21"/>
      <c r="D306" s="22">
        <f>VLOOKUP(_xlfn.CONCAT($A306,$B306),'Atribuição de Nota'!$A:$S,5,0)*'Atribuição de Nota'!E$5</f>
        <v>0</v>
      </c>
      <c r="E306" s="22">
        <f>VLOOKUP(_xlfn.CONCAT($A306,$B306),'Atribuição de Nota'!$A:$S,6,0)*'Atribuição de Nota'!F$5</f>
        <v>0</v>
      </c>
      <c r="F306" s="22">
        <f>VLOOKUP(_xlfn.CONCAT($A306,$B306),'Atribuição de Nota'!$A:$S,7,0)*'Atribuição de Nota'!G$5</f>
        <v>0</v>
      </c>
      <c r="G306" s="22">
        <f>VLOOKUP(_xlfn.CONCAT($A306,$B306),'Atribuição de Nota'!$A:$S,8,0)*'Atribuição de Nota'!H$5</f>
        <v>0</v>
      </c>
      <c r="H306" s="22">
        <f>VLOOKUP(_xlfn.CONCAT($A306,$B306),'Atribuição de Nota'!$A:$S,9,0)*'Atribuição de Nota'!I$5</f>
        <v>0</v>
      </c>
      <c r="I306" s="22">
        <f>VLOOKUP(_xlfn.CONCAT($A306,$B306),'Atribuição de Nota'!$A:$S,10,0)*'Atribuição de Nota'!J$5</f>
        <v>0</v>
      </c>
      <c r="J306" s="22">
        <f>VLOOKUP(_xlfn.CONCAT($A306,$B306),'Atribuição de Nota'!$A:$S,11,0)*'Atribuição de Nota'!K$5</f>
        <v>0</v>
      </c>
      <c r="K306" s="22">
        <f>VLOOKUP(_xlfn.CONCAT($A306,$B306),'Atribuição de Nota'!$A:$S,12,0)*'Atribuição de Nota'!L$5</f>
        <v>0</v>
      </c>
      <c r="L306" s="22">
        <f>VLOOKUP(_xlfn.CONCAT($A306,$B306),'Atribuição de Nota'!$A:$S,13,0)*'Atribuição de Nota'!M$5</f>
        <v>0</v>
      </c>
      <c r="M306" s="22">
        <f>VLOOKUP(_xlfn.CONCAT($A306,$B306),'Atribuição de Nota'!$A:$S,14,0)*'Atribuição de Nota'!N$5</f>
        <v>0</v>
      </c>
      <c r="N306" s="22">
        <f>VLOOKUP(_xlfn.CONCAT($A306,$B306),'Atribuição de Nota'!$A:$S,15,0)*'Atribuição de Nota'!O$5</f>
        <v>0</v>
      </c>
      <c r="O306" s="22">
        <f>VLOOKUP(_xlfn.CONCAT($A306,$B306),'Atribuição de Nota'!$A:$S,16,0)*'Atribuição de Nota'!P$5</f>
        <v>0</v>
      </c>
      <c r="P306" s="22">
        <f>VLOOKUP(_xlfn.CONCAT($A306,$B306),'Atribuição de Nota'!$A:$S,17,0)*'Atribuição de Nota'!Q$5</f>
        <v>0</v>
      </c>
      <c r="Q306" s="22">
        <f>VLOOKUP(_xlfn.CONCAT($A306,$B306),'Atribuição de Nota'!$A:$S,18,0)*'Atribuição de Nota'!R$5</f>
        <v>0</v>
      </c>
      <c r="R306" s="22">
        <f>VLOOKUP(_xlfn.CONCAT($A306,$B306),'Atribuição de Nota'!$A:$S,19,0)*'Atribuição de Nota'!S$5</f>
        <v>0</v>
      </c>
      <c r="S306" s="10">
        <f t="shared" si="3"/>
        <v>0</v>
      </c>
      <c r="T306" s="10">
        <f t="shared" si="4"/>
        <v>0</v>
      </c>
      <c r="U306" s="24">
        <f t="shared" si="5"/>
        <v>0</v>
      </c>
    </row>
    <row r="307" spans="1:21" ht="13.2">
      <c r="A307" s="10" t="s">
        <v>281</v>
      </c>
      <c r="B307" s="10" t="s">
        <v>337</v>
      </c>
      <c r="C307" s="21"/>
      <c r="D307" s="22">
        <f>VLOOKUP(_xlfn.CONCAT($A307,$B307),'Atribuição de Nota'!$A:$S,5,0)*'Atribuição de Nota'!E$5</f>
        <v>0</v>
      </c>
      <c r="E307" s="22">
        <f>VLOOKUP(_xlfn.CONCAT($A307,$B307),'Atribuição de Nota'!$A:$S,6,0)*'Atribuição de Nota'!F$5</f>
        <v>0</v>
      </c>
      <c r="F307" s="22">
        <f>VLOOKUP(_xlfn.CONCAT($A307,$B307),'Atribuição de Nota'!$A:$S,7,0)*'Atribuição de Nota'!G$5</f>
        <v>0</v>
      </c>
      <c r="G307" s="22">
        <f>VLOOKUP(_xlfn.CONCAT($A307,$B307),'Atribuição de Nota'!$A:$S,8,0)*'Atribuição de Nota'!H$5</f>
        <v>0</v>
      </c>
      <c r="H307" s="22">
        <f>VLOOKUP(_xlfn.CONCAT($A307,$B307),'Atribuição de Nota'!$A:$S,9,0)*'Atribuição de Nota'!I$5</f>
        <v>0</v>
      </c>
      <c r="I307" s="22">
        <f>VLOOKUP(_xlfn.CONCAT($A307,$B307),'Atribuição de Nota'!$A:$S,10,0)*'Atribuição de Nota'!J$5</f>
        <v>0</v>
      </c>
      <c r="J307" s="22">
        <f>VLOOKUP(_xlfn.CONCAT($A307,$B307),'Atribuição de Nota'!$A:$S,11,0)*'Atribuição de Nota'!K$5</f>
        <v>0</v>
      </c>
      <c r="K307" s="22">
        <f>VLOOKUP(_xlfn.CONCAT($A307,$B307),'Atribuição de Nota'!$A:$S,12,0)*'Atribuição de Nota'!L$5</f>
        <v>0</v>
      </c>
      <c r="L307" s="22">
        <f>VLOOKUP(_xlfn.CONCAT($A307,$B307),'Atribuição de Nota'!$A:$S,13,0)*'Atribuição de Nota'!M$5</f>
        <v>0</v>
      </c>
      <c r="M307" s="22">
        <f>VLOOKUP(_xlfn.CONCAT($A307,$B307),'Atribuição de Nota'!$A:$S,14,0)*'Atribuição de Nota'!N$5</f>
        <v>0</v>
      </c>
      <c r="N307" s="22">
        <f>VLOOKUP(_xlfn.CONCAT($A307,$B307),'Atribuição de Nota'!$A:$S,15,0)*'Atribuição de Nota'!O$5</f>
        <v>0</v>
      </c>
      <c r="O307" s="22">
        <f>VLOOKUP(_xlfn.CONCAT($A307,$B307),'Atribuição de Nota'!$A:$S,16,0)*'Atribuição de Nota'!P$5</f>
        <v>0</v>
      </c>
      <c r="P307" s="22">
        <f>VLOOKUP(_xlfn.CONCAT($A307,$B307),'Atribuição de Nota'!$A:$S,17,0)*'Atribuição de Nota'!Q$5</f>
        <v>0</v>
      </c>
      <c r="Q307" s="22">
        <f>VLOOKUP(_xlfn.CONCAT($A307,$B307),'Atribuição de Nota'!$A:$S,18,0)*'Atribuição de Nota'!R$5</f>
        <v>0</v>
      </c>
      <c r="R307" s="22">
        <f>VLOOKUP(_xlfn.CONCAT($A307,$B307),'Atribuição de Nota'!$A:$S,19,0)*'Atribuição de Nota'!S$5</f>
        <v>0</v>
      </c>
      <c r="S307" s="10">
        <f t="shared" si="3"/>
        <v>0</v>
      </c>
      <c r="T307" s="10">
        <f t="shared" si="4"/>
        <v>0</v>
      </c>
      <c r="U307" s="24">
        <f t="shared" si="5"/>
        <v>0</v>
      </c>
    </row>
    <row r="308" spans="1:21" ht="13.2">
      <c r="A308" s="10" t="s">
        <v>281</v>
      </c>
      <c r="B308" s="10" t="s">
        <v>338</v>
      </c>
      <c r="C308" s="21"/>
      <c r="D308" s="22">
        <f>VLOOKUP(_xlfn.CONCAT($A308,$B308),'Atribuição de Nota'!$A:$S,5,0)*'Atribuição de Nota'!E$5</f>
        <v>0</v>
      </c>
      <c r="E308" s="22">
        <f>VLOOKUP(_xlfn.CONCAT($A308,$B308),'Atribuição de Nota'!$A:$S,6,0)*'Atribuição de Nota'!F$5</f>
        <v>0</v>
      </c>
      <c r="F308" s="22">
        <f>VLOOKUP(_xlfn.CONCAT($A308,$B308),'Atribuição de Nota'!$A:$S,7,0)*'Atribuição de Nota'!G$5</f>
        <v>0</v>
      </c>
      <c r="G308" s="22">
        <f>VLOOKUP(_xlfn.CONCAT($A308,$B308),'Atribuição de Nota'!$A:$S,8,0)*'Atribuição de Nota'!H$5</f>
        <v>0</v>
      </c>
      <c r="H308" s="22">
        <f>VLOOKUP(_xlfn.CONCAT($A308,$B308),'Atribuição de Nota'!$A:$S,9,0)*'Atribuição de Nota'!I$5</f>
        <v>0</v>
      </c>
      <c r="I308" s="22">
        <f>VLOOKUP(_xlfn.CONCAT($A308,$B308),'Atribuição de Nota'!$A:$S,10,0)*'Atribuição de Nota'!J$5</f>
        <v>0</v>
      </c>
      <c r="J308" s="22">
        <f>VLOOKUP(_xlfn.CONCAT($A308,$B308),'Atribuição de Nota'!$A:$S,11,0)*'Atribuição de Nota'!K$5</f>
        <v>0</v>
      </c>
      <c r="K308" s="22">
        <f>VLOOKUP(_xlfn.CONCAT($A308,$B308),'Atribuição de Nota'!$A:$S,12,0)*'Atribuição de Nota'!L$5</f>
        <v>0</v>
      </c>
      <c r="L308" s="22">
        <f>VLOOKUP(_xlfn.CONCAT($A308,$B308),'Atribuição de Nota'!$A:$S,13,0)*'Atribuição de Nota'!M$5</f>
        <v>0</v>
      </c>
      <c r="M308" s="22">
        <f>VLOOKUP(_xlfn.CONCAT($A308,$B308),'Atribuição de Nota'!$A:$S,14,0)*'Atribuição de Nota'!N$5</f>
        <v>0</v>
      </c>
      <c r="N308" s="22">
        <f>VLOOKUP(_xlfn.CONCAT($A308,$B308),'Atribuição de Nota'!$A:$S,15,0)*'Atribuição de Nota'!O$5</f>
        <v>0</v>
      </c>
      <c r="O308" s="22">
        <f>VLOOKUP(_xlfn.CONCAT($A308,$B308),'Atribuição de Nota'!$A:$S,16,0)*'Atribuição de Nota'!P$5</f>
        <v>0</v>
      </c>
      <c r="P308" s="22">
        <f>VLOOKUP(_xlfn.CONCAT($A308,$B308),'Atribuição de Nota'!$A:$S,17,0)*'Atribuição de Nota'!Q$5</f>
        <v>0</v>
      </c>
      <c r="Q308" s="22">
        <f>VLOOKUP(_xlfn.CONCAT($A308,$B308),'Atribuição de Nota'!$A:$S,18,0)*'Atribuição de Nota'!R$5</f>
        <v>0</v>
      </c>
      <c r="R308" s="22">
        <f>VLOOKUP(_xlfn.CONCAT($A308,$B308),'Atribuição de Nota'!$A:$S,19,0)*'Atribuição de Nota'!S$5</f>
        <v>0</v>
      </c>
      <c r="S308" s="10">
        <f t="shared" si="3"/>
        <v>0</v>
      </c>
      <c r="T308" s="10">
        <f t="shared" si="4"/>
        <v>0</v>
      </c>
      <c r="U308" s="24">
        <f t="shared" si="5"/>
        <v>0</v>
      </c>
    </row>
    <row r="309" spans="1:21" ht="13.2">
      <c r="A309" s="10" t="s">
        <v>281</v>
      </c>
      <c r="B309" s="10" t="s">
        <v>339</v>
      </c>
      <c r="C309" s="21">
        <v>551876280.34000003</v>
      </c>
      <c r="D309" s="22">
        <f>VLOOKUP(_xlfn.CONCAT($A309,$B309),'Atribuição de Nota'!$A:$S,5,0)*'Atribuição de Nota'!E$5</f>
        <v>0</v>
      </c>
      <c r="E309" s="22">
        <f>VLOOKUP(_xlfn.CONCAT($A309,$B309),'Atribuição de Nota'!$A:$S,6,0)*'Atribuição de Nota'!F$5</f>
        <v>0</v>
      </c>
      <c r="F309" s="22">
        <f>VLOOKUP(_xlfn.CONCAT($A309,$B309),'Atribuição de Nota'!$A:$S,7,0)*'Atribuição de Nota'!G$5</f>
        <v>0</v>
      </c>
      <c r="G309" s="22">
        <f>VLOOKUP(_xlfn.CONCAT($A309,$B309),'Atribuição de Nota'!$A:$S,8,0)*'Atribuição de Nota'!H$5</f>
        <v>0</v>
      </c>
      <c r="H309" s="22">
        <f>VLOOKUP(_xlfn.CONCAT($A309,$B309),'Atribuição de Nota'!$A:$S,9,0)*'Atribuição de Nota'!I$5</f>
        <v>0</v>
      </c>
      <c r="I309" s="22">
        <f>VLOOKUP(_xlfn.CONCAT($A309,$B309),'Atribuição de Nota'!$A:$S,10,0)*'Atribuição de Nota'!J$5</f>
        <v>0</v>
      </c>
      <c r="J309" s="22">
        <f>VLOOKUP(_xlfn.CONCAT($A309,$B309),'Atribuição de Nota'!$A:$S,11,0)*'Atribuição de Nota'!K$5</f>
        <v>0</v>
      </c>
      <c r="K309" s="22">
        <f>VLOOKUP(_xlfn.CONCAT($A309,$B309),'Atribuição de Nota'!$A:$S,12,0)*'Atribuição de Nota'!L$5</f>
        <v>0</v>
      </c>
      <c r="L309" s="22">
        <f>VLOOKUP(_xlfn.CONCAT($A309,$B309),'Atribuição de Nota'!$A:$S,13,0)*'Atribuição de Nota'!M$5</f>
        <v>0</v>
      </c>
      <c r="M309" s="22">
        <f>VLOOKUP(_xlfn.CONCAT($A309,$B309),'Atribuição de Nota'!$A:$S,14,0)*'Atribuição de Nota'!N$5</f>
        <v>0</v>
      </c>
      <c r="N309" s="22">
        <f>VLOOKUP(_xlfn.CONCAT($A309,$B309),'Atribuição de Nota'!$A:$S,15,0)*'Atribuição de Nota'!O$5</f>
        <v>0</v>
      </c>
      <c r="O309" s="22">
        <f>VLOOKUP(_xlfn.CONCAT($A309,$B309),'Atribuição de Nota'!$A:$S,16,0)*'Atribuição de Nota'!P$5</f>
        <v>0</v>
      </c>
      <c r="P309" s="22">
        <f>VLOOKUP(_xlfn.CONCAT($A309,$B309),'Atribuição de Nota'!$A:$S,17,0)*'Atribuição de Nota'!Q$5</f>
        <v>0</v>
      </c>
      <c r="Q309" s="22">
        <f>VLOOKUP(_xlfn.CONCAT($A309,$B309),'Atribuição de Nota'!$A:$S,18,0)*'Atribuição de Nota'!R$5</f>
        <v>0</v>
      </c>
      <c r="R309" s="22">
        <f>VLOOKUP(_xlfn.CONCAT($A309,$B309),'Atribuição de Nota'!$A:$S,19,0)*'Atribuição de Nota'!S$5</f>
        <v>0</v>
      </c>
      <c r="S309" s="10">
        <f t="shared" si="3"/>
        <v>0</v>
      </c>
      <c r="T309" s="10">
        <f t="shared" si="4"/>
        <v>0</v>
      </c>
      <c r="U309" s="24">
        <f t="shared" si="5"/>
        <v>0</v>
      </c>
    </row>
    <row r="310" spans="1:21" ht="13.2">
      <c r="A310" s="10" t="s">
        <v>340</v>
      </c>
      <c r="B310" s="10" t="s">
        <v>341</v>
      </c>
      <c r="C310" s="21">
        <v>12361289.880000001</v>
      </c>
      <c r="D310" s="22">
        <f>VLOOKUP(_xlfn.CONCAT($A310,$B310),'Atribuição de Nota'!$A:$S,5,0)*'Atribuição de Nota'!E$5</f>
        <v>0</v>
      </c>
      <c r="E310" s="22">
        <f>VLOOKUP(_xlfn.CONCAT($A310,$B310),'Atribuição de Nota'!$A:$S,6,0)*'Atribuição de Nota'!F$5</f>
        <v>0</v>
      </c>
      <c r="F310" s="22">
        <f>VLOOKUP(_xlfn.CONCAT($A310,$B310),'Atribuição de Nota'!$A:$S,7,0)*'Atribuição de Nota'!G$5</f>
        <v>0</v>
      </c>
      <c r="G310" s="22">
        <f>VLOOKUP(_xlfn.CONCAT($A310,$B310),'Atribuição de Nota'!$A:$S,8,0)*'Atribuição de Nota'!H$5</f>
        <v>0</v>
      </c>
      <c r="H310" s="22">
        <f>VLOOKUP(_xlfn.CONCAT($A310,$B310),'Atribuição de Nota'!$A:$S,9,0)*'Atribuição de Nota'!I$5</f>
        <v>0</v>
      </c>
      <c r="I310" s="22">
        <f>VLOOKUP(_xlfn.CONCAT($A310,$B310),'Atribuição de Nota'!$A:$S,10,0)*'Atribuição de Nota'!J$5</f>
        <v>0</v>
      </c>
      <c r="J310" s="22">
        <f>VLOOKUP(_xlfn.CONCAT($A310,$B310),'Atribuição de Nota'!$A:$S,11,0)*'Atribuição de Nota'!K$5</f>
        <v>0</v>
      </c>
      <c r="K310" s="22">
        <f>VLOOKUP(_xlfn.CONCAT($A310,$B310),'Atribuição de Nota'!$A:$S,12,0)*'Atribuição de Nota'!L$5</f>
        <v>0</v>
      </c>
      <c r="L310" s="22">
        <f>VLOOKUP(_xlfn.CONCAT($A310,$B310),'Atribuição de Nota'!$A:$S,13,0)*'Atribuição de Nota'!M$5</f>
        <v>0</v>
      </c>
      <c r="M310" s="22">
        <f>VLOOKUP(_xlfn.CONCAT($A310,$B310),'Atribuição de Nota'!$A:$S,14,0)*'Atribuição de Nota'!N$5</f>
        <v>0</v>
      </c>
      <c r="N310" s="22">
        <f>VLOOKUP(_xlfn.CONCAT($A310,$B310),'Atribuição de Nota'!$A:$S,15,0)*'Atribuição de Nota'!O$5</f>
        <v>0</v>
      </c>
      <c r="O310" s="22">
        <f>VLOOKUP(_xlfn.CONCAT($A310,$B310),'Atribuição de Nota'!$A:$S,16,0)*'Atribuição de Nota'!P$5</f>
        <v>0</v>
      </c>
      <c r="P310" s="22">
        <f>VLOOKUP(_xlfn.CONCAT($A310,$B310),'Atribuição de Nota'!$A:$S,17,0)*'Atribuição de Nota'!Q$5</f>
        <v>0</v>
      </c>
      <c r="Q310" s="22">
        <f>VLOOKUP(_xlfn.CONCAT($A310,$B310),'Atribuição de Nota'!$A:$S,18,0)*'Atribuição de Nota'!R$5</f>
        <v>0</v>
      </c>
      <c r="R310" s="22">
        <f>VLOOKUP(_xlfn.CONCAT($A310,$B310),'Atribuição de Nota'!$A:$S,19,0)*'Atribuição de Nota'!S$5</f>
        <v>0</v>
      </c>
      <c r="S310" s="10">
        <f t="shared" si="3"/>
        <v>0</v>
      </c>
      <c r="T310" s="10">
        <f t="shared" si="4"/>
        <v>0</v>
      </c>
      <c r="U310" s="24">
        <f t="shared" si="5"/>
        <v>0</v>
      </c>
    </row>
    <row r="311" spans="1:21" ht="13.2">
      <c r="A311" s="10" t="s">
        <v>340</v>
      </c>
      <c r="B311" s="10" t="s">
        <v>342</v>
      </c>
      <c r="C311" s="21"/>
      <c r="D311" s="22">
        <f>VLOOKUP(_xlfn.CONCAT($A311,$B311),'Atribuição de Nota'!$A:$S,5,0)*'Atribuição de Nota'!E$5</f>
        <v>0</v>
      </c>
      <c r="E311" s="22">
        <f>VLOOKUP(_xlfn.CONCAT($A311,$B311),'Atribuição de Nota'!$A:$S,6,0)*'Atribuição de Nota'!F$5</f>
        <v>0</v>
      </c>
      <c r="F311" s="22">
        <f>VLOOKUP(_xlfn.CONCAT($A311,$B311),'Atribuição de Nota'!$A:$S,7,0)*'Atribuição de Nota'!G$5</f>
        <v>0</v>
      </c>
      <c r="G311" s="22">
        <f>VLOOKUP(_xlfn.CONCAT($A311,$B311),'Atribuição de Nota'!$A:$S,8,0)*'Atribuição de Nota'!H$5</f>
        <v>0</v>
      </c>
      <c r="H311" s="22">
        <f>VLOOKUP(_xlfn.CONCAT($A311,$B311),'Atribuição de Nota'!$A:$S,9,0)*'Atribuição de Nota'!I$5</f>
        <v>0</v>
      </c>
      <c r="I311" s="22">
        <f>VLOOKUP(_xlfn.CONCAT($A311,$B311),'Atribuição de Nota'!$A:$S,10,0)*'Atribuição de Nota'!J$5</f>
        <v>0</v>
      </c>
      <c r="J311" s="22">
        <f>VLOOKUP(_xlfn.CONCAT($A311,$B311),'Atribuição de Nota'!$A:$S,11,0)*'Atribuição de Nota'!K$5</f>
        <v>0</v>
      </c>
      <c r="K311" s="22">
        <f>VLOOKUP(_xlfn.CONCAT($A311,$B311),'Atribuição de Nota'!$A:$S,12,0)*'Atribuição de Nota'!L$5</f>
        <v>0</v>
      </c>
      <c r="L311" s="22">
        <f>VLOOKUP(_xlfn.CONCAT($A311,$B311),'Atribuição de Nota'!$A:$S,13,0)*'Atribuição de Nota'!M$5</f>
        <v>0</v>
      </c>
      <c r="M311" s="22">
        <f>VLOOKUP(_xlfn.CONCAT($A311,$B311),'Atribuição de Nota'!$A:$S,14,0)*'Atribuição de Nota'!N$5</f>
        <v>0</v>
      </c>
      <c r="N311" s="22">
        <f>VLOOKUP(_xlfn.CONCAT($A311,$B311),'Atribuição de Nota'!$A:$S,15,0)*'Atribuição de Nota'!O$5</f>
        <v>0</v>
      </c>
      <c r="O311" s="22">
        <f>VLOOKUP(_xlfn.CONCAT($A311,$B311),'Atribuição de Nota'!$A:$S,16,0)*'Atribuição de Nota'!P$5</f>
        <v>0</v>
      </c>
      <c r="P311" s="22">
        <f>VLOOKUP(_xlfn.CONCAT($A311,$B311),'Atribuição de Nota'!$A:$S,17,0)*'Atribuição de Nota'!Q$5</f>
        <v>0</v>
      </c>
      <c r="Q311" s="22">
        <f>VLOOKUP(_xlfn.CONCAT($A311,$B311),'Atribuição de Nota'!$A:$S,18,0)*'Atribuição de Nota'!R$5</f>
        <v>0</v>
      </c>
      <c r="R311" s="22">
        <f>VLOOKUP(_xlfn.CONCAT($A311,$B311),'Atribuição de Nota'!$A:$S,19,0)*'Atribuição de Nota'!S$5</f>
        <v>0</v>
      </c>
      <c r="S311" s="10">
        <f t="shared" si="3"/>
        <v>0</v>
      </c>
      <c r="T311" s="10">
        <f t="shared" si="4"/>
        <v>0</v>
      </c>
      <c r="U311" s="24">
        <f t="shared" si="5"/>
        <v>0</v>
      </c>
    </row>
    <row r="312" spans="1:21" ht="13.2">
      <c r="A312" s="10" t="s">
        <v>340</v>
      </c>
      <c r="B312" s="10" t="s">
        <v>343</v>
      </c>
      <c r="C312" s="21"/>
      <c r="D312" s="22">
        <f>VLOOKUP(_xlfn.CONCAT($A312,$B312),'Atribuição de Nota'!$A:$S,5,0)*'Atribuição de Nota'!E$5</f>
        <v>0</v>
      </c>
      <c r="E312" s="22">
        <f>VLOOKUP(_xlfn.CONCAT($A312,$B312),'Atribuição de Nota'!$A:$S,6,0)*'Atribuição de Nota'!F$5</f>
        <v>0</v>
      </c>
      <c r="F312" s="22">
        <f>VLOOKUP(_xlfn.CONCAT($A312,$B312),'Atribuição de Nota'!$A:$S,7,0)*'Atribuição de Nota'!G$5</f>
        <v>0</v>
      </c>
      <c r="G312" s="22">
        <f>VLOOKUP(_xlfn.CONCAT($A312,$B312),'Atribuição de Nota'!$A:$S,8,0)*'Atribuição de Nota'!H$5</f>
        <v>0</v>
      </c>
      <c r="H312" s="22">
        <f>VLOOKUP(_xlfn.CONCAT($A312,$B312),'Atribuição de Nota'!$A:$S,9,0)*'Atribuição de Nota'!I$5</f>
        <v>0</v>
      </c>
      <c r="I312" s="22">
        <f>VLOOKUP(_xlfn.CONCAT($A312,$B312),'Atribuição de Nota'!$A:$S,10,0)*'Atribuição de Nota'!J$5</f>
        <v>0</v>
      </c>
      <c r="J312" s="22">
        <f>VLOOKUP(_xlfn.CONCAT($A312,$B312),'Atribuição de Nota'!$A:$S,11,0)*'Atribuição de Nota'!K$5</f>
        <v>0</v>
      </c>
      <c r="K312" s="22">
        <f>VLOOKUP(_xlfn.CONCAT($A312,$B312),'Atribuição de Nota'!$A:$S,12,0)*'Atribuição de Nota'!L$5</f>
        <v>0</v>
      </c>
      <c r="L312" s="22">
        <f>VLOOKUP(_xlfn.CONCAT($A312,$B312),'Atribuição de Nota'!$A:$S,13,0)*'Atribuição de Nota'!M$5</f>
        <v>0</v>
      </c>
      <c r="M312" s="22">
        <f>VLOOKUP(_xlfn.CONCAT($A312,$B312),'Atribuição de Nota'!$A:$S,14,0)*'Atribuição de Nota'!N$5</f>
        <v>0</v>
      </c>
      <c r="N312" s="22">
        <f>VLOOKUP(_xlfn.CONCAT($A312,$B312),'Atribuição de Nota'!$A:$S,15,0)*'Atribuição de Nota'!O$5</f>
        <v>0</v>
      </c>
      <c r="O312" s="22">
        <f>VLOOKUP(_xlfn.CONCAT($A312,$B312),'Atribuição de Nota'!$A:$S,16,0)*'Atribuição de Nota'!P$5</f>
        <v>0</v>
      </c>
      <c r="P312" s="22">
        <f>VLOOKUP(_xlfn.CONCAT($A312,$B312),'Atribuição de Nota'!$A:$S,17,0)*'Atribuição de Nota'!Q$5</f>
        <v>0</v>
      </c>
      <c r="Q312" s="22">
        <f>VLOOKUP(_xlfn.CONCAT($A312,$B312),'Atribuição de Nota'!$A:$S,18,0)*'Atribuição de Nota'!R$5</f>
        <v>0</v>
      </c>
      <c r="R312" s="22">
        <f>VLOOKUP(_xlfn.CONCAT($A312,$B312),'Atribuição de Nota'!$A:$S,19,0)*'Atribuição de Nota'!S$5</f>
        <v>0</v>
      </c>
      <c r="S312" s="10">
        <f t="shared" si="3"/>
        <v>0</v>
      </c>
      <c r="T312" s="10">
        <f t="shared" si="4"/>
        <v>0</v>
      </c>
      <c r="U312" s="24">
        <f t="shared" si="5"/>
        <v>0</v>
      </c>
    </row>
    <row r="313" spans="1:21" ht="13.2">
      <c r="A313" s="10" t="s">
        <v>340</v>
      </c>
      <c r="B313" s="10" t="s">
        <v>344</v>
      </c>
      <c r="C313" s="21"/>
      <c r="D313" s="22">
        <f>VLOOKUP(_xlfn.CONCAT($A313,$B313),'Atribuição de Nota'!$A:$S,5,0)*'Atribuição de Nota'!E$5</f>
        <v>0</v>
      </c>
      <c r="E313" s="22">
        <f>VLOOKUP(_xlfn.CONCAT($A313,$B313),'Atribuição de Nota'!$A:$S,6,0)*'Atribuição de Nota'!F$5</f>
        <v>0</v>
      </c>
      <c r="F313" s="22">
        <f>VLOOKUP(_xlfn.CONCAT($A313,$B313),'Atribuição de Nota'!$A:$S,7,0)*'Atribuição de Nota'!G$5</f>
        <v>0</v>
      </c>
      <c r="G313" s="22">
        <f>VLOOKUP(_xlfn.CONCAT($A313,$B313),'Atribuição de Nota'!$A:$S,8,0)*'Atribuição de Nota'!H$5</f>
        <v>0</v>
      </c>
      <c r="H313" s="22">
        <f>VLOOKUP(_xlfn.CONCAT($A313,$B313),'Atribuição de Nota'!$A:$S,9,0)*'Atribuição de Nota'!I$5</f>
        <v>0</v>
      </c>
      <c r="I313" s="22">
        <f>VLOOKUP(_xlfn.CONCAT($A313,$B313),'Atribuição de Nota'!$A:$S,10,0)*'Atribuição de Nota'!J$5</f>
        <v>0</v>
      </c>
      <c r="J313" s="22">
        <f>VLOOKUP(_xlfn.CONCAT($A313,$B313),'Atribuição de Nota'!$A:$S,11,0)*'Atribuição de Nota'!K$5</f>
        <v>0</v>
      </c>
      <c r="K313" s="22">
        <f>VLOOKUP(_xlfn.CONCAT($A313,$B313),'Atribuição de Nota'!$A:$S,12,0)*'Atribuição de Nota'!L$5</f>
        <v>0</v>
      </c>
      <c r="L313" s="22">
        <f>VLOOKUP(_xlfn.CONCAT($A313,$B313),'Atribuição de Nota'!$A:$S,13,0)*'Atribuição de Nota'!M$5</f>
        <v>0</v>
      </c>
      <c r="M313" s="22">
        <f>VLOOKUP(_xlfn.CONCAT($A313,$B313),'Atribuição de Nota'!$A:$S,14,0)*'Atribuição de Nota'!N$5</f>
        <v>0</v>
      </c>
      <c r="N313" s="22">
        <f>VLOOKUP(_xlfn.CONCAT($A313,$B313),'Atribuição de Nota'!$A:$S,15,0)*'Atribuição de Nota'!O$5</f>
        <v>0</v>
      </c>
      <c r="O313" s="22">
        <f>VLOOKUP(_xlfn.CONCAT($A313,$B313),'Atribuição de Nota'!$A:$S,16,0)*'Atribuição de Nota'!P$5</f>
        <v>0</v>
      </c>
      <c r="P313" s="22">
        <f>VLOOKUP(_xlfn.CONCAT($A313,$B313),'Atribuição de Nota'!$A:$S,17,0)*'Atribuição de Nota'!Q$5</f>
        <v>0</v>
      </c>
      <c r="Q313" s="22">
        <f>VLOOKUP(_xlfn.CONCAT($A313,$B313),'Atribuição de Nota'!$A:$S,18,0)*'Atribuição de Nota'!R$5</f>
        <v>0</v>
      </c>
      <c r="R313" s="22">
        <f>VLOOKUP(_xlfn.CONCAT($A313,$B313),'Atribuição de Nota'!$A:$S,19,0)*'Atribuição de Nota'!S$5</f>
        <v>0</v>
      </c>
      <c r="S313" s="10">
        <f t="shared" si="3"/>
        <v>0</v>
      </c>
      <c r="T313" s="10">
        <f t="shared" si="4"/>
        <v>0</v>
      </c>
      <c r="U313" s="24">
        <f t="shared" si="5"/>
        <v>0</v>
      </c>
    </row>
    <row r="314" spans="1:21" ht="13.2">
      <c r="A314" s="10" t="s">
        <v>340</v>
      </c>
      <c r="B314" s="10" t="s">
        <v>345</v>
      </c>
      <c r="C314" s="21"/>
      <c r="D314" s="22">
        <f>VLOOKUP(_xlfn.CONCAT($A314,$B314),'Atribuição de Nota'!$A:$S,5,0)*'Atribuição de Nota'!E$5</f>
        <v>0</v>
      </c>
      <c r="E314" s="22">
        <f>VLOOKUP(_xlfn.CONCAT($A314,$B314),'Atribuição de Nota'!$A:$S,6,0)*'Atribuição de Nota'!F$5</f>
        <v>0</v>
      </c>
      <c r="F314" s="22">
        <f>VLOOKUP(_xlfn.CONCAT($A314,$B314),'Atribuição de Nota'!$A:$S,7,0)*'Atribuição de Nota'!G$5</f>
        <v>0</v>
      </c>
      <c r="G314" s="22">
        <f>VLOOKUP(_xlfn.CONCAT($A314,$B314),'Atribuição de Nota'!$A:$S,8,0)*'Atribuição de Nota'!H$5</f>
        <v>0</v>
      </c>
      <c r="H314" s="22">
        <f>VLOOKUP(_xlfn.CONCAT($A314,$B314),'Atribuição de Nota'!$A:$S,9,0)*'Atribuição de Nota'!I$5</f>
        <v>0</v>
      </c>
      <c r="I314" s="22">
        <f>VLOOKUP(_xlfn.CONCAT($A314,$B314),'Atribuição de Nota'!$A:$S,10,0)*'Atribuição de Nota'!J$5</f>
        <v>0</v>
      </c>
      <c r="J314" s="22">
        <f>VLOOKUP(_xlfn.CONCAT($A314,$B314),'Atribuição de Nota'!$A:$S,11,0)*'Atribuição de Nota'!K$5</f>
        <v>0</v>
      </c>
      <c r="K314" s="22">
        <f>VLOOKUP(_xlfn.CONCAT($A314,$B314),'Atribuição de Nota'!$A:$S,12,0)*'Atribuição de Nota'!L$5</f>
        <v>0</v>
      </c>
      <c r="L314" s="22">
        <f>VLOOKUP(_xlfn.CONCAT($A314,$B314),'Atribuição de Nota'!$A:$S,13,0)*'Atribuição de Nota'!M$5</f>
        <v>0</v>
      </c>
      <c r="M314" s="22">
        <f>VLOOKUP(_xlfn.CONCAT($A314,$B314),'Atribuição de Nota'!$A:$S,14,0)*'Atribuição de Nota'!N$5</f>
        <v>0</v>
      </c>
      <c r="N314" s="22">
        <f>VLOOKUP(_xlfn.CONCAT($A314,$B314),'Atribuição de Nota'!$A:$S,15,0)*'Atribuição de Nota'!O$5</f>
        <v>0</v>
      </c>
      <c r="O314" s="22">
        <f>VLOOKUP(_xlfn.CONCAT($A314,$B314),'Atribuição de Nota'!$A:$S,16,0)*'Atribuição de Nota'!P$5</f>
        <v>0</v>
      </c>
      <c r="P314" s="22">
        <f>VLOOKUP(_xlfn.CONCAT($A314,$B314),'Atribuição de Nota'!$A:$S,17,0)*'Atribuição de Nota'!Q$5</f>
        <v>0</v>
      </c>
      <c r="Q314" s="22">
        <f>VLOOKUP(_xlfn.CONCAT($A314,$B314),'Atribuição de Nota'!$A:$S,18,0)*'Atribuição de Nota'!R$5</f>
        <v>0</v>
      </c>
      <c r="R314" s="22">
        <f>VLOOKUP(_xlfn.CONCAT($A314,$B314),'Atribuição de Nota'!$A:$S,19,0)*'Atribuição de Nota'!S$5</f>
        <v>0</v>
      </c>
      <c r="S314" s="10">
        <f t="shared" si="3"/>
        <v>0</v>
      </c>
      <c r="T314" s="10">
        <f t="shared" si="4"/>
        <v>0</v>
      </c>
      <c r="U314" s="24">
        <f t="shared" si="5"/>
        <v>0</v>
      </c>
    </row>
    <row r="315" spans="1:21" ht="13.2">
      <c r="A315" s="10" t="s">
        <v>340</v>
      </c>
      <c r="B315" s="10" t="s">
        <v>346</v>
      </c>
      <c r="C315" s="21"/>
      <c r="D315" s="22">
        <f>VLOOKUP(_xlfn.CONCAT($A315,$B315),'Atribuição de Nota'!$A:$S,5,0)*'Atribuição de Nota'!E$5</f>
        <v>0</v>
      </c>
      <c r="E315" s="22">
        <f>VLOOKUP(_xlfn.CONCAT($A315,$B315),'Atribuição de Nota'!$A:$S,6,0)*'Atribuição de Nota'!F$5</f>
        <v>0</v>
      </c>
      <c r="F315" s="22">
        <f>VLOOKUP(_xlfn.CONCAT($A315,$B315),'Atribuição de Nota'!$A:$S,7,0)*'Atribuição de Nota'!G$5</f>
        <v>0</v>
      </c>
      <c r="G315" s="22">
        <f>VLOOKUP(_xlfn.CONCAT($A315,$B315),'Atribuição de Nota'!$A:$S,8,0)*'Atribuição de Nota'!H$5</f>
        <v>0</v>
      </c>
      <c r="H315" s="22">
        <f>VLOOKUP(_xlfn.CONCAT($A315,$B315),'Atribuição de Nota'!$A:$S,9,0)*'Atribuição de Nota'!I$5</f>
        <v>0</v>
      </c>
      <c r="I315" s="22">
        <f>VLOOKUP(_xlfn.CONCAT($A315,$B315),'Atribuição de Nota'!$A:$S,10,0)*'Atribuição de Nota'!J$5</f>
        <v>0</v>
      </c>
      <c r="J315" s="22">
        <f>VLOOKUP(_xlfn.CONCAT($A315,$B315),'Atribuição de Nota'!$A:$S,11,0)*'Atribuição de Nota'!K$5</f>
        <v>0</v>
      </c>
      <c r="K315" s="22">
        <f>VLOOKUP(_xlfn.CONCAT($A315,$B315),'Atribuição de Nota'!$A:$S,12,0)*'Atribuição de Nota'!L$5</f>
        <v>0</v>
      </c>
      <c r="L315" s="22">
        <f>VLOOKUP(_xlfn.CONCAT($A315,$B315),'Atribuição de Nota'!$A:$S,13,0)*'Atribuição de Nota'!M$5</f>
        <v>0</v>
      </c>
      <c r="M315" s="22">
        <f>VLOOKUP(_xlfn.CONCAT($A315,$B315),'Atribuição de Nota'!$A:$S,14,0)*'Atribuição de Nota'!N$5</f>
        <v>0</v>
      </c>
      <c r="N315" s="22">
        <f>VLOOKUP(_xlfn.CONCAT($A315,$B315),'Atribuição de Nota'!$A:$S,15,0)*'Atribuição de Nota'!O$5</f>
        <v>0</v>
      </c>
      <c r="O315" s="22">
        <f>VLOOKUP(_xlfn.CONCAT($A315,$B315),'Atribuição de Nota'!$A:$S,16,0)*'Atribuição de Nota'!P$5</f>
        <v>0</v>
      </c>
      <c r="P315" s="22">
        <f>VLOOKUP(_xlfn.CONCAT($A315,$B315),'Atribuição de Nota'!$A:$S,17,0)*'Atribuição de Nota'!Q$5</f>
        <v>0</v>
      </c>
      <c r="Q315" s="22">
        <f>VLOOKUP(_xlfn.CONCAT($A315,$B315),'Atribuição de Nota'!$A:$S,18,0)*'Atribuição de Nota'!R$5</f>
        <v>0</v>
      </c>
      <c r="R315" s="22">
        <f>VLOOKUP(_xlfn.CONCAT($A315,$B315),'Atribuição de Nota'!$A:$S,19,0)*'Atribuição de Nota'!S$5</f>
        <v>0</v>
      </c>
      <c r="S315" s="10">
        <f t="shared" si="3"/>
        <v>0</v>
      </c>
      <c r="T315" s="10">
        <f t="shared" si="4"/>
        <v>0</v>
      </c>
      <c r="U315" s="24">
        <f t="shared" si="5"/>
        <v>0</v>
      </c>
    </row>
    <row r="316" spans="1:21" ht="13.2">
      <c r="A316" s="10" t="s">
        <v>340</v>
      </c>
      <c r="B316" s="10" t="s">
        <v>347</v>
      </c>
      <c r="C316" s="21"/>
      <c r="D316" s="22">
        <f>VLOOKUP(_xlfn.CONCAT($A316,$B316),'Atribuição de Nota'!$A:$S,5,0)*'Atribuição de Nota'!E$5</f>
        <v>0</v>
      </c>
      <c r="E316" s="22">
        <f>VLOOKUP(_xlfn.CONCAT($A316,$B316),'Atribuição de Nota'!$A:$S,6,0)*'Atribuição de Nota'!F$5</f>
        <v>0</v>
      </c>
      <c r="F316" s="22">
        <f>VLOOKUP(_xlfn.CONCAT($A316,$B316),'Atribuição de Nota'!$A:$S,7,0)*'Atribuição de Nota'!G$5</f>
        <v>0</v>
      </c>
      <c r="G316" s="22">
        <f>VLOOKUP(_xlfn.CONCAT($A316,$B316),'Atribuição de Nota'!$A:$S,8,0)*'Atribuição de Nota'!H$5</f>
        <v>0</v>
      </c>
      <c r="H316" s="22">
        <f>VLOOKUP(_xlfn.CONCAT($A316,$B316),'Atribuição de Nota'!$A:$S,9,0)*'Atribuição de Nota'!I$5</f>
        <v>0</v>
      </c>
      <c r="I316" s="22">
        <f>VLOOKUP(_xlfn.CONCAT($A316,$B316),'Atribuição de Nota'!$A:$S,10,0)*'Atribuição de Nota'!J$5</f>
        <v>0</v>
      </c>
      <c r="J316" s="22">
        <f>VLOOKUP(_xlfn.CONCAT($A316,$B316),'Atribuição de Nota'!$A:$S,11,0)*'Atribuição de Nota'!K$5</f>
        <v>0</v>
      </c>
      <c r="K316" s="22">
        <f>VLOOKUP(_xlfn.CONCAT($A316,$B316),'Atribuição de Nota'!$A:$S,12,0)*'Atribuição de Nota'!L$5</f>
        <v>0</v>
      </c>
      <c r="L316" s="22">
        <f>VLOOKUP(_xlfn.CONCAT($A316,$B316),'Atribuição de Nota'!$A:$S,13,0)*'Atribuição de Nota'!M$5</f>
        <v>0</v>
      </c>
      <c r="M316" s="22">
        <f>VLOOKUP(_xlfn.CONCAT($A316,$B316),'Atribuição de Nota'!$A:$S,14,0)*'Atribuição de Nota'!N$5</f>
        <v>0</v>
      </c>
      <c r="N316" s="22">
        <f>VLOOKUP(_xlfn.CONCAT($A316,$B316),'Atribuição de Nota'!$A:$S,15,0)*'Atribuição de Nota'!O$5</f>
        <v>0</v>
      </c>
      <c r="O316" s="22">
        <f>VLOOKUP(_xlfn.CONCAT($A316,$B316),'Atribuição de Nota'!$A:$S,16,0)*'Atribuição de Nota'!P$5</f>
        <v>0</v>
      </c>
      <c r="P316" s="22">
        <f>VLOOKUP(_xlfn.CONCAT($A316,$B316),'Atribuição de Nota'!$A:$S,17,0)*'Atribuição de Nota'!Q$5</f>
        <v>0</v>
      </c>
      <c r="Q316" s="22">
        <f>VLOOKUP(_xlfn.CONCAT($A316,$B316),'Atribuição de Nota'!$A:$S,18,0)*'Atribuição de Nota'!R$5</f>
        <v>0</v>
      </c>
      <c r="R316" s="22">
        <f>VLOOKUP(_xlfn.CONCAT($A316,$B316),'Atribuição de Nota'!$A:$S,19,0)*'Atribuição de Nota'!S$5</f>
        <v>0</v>
      </c>
      <c r="S316" s="10">
        <f t="shared" si="3"/>
        <v>0</v>
      </c>
      <c r="T316" s="10">
        <f t="shared" si="4"/>
        <v>0</v>
      </c>
      <c r="U316" s="24">
        <f t="shared" si="5"/>
        <v>0</v>
      </c>
    </row>
    <row r="317" spans="1:21" ht="13.2">
      <c r="A317" s="10" t="s">
        <v>340</v>
      </c>
      <c r="B317" s="10" t="s">
        <v>348</v>
      </c>
      <c r="C317" s="21"/>
      <c r="D317" s="22">
        <f>VLOOKUP(_xlfn.CONCAT($A317,$B317),'Atribuição de Nota'!$A:$S,5,0)*'Atribuição de Nota'!E$5</f>
        <v>0</v>
      </c>
      <c r="E317" s="22">
        <f>VLOOKUP(_xlfn.CONCAT($A317,$B317),'Atribuição de Nota'!$A:$S,6,0)*'Atribuição de Nota'!F$5</f>
        <v>0</v>
      </c>
      <c r="F317" s="22">
        <f>VLOOKUP(_xlfn.CONCAT($A317,$B317),'Atribuição de Nota'!$A:$S,7,0)*'Atribuição de Nota'!G$5</f>
        <v>0</v>
      </c>
      <c r="G317" s="22">
        <f>VLOOKUP(_xlfn.CONCAT($A317,$B317),'Atribuição de Nota'!$A:$S,8,0)*'Atribuição de Nota'!H$5</f>
        <v>0</v>
      </c>
      <c r="H317" s="22">
        <f>VLOOKUP(_xlfn.CONCAT($A317,$B317),'Atribuição de Nota'!$A:$S,9,0)*'Atribuição de Nota'!I$5</f>
        <v>0</v>
      </c>
      <c r="I317" s="22">
        <f>VLOOKUP(_xlfn.CONCAT($A317,$B317),'Atribuição de Nota'!$A:$S,10,0)*'Atribuição de Nota'!J$5</f>
        <v>0</v>
      </c>
      <c r="J317" s="22">
        <f>VLOOKUP(_xlfn.CONCAT($A317,$B317),'Atribuição de Nota'!$A:$S,11,0)*'Atribuição de Nota'!K$5</f>
        <v>0</v>
      </c>
      <c r="K317" s="22">
        <f>VLOOKUP(_xlfn.CONCAT($A317,$B317),'Atribuição de Nota'!$A:$S,12,0)*'Atribuição de Nota'!L$5</f>
        <v>0</v>
      </c>
      <c r="L317" s="22">
        <f>VLOOKUP(_xlfn.CONCAT($A317,$B317),'Atribuição de Nota'!$A:$S,13,0)*'Atribuição de Nota'!M$5</f>
        <v>0</v>
      </c>
      <c r="M317" s="22">
        <f>VLOOKUP(_xlfn.CONCAT($A317,$B317),'Atribuição de Nota'!$A:$S,14,0)*'Atribuição de Nota'!N$5</f>
        <v>0</v>
      </c>
      <c r="N317" s="22">
        <f>VLOOKUP(_xlfn.CONCAT($A317,$B317),'Atribuição de Nota'!$A:$S,15,0)*'Atribuição de Nota'!O$5</f>
        <v>0</v>
      </c>
      <c r="O317" s="22">
        <f>VLOOKUP(_xlfn.CONCAT($A317,$B317),'Atribuição de Nota'!$A:$S,16,0)*'Atribuição de Nota'!P$5</f>
        <v>0</v>
      </c>
      <c r="P317" s="22">
        <f>VLOOKUP(_xlfn.CONCAT($A317,$B317),'Atribuição de Nota'!$A:$S,17,0)*'Atribuição de Nota'!Q$5</f>
        <v>0</v>
      </c>
      <c r="Q317" s="22">
        <f>VLOOKUP(_xlfn.CONCAT($A317,$B317),'Atribuição de Nota'!$A:$S,18,0)*'Atribuição de Nota'!R$5</f>
        <v>0</v>
      </c>
      <c r="R317" s="22">
        <f>VLOOKUP(_xlfn.CONCAT($A317,$B317),'Atribuição de Nota'!$A:$S,19,0)*'Atribuição de Nota'!S$5</f>
        <v>0</v>
      </c>
      <c r="S317" s="10">
        <f t="shared" si="3"/>
        <v>0</v>
      </c>
      <c r="T317" s="10">
        <f t="shared" si="4"/>
        <v>0</v>
      </c>
      <c r="U317" s="24">
        <f t="shared" si="5"/>
        <v>0</v>
      </c>
    </row>
    <row r="318" spans="1:21" ht="13.2">
      <c r="A318" s="10" t="s">
        <v>340</v>
      </c>
      <c r="B318" s="10" t="s">
        <v>349</v>
      </c>
      <c r="C318" s="21"/>
      <c r="D318" s="22">
        <f>VLOOKUP(_xlfn.CONCAT($A318,$B318),'Atribuição de Nota'!$A:$S,5,0)*'Atribuição de Nota'!E$5</f>
        <v>0</v>
      </c>
      <c r="E318" s="22">
        <f>VLOOKUP(_xlfn.CONCAT($A318,$B318),'Atribuição de Nota'!$A:$S,6,0)*'Atribuição de Nota'!F$5</f>
        <v>0</v>
      </c>
      <c r="F318" s="22">
        <f>VLOOKUP(_xlfn.CONCAT($A318,$B318),'Atribuição de Nota'!$A:$S,7,0)*'Atribuição de Nota'!G$5</f>
        <v>0</v>
      </c>
      <c r="G318" s="22">
        <f>VLOOKUP(_xlfn.CONCAT($A318,$B318),'Atribuição de Nota'!$A:$S,8,0)*'Atribuição de Nota'!H$5</f>
        <v>0</v>
      </c>
      <c r="H318" s="22">
        <f>VLOOKUP(_xlfn.CONCAT($A318,$B318),'Atribuição de Nota'!$A:$S,9,0)*'Atribuição de Nota'!I$5</f>
        <v>0</v>
      </c>
      <c r="I318" s="22">
        <f>VLOOKUP(_xlfn.CONCAT($A318,$B318),'Atribuição de Nota'!$A:$S,10,0)*'Atribuição de Nota'!J$5</f>
        <v>0</v>
      </c>
      <c r="J318" s="22">
        <f>VLOOKUP(_xlfn.CONCAT($A318,$B318),'Atribuição de Nota'!$A:$S,11,0)*'Atribuição de Nota'!K$5</f>
        <v>0</v>
      </c>
      <c r="K318" s="22">
        <f>VLOOKUP(_xlfn.CONCAT($A318,$B318),'Atribuição de Nota'!$A:$S,12,0)*'Atribuição de Nota'!L$5</f>
        <v>0</v>
      </c>
      <c r="L318" s="22">
        <f>VLOOKUP(_xlfn.CONCAT($A318,$B318),'Atribuição de Nota'!$A:$S,13,0)*'Atribuição de Nota'!M$5</f>
        <v>0</v>
      </c>
      <c r="M318" s="22">
        <f>VLOOKUP(_xlfn.CONCAT($A318,$B318),'Atribuição de Nota'!$A:$S,14,0)*'Atribuição de Nota'!N$5</f>
        <v>0</v>
      </c>
      <c r="N318" s="22">
        <f>VLOOKUP(_xlfn.CONCAT($A318,$B318),'Atribuição de Nota'!$A:$S,15,0)*'Atribuição de Nota'!O$5</f>
        <v>0</v>
      </c>
      <c r="O318" s="22">
        <f>VLOOKUP(_xlfn.CONCAT($A318,$B318),'Atribuição de Nota'!$A:$S,16,0)*'Atribuição de Nota'!P$5</f>
        <v>0</v>
      </c>
      <c r="P318" s="22">
        <f>VLOOKUP(_xlfn.CONCAT($A318,$B318),'Atribuição de Nota'!$A:$S,17,0)*'Atribuição de Nota'!Q$5</f>
        <v>0</v>
      </c>
      <c r="Q318" s="22">
        <f>VLOOKUP(_xlfn.CONCAT($A318,$B318),'Atribuição de Nota'!$A:$S,18,0)*'Atribuição de Nota'!R$5</f>
        <v>0</v>
      </c>
      <c r="R318" s="22">
        <f>VLOOKUP(_xlfn.CONCAT($A318,$B318),'Atribuição de Nota'!$A:$S,19,0)*'Atribuição de Nota'!S$5</f>
        <v>0</v>
      </c>
      <c r="S318" s="10">
        <f t="shared" si="3"/>
        <v>0</v>
      </c>
      <c r="T318" s="10">
        <f t="shared" si="4"/>
        <v>0</v>
      </c>
      <c r="U318" s="24">
        <f t="shared" si="5"/>
        <v>0</v>
      </c>
    </row>
    <row r="319" spans="1:21" ht="13.2">
      <c r="A319" s="10" t="s">
        <v>340</v>
      </c>
      <c r="B319" s="10" t="s">
        <v>350</v>
      </c>
      <c r="C319" s="21"/>
      <c r="D319" s="22">
        <f>VLOOKUP(_xlfn.CONCAT($A319,$B319),'Atribuição de Nota'!$A:$S,5,0)*'Atribuição de Nota'!E$5</f>
        <v>0</v>
      </c>
      <c r="E319" s="22">
        <f>VLOOKUP(_xlfn.CONCAT($A319,$B319),'Atribuição de Nota'!$A:$S,6,0)*'Atribuição de Nota'!F$5</f>
        <v>0</v>
      </c>
      <c r="F319" s="22">
        <f>VLOOKUP(_xlfn.CONCAT($A319,$B319),'Atribuição de Nota'!$A:$S,7,0)*'Atribuição de Nota'!G$5</f>
        <v>0</v>
      </c>
      <c r="G319" s="22">
        <f>VLOOKUP(_xlfn.CONCAT($A319,$B319),'Atribuição de Nota'!$A:$S,8,0)*'Atribuição de Nota'!H$5</f>
        <v>0</v>
      </c>
      <c r="H319" s="22">
        <f>VLOOKUP(_xlfn.CONCAT($A319,$B319),'Atribuição de Nota'!$A:$S,9,0)*'Atribuição de Nota'!I$5</f>
        <v>0</v>
      </c>
      <c r="I319" s="22">
        <f>VLOOKUP(_xlfn.CONCAT($A319,$B319),'Atribuição de Nota'!$A:$S,10,0)*'Atribuição de Nota'!J$5</f>
        <v>0</v>
      </c>
      <c r="J319" s="22">
        <f>VLOOKUP(_xlfn.CONCAT($A319,$B319),'Atribuição de Nota'!$A:$S,11,0)*'Atribuição de Nota'!K$5</f>
        <v>0</v>
      </c>
      <c r="K319" s="22">
        <f>VLOOKUP(_xlfn.CONCAT($A319,$B319),'Atribuição de Nota'!$A:$S,12,0)*'Atribuição de Nota'!L$5</f>
        <v>0</v>
      </c>
      <c r="L319" s="22">
        <f>VLOOKUP(_xlfn.CONCAT($A319,$B319),'Atribuição de Nota'!$A:$S,13,0)*'Atribuição de Nota'!M$5</f>
        <v>0</v>
      </c>
      <c r="M319" s="22">
        <f>VLOOKUP(_xlfn.CONCAT($A319,$B319),'Atribuição de Nota'!$A:$S,14,0)*'Atribuição de Nota'!N$5</f>
        <v>0</v>
      </c>
      <c r="N319" s="22">
        <f>VLOOKUP(_xlfn.CONCAT($A319,$B319),'Atribuição de Nota'!$A:$S,15,0)*'Atribuição de Nota'!O$5</f>
        <v>0</v>
      </c>
      <c r="O319" s="22">
        <f>VLOOKUP(_xlfn.CONCAT($A319,$B319),'Atribuição de Nota'!$A:$S,16,0)*'Atribuição de Nota'!P$5</f>
        <v>0</v>
      </c>
      <c r="P319" s="22">
        <f>VLOOKUP(_xlfn.CONCAT($A319,$B319),'Atribuição de Nota'!$A:$S,17,0)*'Atribuição de Nota'!Q$5</f>
        <v>0</v>
      </c>
      <c r="Q319" s="22">
        <f>VLOOKUP(_xlfn.CONCAT($A319,$B319),'Atribuição de Nota'!$A:$S,18,0)*'Atribuição de Nota'!R$5</f>
        <v>0</v>
      </c>
      <c r="R319" s="22">
        <f>VLOOKUP(_xlfn.CONCAT($A319,$B319),'Atribuição de Nota'!$A:$S,19,0)*'Atribuição de Nota'!S$5</f>
        <v>0</v>
      </c>
      <c r="S319" s="10">
        <f t="shared" si="3"/>
        <v>0</v>
      </c>
      <c r="T319" s="10">
        <f t="shared" si="4"/>
        <v>0</v>
      </c>
      <c r="U319" s="24">
        <f t="shared" si="5"/>
        <v>0</v>
      </c>
    </row>
    <row r="320" spans="1:21" ht="13.2">
      <c r="A320" s="10" t="s">
        <v>340</v>
      </c>
      <c r="B320" s="10" t="s">
        <v>351</v>
      </c>
      <c r="C320" s="21"/>
      <c r="D320" s="22">
        <f>VLOOKUP(_xlfn.CONCAT($A320,$B320),'Atribuição de Nota'!$A:$S,5,0)*'Atribuição de Nota'!E$5</f>
        <v>0</v>
      </c>
      <c r="E320" s="22">
        <f>VLOOKUP(_xlfn.CONCAT($A320,$B320),'Atribuição de Nota'!$A:$S,6,0)*'Atribuição de Nota'!F$5</f>
        <v>0</v>
      </c>
      <c r="F320" s="22">
        <f>VLOOKUP(_xlfn.CONCAT($A320,$B320),'Atribuição de Nota'!$A:$S,7,0)*'Atribuição de Nota'!G$5</f>
        <v>0</v>
      </c>
      <c r="G320" s="22">
        <f>VLOOKUP(_xlfn.CONCAT($A320,$B320),'Atribuição de Nota'!$A:$S,8,0)*'Atribuição de Nota'!H$5</f>
        <v>0</v>
      </c>
      <c r="H320" s="22">
        <f>VLOOKUP(_xlfn.CONCAT($A320,$B320),'Atribuição de Nota'!$A:$S,9,0)*'Atribuição de Nota'!I$5</f>
        <v>0</v>
      </c>
      <c r="I320" s="22">
        <f>VLOOKUP(_xlfn.CONCAT($A320,$B320),'Atribuição de Nota'!$A:$S,10,0)*'Atribuição de Nota'!J$5</f>
        <v>0</v>
      </c>
      <c r="J320" s="22">
        <f>VLOOKUP(_xlfn.CONCAT($A320,$B320),'Atribuição de Nota'!$A:$S,11,0)*'Atribuição de Nota'!K$5</f>
        <v>0</v>
      </c>
      <c r="K320" s="22">
        <f>VLOOKUP(_xlfn.CONCAT($A320,$B320),'Atribuição de Nota'!$A:$S,12,0)*'Atribuição de Nota'!L$5</f>
        <v>0</v>
      </c>
      <c r="L320" s="22">
        <f>VLOOKUP(_xlfn.CONCAT($A320,$B320),'Atribuição de Nota'!$A:$S,13,0)*'Atribuição de Nota'!M$5</f>
        <v>0</v>
      </c>
      <c r="M320" s="22">
        <f>VLOOKUP(_xlfn.CONCAT($A320,$B320),'Atribuição de Nota'!$A:$S,14,0)*'Atribuição de Nota'!N$5</f>
        <v>0</v>
      </c>
      <c r="N320" s="22">
        <f>VLOOKUP(_xlfn.CONCAT($A320,$B320),'Atribuição de Nota'!$A:$S,15,0)*'Atribuição de Nota'!O$5</f>
        <v>0</v>
      </c>
      <c r="O320" s="22">
        <f>VLOOKUP(_xlfn.CONCAT($A320,$B320),'Atribuição de Nota'!$A:$S,16,0)*'Atribuição de Nota'!P$5</f>
        <v>0</v>
      </c>
      <c r="P320" s="22">
        <f>VLOOKUP(_xlfn.CONCAT($A320,$B320),'Atribuição de Nota'!$A:$S,17,0)*'Atribuição de Nota'!Q$5</f>
        <v>0</v>
      </c>
      <c r="Q320" s="22">
        <f>VLOOKUP(_xlfn.CONCAT($A320,$B320),'Atribuição de Nota'!$A:$S,18,0)*'Atribuição de Nota'!R$5</f>
        <v>0</v>
      </c>
      <c r="R320" s="22">
        <f>VLOOKUP(_xlfn.CONCAT($A320,$B320),'Atribuição de Nota'!$A:$S,19,0)*'Atribuição de Nota'!S$5</f>
        <v>0</v>
      </c>
      <c r="S320" s="10">
        <f t="shared" si="3"/>
        <v>0</v>
      </c>
      <c r="T320" s="10">
        <f t="shared" si="4"/>
        <v>0</v>
      </c>
      <c r="U320" s="24">
        <f t="shared" si="5"/>
        <v>0</v>
      </c>
    </row>
    <row r="321" spans="1:21" ht="13.2">
      <c r="A321" s="10" t="s">
        <v>340</v>
      </c>
      <c r="B321" s="10" t="s">
        <v>352</v>
      </c>
      <c r="C321" s="21"/>
      <c r="D321" s="22">
        <f>VLOOKUP(_xlfn.CONCAT($A321,$B321),'Atribuição de Nota'!$A:$S,5,0)*'Atribuição de Nota'!E$5</f>
        <v>0</v>
      </c>
      <c r="E321" s="22">
        <f>VLOOKUP(_xlfn.CONCAT($A321,$B321),'Atribuição de Nota'!$A:$S,6,0)*'Atribuição de Nota'!F$5</f>
        <v>0</v>
      </c>
      <c r="F321" s="22">
        <f>VLOOKUP(_xlfn.CONCAT($A321,$B321),'Atribuição de Nota'!$A:$S,7,0)*'Atribuição de Nota'!G$5</f>
        <v>0</v>
      </c>
      <c r="G321" s="22">
        <f>VLOOKUP(_xlfn.CONCAT($A321,$B321),'Atribuição de Nota'!$A:$S,8,0)*'Atribuição de Nota'!H$5</f>
        <v>0</v>
      </c>
      <c r="H321" s="22">
        <f>VLOOKUP(_xlfn.CONCAT($A321,$B321),'Atribuição de Nota'!$A:$S,9,0)*'Atribuição de Nota'!I$5</f>
        <v>0</v>
      </c>
      <c r="I321" s="22">
        <f>VLOOKUP(_xlfn.CONCAT($A321,$B321),'Atribuição de Nota'!$A:$S,10,0)*'Atribuição de Nota'!J$5</f>
        <v>0</v>
      </c>
      <c r="J321" s="22">
        <f>VLOOKUP(_xlfn.CONCAT($A321,$B321),'Atribuição de Nota'!$A:$S,11,0)*'Atribuição de Nota'!K$5</f>
        <v>0</v>
      </c>
      <c r="K321" s="22">
        <f>VLOOKUP(_xlfn.CONCAT($A321,$B321),'Atribuição de Nota'!$A:$S,12,0)*'Atribuição de Nota'!L$5</f>
        <v>0</v>
      </c>
      <c r="L321" s="22">
        <f>VLOOKUP(_xlfn.CONCAT($A321,$B321),'Atribuição de Nota'!$A:$S,13,0)*'Atribuição de Nota'!M$5</f>
        <v>0</v>
      </c>
      <c r="M321" s="22">
        <f>VLOOKUP(_xlfn.CONCAT($A321,$B321),'Atribuição de Nota'!$A:$S,14,0)*'Atribuição de Nota'!N$5</f>
        <v>0</v>
      </c>
      <c r="N321" s="22">
        <f>VLOOKUP(_xlfn.CONCAT($A321,$B321),'Atribuição de Nota'!$A:$S,15,0)*'Atribuição de Nota'!O$5</f>
        <v>0</v>
      </c>
      <c r="O321" s="22">
        <f>VLOOKUP(_xlfn.CONCAT($A321,$B321),'Atribuição de Nota'!$A:$S,16,0)*'Atribuição de Nota'!P$5</f>
        <v>0</v>
      </c>
      <c r="P321" s="22">
        <f>VLOOKUP(_xlfn.CONCAT($A321,$B321),'Atribuição de Nota'!$A:$S,17,0)*'Atribuição de Nota'!Q$5</f>
        <v>0</v>
      </c>
      <c r="Q321" s="22">
        <f>VLOOKUP(_xlfn.CONCAT($A321,$B321),'Atribuição de Nota'!$A:$S,18,0)*'Atribuição de Nota'!R$5</f>
        <v>0</v>
      </c>
      <c r="R321" s="22">
        <f>VLOOKUP(_xlfn.CONCAT($A321,$B321),'Atribuição de Nota'!$A:$S,19,0)*'Atribuição de Nota'!S$5</f>
        <v>0</v>
      </c>
      <c r="S321" s="10">
        <f t="shared" si="3"/>
        <v>0</v>
      </c>
      <c r="T321" s="10">
        <f t="shared" si="4"/>
        <v>0</v>
      </c>
      <c r="U321" s="24">
        <f t="shared" si="5"/>
        <v>0</v>
      </c>
    </row>
    <row r="322" spans="1:21" ht="13.2">
      <c r="A322" s="10" t="s">
        <v>340</v>
      </c>
      <c r="B322" s="10" t="s">
        <v>353</v>
      </c>
      <c r="C322" s="21"/>
      <c r="D322" s="22">
        <f>VLOOKUP(_xlfn.CONCAT($A322,$B322),'Atribuição de Nota'!$A:$S,5,0)*'Atribuição de Nota'!E$5</f>
        <v>0</v>
      </c>
      <c r="E322" s="22">
        <f>VLOOKUP(_xlfn.CONCAT($A322,$B322),'Atribuição de Nota'!$A:$S,6,0)*'Atribuição de Nota'!F$5</f>
        <v>0</v>
      </c>
      <c r="F322" s="22">
        <f>VLOOKUP(_xlfn.CONCAT($A322,$B322),'Atribuição de Nota'!$A:$S,7,0)*'Atribuição de Nota'!G$5</f>
        <v>0</v>
      </c>
      <c r="G322" s="22">
        <f>VLOOKUP(_xlfn.CONCAT($A322,$B322),'Atribuição de Nota'!$A:$S,8,0)*'Atribuição de Nota'!H$5</f>
        <v>0</v>
      </c>
      <c r="H322" s="22">
        <f>VLOOKUP(_xlfn.CONCAT($A322,$B322),'Atribuição de Nota'!$A:$S,9,0)*'Atribuição de Nota'!I$5</f>
        <v>0</v>
      </c>
      <c r="I322" s="22">
        <f>VLOOKUP(_xlfn.CONCAT($A322,$B322),'Atribuição de Nota'!$A:$S,10,0)*'Atribuição de Nota'!J$5</f>
        <v>0</v>
      </c>
      <c r="J322" s="22">
        <f>VLOOKUP(_xlfn.CONCAT($A322,$B322),'Atribuição de Nota'!$A:$S,11,0)*'Atribuição de Nota'!K$5</f>
        <v>0</v>
      </c>
      <c r="K322" s="22">
        <f>VLOOKUP(_xlfn.CONCAT($A322,$B322),'Atribuição de Nota'!$A:$S,12,0)*'Atribuição de Nota'!L$5</f>
        <v>0</v>
      </c>
      <c r="L322" s="22">
        <f>VLOOKUP(_xlfn.CONCAT($A322,$B322),'Atribuição de Nota'!$A:$S,13,0)*'Atribuição de Nota'!M$5</f>
        <v>0</v>
      </c>
      <c r="M322" s="22">
        <f>VLOOKUP(_xlfn.CONCAT($A322,$B322),'Atribuição de Nota'!$A:$S,14,0)*'Atribuição de Nota'!N$5</f>
        <v>0</v>
      </c>
      <c r="N322" s="22">
        <f>VLOOKUP(_xlfn.CONCAT($A322,$B322),'Atribuição de Nota'!$A:$S,15,0)*'Atribuição de Nota'!O$5</f>
        <v>0</v>
      </c>
      <c r="O322" s="22">
        <f>VLOOKUP(_xlfn.CONCAT($A322,$B322),'Atribuição de Nota'!$A:$S,16,0)*'Atribuição de Nota'!P$5</f>
        <v>0</v>
      </c>
      <c r="P322" s="22">
        <f>VLOOKUP(_xlfn.CONCAT($A322,$B322),'Atribuição de Nota'!$A:$S,17,0)*'Atribuição de Nota'!Q$5</f>
        <v>0</v>
      </c>
      <c r="Q322" s="22">
        <f>VLOOKUP(_xlfn.CONCAT($A322,$B322),'Atribuição de Nota'!$A:$S,18,0)*'Atribuição de Nota'!R$5</f>
        <v>0</v>
      </c>
      <c r="R322" s="22">
        <f>VLOOKUP(_xlfn.CONCAT($A322,$B322),'Atribuição de Nota'!$A:$S,19,0)*'Atribuição de Nota'!S$5</f>
        <v>0</v>
      </c>
      <c r="S322" s="10">
        <f t="shared" si="3"/>
        <v>0</v>
      </c>
      <c r="T322" s="10">
        <f t="shared" si="4"/>
        <v>0</v>
      </c>
      <c r="U322" s="24">
        <f t="shared" si="5"/>
        <v>0</v>
      </c>
    </row>
    <row r="323" spans="1:21" ht="13.2">
      <c r="A323" s="10" t="s">
        <v>340</v>
      </c>
      <c r="B323" s="10" t="s">
        <v>354</v>
      </c>
      <c r="C323" s="21"/>
      <c r="D323" s="22">
        <f>VLOOKUP(_xlfn.CONCAT($A323,$B323),'Atribuição de Nota'!$A:$S,5,0)*'Atribuição de Nota'!E$5</f>
        <v>0</v>
      </c>
      <c r="E323" s="22">
        <f>VLOOKUP(_xlfn.CONCAT($A323,$B323),'Atribuição de Nota'!$A:$S,6,0)*'Atribuição de Nota'!F$5</f>
        <v>0</v>
      </c>
      <c r="F323" s="22">
        <f>VLOOKUP(_xlfn.CONCAT($A323,$B323),'Atribuição de Nota'!$A:$S,7,0)*'Atribuição de Nota'!G$5</f>
        <v>0</v>
      </c>
      <c r="G323" s="22">
        <f>VLOOKUP(_xlfn.CONCAT($A323,$B323),'Atribuição de Nota'!$A:$S,8,0)*'Atribuição de Nota'!H$5</f>
        <v>0</v>
      </c>
      <c r="H323" s="22">
        <f>VLOOKUP(_xlfn.CONCAT($A323,$B323),'Atribuição de Nota'!$A:$S,9,0)*'Atribuição de Nota'!I$5</f>
        <v>0</v>
      </c>
      <c r="I323" s="22">
        <f>VLOOKUP(_xlfn.CONCAT($A323,$B323),'Atribuição de Nota'!$A:$S,10,0)*'Atribuição de Nota'!J$5</f>
        <v>0</v>
      </c>
      <c r="J323" s="22">
        <f>VLOOKUP(_xlfn.CONCAT($A323,$B323),'Atribuição de Nota'!$A:$S,11,0)*'Atribuição de Nota'!K$5</f>
        <v>0</v>
      </c>
      <c r="K323" s="22">
        <f>VLOOKUP(_xlfn.CONCAT($A323,$B323),'Atribuição de Nota'!$A:$S,12,0)*'Atribuição de Nota'!L$5</f>
        <v>0</v>
      </c>
      <c r="L323" s="22">
        <f>VLOOKUP(_xlfn.CONCAT($A323,$B323),'Atribuição de Nota'!$A:$S,13,0)*'Atribuição de Nota'!M$5</f>
        <v>0</v>
      </c>
      <c r="M323" s="22">
        <f>VLOOKUP(_xlfn.CONCAT($A323,$B323),'Atribuição de Nota'!$A:$S,14,0)*'Atribuição de Nota'!N$5</f>
        <v>0</v>
      </c>
      <c r="N323" s="22">
        <f>VLOOKUP(_xlfn.CONCAT($A323,$B323),'Atribuição de Nota'!$A:$S,15,0)*'Atribuição de Nota'!O$5</f>
        <v>0</v>
      </c>
      <c r="O323" s="22">
        <f>VLOOKUP(_xlfn.CONCAT($A323,$B323),'Atribuição de Nota'!$A:$S,16,0)*'Atribuição de Nota'!P$5</f>
        <v>0</v>
      </c>
      <c r="P323" s="22">
        <f>VLOOKUP(_xlfn.CONCAT($A323,$B323),'Atribuição de Nota'!$A:$S,17,0)*'Atribuição de Nota'!Q$5</f>
        <v>0</v>
      </c>
      <c r="Q323" s="22">
        <f>VLOOKUP(_xlfn.CONCAT($A323,$B323),'Atribuição de Nota'!$A:$S,18,0)*'Atribuição de Nota'!R$5</f>
        <v>0</v>
      </c>
      <c r="R323" s="22">
        <f>VLOOKUP(_xlfn.CONCAT($A323,$B323),'Atribuição de Nota'!$A:$S,19,0)*'Atribuição de Nota'!S$5</f>
        <v>0</v>
      </c>
      <c r="S323" s="10">
        <f t="shared" si="3"/>
        <v>0</v>
      </c>
      <c r="T323" s="10">
        <f t="shared" si="4"/>
        <v>0</v>
      </c>
      <c r="U323" s="24">
        <f t="shared" si="5"/>
        <v>0</v>
      </c>
    </row>
    <row r="324" spans="1:21" ht="13.2">
      <c r="A324" s="10" t="s">
        <v>340</v>
      </c>
      <c r="B324" s="10" t="s">
        <v>355</v>
      </c>
      <c r="C324" s="21"/>
      <c r="D324" s="22">
        <f>VLOOKUP(_xlfn.CONCAT($A324,$B324),'Atribuição de Nota'!$A:$S,5,0)*'Atribuição de Nota'!E$5</f>
        <v>0</v>
      </c>
      <c r="E324" s="22">
        <f>VLOOKUP(_xlfn.CONCAT($A324,$B324),'Atribuição de Nota'!$A:$S,6,0)*'Atribuição de Nota'!F$5</f>
        <v>0</v>
      </c>
      <c r="F324" s="22">
        <f>VLOOKUP(_xlfn.CONCAT($A324,$B324),'Atribuição de Nota'!$A:$S,7,0)*'Atribuição de Nota'!G$5</f>
        <v>0</v>
      </c>
      <c r="G324" s="22">
        <f>VLOOKUP(_xlfn.CONCAT($A324,$B324),'Atribuição de Nota'!$A:$S,8,0)*'Atribuição de Nota'!H$5</f>
        <v>0</v>
      </c>
      <c r="H324" s="22">
        <f>VLOOKUP(_xlfn.CONCAT($A324,$B324),'Atribuição de Nota'!$A:$S,9,0)*'Atribuição de Nota'!I$5</f>
        <v>0</v>
      </c>
      <c r="I324" s="22">
        <f>VLOOKUP(_xlfn.CONCAT($A324,$B324),'Atribuição de Nota'!$A:$S,10,0)*'Atribuição de Nota'!J$5</f>
        <v>0</v>
      </c>
      <c r="J324" s="22">
        <f>VLOOKUP(_xlfn.CONCAT($A324,$B324),'Atribuição de Nota'!$A:$S,11,0)*'Atribuição de Nota'!K$5</f>
        <v>0</v>
      </c>
      <c r="K324" s="22">
        <f>VLOOKUP(_xlfn.CONCAT($A324,$B324),'Atribuição de Nota'!$A:$S,12,0)*'Atribuição de Nota'!L$5</f>
        <v>0</v>
      </c>
      <c r="L324" s="22">
        <f>VLOOKUP(_xlfn.CONCAT($A324,$B324),'Atribuição de Nota'!$A:$S,13,0)*'Atribuição de Nota'!M$5</f>
        <v>0</v>
      </c>
      <c r="M324" s="22">
        <f>VLOOKUP(_xlfn.CONCAT($A324,$B324),'Atribuição de Nota'!$A:$S,14,0)*'Atribuição de Nota'!N$5</f>
        <v>0</v>
      </c>
      <c r="N324" s="22">
        <f>VLOOKUP(_xlfn.CONCAT($A324,$B324),'Atribuição de Nota'!$A:$S,15,0)*'Atribuição de Nota'!O$5</f>
        <v>0</v>
      </c>
      <c r="O324" s="22">
        <f>VLOOKUP(_xlfn.CONCAT($A324,$B324),'Atribuição de Nota'!$A:$S,16,0)*'Atribuição de Nota'!P$5</f>
        <v>0</v>
      </c>
      <c r="P324" s="22">
        <f>VLOOKUP(_xlfn.CONCAT($A324,$B324),'Atribuição de Nota'!$A:$S,17,0)*'Atribuição de Nota'!Q$5</f>
        <v>0</v>
      </c>
      <c r="Q324" s="22">
        <f>VLOOKUP(_xlfn.CONCAT($A324,$B324),'Atribuição de Nota'!$A:$S,18,0)*'Atribuição de Nota'!R$5</f>
        <v>0</v>
      </c>
      <c r="R324" s="22">
        <f>VLOOKUP(_xlfn.CONCAT($A324,$B324),'Atribuição de Nota'!$A:$S,19,0)*'Atribuição de Nota'!S$5</f>
        <v>0</v>
      </c>
      <c r="S324" s="10">
        <f t="shared" si="3"/>
        <v>0</v>
      </c>
      <c r="T324" s="10">
        <f t="shared" si="4"/>
        <v>0</v>
      </c>
      <c r="U324" s="24">
        <f t="shared" si="5"/>
        <v>0</v>
      </c>
    </row>
    <row r="325" spans="1:21" ht="13.2">
      <c r="A325" s="10" t="s">
        <v>340</v>
      </c>
      <c r="B325" s="10" t="s">
        <v>356</v>
      </c>
      <c r="C325" s="21"/>
      <c r="D325" s="22">
        <f>VLOOKUP(_xlfn.CONCAT($A325,$B325),'Atribuição de Nota'!$A:$S,5,0)*'Atribuição de Nota'!E$5</f>
        <v>0</v>
      </c>
      <c r="E325" s="22">
        <f>VLOOKUP(_xlfn.CONCAT($A325,$B325),'Atribuição de Nota'!$A:$S,6,0)*'Atribuição de Nota'!F$5</f>
        <v>0</v>
      </c>
      <c r="F325" s="22">
        <f>VLOOKUP(_xlfn.CONCAT($A325,$B325),'Atribuição de Nota'!$A:$S,7,0)*'Atribuição de Nota'!G$5</f>
        <v>0</v>
      </c>
      <c r="G325" s="22">
        <f>VLOOKUP(_xlfn.CONCAT($A325,$B325),'Atribuição de Nota'!$A:$S,8,0)*'Atribuição de Nota'!H$5</f>
        <v>0</v>
      </c>
      <c r="H325" s="22">
        <f>VLOOKUP(_xlfn.CONCAT($A325,$B325),'Atribuição de Nota'!$A:$S,9,0)*'Atribuição de Nota'!I$5</f>
        <v>0</v>
      </c>
      <c r="I325" s="22">
        <f>VLOOKUP(_xlfn.CONCAT($A325,$B325),'Atribuição de Nota'!$A:$S,10,0)*'Atribuição de Nota'!J$5</f>
        <v>0</v>
      </c>
      <c r="J325" s="22">
        <f>VLOOKUP(_xlfn.CONCAT($A325,$B325),'Atribuição de Nota'!$A:$S,11,0)*'Atribuição de Nota'!K$5</f>
        <v>0</v>
      </c>
      <c r="K325" s="22">
        <f>VLOOKUP(_xlfn.CONCAT($A325,$B325),'Atribuição de Nota'!$A:$S,12,0)*'Atribuição de Nota'!L$5</f>
        <v>0</v>
      </c>
      <c r="L325" s="22">
        <f>VLOOKUP(_xlfn.CONCAT($A325,$B325),'Atribuição de Nota'!$A:$S,13,0)*'Atribuição de Nota'!M$5</f>
        <v>0</v>
      </c>
      <c r="M325" s="22">
        <f>VLOOKUP(_xlfn.CONCAT($A325,$B325),'Atribuição de Nota'!$A:$S,14,0)*'Atribuição de Nota'!N$5</f>
        <v>0</v>
      </c>
      <c r="N325" s="22">
        <f>VLOOKUP(_xlfn.CONCAT($A325,$B325),'Atribuição de Nota'!$A:$S,15,0)*'Atribuição de Nota'!O$5</f>
        <v>0</v>
      </c>
      <c r="O325" s="22">
        <f>VLOOKUP(_xlfn.CONCAT($A325,$B325),'Atribuição de Nota'!$A:$S,16,0)*'Atribuição de Nota'!P$5</f>
        <v>0</v>
      </c>
      <c r="P325" s="22">
        <f>VLOOKUP(_xlfn.CONCAT($A325,$B325),'Atribuição de Nota'!$A:$S,17,0)*'Atribuição de Nota'!Q$5</f>
        <v>0</v>
      </c>
      <c r="Q325" s="22">
        <f>VLOOKUP(_xlfn.CONCAT($A325,$B325),'Atribuição de Nota'!$A:$S,18,0)*'Atribuição de Nota'!R$5</f>
        <v>0</v>
      </c>
      <c r="R325" s="22">
        <f>VLOOKUP(_xlfn.CONCAT($A325,$B325),'Atribuição de Nota'!$A:$S,19,0)*'Atribuição de Nota'!S$5</f>
        <v>0</v>
      </c>
      <c r="S325" s="10">
        <f t="shared" si="3"/>
        <v>0</v>
      </c>
      <c r="T325" s="10">
        <f t="shared" si="4"/>
        <v>0</v>
      </c>
      <c r="U325" s="24">
        <f t="shared" si="5"/>
        <v>0</v>
      </c>
    </row>
    <row r="326" spans="1:21" ht="13.2">
      <c r="A326" s="10" t="s">
        <v>340</v>
      </c>
      <c r="B326" s="10" t="s">
        <v>357</v>
      </c>
      <c r="C326" s="21"/>
      <c r="D326" s="22">
        <f>VLOOKUP(_xlfn.CONCAT($A326,$B326),'Atribuição de Nota'!$A:$S,5,0)*'Atribuição de Nota'!E$5</f>
        <v>0</v>
      </c>
      <c r="E326" s="22">
        <f>VLOOKUP(_xlfn.CONCAT($A326,$B326),'Atribuição de Nota'!$A:$S,6,0)*'Atribuição de Nota'!F$5</f>
        <v>0</v>
      </c>
      <c r="F326" s="22">
        <f>VLOOKUP(_xlfn.CONCAT($A326,$B326),'Atribuição de Nota'!$A:$S,7,0)*'Atribuição de Nota'!G$5</f>
        <v>0</v>
      </c>
      <c r="G326" s="22">
        <f>VLOOKUP(_xlfn.CONCAT($A326,$B326),'Atribuição de Nota'!$A:$S,8,0)*'Atribuição de Nota'!H$5</f>
        <v>0</v>
      </c>
      <c r="H326" s="22">
        <f>VLOOKUP(_xlfn.CONCAT($A326,$B326),'Atribuição de Nota'!$A:$S,9,0)*'Atribuição de Nota'!I$5</f>
        <v>0</v>
      </c>
      <c r="I326" s="22">
        <f>VLOOKUP(_xlfn.CONCAT($A326,$B326),'Atribuição de Nota'!$A:$S,10,0)*'Atribuição de Nota'!J$5</f>
        <v>0</v>
      </c>
      <c r="J326" s="22">
        <f>VLOOKUP(_xlfn.CONCAT($A326,$B326),'Atribuição de Nota'!$A:$S,11,0)*'Atribuição de Nota'!K$5</f>
        <v>0</v>
      </c>
      <c r="K326" s="22">
        <f>VLOOKUP(_xlfn.CONCAT($A326,$B326),'Atribuição de Nota'!$A:$S,12,0)*'Atribuição de Nota'!L$5</f>
        <v>0</v>
      </c>
      <c r="L326" s="22">
        <f>VLOOKUP(_xlfn.CONCAT($A326,$B326),'Atribuição de Nota'!$A:$S,13,0)*'Atribuição de Nota'!M$5</f>
        <v>0</v>
      </c>
      <c r="M326" s="22">
        <f>VLOOKUP(_xlfn.CONCAT($A326,$B326),'Atribuição de Nota'!$A:$S,14,0)*'Atribuição de Nota'!N$5</f>
        <v>0</v>
      </c>
      <c r="N326" s="22">
        <f>VLOOKUP(_xlfn.CONCAT($A326,$B326),'Atribuição de Nota'!$A:$S,15,0)*'Atribuição de Nota'!O$5</f>
        <v>0</v>
      </c>
      <c r="O326" s="22">
        <f>VLOOKUP(_xlfn.CONCAT($A326,$B326),'Atribuição de Nota'!$A:$S,16,0)*'Atribuição de Nota'!P$5</f>
        <v>0</v>
      </c>
      <c r="P326" s="22">
        <f>VLOOKUP(_xlfn.CONCAT($A326,$B326),'Atribuição de Nota'!$A:$S,17,0)*'Atribuição de Nota'!Q$5</f>
        <v>0</v>
      </c>
      <c r="Q326" s="22">
        <f>VLOOKUP(_xlfn.CONCAT($A326,$B326),'Atribuição de Nota'!$A:$S,18,0)*'Atribuição de Nota'!R$5</f>
        <v>0</v>
      </c>
      <c r="R326" s="22">
        <f>VLOOKUP(_xlfn.CONCAT($A326,$B326),'Atribuição de Nota'!$A:$S,19,0)*'Atribuição de Nota'!S$5</f>
        <v>0</v>
      </c>
      <c r="S326" s="10">
        <f t="shared" si="3"/>
        <v>0</v>
      </c>
      <c r="T326" s="10">
        <f t="shared" si="4"/>
        <v>0</v>
      </c>
      <c r="U326" s="24">
        <f t="shared" si="5"/>
        <v>0</v>
      </c>
    </row>
    <row r="327" spans="1:21" ht="13.2">
      <c r="A327" s="10" t="s">
        <v>340</v>
      </c>
      <c r="B327" s="10" t="s">
        <v>358</v>
      </c>
      <c r="C327" s="21"/>
      <c r="D327" s="22">
        <f>VLOOKUP(_xlfn.CONCAT($A327,$B327),'Atribuição de Nota'!$A:$S,5,0)*'Atribuição de Nota'!E$5</f>
        <v>0</v>
      </c>
      <c r="E327" s="22">
        <f>VLOOKUP(_xlfn.CONCAT($A327,$B327),'Atribuição de Nota'!$A:$S,6,0)*'Atribuição de Nota'!F$5</f>
        <v>0</v>
      </c>
      <c r="F327" s="22">
        <f>VLOOKUP(_xlfn.CONCAT($A327,$B327),'Atribuição de Nota'!$A:$S,7,0)*'Atribuição de Nota'!G$5</f>
        <v>0</v>
      </c>
      <c r="G327" s="22">
        <f>VLOOKUP(_xlfn.CONCAT($A327,$B327),'Atribuição de Nota'!$A:$S,8,0)*'Atribuição de Nota'!H$5</f>
        <v>0</v>
      </c>
      <c r="H327" s="22">
        <f>VLOOKUP(_xlfn.CONCAT($A327,$B327),'Atribuição de Nota'!$A:$S,9,0)*'Atribuição de Nota'!I$5</f>
        <v>0</v>
      </c>
      <c r="I327" s="22">
        <f>VLOOKUP(_xlfn.CONCAT($A327,$B327),'Atribuição de Nota'!$A:$S,10,0)*'Atribuição de Nota'!J$5</f>
        <v>0</v>
      </c>
      <c r="J327" s="22">
        <f>VLOOKUP(_xlfn.CONCAT($A327,$B327),'Atribuição de Nota'!$A:$S,11,0)*'Atribuição de Nota'!K$5</f>
        <v>0</v>
      </c>
      <c r="K327" s="22">
        <f>VLOOKUP(_xlfn.CONCAT($A327,$B327),'Atribuição de Nota'!$A:$S,12,0)*'Atribuição de Nota'!L$5</f>
        <v>0</v>
      </c>
      <c r="L327" s="22">
        <f>VLOOKUP(_xlfn.CONCAT($A327,$B327),'Atribuição de Nota'!$A:$S,13,0)*'Atribuição de Nota'!M$5</f>
        <v>0</v>
      </c>
      <c r="M327" s="22">
        <f>VLOOKUP(_xlfn.CONCAT($A327,$B327),'Atribuição de Nota'!$A:$S,14,0)*'Atribuição de Nota'!N$5</f>
        <v>0</v>
      </c>
      <c r="N327" s="22">
        <f>VLOOKUP(_xlfn.CONCAT($A327,$B327),'Atribuição de Nota'!$A:$S,15,0)*'Atribuição de Nota'!O$5</f>
        <v>0</v>
      </c>
      <c r="O327" s="22">
        <f>VLOOKUP(_xlfn.CONCAT($A327,$B327),'Atribuição de Nota'!$A:$S,16,0)*'Atribuição de Nota'!P$5</f>
        <v>0</v>
      </c>
      <c r="P327" s="22">
        <f>VLOOKUP(_xlfn.CONCAT($A327,$B327),'Atribuição de Nota'!$A:$S,17,0)*'Atribuição de Nota'!Q$5</f>
        <v>0</v>
      </c>
      <c r="Q327" s="22">
        <f>VLOOKUP(_xlfn.CONCAT($A327,$B327),'Atribuição de Nota'!$A:$S,18,0)*'Atribuição de Nota'!R$5</f>
        <v>0</v>
      </c>
      <c r="R327" s="22">
        <f>VLOOKUP(_xlfn.CONCAT($A327,$B327),'Atribuição de Nota'!$A:$S,19,0)*'Atribuição de Nota'!S$5</f>
        <v>0</v>
      </c>
      <c r="S327" s="10">
        <f t="shared" si="3"/>
        <v>0</v>
      </c>
      <c r="T327" s="10">
        <f t="shared" si="4"/>
        <v>0</v>
      </c>
      <c r="U327" s="24">
        <f t="shared" si="5"/>
        <v>0</v>
      </c>
    </row>
    <row r="328" spans="1:21" ht="13.2">
      <c r="A328" s="10" t="s">
        <v>340</v>
      </c>
      <c r="B328" s="10" t="s">
        <v>359</v>
      </c>
      <c r="C328" s="21"/>
      <c r="D328" s="22">
        <f>VLOOKUP(_xlfn.CONCAT($A328,$B328),'Atribuição de Nota'!$A:$S,5,0)*'Atribuição de Nota'!E$5</f>
        <v>0</v>
      </c>
      <c r="E328" s="22">
        <f>VLOOKUP(_xlfn.CONCAT($A328,$B328),'Atribuição de Nota'!$A:$S,6,0)*'Atribuição de Nota'!F$5</f>
        <v>0</v>
      </c>
      <c r="F328" s="22">
        <f>VLOOKUP(_xlfn.CONCAT($A328,$B328),'Atribuição de Nota'!$A:$S,7,0)*'Atribuição de Nota'!G$5</f>
        <v>0</v>
      </c>
      <c r="G328" s="22">
        <f>VLOOKUP(_xlfn.CONCAT($A328,$B328),'Atribuição de Nota'!$A:$S,8,0)*'Atribuição de Nota'!H$5</f>
        <v>0</v>
      </c>
      <c r="H328" s="22">
        <f>VLOOKUP(_xlfn.CONCAT($A328,$B328),'Atribuição de Nota'!$A:$S,9,0)*'Atribuição de Nota'!I$5</f>
        <v>0</v>
      </c>
      <c r="I328" s="22">
        <f>VLOOKUP(_xlfn.CONCAT($A328,$B328),'Atribuição de Nota'!$A:$S,10,0)*'Atribuição de Nota'!J$5</f>
        <v>0</v>
      </c>
      <c r="J328" s="22">
        <f>VLOOKUP(_xlfn.CONCAT($A328,$B328),'Atribuição de Nota'!$A:$S,11,0)*'Atribuição de Nota'!K$5</f>
        <v>0</v>
      </c>
      <c r="K328" s="22">
        <f>VLOOKUP(_xlfn.CONCAT($A328,$B328),'Atribuição de Nota'!$A:$S,12,0)*'Atribuição de Nota'!L$5</f>
        <v>0</v>
      </c>
      <c r="L328" s="22">
        <f>VLOOKUP(_xlfn.CONCAT($A328,$B328),'Atribuição de Nota'!$A:$S,13,0)*'Atribuição de Nota'!M$5</f>
        <v>0</v>
      </c>
      <c r="M328" s="22">
        <f>VLOOKUP(_xlfn.CONCAT($A328,$B328),'Atribuição de Nota'!$A:$S,14,0)*'Atribuição de Nota'!N$5</f>
        <v>0</v>
      </c>
      <c r="N328" s="22">
        <f>VLOOKUP(_xlfn.CONCAT($A328,$B328),'Atribuição de Nota'!$A:$S,15,0)*'Atribuição de Nota'!O$5</f>
        <v>0</v>
      </c>
      <c r="O328" s="22">
        <f>VLOOKUP(_xlfn.CONCAT($A328,$B328),'Atribuição de Nota'!$A:$S,16,0)*'Atribuição de Nota'!P$5</f>
        <v>0</v>
      </c>
      <c r="P328" s="22">
        <f>VLOOKUP(_xlfn.CONCAT($A328,$B328),'Atribuição de Nota'!$A:$S,17,0)*'Atribuição de Nota'!Q$5</f>
        <v>0</v>
      </c>
      <c r="Q328" s="22">
        <f>VLOOKUP(_xlfn.CONCAT($A328,$B328),'Atribuição de Nota'!$A:$S,18,0)*'Atribuição de Nota'!R$5</f>
        <v>0</v>
      </c>
      <c r="R328" s="22">
        <f>VLOOKUP(_xlfn.CONCAT($A328,$B328),'Atribuição de Nota'!$A:$S,19,0)*'Atribuição de Nota'!S$5</f>
        <v>0</v>
      </c>
      <c r="S328" s="10">
        <f t="shared" si="3"/>
        <v>0</v>
      </c>
      <c r="T328" s="10">
        <f t="shared" si="4"/>
        <v>0</v>
      </c>
      <c r="U328" s="24">
        <f t="shared" si="5"/>
        <v>0</v>
      </c>
    </row>
    <row r="329" spans="1:21" ht="13.2">
      <c r="A329" s="10" t="s">
        <v>340</v>
      </c>
      <c r="B329" s="10" t="s">
        <v>360</v>
      </c>
      <c r="C329" s="21"/>
      <c r="D329" s="22">
        <f>VLOOKUP(_xlfn.CONCAT($A329,$B329),'Atribuição de Nota'!$A:$S,5,0)*'Atribuição de Nota'!E$5</f>
        <v>0</v>
      </c>
      <c r="E329" s="22">
        <f>VLOOKUP(_xlfn.CONCAT($A329,$B329),'Atribuição de Nota'!$A:$S,6,0)*'Atribuição de Nota'!F$5</f>
        <v>0</v>
      </c>
      <c r="F329" s="22">
        <f>VLOOKUP(_xlfn.CONCAT($A329,$B329),'Atribuição de Nota'!$A:$S,7,0)*'Atribuição de Nota'!G$5</f>
        <v>0</v>
      </c>
      <c r="G329" s="22">
        <f>VLOOKUP(_xlfn.CONCAT($A329,$B329),'Atribuição de Nota'!$A:$S,8,0)*'Atribuição de Nota'!H$5</f>
        <v>0</v>
      </c>
      <c r="H329" s="22">
        <f>VLOOKUP(_xlfn.CONCAT($A329,$B329),'Atribuição de Nota'!$A:$S,9,0)*'Atribuição de Nota'!I$5</f>
        <v>0</v>
      </c>
      <c r="I329" s="22">
        <f>VLOOKUP(_xlfn.CONCAT($A329,$B329),'Atribuição de Nota'!$A:$S,10,0)*'Atribuição de Nota'!J$5</f>
        <v>0</v>
      </c>
      <c r="J329" s="22">
        <f>VLOOKUP(_xlfn.CONCAT($A329,$B329),'Atribuição de Nota'!$A:$S,11,0)*'Atribuição de Nota'!K$5</f>
        <v>0</v>
      </c>
      <c r="K329" s="22">
        <f>VLOOKUP(_xlfn.CONCAT($A329,$B329),'Atribuição de Nota'!$A:$S,12,0)*'Atribuição de Nota'!L$5</f>
        <v>0</v>
      </c>
      <c r="L329" s="22">
        <f>VLOOKUP(_xlfn.CONCAT($A329,$B329),'Atribuição de Nota'!$A:$S,13,0)*'Atribuição de Nota'!M$5</f>
        <v>0</v>
      </c>
      <c r="M329" s="22">
        <f>VLOOKUP(_xlfn.CONCAT($A329,$B329),'Atribuição de Nota'!$A:$S,14,0)*'Atribuição de Nota'!N$5</f>
        <v>0</v>
      </c>
      <c r="N329" s="22">
        <f>VLOOKUP(_xlfn.CONCAT($A329,$B329),'Atribuição de Nota'!$A:$S,15,0)*'Atribuição de Nota'!O$5</f>
        <v>0</v>
      </c>
      <c r="O329" s="22">
        <f>VLOOKUP(_xlfn.CONCAT($A329,$B329),'Atribuição de Nota'!$A:$S,16,0)*'Atribuição de Nota'!P$5</f>
        <v>0</v>
      </c>
      <c r="P329" s="22">
        <f>VLOOKUP(_xlfn.CONCAT($A329,$B329),'Atribuição de Nota'!$A:$S,17,0)*'Atribuição de Nota'!Q$5</f>
        <v>0</v>
      </c>
      <c r="Q329" s="22">
        <f>VLOOKUP(_xlfn.CONCAT($A329,$B329),'Atribuição de Nota'!$A:$S,18,0)*'Atribuição de Nota'!R$5</f>
        <v>0</v>
      </c>
      <c r="R329" s="22">
        <f>VLOOKUP(_xlfn.CONCAT($A329,$B329),'Atribuição de Nota'!$A:$S,19,0)*'Atribuição de Nota'!S$5</f>
        <v>0</v>
      </c>
      <c r="S329" s="10">
        <f t="shared" si="3"/>
        <v>0</v>
      </c>
      <c r="T329" s="10">
        <f t="shared" si="4"/>
        <v>0</v>
      </c>
      <c r="U329" s="24">
        <f t="shared" si="5"/>
        <v>0</v>
      </c>
    </row>
    <row r="330" spans="1:21" ht="13.2">
      <c r="A330" s="10" t="s">
        <v>340</v>
      </c>
      <c r="B330" s="10" t="s">
        <v>361</v>
      </c>
      <c r="C330" s="21"/>
      <c r="D330" s="22">
        <f>VLOOKUP(_xlfn.CONCAT($A330,$B330),'Atribuição de Nota'!$A:$S,5,0)*'Atribuição de Nota'!E$5</f>
        <v>0</v>
      </c>
      <c r="E330" s="22">
        <f>VLOOKUP(_xlfn.CONCAT($A330,$B330),'Atribuição de Nota'!$A:$S,6,0)*'Atribuição de Nota'!F$5</f>
        <v>0</v>
      </c>
      <c r="F330" s="22">
        <f>VLOOKUP(_xlfn.CONCAT($A330,$B330),'Atribuição de Nota'!$A:$S,7,0)*'Atribuição de Nota'!G$5</f>
        <v>0</v>
      </c>
      <c r="G330" s="22">
        <f>VLOOKUP(_xlfn.CONCAT($A330,$B330),'Atribuição de Nota'!$A:$S,8,0)*'Atribuição de Nota'!H$5</f>
        <v>0</v>
      </c>
      <c r="H330" s="22">
        <f>VLOOKUP(_xlfn.CONCAT($A330,$B330),'Atribuição de Nota'!$A:$S,9,0)*'Atribuição de Nota'!I$5</f>
        <v>0</v>
      </c>
      <c r="I330" s="22">
        <f>VLOOKUP(_xlfn.CONCAT($A330,$B330),'Atribuição de Nota'!$A:$S,10,0)*'Atribuição de Nota'!J$5</f>
        <v>0</v>
      </c>
      <c r="J330" s="22">
        <f>VLOOKUP(_xlfn.CONCAT($A330,$B330),'Atribuição de Nota'!$A:$S,11,0)*'Atribuição de Nota'!K$5</f>
        <v>0</v>
      </c>
      <c r="K330" s="22">
        <f>VLOOKUP(_xlfn.CONCAT($A330,$B330),'Atribuição de Nota'!$A:$S,12,0)*'Atribuição de Nota'!L$5</f>
        <v>0</v>
      </c>
      <c r="L330" s="22">
        <f>VLOOKUP(_xlfn.CONCAT($A330,$B330),'Atribuição de Nota'!$A:$S,13,0)*'Atribuição de Nota'!M$5</f>
        <v>0</v>
      </c>
      <c r="M330" s="22">
        <f>VLOOKUP(_xlfn.CONCAT($A330,$B330),'Atribuição de Nota'!$A:$S,14,0)*'Atribuição de Nota'!N$5</f>
        <v>0</v>
      </c>
      <c r="N330" s="22">
        <f>VLOOKUP(_xlfn.CONCAT($A330,$B330),'Atribuição de Nota'!$A:$S,15,0)*'Atribuição de Nota'!O$5</f>
        <v>0</v>
      </c>
      <c r="O330" s="22">
        <f>VLOOKUP(_xlfn.CONCAT($A330,$B330),'Atribuição de Nota'!$A:$S,16,0)*'Atribuição de Nota'!P$5</f>
        <v>0</v>
      </c>
      <c r="P330" s="22">
        <f>VLOOKUP(_xlfn.CONCAT($A330,$B330),'Atribuição de Nota'!$A:$S,17,0)*'Atribuição de Nota'!Q$5</f>
        <v>0</v>
      </c>
      <c r="Q330" s="22">
        <f>VLOOKUP(_xlfn.CONCAT($A330,$B330),'Atribuição de Nota'!$A:$S,18,0)*'Atribuição de Nota'!R$5</f>
        <v>0</v>
      </c>
      <c r="R330" s="22">
        <f>VLOOKUP(_xlfn.CONCAT($A330,$B330),'Atribuição de Nota'!$A:$S,19,0)*'Atribuição de Nota'!S$5</f>
        <v>0</v>
      </c>
      <c r="S330" s="10">
        <f t="shared" si="3"/>
        <v>0</v>
      </c>
      <c r="T330" s="10">
        <f t="shared" si="4"/>
        <v>0</v>
      </c>
      <c r="U330" s="24">
        <f t="shared" si="5"/>
        <v>0</v>
      </c>
    </row>
    <row r="331" spans="1:21" ht="13.2">
      <c r="A331" s="10" t="s">
        <v>340</v>
      </c>
      <c r="B331" s="10" t="s">
        <v>362</v>
      </c>
      <c r="C331" s="21"/>
      <c r="D331" s="22">
        <f>VLOOKUP(_xlfn.CONCAT($A331,$B331),'Atribuição de Nota'!$A:$S,5,0)*'Atribuição de Nota'!E$5</f>
        <v>0</v>
      </c>
      <c r="E331" s="22">
        <f>VLOOKUP(_xlfn.CONCAT($A331,$B331),'Atribuição de Nota'!$A:$S,6,0)*'Atribuição de Nota'!F$5</f>
        <v>0</v>
      </c>
      <c r="F331" s="22">
        <f>VLOOKUP(_xlfn.CONCAT($A331,$B331),'Atribuição de Nota'!$A:$S,7,0)*'Atribuição de Nota'!G$5</f>
        <v>0</v>
      </c>
      <c r="G331" s="22">
        <f>VLOOKUP(_xlfn.CONCAT($A331,$B331),'Atribuição de Nota'!$A:$S,8,0)*'Atribuição de Nota'!H$5</f>
        <v>0</v>
      </c>
      <c r="H331" s="22">
        <f>VLOOKUP(_xlfn.CONCAT($A331,$B331),'Atribuição de Nota'!$A:$S,9,0)*'Atribuição de Nota'!I$5</f>
        <v>0</v>
      </c>
      <c r="I331" s="22">
        <f>VLOOKUP(_xlfn.CONCAT($A331,$B331),'Atribuição de Nota'!$A:$S,10,0)*'Atribuição de Nota'!J$5</f>
        <v>0</v>
      </c>
      <c r="J331" s="22">
        <f>VLOOKUP(_xlfn.CONCAT($A331,$B331),'Atribuição de Nota'!$A:$S,11,0)*'Atribuição de Nota'!K$5</f>
        <v>0</v>
      </c>
      <c r="K331" s="22">
        <f>VLOOKUP(_xlfn.CONCAT($A331,$B331),'Atribuição de Nota'!$A:$S,12,0)*'Atribuição de Nota'!L$5</f>
        <v>0</v>
      </c>
      <c r="L331" s="22">
        <f>VLOOKUP(_xlfn.CONCAT($A331,$B331),'Atribuição de Nota'!$A:$S,13,0)*'Atribuição de Nota'!M$5</f>
        <v>0</v>
      </c>
      <c r="M331" s="22">
        <f>VLOOKUP(_xlfn.CONCAT($A331,$B331),'Atribuição de Nota'!$A:$S,14,0)*'Atribuição de Nota'!N$5</f>
        <v>0</v>
      </c>
      <c r="N331" s="22">
        <f>VLOOKUP(_xlfn.CONCAT($A331,$B331),'Atribuição de Nota'!$A:$S,15,0)*'Atribuição de Nota'!O$5</f>
        <v>0</v>
      </c>
      <c r="O331" s="22">
        <f>VLOOKUP(_xlfn.CONCAT($A331,$B331),'Atribuição de Nota'!$A:$S,16,0)*'Atribuição de Nota'!P$5</f>
        <v>0</v>
      </c>
      <c r="P331" s="22">
        <f>VLOOKUP(_xlfn.CONCAT($A331,$B331),'Atribuição de Nota'!$A:$S,17,0)*'Atribuição de Nota'!Q$5</f>
        <v>0</v>
      </c>
      <c r="Q331" s="22">
        <f>VLOOKUP(_xlfn.CONCAT($A331,$B331),'Atribuição de Nota'!$A:$S,18,0)*'Atribuição de Nota'!R$5</f>
        <v>0</v>
      </c>
      <c r="R331" s="22">
        <f>VLOOKUP(_xlfn.CONCAT($A331,$B331),'Atribuição de Nota'!$A:$S,19,0)*'Atribuição de Nota'!S$5</f>
        <v>0</v>
      </c>
      <c r="S331" s="10">
        <f t="shared" si="3"/>
        <v>0</v>
      </c>
      <c r="T331" s="10">
        <f t="shared" si="4"/>
        <v>0</v>
      </c>
      <c r="U331" s="24">
        <f t="shared" si="5"/>
        <v>0</v>
      </c>
    </row>
    <row r="332" spans="1:21" ht="13.2">
      <c r="A332" s="10" t="s">
        <v>340</v>
      </c>
      <c r="B332" s="10" t="s">
        <v>363</v>
      </c>
      <c r="C332" s="21">
        <v>9025971.6799999997</v>
      </c>
      <c r="D332" s="22">
        <f>VLOOKUP(_xlfn.CONCAT($A332,$B332),'Atribuição de Nota'!$A:$S,5,0)*'Atribuição de Nota'!E$5</f>
        <v>0</v>
      </c>
      <c r="E332" s="22">
        <f>VLOOKUP(_xlfn.CONCAT($A332,$B332),'Atribuição de Nota'!$A:$S,6,0)*'Atribuição de Nota'!F$5</f>
        <v>0</v>
      </c>
      <c r="F332" s="22">
        <f>VLOOKUP(_xlfn.CONCAT($A332,$B332),'Atribuição de Nota'!$A:$S,7,0)*'Atribuição de Nota'!G$5</f>
        <v>0</v>
      </c>
      <c r="G332" s="22">
        <f>VLOOKUP(_xlfn.CONCAT($A332,$B332),'Atribuição de Nota'!$A:$S,8,0)*'Atribuição de Nota'!H$5</f>
        <v>0</v>
      </c>
      <c r="H332" s="22">
        <f>VLOOKUP(_xlfn.CONCAT($A332,$B332),'Atribuição de Nota'!$A:$S,9,0)*'Atribuição de Nota'!I$5</f>
        <v>0</v>
      </c>
      <c r="I332" s="22">
        <f>VLOOKUP(_xlfn.CONCAT($A332,$B332),'Atribuição de Nota'!$A:$S,10,0)*'Atribuição de Nota'!J$5</f>
        <v>0</v>
      </c>
      <c r="J332" s="22">
        <f>VLOOKUP(_xlfn.CONCAT($A332,$B332),'Atribuição de Nota'!$A:$S,11,0)*'Atribuição de Nota'!K$5</f>
        <v>0</v>
      </c>
      <c r="K332" s="22">
        <f>VLOOKUP(_xlfn.CONCAT($A332,$B332),'Atribuição de Nota'!$A:$S,12,0)*'Atribuição de Nota'!L$5</f>
        <v>0</v>
      </c>
      <c r="L332" s="22">
        <f>VLOOKUP(_xlfn.CONCAT($A332,$B332),'Atribuição de Nota'!$A:$S,13,0)*'Atribuição de Nota'!M$5</f>
        <v>0</v>
      </c>
      <c r="M332" s="22">
        <f>VLOOKUP(_xlfn.CONCAT($A332,$B332),'Atribuição de Nota'!$A:$S,14,0)*'Atribuição de Nota'!N$5</f>
        <v>0</v>
      </c>
      <c r="N332" s="22">
        <f>VLOOKUP(_xlfn.CONCAT($A332,$B332),'Atribuição de Nota'!$A:$S,15,0)*'Atribuição de Nota'!O$5</f>
        <v>0</v>
      </c>
      <c r="O332" s="22">
        <f>VLOOKUP(_xlfn.CONCAT($A332,$B332),'Atribuição de Nota'!$A:$S,16,0)*'Atribuição de Nota'!P$5</f>
        <v>0</v>
      </c>
      <c r="P332" s="22">
        <f>VLOOKUP(_xlfn.CONCAT($A332,$B332),'Atribuição de Nota'!$A:$S,17,0)*'Atribuição de Nota'!Q$5</f>
        <v>0</v>
      </c>
      <c r="Q332" s="22">
        <f>VLOOKUP(_xlfn.CONCAT($A332,$B332),'Atribuição de Nota'!$A:$S,18,0)*'Atribuição de Nota'!R$5</f>
        <v>0</v>
      </c>
      <c r="R332" s="22">
        <f>VLOOKUP(_xlfn.CONCAT($A332,$B332),'Atribuição de Nota'!$A:$S,19,0)*'Atribuição de Nota'!S$5</f>
        <v>0</v>
      </c>
      <c r="S332" s="10">
        <f t="shared" si="3"/>
        <v>0</v>
      </c>
      <c r="T332" s="10">
        <f t="shared" si="4"/>
        <v>0</v>
      </c>
      <c r="U332" s="24">
        <f t="shared" si="5"/>
        <v>0</v>
      </c>
    </row>
    <row r="333" spans="1:21" ht="13.2">
      <c r="A333" s="10" t="s">
        <v>340</v>
      </c>
      <c r="B333" s="10" t="s">
        <v>364</v>
      </c>
      <c r="C333" s="21">
        <v>8262296.3499999996</v>
      </c>
      <c r="D333" s="22">
        <f>VLOOKUP(_xlfn.CONCAT($A333,$B333),'Atribuição de Nota'!$A:$S,5,0)*'Atribuição de Nota'!E$5</f>
        <v>0</v>
      </c>
      <c r="E333" s="22">
        <f>VLOOKUP(_xlfn.CONCAT($A333,$B333),'Atribuição de Nota'!$A:$S,6,0)*'Atribuição de Nota'!F$5</f>
        <v>0</v>
      </c>
      <c r="F333" s="22">
        <f>VLOOKUP(_xlfn.CONCAT($A333,$B333),'Atribuição de Nota'!$A:$S,7,0)*'Atribuição de Nota'!G$5</f>
        <v>0</v>
      </c>
      <c r="G333" s="22">
        <f>VLOOKUP(_xlfn.CONCAT($A333,$B333),'Atribuição de Nota'!$A:$S,8,0)*'Atribuição de Nota'!H$5</f>
        <v>0</v>
      </c>
      <c r="H333" s="22">
        <f>VLOOKUP(_xlfn.CONCAT($A333,$B333),'Atribuição de Nota'!$A:$S,9,0)*'Atribuição de Nota'!I$5</f>
        <v>0</v>
      </c>
      <c r="I333" s="22">
        <f>VLOOKUP(_xlfn.CONCAT($A333,$B333),'Atribuição de Nota'!$A:$S,10,0)*'Atribuição de Nota'!J$5</f>
        <v>0</v>
      </c>
      <c r="J333" s="22">
        <f>VLOOKUP(_xlfn.CONCAT($A333,$B333),'Atribuição de Nota'!$A:$S,11,0)*'Atribuição de Nota'!K$5</f>
        <v>0</v>
      </c>
      <c r="K333" s="22">
        <f>VLOOKUP(_xlfn.CONCAT($A333,$B333),'Atribuição de Nota'!$A:$S,12,0)*'Atribuição de Nota'!L$5</f>
        <v>0</v>
      </c>
      <c r="L333" s="22">
        <f>VLOOKUP(_xlfn.CONCAT($A333,$B333),'Atribuição de Nota'!$A:$S,13,0)*'Atribuição de Nota'!M$5</f>
        <v>0</v>
      </c>
      <c r="M333" s="22">
        <f>VLOOKUP(_xlfn.CONCAT($A333,$B333),'Atribuição de Nota'!$A:$S,14,0)*'Atribuição de Nota'!N$5</f>
        <v>0</v>
      </c>
      <c r="N333" s="22">
        <f>VLOOKUP(_xlfn.CONCAT($A333,$B333),'Atribuição de Nota'!$A:$S,15,0)*'Atribuição de Nota'!O$5</f>
        <v>0</v>
      </c>
      <c r="O333" s="22">
        <f>VLOOKUP(_xlfn.CONCAT($A333,$B333),'Atribuição de Nota'!$A:$S,16,0)*'Atribuição de Nota'!P$5</f>
        <v>0</v>
      </c>
      <c r="P333" s="22">
        <f>VLOOKUP(_xlfn.CONCAT($A333,$B333),'Atribuição de Nota'!$A:$S,17,0)*'Atribuição de Nota'!Q$5</f>
        <v>0</v>
      </c>
      <c r="Q333" s="22">
        <f>VLOOKUP(_xlfn.CONCAT($A333,$B333),'Atribuição de Nota'!$A:$S,18,0)*'Atribuição de Nota'!R$5</f>
        <v>0</v>
      </c>
      <c r="R333" s="22">
        <f>VLOOKUP(_xlfn.CONCAT($A333,$B333),'Atribuição de Nota'!$A:$S,19,0)*'Atribuição de Nota'!S$5</f>
        <v>0</v>
      </c>
      <c r="S333" s="10">
        <f t="shared" si="3"/>
        <v>0</v>
      </c>
      <c r="T333" s="10">
        <f t="shared" si="4"/>
        <v>0</v>
      </c>
      <c r="U333" s="24">
        <f t="shared" si="5"/>
        <v>0</v>
      </c>
    </row>
    <row r="334" spans="1:21" ht="13.2">
      <c r="A334" s="10" t="s">
        <v>340</v>
      </c>
      <c r="B334" s="10" t="s">
        <v>365</v>
      </c>
      <c r="C334" s="21">
        <v>153713335.11000001</v>
      </c>
      <c r="D334" s="22">
        <f>VLOOKUP(_xlfn.CONCAT($A334,$B334),'Atribuição de Nota'!$A:$S,5,0)*'Atribuição de Nota'!E$5</f>
        <v>0</v>
      </c>
      <c r="E334" s="22">
        <f>VLOOKUP(_xlfn.CONCAT($A334,$B334),'Atribuição de Nota'!$A:$S,6,0)*'Atribuição de Nota'!F$5</f>
        <v>0</v>
      </c>
      <c r="F334" s="22">
        <f>VLOOKUP(_xlfn.CONCAT($A334,$B334),'Atribuição de Nota'!$A:$S,7,0)*'Atribuição de Nota'!G$5</f>
        <v>0</v>
      </c>
      <c r="G334" s="22">
        <f>VLOOKUP(_xlfn.CONCAT($A334,$B334),'Atribuição de Nota'!$A:$S,8,0)*'Atribuição de Nota'!H$5</f>
        <v>0</v>
      </c>
      <c r="H334" s="22">
        <f>VLOOKUP(_xlfn.CONCAT($A334,$B334),'Atribuição de Nota'!$A:$S,9,0)*'Atribuição de Nota'!I$5</f>
        <v>0</v>
      </c>
      <c r="I334" s="22">
        <f>VLOOKUP(_xlfn.CONCAT($A334,$B334),'Atribuição de Nota'!$A:$S,10,0)*'Atribuição de Nota'!J$5</f>
        <v>0</v>
      </c>
      <c r="J334" s="22">
        <f>VLOOKUP(_xlfn.CONCAT($A334,$B334),'Atribuição de Nota'!$A:$S,11,0)*'Atribuição de Nota'!K$5</f>
        <v>0</v>
      </c>
      <c r="K334" s="22">
        <f>VLOOKUP(_xlfn.CONCAT($A334,$B334),'Atribuição de Nota'!$A:$S,12,0)*'Atribuição de Nota'!L$5</f>
        <v>0</v>
      </c>
      <c r="L334" s="22">
        <f>VLOOKUP(_xlfn.CONCAT($A334,$B334),'Atribuição de Nota'!$A:$S,13,0)*'Atribuição de Nota'!M$5</f>
        <v>0</v>
      </c>
      <c r="M334" s="22">
        <f>VLOOKUP(_xlfn.CONCAT($A334,$B334),'Atribuição de Nota'!$A:$S,14,0)*'Atribuição de Nota'!N$5</f>
        <v>0</v>
      </c>
      <c r="N334" s="22">
        <f>VLOOKUP(_xlfn.CONCAT($A334,$B334),'Atribuição de Nota'!$A:$S,15,0)*'Atribuição de Nota'!O$5</f>
        <v>0</v>
      </c>
      <c r="O334" s="22">
        <f>VLOOKUP(_xlfn.CONCAT($A334,$B334),'Atribuição de Nota'!$A:$S,16,0)*'Atribuição de Nota'!P$5</f>
        <v>0</v>
      </c>
      <c r="P334" s="22">
        <f>VLOOKUP(_xlfn.CONCAT($A334,$B334),'Atribuição de Nota'!$A:$S,17,0)*'Atribuição de Nota'!Q$5</f>
        <v>0</v>
      </c>
      <c r="Q334" s="22">
        <f>VLOOKUP(_xlfn.CONCAT($A334,$B334),'Atribuição de Nota'!$A:$S,18,0)*'Atribuição de Nota'!R$5</f>
        <v>0</v>
      </c>
      <c r="R334" s="22">
        <f>VLOOKUP(_xlfn.CONCAT($A334,$B334),'Atribuição de Nota'!$A:$S,19,0)*'Atribuição de Nota'!S$5</f>
        <v>0</v>
      </c>
      <c r="S334" s="10">
        <f t="shared" si="3"/>
        <v>0</v>
      </c>
      <c r="T334" s="10">
        <f t="shared" si="4"/>
        <v>0</v>
      </c>
      <c r="U334" s="24">
        <f t="shared" si="5"/>
        <v>0</v>
      </c>
    </row>
    <row r="335" spans="1:21" ht="13.2">
      <c r="A335" s="10" t="s">
        <v>340</v>
      </c>
      <c r="B335" s="10" t="s">
        <v>366</v>
      </c>
      <c r="C335" s="21">
        <v>168396892.02000001</v>
      </c>
      <c r="D335" s="22">
        <f>VLOOKUP(_xlfn.CONCAT($A335,$B335),'Atribuição de Nota'!$A:$S,5,0)*'Atribuição de Nota'!E$5</f>
        <v>0</v>
      </c>
      <c r="E335" s="22">
        <f>VLOOKUP(_xlfn.CONCAT($A335,$B335),'Atribuição de Nota'!$A:$S,6,0)*'Atribuição de Nota'!F$5</f>
        <v>0</v>
      </c>
      <c r="F335" s="22">
        <f>VLOOKUP(_xlfn.CONCAT($A335,$B335),'Atribuição de Nota'!$A:$S,7,0)*'Atribuição de Nota'!G$5</f>
        <v>0</v>
      </c>
      <c r="G335" s="22">
        <f>VLOOKUP(_xlfn.CONCAT($A335,$B335),'Atribuição de Nota'!$A:$S,8,0)*'Atribuição de Nota'!H$5</f>
        <v>0</v>
      </c>
      <c r="H335" s="22">
        <f>VLOOKUP(_xlfn.CONCAT($A335,$B335),'Atribuição de Nota'!$A:$S,9,0)*'Atribuição de Nota'!I$5</f>
        <v>0</v>
      </c>
      <c r="I335" s="22">
        <f>VLOOKUP(_xlfn.CONCAT($A335,$B335),'Atribuição de Nota'!$A:$S,10,0)*'Atribuição de Nota'!J$5</f>
        <v>0</v>
      </c>
      <c r="J335" s="22">
        <f>VLOOKUP(_xlfn.CONCAT($A335,$B335),'Atribuição de Nota'!$A:$S,11,0)*'Atribuição de Nota'!K$5</f>
        <v>0</v>
      </c>
      <c r="K335" s="22">
        <f>VLOOKUP(_xlfn.CONCAT($A335,$B335),'Atribuição de Nota'!$A:$S,12,0)*'Atribuição de Nota'!L$5</f>
        <v>0</v>
      </c>
      <c r="L335" s="22">
        <f>VLOOKUP(_xlfn.CONCAT($A335,$B335),'Atribuição de Nota'!$A:$S,13,0)*'Atribuição de Nota'!M$5</f>
        <v>0</v>
      </c>
      <c r="M335" s="22">
        <f>VLOOKUP(_xlfn.CONCAT($A335,$B335),'Atribuição de Nota'!$A:$S,14,0)*'Atribuição de Nota'!N$5</f>
        <v>0</v>
      </c>
      <c r="N335" s="22">
        <f>VLOOKUP(_xlfn.CONCAT($A335,$B335),'Atribuição de Nota'!$A:$S,15,0)*'Atribuição de Nota'!O$5</f>
        <v>0</v>
      </c>
      <c r="O335" s="22">
        <f>VLOOKUP(_xlfn.CONCAT($A335,$B335),'Atribuição de Nota'!$A:$S,16,0)*'Atribuição de Nota'!P$5</f>
        <v>0</v>
      </c>
      <c r="P335" s="22">
        <f>VLOOKUP(_xlfn.CONCAT($A335,$B335),'Atribuição de Nota'!$A:$S,17,0)*'Atribuição de Nota'!Q$5</f>
        <v>0</v>
      </c>
      <c r="Q335" s="22">
        <f>VLOOKUP(_xlfn.CONCAT($A335,$B335),'Atribuição de Nota'!$A:$S,18,0)*'Atribuição de Nota'!R$5</f>
        <v>0</v>
      </c>
      <c r="R335" s="22">
        <f>VLOOKUP(_xlfn.CONCAT($A335,$B335),'Atribuição de Nota'!$A:$S,19,0)*'Atribuição de Nota'!S$5</f>
        <v>0</v>
      </c>
      <c r="S335" s="10">
        <f t="shared" si="3"/>
        <v>0</v>
      </c>
      <c r="T335" s="10">
        <f t="shared" si="4"/>
        <v>0</v>
      </c>
      <c r="U335" s="24">
        <f t="shared" si="5"/>
        <v>0</v>
      </c>
    </row>
    <row r="336" spans="1:21" ht="13.2">
      <c r="C336" s="21"/>
      <c r="U336" s="24"/>
    </row>
    <row r="337" spans="3:21" ht="13.2">
      <c r="C337" s="21"/>
      <c r="U337" s="24"/>
    </row>
    <row r="338" spans="3:21" ht="13.2">
      <c r="C338" s="21"/>
      <c r="U338" s="24"/>
    </row>
    <row r="339" spans="3:21" ht="13.2">
      <c r="C339" s="21"/>
      <c r="U339" s="24"/>
    </row>
    <row r="340" spans="3:21" ht="13.2">
      <c r="C340" s="21"/>
      <c r="U340" s="24"/>
    </row>
    <row r="341" spans="3:21" ht="13.2">
      <c r="C341" s="21"/>
      <c r="U341" s="24"/>
    </row>
    <row r="342" spans="3:21" ht="13.2">
      <c r="C342" s="21"/>
      <c r="U342" s="24"/>
    </row>
    <row r="343" spans="3:21" ht="13.2">
      <c r="C343" s="21"/>
      <c r="U343" s="24"/>
    </row>
    <row r="344" spans="3:21" ht="13.2">
      <c r="C344" s="21"/>
      <c r="U344" s="24"/>
    </row>
    <row r="345" spans="3:21" ht="13.2">
      <c r="C345" s="21"/>
      <c r="U345" s="24"/>
    </row>
    <row r="346" spans="3:21" ht="13.2">
      <c r="C346" s="21"/>
      <c r="U346" s="24"/>
    </row>
    <row r="347" spans="3:21" ht="13.2">
      <c r="C347" s="21"/>
      <c r="U347" s="24"/>
    </row>
    <row r="348" spans="3:21" ht="13.2">
      <c r="C348" s="21"/>
      <c r="U348" s="24"/>
    </row>
    <row r="349" spans="3:21" ht="13.2">
      <c r="C349" s="21"/>
      <c r="U349" s="24"/>
    </row>
    <row r="350" spans="3:21" ht="13.2">
      <c r="C350" s="21"/>
      <c r="U350" s="24"/>
    </row>
    <row r="351" spans="3:21" ht="13.2">
      <c r="C351" s="21"/>
      <c r="U351" s="24"/>
    </row>
    <row r="352" spans="3:21" ht="13.2">
      <c r="C352" s="21"/>
      <c r="U352" s="24"/>
    </row>
    <row r="353" spans="3:21" ht="13.2">
      <c r="C353" s="21"/>
      <c r="U353" s="24"/>
    </row>
    <row r="354" spans="3:21" ht="13.2">
      <c r="C354" s="21"/>
      <c r="U354" s="24"/>
    </row>
    <row r="355" spans="3:21" ht="13.2">
      <c r="C355" s="21"/>
      <c r="U355" s="24"/>
    </row>
    <row r="356" spans="3:21" ht="13.2">
      <c r="C356" s="21"/>
      <c r="U356" s="24"/>
    </row>
    <row r="357" spans="3:21" ht="13.2">
      <c r="C357" s="21"/>
      <c r="U357" s="24"/>
    </row>
    <row r="358" spans="3:21" ht="13.2">
      <c r="C358" s="21"/>
      <c r="U358" s="24"/>
    </row>
    <row r="359" spans="3:21" ht="13.2">
      <c r="C359" s="21"/>
      <c r="U359" s="24"/>
    </row>
    <row r="360" spans="3:21" ht="13.2">
      <c r="C360" s="21"/>
      <c r="U360" s="24"/>
    </row>
    <row r="361" spans="3:21" ht="13.2">
      <c r="C361" s="21"/>
      <c r="U361" s="24"/>
    </row>
    <row r="362" spans="3:21" ht="13.2">
      <c r="C362" s="21"/>
      <c r="U362" s="24"/>
    </row>
    <row r="363" spans="3:21" ht="13.2">
      <c r="C363" s="21"/>
      <c r="U363" s="24"/>
    </row>
    <row r="364" spans="3:21" ht="13.2">
      <c r="C364" s="21"/>
      <c r="U364" s="24"/>
    </row>
    <row r="365" spans="3:21" ht="13.2">
      <c r="C365" s="21"/>
      <c r="U365" s="24"/>
    </row>
    <row r="366" spans="3:21" ht="13.2">
      <c r="C366" s="21"/>
      <c r="U366" s="24"/>
    </row>
    <row r="367" spans="3:21" ht="13.2">
      <c r="C367" s="21"/>
      <c r="U367" s="24"/>
    </row>
    <row r="368" spans="3:21" ht="13.2">
      <c r="C368" s="21"/>
      <c r="U368" s="24"/>
    </row>
    <row r="369" spans="3:21" ht="13.2">
      <c r="C369" s="21"/>
      <c r="U369" s="24"/>
    </row>
    <row r="370" spans="3:21" ht="13.2">
      <c r="C370" s="21"/>
      <c r="U370" s="24"/>
    </row>
    <row r="371" spans="3:21" ht="13.2">
      <c r="C371" s="21"/>
      <c r="U371" s="24"/>
    </row>
    <row r="372" spans="3:21" ht="13.2">
      <c r="C372" s="21"/>
      <c r="U372" s="24"/>
    </row>
    <row r="373" spans="3:21" ht="13.2">
      <c r="C373" s="21"/>
      <c r="U373" s="24"/>
    </row>
    <row r="374" spans="3:21" ht="13.2">
      <c r="C374" s="21"/>
      <c r="U374" s="24"/>
    </row>
    <row r="375" spans="3:21" ht="13.2">
      <c r="C375" s="21"/>
      <c r="U375" s="24"/>
    </row>
    <row r="376" spans="3:21" ht="13.2">
      <c r="C376" s="21"/>
      <c r="U376" s="24"/>
    </row>
    <row r="377" spans="3:21" ht="13.2">
      <c r="C377" s="21"/>
      <c r="U377" s="24"/>
    </row>
    <row r="378" spans="3:21" ht="13.2">
      <c r="C378" s="21"/>
      <c r="U378" s="24"/>
    </row>
    <row r="379" spans="3:21" ht="13.2">
      <c r="C379" s="21"/>
      <c r="U379" s="24"/>
    </row>
    <row r="380" spans="3:21" ht="13.2">
      <c r="C380" s="21"/>
      <c r="U380" s="24"/>
    </row>
    <row r="381" spans="3:21" ht="13.2">
      <c r="C381" s="21"/>
      <c r="U381" s="24"/>
    </row>
    <row r="382" spans="3:21" ht="13.2">
      <c r="C382" s="21"/>
      <c r="U382" s="24"/>
    </row>
    <row r="383" spans="3:21" ht="13.2">
      <c r="C383" s="21"/>
      <c r="U383" s="24"/>
    </row>
    <row r="384" spans="3:21" ht="13.2">
      <c r="C384" s="21"/>
      <c r="U384" s="24"/>
    </row>
    <row r="385" spans="3:21" ht="13.2">
      <c r="C385" s="21"/>
      <c r="U385" s="24"/>
    </row>
    <row r="386" spans="3:21" ht="13.2">
      <c r="C386" s="21"/>
      <c r="U386" s="24"/>
    </row>
    <row r="387" spans="3:21" ht="13.2">
      <c r="C387" s="21"/>
      <c r="U387" s="24"/>
    </row>
    <row r="388" spans="3:21" ht="13.2">
      <c r="C388" s="21"/>
      <c r="U388" s="24"/>
    </row>
    <row r="389" spans="3:21" ht="13.2">
      <c r="C389" s="21"/>
      <c r="U389" s="24"/>
    </row>
    <row r="390" spans="3:21" ht="13.2">
      <c r="C390" s="21"/>
      <c r="U390" s="24"/>
    </row>
    <row r="391" spans="3:21" ht="13.2">
      <c r="C391" s="21"/>
      <c r="U391" s="24"/>
    </row>
    <row r="392" spans="3:21" ht="13.2">
      <c r="C392" s="21"/>
      <c r="U392" s="24"/>
    </row>
    <row r="393" spans="3:21" ht="13.2">
      <c r="C393" s="21"/>
      <c r="U393" s="24"/>
    </row>
    <row r="394" spans="3:21" ht="13.2">
      <c r="C394" s="21"/>
      <c r="U394" s="24"/>
    </row>
    <row r="395" spans="3:21" ht="13.2">
      <c r="C395" s="21"/>
      <c r="U395" s="24"/>
    </row>
    <row r="396" spans="3:21" ht="13.2">
      <c r="C396" s="21"/>
      <c r="U396" s="24"/>
    </row>
    <row r="397" spans="3:21" ht="13.2">
      <c r="C397" s="21"/>
      <c r="U397" s="24"/>
    </row>
    <row r="398" spans="3:21" ht="13.2">
      <c r="C398" s="21"/>
      <c r="U398" s="24"/>
    </row>
    <row r="399" spans="3:21" ht="13.2">
      <c r="C399" s="21"/>
      <c r="U399" s="24"/>
    </row>
    <row r="400" spans="3:21" ht="13.2">
      <c r="C400" s="21"/>
      <c r="U400" s="24"/>
    </row>
    <row r="401" spans="3:21" ht="13.2">
      <c r="C401" s="21"/>
      <c r="U401" s="24"/>
    </row>
    <row r="402" spans="3:21" ht="13.2">
      <c r="C402" s="21"/>
      <c r="U402" s="24"/>
    </row>
    <row r="403" spans="3:21" ht="13.2">
      <c r="C403" s="21"/>
      <c r="U403" s="24"/>
    </row>
    <row r="404" spans="3:21" ht="13.2">
      <c r="C404" s="21"/>
      <c r="U404" s="24"/>
    </row>
    <row r="405" spans="3:21" ht="13.2">
      <c r="C405" s="21"/>
      <c r="U405" s="24"/>
    </row>
    <row r="406" spans="3:21" ht="13.2">
      <c r="C406" s="21"/>
      <c r="U406" s="24"/>
    </row>
    <row r="407" spans="3:21" ht="13.2">
      <c r="C407" s="21"/>
      <c r="U407" s="24"/>
    </row>
    <row r="408" spans="3:21" ht="13.2">
      <c r="C408" s="21"/>
      <c r="U408" s="24"/>
    </row>
    <row r="409" spans="3:21" ht="13.2">
      <c r="C409" s="21"/>
      <c r="U409" s="24"/>
    </row>
    <row r="410" spans="3:21" ht="13.2">
      <c r="C410" s="21"/>
      <c r="U410" s="24"/>
    </row>
    <row r="411" spans="3:21" ht="13.2">
      <c r="C411" s="21"/>
      <c r="U411" s="24"/>
    </row>
    <row r="412" spans="3:21" ht="13.2">
      <c r="C412" s="21"/>
      <c r="U412" s="24"/>
    </row>
    <row r="413" spans="3:21" ht="13.2">
      <c r="C413" s="21"/>
      <c r="U413" s="24"/>
    </row>
    <row r="414" spans="3:21" ht="13.2">
      <c r="C414" s="21"/>
      <c r="U414" s="24"/>
    </row>
    <row r="415" spans="3:21" ht="13.2">
      <c r="C415" s="21"/>
      <c r="U415" s="24"/>
    </row>
    <row r="416" spans="3:21" ht="13.2">
      <c r="C416" s="21"/>
      <c r="U416" s="24"/>
    </row>
    <row r="417" spans="3:21" ht="13.2">
      <c r="C417" s="21"/>
      <c r="U417" s="24"/>
    </row>
    <row r="418" spans="3:21" ht="13.2">
      <c r="C418" s="21"/>
      <c r="U418" s="24"/>
    </row>
    <row r="419" spans="3:21" ht="13.2">
      <c r="C419" s="21"/>
      <c r="U419" s="24"/>
    </row>
    <row r="420" spans="3:21" ht="13.2">
      <c r="C420" s="21"/>
      <c r="U420" s="24"/>
    </row>
    <row r="421" spans="3:21" ht="13.2">
      <c r="C421" s="21"/>
      <c r="U421" s="24"/>
    </row>
    <row r="422" spans="3:21" ht="13.2">
      <c r="C422" s="21"/>
      <c r="U422" s="24"/>
    </row>
    <row r="423" spans="3:21" ht="13.2">
      <c r="C423" s="21"/>
      <c r="U423" s="24"/>
    </row>
    <row r="424" spans="3:21" ht="13.2">
      <c r="C424" s="21"/>
      <c r="U424" s="24"/>
    </row>
    <row r="425" spans="3:21" ht="13.2">
      <c r="C425" s="21"/>
      <c r="U425" s="24"/>
    </row>
    <row r="426" spans="3:21" ht="13.2">
      <c r="C426" s="21"/>
      <c r="U426" s="24"/>
    </row>
    <row r="427" spans="3:21" ht="13.2">
      <c r="C427" s="21"/>
      <c r="U427" s="24"/>
    </row>
    <row r="428" spans="3:21" ht="13.2">
      <c r="C428" s="21"/>
      <c r="U428" s="24"/>
    </row>
    <row r="429" spans="3:21" ht="13.2">
      <c r="C429" s="21"/>
      <c r="U429" s="24"/>
    </row>
    <row r="430" spans="3:21" ht="13.2">
      <c r="C430" s="21"/>
      <c r="U430" s="24"/>
    </row>
    <row r="431" spans="3:21" ht="13.2">
      <c r="C431" s="21"/>
      <c r="U431" s="24"/>
    </row>
    <row r="432" spans="3:21" ht="13.2">
      <c r="C432" s="21"/>
      <c r="U432" s="24"/>
    </row>
    <row r="433" spans="3:21" ht="13.2">
      <c r="C433" s="21"/>
      <c r="U433" s="24"/>
    </row>
    <row r="434" spans="3:21" ht="13.2">
      <c r="C434" s="21"/>
      <c r="U434" s="24"/>
    </row>
    <row r="435" spans="3:21" ht="13.2">
      <c r="C435" s="21"/>
      <c r="U435" s="24"/>
    </row>
    <row r="436" spans="3:21" ht="13.2">
      <c r="C436" s="21"/>
      <c r="U436" s="24"/>
    </row>
    <row r="437" spans="3:21" ht="13.2">
      <c r="C437" s="21"/>
      <c r="U437" s="24"/>
    </row>
    <row r="438" spans="3:21" ht="13.2">
      <c r="C438" s="21"/>
      <c r="U438" s="24"/>
    </row>
    <row r="439" spans="3:21" ht="13.2">
      <c r="C439" s="21"/>
      <c r="U439" s="24"/>
    </row>
    <row r="440" spans="3:21" ht="13.2">
      <c r="C440" s="21"/>
      <c r="U440" s="24"/>
    </row>
    <row r="441" spans="3:21" ht="13.2">
      <c r="C441" s="21"/>
      <c r="U441" s="24"/>
    </row>
    <row r="442" spans="3:21" ht="13.2">
      <c r="C442" s="21"/>
      <c r="U442" s="24"/>
    </row>
    <row r="443" spans="3:21" ht="13.2">
      <c r="C443" s="21"/>
      <c r="U443" s="24"/>
    </row>
    <row r="444" spans="3:21" ht="13.2">
      <c r="C444" s="21"/>
      <c r="U444" s="24"/>
    </row>
    <row r="445" spans="3:21" ht="13.2">
      <c r="C445" s="21"/>
      <c r="U445" s="24"/>
    </row>
    <row r="446" spans="3:21" ht="13.2">
      <c r="C446" s="21"/>
      <c r="U446" s="24"/>
    </row>
    <row r="447" spans="3:21" ht="13.2">
      <c r="C447" s="21"/>
      <c r="U447" s="24"/>
    </row>
    <row r="448" spans="3:21" ht="13.2">
      <c r="C448" s="21"/>
      <c r="U448" s="24"/>
    </row>
    <row r="449" spans="3:21" ht="13.2">
      <c r="C449" s="21"/>
      <c r="U449" s="24"/>
    </row>
    <row r="450" spans="3:21" ht="13.2">
      <c r="C450" s="21"/>
      <c r="U450" s="24"/>
    </row>
    <row r="451" spans="3:21" ht="13.2">
      <c r="C451" s="21"/>
      <c r="U451" s="24"/>
    </row>
    <row r="452" spans="3:21" ht="13.2">
      <c r="C452" s="21"/>
      <c r="U452" s="24"/>
    </row>
    <row r="453" spans="3:21" ht="13.2">
      <c r="C453" s="21"/>
      <c r="U453" s="24"/>
    </row>
    <row r="454" spans="3:21" ht="13.2">
      <c r="C454" s="21"/>
      <c r="U454" s="24"/>
    </row>
    <row r="455" spans="3:21" ht="13.2">
      <c r="C455" s="21"/>
      <c r="U455" s="24"/>
    </row>
    <row r="456" spans="3:21" ht="13.2">
      <c r="C456" s="21"/>
      <c r="U456" s="24"/>
    </row>
    <row r="457" spans="3:21" ht="13.2">
      <c r="C457" s="21"/>
      <c r="U457" s="24"/>
    </row>
    <row r="458" spans="3:21" ht="13.2">
      <c r="C458" s="21"/>
      <c r="U458" s="24"/>
    </row>
    <row r="459" spans="3:21" ht="13.2">
      <c r="C459" s="21"/>
      <c r="U459" s="24"/>
    </row>
    <row r="460" spans="3:21" ht="13.2">
      <c r="C460" s="21"/>
      <c r="U460" s="24"/>
    </row>
    <row r="461" spans="3:21" ht="13.2">
      <c r="C461" s="21"/>
      <c r="U461" s="24"/>
    </row>
    <row r="462" spans="3:21" ht="13.2">
      <c r="C462" s="21"/>
      <c r="U462" s="24"/>
    </row>
    <row r="463" spans="3:21" ht="13.2">
      <c r="C463" s="21"/>
      <c r="U463" s="24"/>
    </row>
    <row r="464" spans="3:21" ht="13.2">
      <c r="C464" s="21"/>
      <c r="U464" s="24"/>
    </row>
    <row r="465" spans="3:21" ht="13.2">
      <c r="C465" s="21"/>
      <c r="U465" s="24"/>
    </row>
    <row r="466" spans="3:21" ht="13.2">
      <c r="C466" s="21"/>
      <c r="U466" s="24"/>
    </row>
    <row r="467" spans="3:21" ht="13.2">
      <c r="C467" s="21"/>
      <c r="U467" s="24"/>
    </row>
    <row r="468" spans="3:21" ht="13.2">
      <c r="C468" s="21"/>
      <c r="U468" s="24"/>
    </row>
    <row r="469" spans="3:21" ht="13.2">
      <c r="C469" s="21"/>
      <c r="U469" s="24"/>
    </row>
    <row r="470" spans="3:21" ht="13.2">
      <c r="C470" s="21"/>
      <c r="U470" s="24"/>
    </row>
    <row r="471" spans="3:21" ht="13.2">
      <c r="C471" s="21"/>
      <c r="U471" s="24"/>
    </row>
    <row r="472" spans="3:21" ht="13.2">
      <c r="C472" s="21"/>
      <c r="U472" s="24"/>
    </row>
    <row r="473" spans="3:21" ht="13.2">
      <c r="C473" s="21"/>
      <c r="U473" s="24"/>
    </row>
    <row r="474" spans="3:21" ht="13.2">
      <c r="C474" s="21"/>
      <c r="U474" s="24"/>
    </row>
    <row r="475" spans="3:21" ht="13.2">
      <c r="C475" s="21"/>
      <c r="U475" s="24"/>
    </row>
    <row r="476" spans="3:21" ht="13.2">
      <c r="C476" s="21"/>
      <c r="U476" s="24"/>
    </row>
    <row r="477" spans="3:21" ht="13.2">
      <c r="C477" s="21"/>
      <c r="U477" s="24"/>
    </row>
    <row r="478" spans="3:21" ht="13.2">
      <c r="C478" s="21"/>
      <c r="U478" s="24"/>
    </row>
    <row r="479" spans="3:21" ht="13.2">
      <c r="C479" s="21"/>
      <c r="U479" s="24"/>
    </row>
    <row r="480" spans="3:21" ht="13.2">
      <c r="C480" s="21"/>
      <c r="U480" s="24"/>
    </row>
    <row r="481" spans="3:21" ht="13.2">
      <c r="C481" s="21"/>
      <c r="U481" s="24"/>
    </row>
    <row r="482" spans="3:21" ht="13.2">
      <c r="C482" s="21"/>
      <c r="U482" s="24"/>
    </row>
    <row r="483" spans="3:21" ht="13.2">
      <c r="C483" s="21"/>
      <c r="U483" s="24"/>
    </row>
    <row r="484" spans="3:21" ht="13.2">
      <c r="C484" s="21"/>
      <c r="U484" s="24"/>
    </row>
    <row r="485" spans="3:21" ht="13.2">
      <c r="C485" s="21"/>
      <c r="U485" s="24"/>
    </row>
    <row r="486" spans="3:21" ht="13.2">
      <c r="C486" s="21"/>
      <c r="U486" s="24"/>
    </row>
    <row r="487" spans="3:21" ht="13.2">
      <c r="C487" s="21"/>
      <c r="U487" s="24"/>
    </row>
    <row r="488" spans="3:21" ht="13.2">
      <c r="C488" s="21"/>
      <c r="U488" s="24"/>
    </row>
    <row r="489" spans="3:21" ht="13.2">
      <c r="C489" s="21"/>
      <c r="U489" s="24"/>
    </row>
    <row r="490" spans="3:21" ht="13.2">
      <c r="C490" s="21"/>
      <c r="U490" s="24"/>
    </row>
    <row r="491" spans="3:21" ht="13.2">
      <c r="C491" s="21"/>
      <c r="U491" s="24"/>
    </row>
    <row r="492" spans="3:21" ht="13.2">
      <c r="C492" s="21"/>
      <c r="U492" s="24"/>
    </row>
    <row r="493" spans="3:21" ht="13.2">
      <c r="C493" s="21"/>
      <c r="U493" s="24"/>
    </row>
    <row r="494" spans="3:21" ht="13.2">
      <c r="C494" s="21"/>
      <c r="U494" s="24"/>
    </row>
    <row r="495" spans="3:21" ht="13.2">
      <c r="C495" s="21"/>
      <c r="U495" s="24"/>
    </row>
    <row r="496" spans="3:21" ht="13.2">
      <c r="C496" s="21"/>
      <c r="U496" s="24"/>
    </row>
    <row r="497" spans="3:21" ht="13.2">
      <c r="C497" s="21"/>
      <c r="U497" s="24"/>
    </row>
    <row r="498" spans="3:21" ht="13.2">
      <c r="C498" s="21"/>
      <c r="U498" s="24"/>
    </row>
    <row r="499" spans="3:21" ht="13.2">
      <c r="C499" s="21"/>
      <c r="U499" s="24"/>
    </row>
    <row r="500" spans="3:21" ht="13.2">
      <c r="C500" s="21"/>
      <c r="U500" s="24"/>
    </row>
    <row r="501" spans="3:21" ht="13.2">
      <c r="C501" s="21"/>
      <c r="U501" s="24"/>
    </row>
    <row r="502" spans="3:21" ht="13.2">
      <c r="C502" s="21"/>
      <c r="U502" s="24"/>
    </row>
    <row r="503" spans="3:21" ht="13.2">
      <c r="C503" s="21"/>
      <c r="U503" s="24"/>
    </row>
    <row r="504" spans="3:21" ht="13.2">
      <c r="C504" s="21"/>
      <c r="U504" s="24"/>
    </row>
    <row r="505" spans="3:21" ht="13.2">
      <c r="C505" s="21"/>
      <c r="U505" s="24"/>
    </row>
    <row r="506" spans="3:21" ht="13.2">
      <c r="C506" s="21"/>
      <c r="U506" s="24"/>
    </row>
    <row r="507" spans="3:21" ht="13.2">
      <c r="C507" s="21"/>
      <c r="U507" s="24"/>
    </row>
    <row r="508" spans="3:21" ht="13.2">
      <c r="C508" s="21"/>
      <c r="U508" s="24"/>
    </row>
    <row r="509" spans="3:21" ht="13.2">
      <c r="C509" s="21"/>
      <c r="U509" s="24"/>
    </row>
    <row r="510" spans="3:21" ht="13.2">
      <c r="C510" s="21"/>
      <c r="U510" s="24"/>
    </row>
    <row r="511" spans="3:21" ht="13.2">
      <c r="C511" s="21"/>
      <c r="U511" s="24"/>
    </row>
    <row r="512" spans="3:21" ht="13.2">
      <c r="C512" s="21"/>
      <c r="U512" s="24"/>
    </row>
    <row r="513" spans="3:21" ht="13.2">
      <c r="C513" s="21"/>
      <c r="U513" s="24"/>
    </row>
    <row r="514" spans="3:21" ht="13.2">
      <c r="C514" s="21"/>
      <c r="U514" s="24"/>
    </row>
    <row r="515" spans="3:21" ht="13.2">
      <c r="C515" s="21"/>
      <c r="U515" s="24"/>
    </row>
    <row r="516" spans="3:21" ht="13.2">
      <c r="C516" s="21"/>
      <c r="U516" s="24"/>
    </row>
    <row r="517" spans="3:21" ht="13.2">
      <c r="C517" s="21"/>
      <c r="U517" s="24"/>
    </row>
    <row r="518" spans="3:21" ht="13.2">
      <c r="C518" s="21"/>
      <c r="U518" s="24"/>
    </row>
    <row r="519" spans="3:21" ht="13.2">
      <c r="C519" s="21"/>
      <c r="U519" s="24"/>
    </row>
    <row r="520" spans="3:21" ht="13.2">
      <c r="C520" s="21"/>
      <c r="U520" s="24"/>
    </row>
    <row r="521" spans="3:21" ht="13.2">
      <c r="C521" s="21"/>
      <c r="U521" s="24"/>
    </row>
    <row r="522" spans="3:21" ht="13.2">
      <c r="C522" s="21"/>
      <c r="U522" s="24"/>
    </row>
    <row r="523" spans="3:21" ht="13.2">
      <c r="C523" s="21"/>
      <c r="U523" s="24"/>
    </row>
    <row r="524" spans="3:21" ht="13.2">
      <c r="C524" s="21"/>
      <c r="U524" s="24"/>
    </row>
    <row r="525" spans="3:21" ht="13.2">
      <c r="C525" s="21"/>
      <c r="U525" s="24"/>
    </row>
    <row r="526" spans="3:21" ht="13.2">
      <c r="C526" s="21"/>
      <c r="U526" s="24"/>
    </row>
    <row r="527" spans="3:21" ht="13.2">
      <c r="C527" s="21"/>
      <c r="U527" s="24"/>
    </row>
    <row r="528" spans="3:21" ht="13.2">
      <c r="C528" s="21"/>
      <c r="U528" s="24"/>
    </row>
    <row r="529" spans="3:21" ht="13.2">
      <c r="C529" s="21"/>
      <c r="U529" s="24"/>
    </row>
    <row r="530" spans="3:21" ht="13.2">
      <c r="C530" s="21"/>
      <c r="U530" s="24"/>
    </row>
    <row r="531" spans="3:21" ht="13.2">
      <c r="C531" s="21"/>
      <c r="U531" s="24"/>
    </row>
    <row r="532" spans="3:21" ht="13.2">
      <c r="C532" s="21"/>
      <c r="U532" s="24"/>
    </row>
    <row r="533" spans="3:21" ht="13.2">
      <c r="C533" s="21"/>
      <c r="U533" s="24"/>
    </row>
    <row r="534" spans="3:21" ht="13.2">
      <c r="C534" s="21"/>
      <c r="U534" s="24"/>
    </row>
    <row r="535" spans="3:21" ht="13.2">
      <c r="C535" s="21"/>
      <c r="U535" s="24"/>
    </row>
    <row r="536" spans="3:21" ht="13.2">
      <c r="C536" s="21"/>
      <c r="U536" s="24"/>
    </row>
    <row r="537" spans="3:21" ht="13.2">
      <c r="C537" s="21"/>
      <c r="U537" s="24"/>
    </row>
    <row r="538" spans="3:21" ht="13.2">
      <c r="C538" s="21"/>
      <c r="U538" s="24"/>
    </row>
    <row r="539" spans="3:21" ht="13.2">
      <c r="C539" s="21"/>
      <c r="U539" s="24"/>
    </row>
    <row r="540" spans="3:21" ht="13.2">
      <c r="C540" s="21"/>
      <c r="U540" s="24"/>
    </row>
    <row r="541" spans="3:21" ht="13.2">
      <c r="C541" s="21"/>
      <c r="U541" s="24"/>
    </row>
    <row r="542" spans="3:21" ht="13.2">
      <c r="C542" s="21"/>
      <c r="U542" s="24"/>
    </row>
    <row r="543" spans="3:21" ht="13.2">
      <c r="C543" s="21"/>
      <c r="U543" s="24"/>
    </row>
    <row r="544" spans="3:21" ht="13.2">
      <c r="C544" s="21"/>
      <c r="U544" s="24"/>
    </row>
    <row r="545" spans="3:21" ht="13.2">
      <c r="C545" s="21"/>
      <c r="U545" s="24"/>
    </row>
    <row r="546" spans="3:21" ht="13.2">
      <c r="C546" s="21"/>
      <c r="U546" s="24"/>
    </row>
    <row r="547" spans="3:21" ht="13.2">
      <c r="C547" s="21"/>
      <c r="U547" s="24"/>
    </row>
    <row r="548" spans="3:21" ht="13.2">
      <c r="C548" s="21"/>
      <c r="U548" s="24"/>
    </row>
    <row r="549" spans="3:21" ht="13.2">
      <c r="C549" s="21"/>
      <c r="U549" s="24"/>
    </row>
    <row r="550" spans="3:21" ht="13.2">
      <c r="C550" s="21"/>
      <c r="U550" s="24"/>
    </row>
    <row r="551" spans="3:21" ht="13.2">
      <c r="C551" s="21"/>
      <c r="U551" s="24"/>
    </row>
    <row r="552" spans="3:21" ht="13.2">
      <c r="C552" s="21"/>
      <c r="U552" s="24"/>
    </row>
    <row r="553" spans="3:21" ht="13.2">
      <c r="C553" s="21"/>
      <c r="U553" s="24"/>
    </row>
    <row r="554" spans="3:21" ht="13.2">
      <c r="C554" s="21"/>
      <c r="U554" s="24"/>
    </row>
    <row r="555" spans="3:21" ht="13.2">
      <c r="C555" s="21"/>
      <c r="U555" s="24"/>
    </row>
    <row r="556" spans="3:21" ht="13.2">
      <c r="C556" s="21"/>
      <c r="U556" s="24"/>
    </row>
    <row r="557" spans="3:21" ht="13.2">
      <c r="C557" s="21"/>
      <c r="U557" s="24"/>
    </row>
    <row r="558" spans="3:21" ht="13.2">
      <c r="C558" s="21"/>
      <c r="U558" s="24"/>
    </row>
    <row r="559" spans="3:21" ht="13.2">
      <c r="C559" s="21"/>
      <c r="U559" s="24"/>
    </row>
    <row r="560" spans="3:21" ht="13.2">
      <c r="C560" s="21"/>
      <c r="U560" s="24"/>
    </row>
    <row r="561" spans="3:21" ht="13.2">
      <c r="C561" s="21"/>
      <c r="U561" s="24"/>
    </row>
    <row r="562" spans="3:21" ht="13.2">
      <c r="C562" s="21"/>
      <c r="U562" s="24"/>
    </row>
    <row r="563" spans="3:21" ht="13.2">
      <c r="C563" s="21"/>
      <c r="U563" s="24"/>
    </row>
    <row r="564" spans="3:21" ht="13.2">
      <c r="C564" s="21"/>
      <c r="U564" s="24"/>
    </row>
    <row r="565" spans="3:21" ht="13.2">
      <c r="C565" s="21"/>
      <c r="U565" s="24"/>
    </row>
    <row r="566" spans="3:21" ht="13.2">
      <c r="C566" s="21"/>
      <c r="U566" s="24"/>
    </row>
    <row r="567" spans="3:21" ht="13.2">
      <c r="C567" s="21"/>
      <c r="U567" s="24"/>
    </row>
    <row r="568" spans="3:21" ht="13.2">
      <c r="C568" s="21"/>
      <c r="U568" s="24"/>
    </row>
    <row r="569" spans="3:21" ht="13.2">
      <c r="C569" s="21"/>
      <c r="U569" s="24"/>
    </row>
    <row r="570" spans="3:21" ht="13.2">
      <c r="C570" s="21"/>
      <c r="U570" s="24"/>
    </row>
    <row r="571" spans="3:21" ht="13.2">
      <c r="C571" s="21"/>
      <c r="U571" s="24"/>
    </row>
    <row r="572" spans="3:21" ht="13.2">
      <c r="C572" s="21"/>
      <c r="U572" s="24"/>
    </row>
    <row r="573" spans="3:21" ht="13.2">
      <c r="C573" s="21"/>
      <c r="U573" s="24"/>
    </row>
    <row r="574" spans="3:21" ht="13.2">
      <c r="C574" s="21"/>
      <c r="U574" s="24"/>
    </row>
    <row r="575" spans="3:21" ht="13.2">
      <c r="C575" s="21"/>
      <c r="U575" s="24"/>
    </row>
    <row r="576" spans="3:21" ht="13.2">
      <c r="C576" s="21"/>
      <c r="U576" s="24"/>
    </row>
    <row r="577" spans="3:21" ht="13.2">
      <c r="C577" s="21"/>
      <c r="U577" s="24"/>
    </row>
    <row r="578" spans="3:21" ht="13.2">
      <c r="C578" s="21"/>
      <c r="U578" s="24"/>
    </row>
    <row r="579" spans="3:21" ht="13.2">
      <c r="C579" s="21"/>
      <c r="U579" s="24"/>
    </row>
    <row r="580" spans="3:21" ht="13.2">
      <c r="C580" s="21"/>
      <c r="U580" s="24"/>
    </row>
    <row r="581" spans="3:21" ht="13.2">
      <c r="C581" s="21"/>
      <c r="U581" s="24"/>
    </row>
    <row r="582" spans="3:21" ht="13.2">
      <c r="C582" s="21"/>
      <c r="U582" s="24"/>
    </row>
    <row r="583" spans="3:21" ht="13.2">
      <c r="C583" s="21"/>
      <c r="U583" s="24"/>
    </row>
    <row r="584" spans="3:21" ht="13.2">
      <c r="C584" s="21"/>
      <c r="U584" s="24"/>
    </row>
    <row r="585" spans="3:21" ht="13.2">
      <c r="C585" s="21"/>
      <c r="U585" s="24"/>
    </row>
    <row r="586" spans="3:21" ht="13.2">
      <c r="C586" s="21"/>
      <c r="U586" s="24"/>
    </row>
    <row r="587" spans="3:21" ht="13.2">
      <c r="C587" s="21"/>
      <c r="U587" s="24"/>
    </row>
    <row r="588" spans="3:21" ht="13.2">
      <c r="C588" s="21"/>
      <c r="U588" s="24"/>
    </row>
    <row r="589" spans="3:21" ht="13.2">
      <c r="C589" s="21"/>
      <c r="U589" s="24"/>
    </row>
    <row r="590" spans="3:21" ht="13.2">
      <c r="C590" s="21"/>
      <c r="U590" s="24"/>
    </row>
    <row r="591" spans="3:21" ht="13.2">
      <c r="C591" s="21"/>
      <c r="U591" s="24"/>
    </row>
    <row r="592" spans="3:21" ht="13.2">
      <c r="C592" s="21"/>
      <c r="U592" s="24"/>
    </row>
    <row r="593" spans="3:21" ht="13.2">
      <c r="C593" s="21"/>
      <c r="U593" s="24"/>
    </row>
    <row r="594" spans="3:21" ht="13.2">
      <c r="C594" s="21"/>
      <c r="U594" s="24"/>
    </row>
    <row r="595" spans="3:21" ht="13.2">
      <c r="C595" s="21"/>
      <c r="U595" s="24"/>
    </row>
    <row r="596" spans="3:21" ht="13.2">
      <c r="C596" s="21"/>
      <c r="U596" s="24"/>
    </row>
    <row r="597" spans="3:21" ht="13.2">
      <c r="C597" s="21"/>
      <c r="U597" s="24"/>
    </row>
    <row r="598" spans="3:21" ht="13.2">
      <c r="C598" s="21"/>
      <c r="U598" s="24"/>
    </row>
    <row r="599" spans="3:21" ht="13.2">
      <c r="C599" s="21"/>
      <c r="U599" s="24"/>
    </row>
    <row r="600" spans="3:21" ht="13.2">
      <c r="C600" s="21"/>
      <c r="U600" s="24"/>
    </row>
    <row r="601" spans="3:21" ht="13.2">
      <c r="C601" s="21"/>
      <c r="U601" s="24"/>
    </row>
    <row r="602" spans="3:21" ht="13.2">
      <c r="C602" s="21"/>
      <c r="U602" s="24"/>
    </row>
    <row r="603" spans="3:21" ht="13.2">
      <c r="C603" s="21"/>
      <c r="U603" s="24"/>
    </row>
    <row r="604" spans="3:21" ht="13.2">
      <c r="C604" s="21"/>
      <c r="U604" s="24"/>
    </row>
    <row r="605" spans="3:21" ht="13.2">
      <c r="C605" s="21"/>
      <c r="U605" s="24"/>
    </row>
    <row r="606" spans="3:21" ht="13.2">
      <c r="C606" s="21"/>
      <c r="U606" s="24"/>
    </row>
    <row r="607" spans="3:21" ht="13.2">
      <c r="C607" s="21"/>
      <c r="U607" s="24"/>
    </row>
    <row r="608" spans="3:21" ht="13.2">
      <c r="C608" s="21"/>
      <c r="U608" s="24"/>
    </row>
    <row r="609" spans="3:21" ht="13.2">
      <c r="C609" s="21"/>
      <c r="U609" s="24"/>
    </row>
    <row r="610" spans="3:21" ht="13.2">
      <c r="C610" s="21"/>
      <c r="U610" s="24"/>
    </row>
    <row r="611" spans="3:21" ht="13.2">
      <c r="C611" s="21"/>
      <c r="U611" s="24"/>
    </row>
    <row r="612" spans="3:21" ht="13.2">
      <c r="C612" s="21"/>
      <c r="U612" s="24"/>
    </row>
    <row r="613" spans="3:21" ht="13.2">
      <c r="C613" s="21"/>
      <c r="U613" s="24"/>
    </row>
    <row r="614" spans="3:21" ht="13.2">
      <c r="C614" s="21"/>
      <c r="U614" s="24"/>
    </row>
    <row r="615" spans="3:21" ht="13.2">
      <c r="C615" s="21"/>
      <c r="U615" s="24"/>
    </row>
    <row r="616" spans="3:21" ht="13.2">
      <c r="C616" s="21"/>
      <c r="U616" s="24"/>
    </row>
    <row r="617" spans="3:21" ht="13.2">
      <c r="C617" s="21"/>
      <c r="U617" s="24"/>
    </row>
    <row r="618" spans="3:21" ht="13.2">
      <c r="C618" s="21"/>
      <c r="U618" s="24"/>
    </row>
    <row r="619" spans="3:21" ht="13.2">
      <c r="C619" s="21"/>
      <c r="U619" s="24"/>
    </row>
    <row r="620" spans="3:21" ht="13.2">
      <c r="C620" s="21"/>
      <c r="U620" s="24"/>
    </row>
    <row r="621" spans="3:21" ht="13.2">
      <c r="C621" s="21"/>
      <c r="U621" s="24"/>
    </row>
    <row r="622" spans="3:21" ht="13.2">
      <c r="C622" s="21"/>
      <c r="U622" s="24"/>
    </row>
    <row r="623" spans="3:21" ht="13.2">
      <c r="C623" s="21"/>
      <c r="U623" s="24"/>
    </row>
    <row r="624" spans="3:21" ht="13.2">
      <c r="C624" s="21"/>
      <c r="U624" s="24"/>
    </row>
    <row r="625" spans="3:21" ht="13.2">
      <c r="C625" s="21"/>
      <c r="U625" s="24"/>
    </row>
    <row r="626" spans="3:21" ht="13.2">
      <c r="C626" s="21"/>
      <c r="U626" s="24"/>
    </row>
    <row r="627" spans="3:21" ht="13.2">
      <c r="C627" s="21"/>
      <c r="U627" s="24"/>
    </row>
    <row r="628" spans="3:21" ht="13.2">
      <c r="C628" s="21"/>
      <c r="U628" s="24"/>
    </row>
    <row r="629" spans="3:21" ht="13.2">
      <c r="C629" s="21"/>
      <c r="U629" s="24"/>
    </row>
    <row r="630" spans="3:21" ht="13.2">
      <c r="C630" s="21"/>
      <c r="U630" s="24"/>
    </row>
    <row r="631" spans="3:21" ht="13.2">
      <c r="C631" s="21"/>
      <c r="U631" s="24"/>
    </row>
    <row r="632" spans="3:21" ht="13.2">
      <c r="C632" s="21"/>
      <c r="U632" s="24"/>
    </row>
    <row r="633" spans="3:21" ht="13.2">
      <c r="C633" s="21"/>
      <c r="U633" s="24"/>
    </row>
    <row r="634" spans="3:21" ht="13.2">
      <c r="C634" s="21"/>
      <c r="U634" s="24"/>
    </row>
    <row r="635" spans="3:21" ht="13.2">
      <c r="C635" s="21"/>
      <c r="U635" s="24"/>
    </row>
    <row r="636" spans="3:21" ht="13.2">
      <c r="C636" s="21"/>
      <c r="U636" s="24"/>
    </row>
    <row r="637" spans="3:21" ht="13.2">
      <c r="C637" s="21"/>
      <c r="U637" s="24"/>
    </row>
    <row r="638" spans="3:21" ht="13.2">
      <c r="C638" s="21"/>
      <c r="U638" s="24"/>
    </row>
    <row r="639" spans="3:21" ht="13.2">
      <c r="C639" s="21"/>
      <c r="U639" s="24"/>
    </row>
    <row r="640" spans="3:21" ht="13.2">
      <c r="C640" s="21"/>
      <c r="U640" s="24"/>
    </row>
    <row r="641" spans="3:21" ht="13.2">
      <c r="C641" s="21"/>
      <c r="U641" s="24"/>
    </row>
    <row r="642" spans="3:21" ht="13.2">
      <c r="C642" s="21"/>
      <c r="U642" s="24"/>
    </row>
    <row r="643" spans="3:21" ht="13.2">
      <c r="C643" s="21"/>
      <c r="U643" s="24"/>
    </row>
    <row r="644" spans="3:21" ht="13.2">
      <c r="C644" s="21"/>
      <c r="U644" s="24"/>
    </row>
    <row r="645" spans="3:21" ht="13.2">
      <c r="C645" s="21"/>
      <c r="U645" s="24"/>
    </row>
    <row r="646" spans="3:21" ht="13.2">
      <c r="C646" s="21"/>
      <c r="U646" s="24"/>
    </row>
    <row r="647" spans="3:21" ht="13.2">
      <c r="C647" s="21"/>
      <c r="U647" s="24"/>
    </row>
    <row r="648" spans="3:21" ht="13.2">
      <c r="C648" s="21"/>
      <c r="U648" s="24"/>
    </row>
    <row r="649" spans="3:21" ht="13.2">
      <c r="C649" s="21"/>
      <c r="U649" s="24"/>
    </row>
    <row r="650" spans="3:21" ht="13.2">
      <c r="C650" s="21"/>
      <c r="U650" s="24"/>
    </row>
    <row r="651" spans="3:21" ht="13.2">
      <c r="C651" s="21"/>
      <c r="U651" s="24"/>
    </row>
    <row r="652" spans="3:21" ht="13.2">
      <c r="C652" s="21"/>
      <c r="U652" s="24"/>
    </row>
    <row r="653" spans="3:21" ht="13.2">
      <c r="C653" s="21"/>
      <c r="U653" s="24"/>
    </row>
    <row r="654" spans="3:21" ht="13.2">
      <c r="C654" s="21"/>
      <c r="U654" s="24"/>
    </row>
    <row r="655" spans="3:21" ht="13.2">
      <c r="C655" s="21"/>
      <c r="U655" s="24"/>
    </row>
    <row r="656" spans="3:21" ht="13.2">
      <c r="C656" s="21"/>
      <c r="U656" s="24"/>
    </row>
    <row r="657" spans="3:21" ht="13.2">
      <c r="C657" s="21"/>
      <c r="U657" s="24"/>
    </row>
    <row r="658" spans="3:21" ht="13.2">
      <c r="C658" s="21"/>
      <c r="U658" s="24"/>
    </row>
    <row r="659" spans="3:21" ht="13.2">
      <c r="C659" s="21"/>
      <c r="U659" s="24"/>
    </row>
    <row r="660" spans="3:21" ht="13.2">
      <c r="C660" s="21"/>
      <c r="U660" s="24"/>
    </row>
    <row r="661" spans="3:21" ht="13.2">
      <c r="C661" s="21"/>
      <c r="U661" s="24"/>
    </row>
    <row r="662" spans="3:21" ht="13.2">
      <c r="C662" s="21"/>
      <c r="U662" s="24"/>
    </row>
    <row r="663" spans="3:21" ht="13.2">
      <c r="C663" s="21"/>
      <c r="U663" s="24"/>
    </row>
    <row r="664" spans="3:21" ht="13.2">
      <c r="C664" s="21"/>
      <c r="U664" s="24"/>
    </row>
    <row r="665" spans="3:21" ht="13.2">
      <c r="C665" s="21"/>
      <c r="U665" s="24"/>
    </row>
    <row r="666" spans="3:21" ht="13.2">
      <c r="C666" s="21"/>
      <c r="U666" s="24"/>
    </row>
    <row r="667" spans="3:21" ht="13.2">
      <c r="C667" s="21"/>
      <c r="U667" s="24"/>
    </row>
    <row r="668" spans="3:21" ht="13.2">
      <c r="C668" s="21"/>
      <c r="U668" s="24"/>
    </row>
    <row r="669" spans="3:21" ht="13.2">
      <c r="C669" s="21"/>
      <c r="U669" s="24"/>
    </row>
    <row r="670" spans="3:21" ht="13.2">
      <c r="C670" s="21"/>
      <c r="U670" s="24"/>
    </row>
    <row r="671" spans="3:21" ht="13.2">
      <c r="C671" s="21"/>
      <c r="U671" s="24"/>
    </row>
    <row r="672" spans="3:21" ht="13.2">
      <c r="C672" s="21"/>
      <c r="U672" s="24"/>
    </row>
    <row r="673" spans="3:21" ht="13.2">
      <c r="C673" s="21"/>
      <c r="U673" s="24"/>
    </row>
    <row r="674" spans="3:21" ht="13.2">
      <c r="C674" s="21"/>
      <c r="U674" s="24"/>
    </row>
    <row r="675" spans="3:21" ht="13.2">
      <c r="C675" s="21"/>
      <c r="U675" s="24"/>
    </row>
    <row r="676" spans="3:21" ht="13.2">
      <c r="C676" s="21"/>
      <c r="U676" s="24"/>
    </row>
    <row r="677" spans="3:21" ht="13.2">
      <c r="C677" s="21"/>
      <c r="U677" s="24"/>
    </row>
    <row r="678" spans="3:21" ht="13.2">
      <c r="C678" s="21"/>
      <c r="U678" s="24"/>
    </row>
    <row r="679" spans="3:21" ht="13.2">
      <c r="C679" s="21"/>
      <c r="U679" s="24"/>
    </row>
    <row r="680" spans="3:21" ht="13.2">
      <c r="C680" s="21"/>
      <c r="U680" s="24"/>
    </row>
    <row r="681" spans="3:21" ht="13.2">
      <c r="C681" s="21"/>
      <c r="U681" s="24"/>
    </row>
    <row r="682" spans="3:21" ht="13.2">
      <c r="C682" s="21"/>
      <c r="U682" s="24"/>
    </row>
    <row r="683" spans="3:21" ht="13.2">
      <c r="C683" s="21"/>
      <c r="U683" s="24"/>
    </row>
    <row r="684" spans="3:21" ht="13.2">
      <c r="C684" s="21"/>
      <c r="U684" s="24"/>
    </row>
    <row r="685" spans="3:21" ht="13.2">
      <c r="C685" s="21"/>
      <c r="U685" s="24"/>
    </row>
    <row r="686" spans="3:21" ht="13.2">
      <c r="C686" s="21"/>
      <c r="U686" s="24"/>
    </row>
    <row r="687" spans="3:21" ht="13.2">
      <c r="C687" s="21"/>
      <c r="U687" s="24"/>
    </row>
    <row r="688" spans="3:21" ht="13.2">
      <c r="C688" s="21"/>
      <c r="U688" s="24"/>
    </row>
    <row r="689" spans="3:21" ht="13.2">
      <c r="C689" s="21"/>
      <c r="U689" s="24"/>
    </row>
    <row r="690" spans="3:21" ht="13.2">
      <c r="C690" s="21"/>
      <c r="U690" s="24"/>
    </row>
    <row r="691" spans="3:21" ht="13.2">
      <c r="C691" s="21"/>
      <c r="U691" s="24"/>
    </row>
    <row r="692" spans="3:21" ht="13.2">
      <c r="C692" s="21"/>
      <c r="U692" s="24"/>
    </row>
    <row r="693" spans="3:21" ht="13.2">
      <c r="C693" s="21"/>
      <c r="U693" s="24"/>
    </row>
    <row r="694" spans="3:21" ht="13.2">
      <c r="C694" s="21"/>
      <c r="U694" s="24"/>
    </row>
    <row r="695" spans="3:21" ht="13.2">
      <c r="C695" s="21"/>
      <c r="U695" s="24"/>
    </row>
    <row r="696" spans="3:21" ht="13.2">
      <c r="C696" s="21"/>
      <c r="U696" s="24"/>
    </row>
    <row r="697" spans="3:21" ht="13.2">
      <c r="C697" s="21"/>
      <c r="U697" s="24"/>
    </row>
    <row r="698" spans="3:21" ht="13.2">
      <c r="C698" s="21"/>
      <c r="U698" s="24"/>
    </row>
    <row r="699" spans="3:21" ht="13.2">
      <c r="C699" s="21"/>
      <c r="U699" s="24"/>
    </row>
    <row r="700" spans="3:21" ht="13.2">
      <c r="C700" s="21"/>
      <c r="U700" s="24"/>
    </row>
    <row r="701" spans="3:21" ht="13.2">
      <c r="C701" s="21"/>
      <c r="U701" s="24"/>
    </row>
    <row r="702" spans="3:21" ht="13.2">
      <c r="C702" s="21"/>
      <c r="U702" s="24"/>
    </row>
    <row r="703" spans="3:21" ht="13.2">
      <c r="C703" s="21"/>
      <c r="U703" s="24"/>
    </row>
    <row r="704" spans="3:21" ht="13.2">
      <c r="C704" s="21"/>
      <c r="U704" s="24"/>
    </row>
    <row r="705" spans="3:21" ht="13.2">
      <c r="C705" s="21"/>
      <c r="U705" s="24"/>
    </row>
    <row r="706" spans="3:21" ht="13.2">
      <c r="C706" s="21"/>
      <c r="U706" s="24"/>
    </row>
    <row r="707" spans="3:21" ht="13.2">
      <c r="C707" s="21"/>
      <c r="U707" s="24"/>
    </row>
    <row r="708" spans="3:21" ht="13.2">
      <c r="C708" s="21"/>
      <c r="U708" s="24"/>
    </row>
    <row r="709" spans="3:21" ht="13.2">
      <c r="C709" s="21"/>
      <c r="U709" s="24"/>
    </row>
    <row r="710" spans="3:21" ht="13.2">
      <c r="C710" s="21"/>
      <c r="U710" s="24"/>
    </row>
    <row r="711" spans="3:21" ht="13.2">
      <c r="C711" s="21"/>
      <c r="U711" s="24"/>
    </row>
    <row r="712" spans="3:21" ht="13.2">
      <c r="C712" s="21"/>
      <c r="U712" s="24"/>
    </row>
    <row r="713" spans="3:21" ht="13.2">
      <c r="C713" s="21"/>
      <c r="U713" s="24"/>
    </row>
    <row r="714" spans="3:21" ht="13.2">
      <c r="C714" s="21"/>
      <c r="U714" s="24"/>
    </row>
    <row r="715" spans="3:21" ht="13.2">
      <c r="C715" s="21"/>
      <c r="U715" s="24"/>
    </row>
    <row r="716" spans="3:21" ht="13.2">
      <c r="C716" s="21"/>
      <c r="U716" s="24"/>
    </row>
    <row r="717" spans="3:21" ht="13.2">
      <c r="C717" s="21"/>
      <c r="U717" s="24"/>
    </row>
    <row r="718" spans="3:21" ht="13.2">
      <c r="C718" s="21"/>
      <c r="U718" s="24"/>
    </row>
    <row r="719" spans="3:21" ht="13.2">
      <c r="C719" s="21"/>
      <c r="U719" s="24"/>
    </row>
    <row r="720" spans="3:21" ht="13.2">
      <c r="C720" s="21"/>
      <c r="U720" s="24"/>
    </row>
    <row r="721" spans="3:21" ht="13.2">
      <c r="C721" s="21"/>
      <c r="U721" s="24"/>
    </row>
    <row r="722" spans="3:21" ht="13.2">
      <c r="C722" s="21"/>
      <c r="U722" s="24"/>
    </row>
    <row r="723" spans="3:21" ht="13.2">
      <c r="C723" s="21"/>
      <c r="U723" s="24"/>
    </row>
    <row r="724" spans="3:21" ht="13.2">
      <c r="C724" s="21"/>
      <c r="U724" s="24"/>
    </row>
    <row r="725" spans="3:21" ht="13.2">
      <c r="C725" s="21"/>
      <c r="U725" s="24"/>
    </row>
    <row r="726" spans="3:21" ht="13.2">
      <c r="C726" s="21"/>
      <c r="U726" s="24"/>
    </row>
    <row r="727" spans="3:21" ht="13.2">
      <c r="C727" s="21"/>
      <c r="U727" s="24"/>
    </row>
    <row r="728" spans="3:21" ht="13.2">
      <c r="C728" s="21"/>
      <c r="U728" s="24"/>
    </row>
    <row r="729" spans="3:21" ht="13.2">
      <c r="C729" s="21"/>
      <c r="U729" s="24"/>
    </row>
    <row r="730" spans="3:21" ht="13.2">
      <c r="C730" s="21"/>
      <c r="U730" s="24"/>
    </row>
    <row r="731" spans="3:21" ht="13.2">
      <c r="C731" s="21"/>
      <c r="U731" s="24"/>
    </row>
    <row r="732" spans="3:21" ht="13.2">
      <c r="C732" s="21"/>
      <c r="U732" s="24"/>
    </row>
    <row r="733" spans="3:21" ht="13.2">
      <c r="C733" s="21"/>
      <c r="U733" s="24"/>
    </row>
    <row r="734" spans="3:21" ht="13.2">
      <c r="C734" s="21"/>
      <c r="U734" s="24"/>
    </row>
    <row r="735" spans="3:21" ht="13.2">
      <c r="C735" s="21"/>
      <c r="U735" s="24"/>
    </row>
    <row r="736" spans="3:21" ht="13.2">
      <c r="C736" s="21"/>
      <c r="U736" s="24"/>
    </row>
    <row r="737" spans="3:21" ht="13.2">
      <c r="C737" s="21"/>
      <c r="U737" s="24"/>
    </row>
    <row r="738" spans="3:21" ht="13.2">
      <c r="C738" s="21"/>
      <c r="U738" s="24"/>
    </row>
    <row r="739" spans="3:21" ht="13.2">
      <c r="C739" s="21"/>
      <c r="U739" s="24"/>
    </row>
    <row r="740" spans="3:21" ht="13.2">
      <c r="C740" s="21"/>
      <c r="U740" s="24"/>
    </row>
    <row r="741" spans="3:21" ht="13.2">
      <c r="C741" s="21"/>
      <c r="U741" s="24"/>
    </row>
    <row r="742" spans="3:21" ht="13.2">
      <c r="C742" s="21"/>
      <c r="U742" s="24"/>
    </row>
    <row r="743" spans="3:21" ht="13.2">
      <c r="C743" s="21"/>
      <c r="U743" s="24"/>
    </row>
    <row r="744" spans="3:21" ht="13.2">
      <c r="C744" s="21"/>
      <c r="U744" s="24"/>
    </row>
    <row r="745" spans="3:21" ht="13.2">
      <c r="C745" s="21"/>
      <c r="U745" s="24"/>
    </row>
    <row r="746" spans="3:21" ht="13.2">
      <c r="C746" s="21"/>
      <c r="U746" s="24"/>
    </row>
    <row r="747" spans="3:21" ht="13.2">
      <c r="C747" s="21"/>
      <c r="U747" s="24"/>
    </row>
    <row r="748" spans="3:21" ht="13.2">
      <c r="C748" s="21"/>
      <c r="U748" s="24"/>
    </row>
    <row r="749" spans="3:21" ht="13.2">
      <c r="C749" s="21"/>
      <c r="U749" s="24"/>
    </row>
    <row r="750" spans="3:21" ht="13.2">
      <c r="C750" s="21"/>
      <c r="U750" s="24"/>
    </row>
    <row r="751" spans="3:21" ht="13.2">
      <c r="C751" s="21"/>
      <c r="U751" s="24"/>
    </row>
    <row r="752" spans="3:21" ht="13.2">
      <c r="C752" s="21"/>
      <c r="U752" s="24"/>
    </row>
    <row r="753" spans="3:21" ht="13.2">
      <c r="C753" s="21"/>
      <c r="U753" s="24"/>
    </row>
    <row r="754" spans="3:21" ht="13.2">
      <c r="C754" s="21"/>
      <c r="U754" s="24"/>
    </row>
    <row r="755" spans="3:21" ht="13.2">
      <c r="C755" s="21"/>
      <c r="U755" s="24"/>
    </row>
    <row r="756" spans="3:21" ht="13.2">
      <c r="C756" s="21"/>
      <c r="U756" s="24"/>
    </row>
    <row r="757" spans="3:21" ht="13.2">
      <c r="C757" s="21"/>
      <c r="U757" s="24"/>
    </row>
    <row r="758" spans="3:21" ht="13.2">
      <c r="C758" s="21"/>
      <c r="U758" s="24"/>
    </row>
    <row r="759" spans="3:21" ht="13.2">
      <c r="C759" s="21"/>
      <c r="U759" s="24"/>
    </row>
    <row r="760" spans="3:21" ht="13.2">
      <c r="C760" s="21"/>
      <c r="U760" s="24"/>
    </row>
    <row r="761" spans="3:21" ht="13.2">
      <c r="C761" s="21"/>
      <c r="U761" s="24"/>
    </row>
    <row r="762" spans="3:21" ht="13.2">
      <c r="C762" s="21"/>
      <c r="U762" s="24"/>
    </row>
    <row r="763" spans="3:21" ht="13.2">
      <c r="C763" s="21"/>
      <c r="U763" s="24"/>
    </row>
    <row r="764" spans="3:21" ht="13.2">
      <c r="C764" s="21"/>
      <c r="U764" s="24"/>
    </row>
    <row r="765" spans="3:21" ht="13.2">
      <c r="C765" s="21"/>
      <c r="U765" s="24"/>
    </row>
    <row r="766" spans="3:21" ht="13.2">
      <c r="C766" s="21"/>
      <c r="U766" s="24"/>
    </row>
    <row r="767" spans="3:21" ht="13.2">
      <c r="C767" s="21"/>
      <c r="U767" s="24"/>
    </row>
    <row r="768" spans="3:21" ht="13.2">
      <c r="C768" s="21"/>
      <c r="U768" s="24"/>
    </row>
    <row r="769" spans="3:21" ht="13.2">
      <c r="C769" s="21"/>
      <c r="U769" s="24"/>
    </row>
    <row r="770" spans="3:21" ht="13.2">
      <c r="C770" s="21"/>
      <c r="U770" s="24"/>
    </row>
    <row r="771" spans="3:21" ht="13.2">
      <c r="C771" s="21"/>
      <c r="U771" s="24"/>
    </row>
    <row r="772" spans="3:21" ht="13.2">
      <c r="C772" s="21"/>
      <c r="U772" s="24"/>
    </row>
    <row r="773" spans="3:21" ht="13.2">
      <c r="C773" s="21"/>
      <c r="U773" s="24"/>
    </row>
    <row r="774" spans="3:21" ht="13.2">
      <c r="C774" s="21"/>
      <c r="U774" s="24"/>
    </row>
    <row r="775" spans="3:21" ht="13.2">
      <c r="C775" s="21"/>
      <c r="U775" s="24"/>
    </row>
    <row r="776" spans="3:21" ht="13.2">
      <c r="C776" s="21"/>
      <c r="U776" s="24"/>
    </row>
    <row r="777" spans="3:21" ht="13.2">
      <c r="C777" s="21"/>
      <c r="U777" s="24"/>
    </row>
    <row r="778" spans="3:21" ht="13.2">
      <c r="C778" s="21"/>
      <c r="U778" s="24"/>
    </row>
    <row r="779" spans="3:21" ht="13.2">
      <c r="C779" s="21"/>
      <c r="U779" s="24"/>
    </row>
    <row r="780" spans="3:21" ht="13.2">
      <c r="C780" s="21"/>
      <c r="U780" s="24"/>
    </row>
    <row r="781" spans="3:21" ht="13.2">
      <c r="C781" s="21"/>
      <c r="U781" s="24"/>
    </row>
    <row r="782" spans="3:21" ht="13.2">
      <c r="C782" s="21"/>
      <c r="U782" s="24"/>
    </row>
    <row r="783" spans="3:21" ht="13.2">
      <c r="C783" s="21"/>
      <c r="U783" s="24"/>
    </row>
    <row r="784" spans="3:21" ht="13.2">
      <c r="C784" s="21"/>
      <c r="U784" s="24"/>
    </row>
    <row r="785" spans="3:21" ht="13.2">
      <c r="C785" s="21"/>
      <c r="U785" s="24"/>
    </row>
    <row r="786" spans="3:21" ht="13.2">
      <c r="C786" s="21"/>
      <c r="U786" s="24"/>
    </row>
    <row r="787" spans="3:21" ht="13.2">
      <c r="C787" s="21"/>
      <c r="U787" s="24"/>
    </row>
    <row r="788" spans="3:21" ht="13.2">
      <c r="C788" s="21"/>
      <c r="U788" s="24"/>
    </row>
    <row r="789" spans="3:21" ht="13.2">
      <c r="C789" s="21"/>
      <c r="U789" s="24"/>
    </row>
    <row r="790" spans="3:21" ht="13.2">
      <c r="C790" s="21"/>
      <c r="U790" s="24"/>
    </row>
    <row r="791" spans="3:21" ht="13.2">
      <c r="C791" s="21"/>
      <c r="U791" s="24"/>
    </row>
    <row r="792" spans="3:21" ht="13.2">
      <c r="C792" s="21"/>
      <c r="U792" s="24"/>
    </row>
    <row r="793" spans="3:21" ht="13.2">
      <c r="C793" s="21"/>
      <c r="U793" s="24"/>
    </row>
    <row r="794" spans="3:21" ht="13.2">
      <c r="C794" s="21"/>
      <c r="U794" s="24"/>
    </row>
    <row r="795" spans="3:21" ht="13.2">
      <c r="C795" s="21"/>
      <c r="U795" s="24"/>
    </row>
    <row r="796" spans="3:21" ht="13.2">
      <c r="C796" s="21"/>
      <c r="U796" s="24"/>
    </row>
    <row r="797" spans="3:21" ht="13.2">
      <c r="C797" s="21"/>
      <c r="U797" s="24"/>
    </row>
    <row r="798" spans="3:21" ht="13.2">
      <c r="C798" s="21"/>
      <c r="U798" s="24"/>
    </row>
    <row r="799" spans="3:21" ht="13.2">
      <c r="C799" s="21"/>
      <c r="U799" s="24"/>
    </row>
    <row r="800" spans="3:21" ht="13.2">
      <c r="C800" s="21"/>
      <c r="U800" s="24"/>
    </row>
    <row r="801" spans="3:21" ht="13.2">
      <c r="C801" s="21"/>
      <c r="U801" s="24"/>
    </row>
    <row r="802" spans="3:21" ht="13.2">
      <c r="C802" s="21"/>
      <c r="U802" s="24"/>
    </row>
    <row r="803" spans="3:21" ht="13.2">
      <c r="C803" s="21"/>
      <c r="U803" s="24"/>
    </row>
    <row r="804" spans="3:21" ht="13.2">
      <c r="C804" s="21"/>
      <c r="U804" s="24"/>
    </row>
    <row r="805" spans="3:21" ht="13.2">
      <c r="C805" s="21"/>
      <c r="U805" s="24"/>
    </row>
    <row r="806" spans="3:21" ht="13.2">
      <c r="C806" s="21"/>
      <c r="U806" s="24"/>
    </row>
    <row r="807" spans="3:21" ht="13.2">
      <c r="C807" s="21"/>
      <c r="U807" s="24"/>
    </row>
    <row r="808" spans="3:21" ht="13.2">
      <c r="C808" s="21"/>
      <c r="U808" s="24"/>
    </row>
    <row r="809" spans="3:21" ht="13.2">
      <c r="C809" s="21"/>
      <c r="U809" s="24"/>
    </row>
    <row r="810" spans="3:21" ht="13.2">
      <c r="C810" s="21"/>
      <c r="U810" s="24"/>
    </row>
    <row r="811" spans="3:21" ht="13.2">
      <c r="C811" s="21"/>
      <c r="U811" s="24"/>
    </row>
    <row r="812" spans="3:21" ht="13.2">
      <c r="C812" s="21"/>
      <c r="U812" s="24"/>
    </row>
    <row r="813" spans="3:21" ht="13.2">
      <c r="C813" s="21"/>
      <c r="U813" s="24"/>
    </row>
    <row r="814" spans="3:21" ht="13.2">
      <c r="C814" s="21"/>
      <c r="U814" s="24"/>
    </row>
    <row r="815" spans="3:21" ht="13.2">
      <c r="C815" s="21"/>
      <c r="U815" s="24"/>
    </row>
    <row r="816" spans="3:21" ht="13.2">
      <c r="C816" s="21"/>
      <c r="U816" s="24"/>
    </row>
    <row r="817" spans="3:21" ht="13.2">
      <c r="C817" s="21"/>
      <c r="U817" s="24"/>
    </row>
    <row r="818" spans="3:21" ht="13.2">
      <c r="C818" s="21"/>
      <c r="U818" s="24"/>
    </row>
    <row r="819" spans="3:21" ht="13.2">
      <c r="C819" s="21"/>
      <c r="U819" s="24"/>
    </row>
    <row r="820" spans="3:21" ht="13.2">
      <c r="C820" s="21"/>
      <c r="U820" s="24"/>
    </row>
    <row r="821" spans="3:21" ht="13.2">
      <c r="C821" s="21"/>
      <c r="U821" s="24"/>
    </row>
    <row r="822" spans="3:21" ht="13.2">
      <c r="C822" s="21"/>
      <c r="U822" s="24"/>
    </row>
    <row r="823" spans="3:21" ht="13.2">
      <c r="C823" s="21"/>
      <c r="U823" s="24"/>
    </row>
    <row r="824" spans="3:21" ht="13.2">
      <c r="C824" s="21"/>
      <c r="U824" s="24"/>
    </row>
    <row r="825" spans="3:21" ht="13.2">
      <c r="C825" s="21"/>
      <c r="U825" s="24"/>
    </row>
    <row r="826" spans="3:21" ht="13.2">
      <c r="C826" s="21"/>
      <c r="U826" s="24"/>
    </row>
    <row r="827" spans="3:21" ht="13.2">
      <c r="C827" s="21"/>
      <c r="U827" s="24"/>
    </row>
    <row r="828" spans="3:21" ht="13.2">
      <c r="C828" s="21"/>
      <c r="U828" s="24"/>
    </row>
    <row r="829" spans="3:21" ht="13.2">
      <c r="C829" s="21"/>
      <c r="U829" s="24"/>
    </row>
    <row r="830" spans="3:21" ht="13.2">
      <c r="C830" s="21"/>
      <c r="U830" s="24"/>
    </row>
    <row r="831" spans="3:21" ht="13.2">
      <c r="C831" s="21"/>
      <c r="U831" s="24"/>
    </row>
    <row r="832" spans="3:21" ht="13.2">
      <c r="C832" s="21"/>
      <c r="U832" s="24"/>
    </row>
    <row r="833" spans="3:21" ht="13.2">
      <c r="C833" s="21"/>
      <c r="U833" s="24"/>
    </row>
    <row r="834" spans="3:21" ht="13.2">
      <c r="C834" s="21"/>
      <c r="U834" s="24"/>
    </row>
    <row r="835" spans="3:21" ht="13.2">
      <c r="C835" s="21"/>
      <c r="U835" s="24"/>
    </row>
    <row r="836" spans="3:21" ht="13.2">
      <c r="C836" s="21"/>
      <c r="U836" s="24"/>
    </row>
    <row r="837" spans="3:21" ht="13.2">
      <c r="C837" s="21"/>
      <c r="U837" s="24"/>
    </row>
    <row r="838" spans="3:21" ht="13.2">
      <c r="C838" s="21"/>
      <c r="U838" s="24"/>
    </row>
    <row r="839" spans="3:21" ht="13.2">
      <c r="C839" s="21"/>
      <c r="U839" s="24"/>
    </row>
    <row r="840" spans="3:21" ht="13.2">
      <c r="C840" s="21"/>
      <c r="U840" s="24"/>
    </row>
    <row r="841" spans="3:21" ht="13.2">
      <c r="C841" s="21"/>
      <c r="U841" s="24"/>
    </row>
    <row r="842" spans="3:21" ht="13.2">
      <c r="C842" s="21"/>
      <c r="U842" s="24"/>
    </row>
    <row r="843" spans="3:21" ht="13.2">
      <c r="C843" s="21"/>
      <c r="U843" s="24"/>
    </row>
    <row r="844" spans="3:21" ht="13.2">
      <c r="C844" s="21"/>
      <c r="U844" s="24"/>
    </row>
    <row r="845" spans="3:21" ht="13.2">
      <c r="C845" s="21"/>
      <c r="U845" s="24"/>
    </row>
    <row r="846" spans="3:21" ht="13.2">
      <c r="C846" s="21"/>
      <c r="U846" s="24"/>
    </row>
    <row r="847" spans="3:21" ht="13.2">
      <c r="C847" s="21"/>
      <c r="U847" s="24"/>
    </row>
    <row r="848" spans="3:21" ht="13.2">
      <c r="C848" s="21"/>
      <c r="U848" s="24"/>
    </row>
    <row r="849" spans="3:21" ht="13.2">
      <c r="C849" s="21"/>
      <c r="U849" s="24"/>
    </row>
    <row r="850" spans="3:21" ht="13.2">
      <c r="C850" s="21"/>
      <c r="U850" s="24"/>
    </row>
    <row r="851" spans="3:21" ht="13.2">
      <c r="C851" s="21"/>
      <c r="U851" s="24"/>
    </row>
    <row r="852" spans="3:21" ht="13.2">
      <c r="C852" s="21"/>
      <c r="U852" s="24"/>
    </row>
    <row r="853" spans="3:21" ht="13.2">
      <c r="C853" s="21"/>
      <c r="U853" s="24"/>
    </row>
    <row r="854" spans="3:21" ht="13.2">
      <c r="C854" s="21"/>
      <c r="U854" s="24"/>
    </row>
    <row r="855" spans="3:21" ht="13.2">
      <c r="C855" s="21"/>
      <c r="U855" s="24"/>
    </row>
    <row r="856" spans="3:21" ht="13.2">
      <c r="C856" s="21"/>
      <c r="U856" s="24"/>
    </row>
    <row r="857" spans="3:21" ht="13.2">
      <c r="C857" s="21"/>
      <c r="U857" s="24"/>
    </row>
    <row r="858" spans="3:21" ht="13.2">
      <c r="C858" s="21"/>
      <c r="U858" s="24"/>
    </row>
    <row r="859" spans="3:21" ht="13.2">
      <c r="C859" s="21"/>
      <c r="U859" s="24"/>
    </row>
    <row r="860" spans="3:21" ht="13.2">
      <c r="C860" s="21"/>
      <c r="U860" s="24"/>
    </row>
    <row r="861" spans="3:21" ht="13.2">
      <c r="C861" s="21"/>
      <c r="U861" s="24"/>
    </row>
    <row r="862" spans="3:21" ht="13.2">
      <c r="C862" s="21"/>
      <c r="U862" s="24"/>
    </row>
    <row r="863" spans="3:21" ht="13.2">
      <c r="C863" s="21"/>
      <c r="U863" s="24"/>
    </row>
    <row r="864" spans="3:21" ht="13.2">
      <c r="C864" s="21"/>
      <c r="U864" s="24"/>
    </row>
    <row r="865" spans="3:21" ht="13.2">
      <c r="C865" s="21"/>
      <c r="U865" s="24"/>
    </row>
    <row r="866" spans="3:21" ht="13.2">
      <c r="C866" s="21"/>
      <c r="U866" s="24"/>
    </row>
    <row r="867" spans="3:21" ht="13.2">
      <c r="C867" s="21"/>
      <c r="U867" s="24"/>
    </row>
    <row r="868" spans="3:21" ht="13.2">
      <c r="C868" s="21"/>
      <c r="U868" s="24"/>
    </row>
    <row r="869" spans="3:21" ht="13.2">
      <c r="C869" s="21"/>
      <c r="U869" s="24"/>
    </row>
    <row r="870" spans="3:21" ht="13.2">
      <c r="C870" s="21"/>
      <c r="U870" s="24"/>
    </row>
    <row r="871" spans="3:21" ht="13.2">
      <c r="C871" s="21"/>
      <c r="U871" s="24"/>
    </row>
    <row r="872" spans="3:21" ht="13.2">
      <c r="C872" s="21"/>
      <c r="U872" s="24"/>
    </row>
    <row r="873" spans="3:21" ht="13.2">
      <c r="C873" s="21"/>
      <c r="U873" s="24"/>
    </row>
    <row r="874" spans="3:21" ht="13.2">
      <c r="C874" s="21"/>
      <c r="U874" s="24"/>
    </row>
    <row r="875" spans="3:21" ht="13.2">
      <c r="C875" s="21"/>
      <c r="U875" s="24"/>
    </row>
    <row r="876" spans="3:21" ht="13.2">
      <c r="C876" s="21"/>
      <c r="U876" s="24"/>
    </row>
    <row r="877" spans="3:21" ht="13.2">
      <c r="C877" s="21"/>
      <c r="U877" s="24"/>
    </row>
    <row r="878" spans="3:21" ht="13.2">
      <c r="C878" s="21"/>
      <c r="U878" s="24"/>
    </row>
    <row r="879" spans="3:21" ht="13.2">
      <c r="C879" s="21"/>
      <c r="U879" s="24"/>
    </row>
    <row r="880" spans="3:21" ht="13.2">
      <c r="C880" s="21"/>
      <c r="U880" s="24"/>
    </row>
    <row r="881" spans="3:21" ht="13.2">
      <c r="C881" s="21"/>
      <c r="U881" s="24"/>
    </row>
    <row r="882" spans="3:21" ht="13.2">
      <c r="C882" s="21"/>
      <c r="U882" s="24"/>
    </row>
    <row r="883" spans="3:21" ht="13.2">
      <c r="C883" s="21"/>
      <c r="U883" s="24"/>
    </row>
    <row r="884" spans="3:21" ht="13.2">
      <c r="C884" s="21"/>
      <c r="U884" s="24"/>
    </row>
    <row r="885" spans="3:21" ht="13.2">
      <c r="C885" s="21"/>
      <c r="U885" s="24"/>
    </row>
    <row r="886" spans="3:21" ht="13.2">
      <c r="C886" s="21"/>
      <c r="U886" s="24"/>
    </row>
    <row r="887" spans="3:21" ht="13.2">
      <c r="C887" s="21"/>
      <c r="U887" s="24"/>
    </row>
    <row r="888" spans="3:21" ht="13.2">
      <c r="C888" s="21"/>
      <c r="U888" s="24"/>
    </row>
    <row r="889" spans="3:21" ht="13.2">
      <c r="C889" s="21"/>
      <c r="U889" s="24"/>
    </row>
    <row r="890" spans="3:21" ht="13.2">
      <c r="C890" s="21"/>
      <c r="U890" s="24"/>
    </row>
    <row r="891" spans="3:21" ht="13.2">
      <c r="C891" s="21"/>
      <c r="U891" s="24"/>
    </row>
    <row r="892" spans="3:21" ht="13.2">
      <c r="C892" s="21"/>
      <c r="U892" s="24"/>
    </row>
    <row r="893" spans="3:21" ht="13.2">
      <c r="C893" s="21"/>
      <c r="U893" s="24"/>
    </row>
    <row r="894" spans="3:21" ht="13.2">
      <c r="C894" s="21"/>
      <c r="U894" s="24"/>
    </row>
    <row r="895" spans="3:21" ht="13.2">
      <c r="C895" s="21"/>
      <c r="U895" s="24"/>
    </row>
    <row r="896" spans="3:21" ht="13.2">
      <c r="C896" s="21"/>
      <c r="U896" s="24"/>
    </row>
    <row r="897" spans="3:21" ht="13.2">
      <c r="C897" s="21"/>
      <c r="U897" s="24"/>
    </row>
    <row r="898" spans="3:21" ht="13.2">
      <c r="C898" s="21"/>
      <c r="U898" s="24"/>
    </row>
    <row r="899" spans="3:21" ht="13.2">
      <c r="C899" s="21"/>
      <c r="U899" s="24"/>
    </row>
    <row r="900" spans="3:21" ht="13.2">
      <c r="C900" s="21"/>
      <c r="U900" s="24"/>
    </row>
    <row r="901" spans="3:21" ht="13.2">
      <c r="C901" s="21"/>
      <c r="U901" s="24"/>
    </row>
    <row r="902" spans="3:21" ht="13.2">
      <c r="C902" s="21"/>
      <c r="U902" s="24"/>
    </row>
    <row r="903" spans="3:21" ht="13.2">
      <c r="C903" s="21"/>
      <c r="U903" s="24"/>
    </row>
    <row r="904" spans="3:21" ht="13.2">
      <c r="C904" s="21"/>
      <c r="U904" s="24"/>
    </row>
    <row r="905" spans="3:21" ht="13.2">
      <c r="C905" s="21"/>
      <c r="U905" s="24"/>
    </row>
    <row r="906" spans="3:21" ht="13.2">
      <c r="C906" s="21"/>
      <c r="U906" s="24"/>
    </row>
    <row r="907" spans="3:21" ht="13.2">
      <c r="C907" s="21"/>
      <c r="U907" s="24"/>
    </row>
    <row r="908" spans="3:21" ht="13.2">
      <c r="C908" s="21"/>
      <c r="U908" s="24"/>
    </row>
    <row r="909" spans="3:21" ht="13.2">
      <c r="C909" s="21"/>
      <c r="U909" s="24"/>
    </row>
    <row r="910" spans="3:21" ht="13.2">
      <c r="C910" s="21"/>
      <c r="U910" s="24"/>
    </row>
    <row r="911" spans="3:21" ht="13.2">
      <c r="C911" s="21"/>
      <c r="U911" s="24"/>
    </row>
    <row r="912" spans="3:21" ht="13.2">
      <c r="C912" s="21"/>
      <c r="U912" s="24"/>
    </row>
    <row r="913" spans="3:21" ht="13.2">
      <c r="C913" s="21"/>
      <c r="U913" s="24"/>
    </row>
    <row r="914" spans="3:21" ht="13.2">
      <c r="C914" s="21"/>
      <c r="U914" s="24"/>
    </row>
    <row r="915" spans="3:21" ht="13.2">
      <c r="C915" s="21"/>
      <c r="U915" s="24"/>
    </row>
    <row r="916" spans="3:21" ht="13.2">
      <c r="C916" s="21"/>
      <c r="U916" s="24"/>
    </row>
    <row r="917" spans="3:21" ht="13.2">
      <c r="C917" s="21"/>
      <c r="U917" s="24"/>
    </row>
    <row r="918" spans="3:21" ht="13.2">
      <c r="C918" s="21"/>
      <c r="U918" s="24"/>
    </row>
    <row r="919" spans="3:21" ht="13.2">
      <c r="C919" s="21"/>
      <c r="U919" s="24"/>
    </row>
    <row r="920" spans="3:21" ht="13.2">
      <c r="C920" s="21"/>
      <c r="U920" s="24"/>
    </row>
    <row r="921" spans="3:21" ht="13.2">
      <c r="C921" s="21"/>
      <c r="U921" s="24"/>
    </row>
    <row r="922" spans="3:21" ht="13.2">
      <c r="C922" s="21"/>
      <c r="U922" s="24"/>
    </row>
    <row r="923" spans="3:21" ht="13.2">
      <c r="C923" s="21"/>
      <c r="U923" s="24"/>
    </row>
    <row r="924" spans="3:21" ht="13.2">
      <c r="C924" s="21"/>
      <c r="U924" s="24"/>
    </row>
    <row r="925" spans="3:21" ht="13.2">
      <c r="C925" s="21"/>
      <c r="U925" s="24"/>
    </row>
    <row r="926" spans="3:21" ht="13.2">
      <c r="C926" s="21"/>
      <c r="U926" s="24"/>
    </row>
    <row r="927" spans="3:21" ht="13.2">
      <c r="C927" s="21"/>
      <c r="U927" s="24"/>
    </row>
    <row r="928" spans="3:21" ht="13.2">
      <c r="C928" s="21"/>
      <c r="U928" s="24"/>
    </row>
    <row r="929" spans="3:21" ht="13.2">
      <c r="C929" s="21"/>
      <c r="U929" s="24"/>
    </row>
    <row r="930" spans="3:21" ht="13.2">
      <c r="C930" s="21"/>
      <c r="U930" s="24"/>
    </row>
    <row r="931" spans="3:21" ht="13.2">
      <c r="C931" s="21"/>
      <c r="U931" s="24"/>
    </row>
    <row r="932" spans="3:21" ht="13.2">
      <c r="C932" s="21"/>
      <c r="U932" s="24"/>
    </row>
    <row r="933" spans="3:21" ht="13.2">
      <c r="C933" s="21"/>
      <c r="U933" s="24"/>
    </row>
    <row r="934" spans="3:21" ht="13.2">
      <c r="C934" s="21"/>
      <c r="U934" s="24"/>
    </row>
    <row r="935" spans="3:21" ht="13.2">
      <c r="C935" s="21"/>
      <c r="U935" s="24"/>
    </row>
    <row r="936" spans="3:21" ht="13.2">
      <c r="C936" s="21"/>
      <c r="U936" s="24"/>
    </row>
    <row r="937" spans="3:21" ht="13.2">
      <c r="C937" s="21"/>
      <c r="U937" s="24"/>
    </row>
    <row r="938" spans="3:21" ht="13.2">
      <c r="C938" s="21"/>
      <c r="U938" s="24"/>
    </row>
    <row r="939" spans="3:21" ht="13.2">
      <c r="C939" s="21"/>
      <c r="U939" s="24"/>
    </row>
    <row r="940" spans="3:21" ht="13.2">
      <c r="C940" s="21"/>
      <c r="U940" s="24"/>
    </row>
    <row r="941" spans="3:21" ht="13.2">
      <c r="C941" s="21"/>
      <c r="U941" s="24"/>
    </row>
    <row r="942" spans="3:21" ht="13.2">
      <c r="C942" s="21"/>
      <c r="U942" s="24"/>
    </row>
    <row r="943" spans="3:21" ht="13.2">
      <c r="C943" s="21"/>
      <c r="U943" s="24"/>
    </row>
    <row r="944" spans="3:21" ht="13.2">
      <c r="C944" s="21"/>
      <c r="U944" s="24"/>
    </row>
    <row r="945" spans="3:21" ht="13.2">
      <c r="C945" s="21"/>
      <c r="U945" s="24"/>
    </row>
    <row r="946" spans="3:21" ht="13.2">
      <c r="C946" s="21"/>
      <c r="U946" s="24"/>
    </row>
    <row r="947" spans="3:21" ht="13.2">
      <c r="C947" s="21"/>
      <c r="U947" s="24"/>
    </row>
    <row r="948" spans="3:21" ht="13.2">
      <c r="C948" s="21"/>
      <c r="U948" s="24"/>
    </row>
    <row r="949" spans="3:21" ht="13.2">
      <c r="C949" s="21"/>
      <c r="U949" s="24"/>
    </row>
    <row r="950" spans="3:21" ht="13.2">
      <c r="C950" s="21"/>
      <c r="U950" s="24"/>
    </row>
    <row r="951" spans="3:21" ht="13.2">
      <c r="C951" s="21"/>
      <c r="U951" s="24"/>
    </row>
    <row r="952" spans="3:21" ht="13.2">
      <c r="C952" s="21"/>
      <c r="U952" s="24"/>
    </row>
    <row r="953" spans="3:21" ht="13.2">
      <c r="C953" s="21"/>
      <c r="U953" s="24"/>
    </row>
    <row r="954" spans="3:21" ht="13.2">
      <c r="C954" s="21"/>
      <c r="U954" s="24"/>
    </row>
    <row r="955" spans="3:21" ht="13.2">
      <c r="C955" s="21"/>
      <c r="U955" s="24"/>
    </row>
    <row r="956" spans="3:21" ht="13.2">
      <c r="C956" s="21"/>
      <c r="U956" s="24"/>
    </row>
    <row r="957" spans="3:21" ht="13.2">
      <c r="C957" s="21"/>
      <c r="U957" s="24"/>
    </row>
    <row r="958" spans="3:21" ht="13.2">
      <c r="C958" s="21"/>
      <c r="U958" s="24"/>
    </row>
    <row r="959" spans="3:21" ht="13.2">
      <c r="C959" s="21"/>
      <c r="U959" s="24"/>
    </row>
    <row r="960" spans="3:21" ht="13.2">
      <c r="C960" s="21"/>
      <c r="U960" s="24"/>
    </row>
    <row r="961" spans="3:21" ht="13.2">
      <c r="C961" s="21"/>
      <c r="U961" s="24"/>
    </row>
    <row r="962" spans="3:21" ht="13.2">
      <c r="C962" s="21"/>
      <c r="U962" s="24"/>
    </row>
    <row r="963" spans="3:21" ht="13.2">
      <c r="C963" s="21"/>
      <c r="U963" s="24"/>
    </row>
    <row r="964" spans="3:21" ht="13.2">
      <c r="C964" s="21"/>
      <c r="U964" s="24"/>
    </row>
    <row r="965" spans="3:21" ht="13.2">
      <c r="C965" s="21"/>
      <c r="U965" s="24"/>
    </row>
    <row r="966" spans="3:21" ht="13.2">
      <c r="C966" s="21"/>
      <c r="U966" s="24"/>
    </row>
    <row r="967" spans="3:21" ht="13.2">
      <c r="C967" s="21"/>
      <c r="U967" s="24"/>
    </row>
    <row r="968" spans="3:21" ht="13.2">
      <c r="C968" s="21"/>
      <c r="U968" s="24"/>
    </row>
    <row r="969" spans="3:21" ht="13.2">
      <c r="C969" s="21"/>
      <c r="U969" s="24"/>
    </row>
    <row r="970" spans="3:21" ht="13.2">
      <c r="C970" s="21"/>
      <c r="U970" s="24"/>
    </row>
    <row r="971" spans="3:21" ht="13.2">
      <c r="C971" s="21"/>
      <c r="U971" s="24"/>
    </row>
    <row r="972" spans="3:21" ht="13.2">
      <c r="C972" s="21"/>
      <c r="U972" s="24"/>
    </row>
    <row r="973" spans="3:21" ht="13.2">
      <c r="C973" s="21"/>
      <c r="U973" s="24"/>
    </row>
    <row r="974" spans="3:21" ht="13.2">
      <c r="C974" s="21"/>
      <c r="U974" s="24"/>
    </row>
    <row r="975" spans="3:21" ht="13.2">
      <c r="C975" s="21"/>
      <c r="U975" s="24"/>
    </row>
    <row r="976" spans="3:21" ht="13.2">
      <c r="C976" s="21"/>
      <c r="U976" s="24"/>
    </row>
    <row r="977" spans="3:21" ht="13.2">
      <c r="C977" s="21"/>
      <c r="U977" s="24"/>
    </row>
    <row r="978" spans="3:21" ht="13.2">
      <c r="C978" s="21"/>
      <c r="U978" s="24"/>
    </row>
    <row r="979" spans="3:21" ht="13.2">
      <c r="C979" s="21"/>
      <c r="U979" s="24"/>
    </row>
    <row r="980" spans="3:21" ht="13.2">
      <c r="C980" s="21"/>
      <c r="U980" s="24"/>
    </row>
    <row r="981" spans="3:21" ht="13.2">
      <c r="C981" s="21"/>
      <c r="U981" s="24"/>
    </row>
    <row r="982" spans="3:21" ht="13.2">
      <c r="C982" s="21"/>
      <c r="U982" s="24"/>
    </row>
    <row r="983" spans="3:21" ht="13.2">
      <c r="C983" s="21"/>
      <c r="U983" s="24"/>
    </row>
    <row r="984" spans="3:21" ht="13.2">
      <c r="C984" s="21"/>
      <c r="U984" s="24"/>
    </row>
    <row r="985" spans="3:21" ht="13.2">
      <c r="C985" s="21"/>
      <c r="U985" s="24"/>
    </row>
    <row r="986" spans="3:21" ht="13.2">
      <c r="C986" s="21"/>
      <c r="U986" s="24"/>
    </row>
    <row r="987" spans="3:21" ht="13.2">
      <c r="C987" s="21"/>
      <c r="U987" s="24"/>
    </row>
    <row r="988" spans="3:21" ht="13.2">
      <c r="C988" s="21"/>
      <c r="U988" s="24"/>
    </row>
    <row r="989" spans="3:21" ht="13.2">
      <c r="C989" s="21"/>
      <c r="U989" s="24"/>
    </row>
    <row r="990" spans="3:21" ht="13.2">
      <c r="C990" s="21"/>
      <c r="U990" s="24"/>
    </row>
    <row r="991" spans="3:21" ht="13.2">
      <c r="C991" s="21"/>
      <c r="U991" s="24"/>
    </row>
    <row r="992" spans="3:21" ht="13.2">
      <c r="C992" s="21"/>
      <c r="U992" s="24"/>
    </row>
    <row r="993" spans="3:21" ht="13.2">
      <c r="C993" s="21"/>
      <c r="U993" s="24"/>
    </row>
    <row r="994" spans="3:21" ht="13.2">
      <c r="C994" s="21"/>
      <c r="U994" s="24"/>
    </row>
    <row r="995" spans="3:21" ht="13.2">
      <c r="C995" s="21"/>
      <c r="U995" s="24"/>
    </row>
    <row r="996" spans="3:21" ht="13.2">
      <c r="C996" s="21"/>
      <c r="U996" s="24"/>
    </row>
    <row r="997" spans="3:21" ht="13.2">
      <c r="C997" s="21"/>
      <c r="U997" s="24"/>
    </row>
    <row r="998" spans="3:21" ht="13.2">
      <c r="C998" s="21"/>
      <c r="U998" s="24"/>
    </row>
    <row r="999" spans="3:21" ht="13.2">
      <c r="C999" s="21"/>
      <c r="U999" s="24"/>
    </row>
    <row r="1000" spans="3:21" ht="13.2">
      <c r="C1000" s="21"/>
      <c r="U1000" s="24"/>
    </row>
    <row r="1001" spans="3:21" ht="13.2">
      <c r="C1001" s="21"/>
      <c r="U1001" s="24"/>
    </row>
  </sheetData>
  <autoFilter ref="A1:Z335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X89"/>
  <sheetViews>
    <sheetView showGridLines="0" workbookViewId="0"/>
  </sheetViews>
  <sheetFormatPr defaultColWidth="12.6640625" defaultRowHeight="15.75" customHeight="1"/>
  <cols>
    <col min="1" max="1" width="22.109375" customWidth="1"/>
    <col min="7" max="7" width="20.109375" customWidth="1"/>
    <col min="19" max="19" width="23.33203125" customWidth="1"/>
    <col min="25" max="25" width="19.88671875" customWidth="1"/>
    <col min="32" max="32" width="21.44140625" customWidth="1"/>
    <col min="38" max="38" width="32.44140625" customWidth="1"/>
    <col min="45" max="45" width="14" customWidth="1"/>
    <col min="62" max="62" width="16.33203125" customWidth="1"/>
    <col min="68" max="68" width="17.109375" customWidth="1"/>
    <col min="74" max="74" width="27.6640625" customWidth="1"/>
    <col min="80" max="80" width="16.88671875" customWidth="1"/>
    <col min="98" max="98" width="19.88671875" customWidth="1"/>
    <col min="99" max="99" width="12.6640625" hidden="1"/>
  </cols>
  <sheetData>
    <row r="1" spans="1:102" ht="15.75" customHeight="1">
      <c r="A1" s="48" t="s">
        <v>6</v>
      </c>
      <c r="B1" s="49" t="s">
        <v>25</v>
      </c>
      <c r="G1" s="48" t="s">
        <v>6</v>
      </c>
      <c r="H1" s="49" t="s">
        <v>29</v>
      </c>
      <c r="M1" s="48" t="s">
        <v>6</v>
      </c>
      <c r="N1" s="49" t="s">
        <v>33</v>
      </c>
      <c r="S1" s="48" t="s">
        <v>6</v>
      </c>
      <c r="T1" s="49" t="s">
        <v>38</v>
      </c>
      <c r="Y1" s="48" t="s">
        <v>6</v>
      </c>
      <c r="Z1" s="49" t="s">
        <v>53</v>
      </c>
      <c r="AF1" s="48" t="s">
        <v>6</v>
      </c>
      <c r="AG1" s="49" t="s">
        <v>61</v>
      </c>
      <c r="AL1" s="48" t="s">
        <v>6</v>
      </c>
      <c r="AM1" s="49" t="s">
        <v>73</v>
      </c>
      <c r="AR1" s="48" t="s">
        <v>6</v>
      </c>
      <c r="AS1" s="49" t="s">
        <v>97</v>
      </c>
      <c r="AX1" s="48" t="s">
        <v>6</v>
      </c>
      <c r="AY1" s="49" t="s">
        <v>340</v>
      </c>
      <c r="BD1" s="48" t="s">
        <v>6</v>
      </c>
      <c r="BE1" s="49" t="s">
        <v>101</v>
      </c>
      <c r="BJ1" s="48" t="s">
        <v>6</v>
      </c>
      <c r="BK1" s="49" t="s">
        <v>127</v>
      </c>
      <c r="BP1" s="48" t="s">
        <v>6</v>
      </c>
      <c r="BQ1" s="49" t="s">
        <v>213</v>
      </c>
      <c r="BV1" s="48" t="s">
        <v>6</v>
      </c>
      <c r="BW1" s="49" t="s">
        <v>281</v>
      </c>
      <c r="CB1" s="48" t="s">
        <v>6</v>
      </c>
      <c r="CC1" s="49" t="s">
        <v>236</v>
      </c>
      <c r="CH1" s="48" t="s">
        <v>6</v>
      </c>
      <c r="CI1" s="49" t="s">
        <v>253</v>
      </c>
      <c r="CN1" s="48" t="s">
        <v>6</v>
      </c>
      <c r="CO1" s="49" t="s">
        <v>257</v>
      </c>
      <c r="CT1" s="48" t="s">
        <v>6</v>
      </c>
      <c r="CU1" s="49" t="s">
        <v>271</v>
      </c>
    </row>
    <row r="2" spans="1:102" ht="13.2">
      <c r="A2" s="10" t="s">
        <v>25</v>
      </c>
      <c r="G2" s="10" t="s">
        <v>29</v>
      </c>
      <c r="M2" s="10" t="s">
        <v>33</v>
      </c>
      <c r="S2" s="10" t="s">
        <v>38</v>
      </c>
      <c r="Y2" s="10" t="s">
        <v>386</v>
      </c>
      <c r="AF2" s="10" t="s">
        <v>387</v>
      </c>
      <c r="AL2" s="10" t="s">
        <v>73</v>
      </c>
      <c r="AR2" s="10" t="s">
        <v>97</v>
      </c>
      <c r="AX2" s="10" t="s">
        <v>388</v>
      </c>
      <c r="BD2" s="10" t="s">
        <v>389</v>
      </c>
      <c r="BJ2" s="10" t="s">
        <v>127</v>
      </c>
      <c r="BP2" s="10" t="s">
        <v>213</v>
      </c>
      <c r="BV2" s="10" t="s">
        <v>390</v>
      </c>
      <c r="CB2" s="10" t="s">
        <v>391</v>
      </c>
      <c r="CH2" s="10" t="s">
        <v>253</v>
      </c>
      <c r="CN2" s="10" t="s">
        <v>257</v>
      </c>
      <c r="CT2" s="10" t="s">
        <v>392</v>
      </c>
    </row>
    <row r="3" spans="1:102" ht="13.2">
      <c r="A3" s="39"/>
      <c r="B3" s="40" t="s">
        <v>408</v>
      </c>
      <c r="C3" s="41"/>
      <c r="D3" s="41"/>
      <c r="E3" s="42"/>
      <c r="G3" s="39"/>
      <c r="H3" s="40" t="s">
        <v>408</v>
      </c>
      <c r="I3" s="41"/>
      <c r="J3" s="41"/>
      <c r="K3" s="42"/>
      <c r="M3" s="39"/>
      <c r="N3" s="40" t="s">
        <v>408</v>
      </c>
      <c r="O3" s="41"/>
      <c r="P3" s="41"/>
      <c r="Q3" s="42"/>
      <c r="S3" s="39"/>
      <c r="T3" s="40" t="s">
        <v>408</v>
      </c>
      <c r="U3" s="41"/>
      <c r="V3" s="41"/>
      <c r="W3" s="42"/>
      <c r="Y3" s="39"/>
      <c r="Z3" s="40" t="s">
        <v>408</v>
      </c>
      <c r="AA3" s="41"/>
      <c r="AB3" s="41"/>
      <c r="AC3" s="42"/>
      <c r="AF3" s="39"/>
      <c r="AG3" s="40" t="s">
        <v>408</v>
      </c>
      <c r="AH3" s="41"/>
      <c r="AI3" s="41"/>
      <c r="AJ3" s="42"/>
      <c r="AL3" s="39"/>
      <c r="AM3" s="40" t="s">
        <v>408</v>
      </c>
      <c r="AN3" s="41"/>
      <c r="AO3" s="41"/>
      <c r="AP3" s="42"/>
      <c r="AR3" s="39"/>
      <c r="AS3" s="40" t="s">
        <v>408</v>
      </c>
      <c r="AT3" s="41"/>
      <c r="AU3" s="41"/>
      <c r="AV3" s="42"/>
      <c r="AX3" s="39"/>
      <c r="AY3" s="40" t="s">
        <v>408</v>
      </c>
      <c r="AZ3" s="41"/>
      <c r="BA3" s="41"/>
      <c r="BB3" s="42"/>
      <c r="BD3" s="39"/>
      <c r="BE3" s="40" t="s">
        <v>408</v>
      </c>
      <c r="BF3" s="41"/>
      <c r="BG3" s="41"/>
      <c r="BH3" s="42"/>
      <c r="BJ3" s="39"/>
      <c r="BK3" s="40" t="s">
        <v>408</v>
      </c>
      <c r="BL3" s="41"/>
      <c r="BM3" s="41"/>
      <c r="BN3" s="42"/>
      <c r="BP3" s="39"/>
      <c r="BQ3" s="40" t="s">
        <v>408</v>
      </c>
      <c r="BR3" s="41"/>
      <c r="BS3" s="41"/>
      <c r="BT3" s="42"/>
      <c r="BV3" s="39"/>
      <c r="BW3" s="40" t="s">
        <v>408</v>
      </c>
      <c r="BX3" s="41"/>
      <c r="BY3" s="41"/>
      <c r="BZ3" s="42"/>
      <c r="CB3" s="39"/>
      <c r="CC3" s="40" t="s">
        <v>408</v>
      </c>
      <c r="CD3" s="41"/>
      <c r="CE3" s="41"/>
      <c r="CF3" s="42"/>
      <c r="CH3" s="39"/>
      <c r="CI3" s="40" t="s">
        <v>408</v>
      </c>
      <c r="CJ3" s="41"/>
      <c r="CK3" s="41"/>
      <c r="CL3" s="42"/>
      <c r="CN3" s="39"/>
      <c r="CO3" s="40" t="s">
        <v>408</v>
      </c>
      <c r="CP3" s="41"/>
      <c r="CQ3" s="41"/>
      <c r="CR3" s="42"/>
      <c r="CT3" s="39"/>
      <c r="CU3" s="40" t="s">
        <v>408</v>
      </c>
      <c r="CV3" s="41"/>
      <c r="CW3" s="41"/>
      <c r="CX3" s="42"/>
    </row>
    <row r="4" spans="1:102" ht="13.2">
      <c r="A4" s="40" t="s">
        <v>7</v>
      </c>
      <c r="B4" s="39" t="s">
        <v>409</v>
      </c>
      <c r="C4" s="43" t="s">
        <v>393</v>
      </c>
      <c r="D4" s="43" t="s">
        <v>394</v>
      </c>
      <c r="E4" s="44" t="s">
        <v>385</v>
      </c>
      <c r="G4" s="40" t="s">
        <v>7</v>
      </c>
      <c r="H4" s="39" t="s">
        <v>409</v>
      </c>
      <c r="I4" s="43" t="s">
        <v>393</v>
      </c>
      <c r="J4" s="43" t="s">
        <v>394</v>
      </c>
      <c r="K4" s="44" t="s">
        <v>385</v>
      </c>
      <c r="M4" s="40" t="s">
        <v>7</v>
      </c>
      <c r="N4" s="39" t="s">
        <v>409</v>
      </c>
      <c r="O4" s="43" t="s">
        <v>393</v>
      </c>
      <c r="P4" s="43" t="s">
        <v>394</v>
      </c>
      <c r="Q4" s="44" t="s">
        <v>385</v>
      </c>
      <c r="R4" s="10">
        <v>2</v>
      </c>
      <c r="S4" s="40" t="s">
        <v>7</v>
      </c>
      <c r="T4" s="39" t="s">
        <v>409</v>
      </c>
      <c r="U4" s="43" t="s">
        <v>393</v>
      </c>
      <c r="V4" s="43" t="s">
        <v>395</v>
      </c>
      <c r="W4" s="44" t="s">
        <v>385</v>
      </c>
      <c r="Y4" s="40" t="s">
        <v>7</v>
      </c>
      <c r="Z4" s="39" t="s">
        <v>409</v>
      </c>
      <c r="AA4" s="43" t="s">
        <v>393</v>
      </c>
      <c r="AB4" s="43" t="s">
        <v>394</v>
      </c>
      <c r="AC4" s="44" t="s">
        <v>385</v>
      </c>
      <c r="AD4" s="10" t="s">
        <v>396</v>
      </c>
      <c r="AE4" s="24"/>
      <c r="AF4" s="40" t="s">
        <v>7</v>
      </c>
      <c r="AG4" s="39" t="s">
        <v>409</v>
      </c>
      <c r="AH4" s="43" t="s">
        <v>393</v>
      </c>
      <c r="AI4" s="43" t="s">
        <v>394</v>
      </c>
      <c r="AJ4" s="44" t="s">
        <v>385</v>
      </c>
      <c r="AL4" s="40" t="s">
        <v>7</v>
      </c>
      <c r="AM4" s="39" t="s">
        <v>409</v>
      </c>
      <c r="AN4" s="43" t="s">
        <v>393</v>
      </c>
      <c r="AO4" s="43" t="s">
        <v>394</v>
      </c>
      <c r="AP4" s="44" t="s">
        <v>385</v>
      </c>
      <c r="AQ4" s="10">
        <v>1</v>
      </c>
      <c r="AR4" s="40" t="s">
        <v>7</v>
      </c>
      <c r="AS4" s="39" t="s">
        <v>409</v>
      </c>
      <c r="AT4" s="43" t="s">
        <v>393</v>
      </c>
      <c r="AU4" s="43" t="s">
        <v>384</v>
      </c>
      <c r="AV4" s="44" t="s">
        <v>385</v>
      </c>
      <c r="AX4" s="40" t="s">
        <v>7</v>
      </c>
      <c r="AY4" s="39" t="s">
        <v>409</v>
      </c>
      <c r="AZ4" s="43" t="s">
        <v>393</v>
      </c>
      <c r="BA4" s="43" t="s">
        <v>394</v>
      </c>
      <c r="BB4" s="44" t="s">
        <v>385</v>
      </c>
      <c r="BD4" s="40" t="s">
        <v>7</v>
      </c>
      <c r="BE4" s="39" t="s">
        <v>409</v>
      </c>
      <c r="BF4" s="43" t="s">
        <v>393</v>
      </c>
      <c r="BG4" s="43" t="s">
        <v>394</v>
      </c>
      <c r="BH4" s="44" t="s">
        <v>385</v>
      </c>
      <c r="BJ4" s="40" t="s">
        <v>7</v>
      </c>
      <c r="BK4" s="39" t="s">
        <v>409</v>
      </c>
      <c r="BL4" s="43" t="s">
        <v>393</v>
      </c>
      <c r="BM4" s="43" t="s">
        <v>395</v>
      </c>
      <c r="BN4" s="44" t="s">
        <v>385</v>
      </c>
      <c r="BO4" s="10">
        <v>1</v>
      </c>
      <c r="BP4" s="40" t="s">
        <v>7</v>
      </c>
      <c r="BQ4" s="39" t="s">
        <v>409</v>
      </c>
      <c r="BR4" s="43" t="s">
        <v>393</v>
      </c>
      <c r="BS4" s="43" t="s">
        <v>394</v>
      </c>
      <c r="BT4" s="44" t="s">
        <v>385</v>
      </c>
      <c r="BV4" s="40" t="s">
        <v>7</v>
      </c>
      <c r="BW4" s="39" t="s">
        <v>409</v>
      </c>
      <c r="BX4" s="43" t="s">
        <v>393</v>
      </c>
      <c r="BY4" s="43" t="s">
        <v>394</v>
      </c>
      <c r="BZ4" s="44" t="s">
        <v>385</v>
      </c>
      <c r="CB4" s="40" t="s">
        <v>7</v>
      </c>
      <c r="CC4" s="39" t="s">
        <v>411</v>
      </c>
      <c r="CD4" s="43" t="s">
        <v>393</v>
      </c>
      <c r="CE4" s="43" t="s">
        <v>394</v>
      </c>
      <c r="CF4" s="44" t="s">
        <v>385</v>
      </c>
      <c r="CH4" s="40" t="s">
        <v>7</v>
      </c>
      <c r="CI4" s="39" t="s">
        <v>411</v>
      </c>
      <c r="CJ4" s="43" t="s">
        <v>393</v>
      </c>
      <c r="CK4" s="43" t="s">
        <v>394</v>
      </c>
      <c r="CL4" s="44" t="s">
        <v>385</v>
      </c>
      <c r="CN4" s="40" t="s">
        <v>7</v>
      </c>
      <c r="CO4" s="39" t="s">
        <v>409</v>
      </c>
      <c r="CP4" s="43" t="s">
        <v>393</v>
      </c>
      <c r="CQ4" s="43" t="s">
        <v>394</v>
      </c>
      <c r="CR4" s="44" t="s">
        <v>385</v>
      </c>
      <c r="CT4" s="40" t="s">
        <v>7</v>
      </c>
      <c r="CU4" s="39" t="s">
        <v>409</v>
      </c>
      <c r="CV4" s="43" t="s">
        <v>393</v>
      </c>
      <c r="CW4" s="43" t="s">
        <v>394</v>
      </c>
      <c r="CX4" s="44" t="s">
        <v>385</v>
      </c>
    </row>
    <row r="5" spans="1:102" ht="13.2">
      <c r="A5" s="45" t="s">
        <v>26</v>
      </c>
      <c r="B5" s="58">
        <v>2413838176.8099999</v>
      </c>
      <c r="C5" s="59">
        <v>1.9499999999999997</v>
      </c>
      <c r="D5" s="59">
        <v>2.9</v>
      </c>
      <c r="E5" s="60">
        <v>2.4249999999999998</v>
      </c>
      <c r="G5" s="45" t="s">
        <v>32</v>
      </c>
      <c r="H5" s="58">
        <v>4865880.47</v>
      </c>
      <c r="I5" s="59">
        <v>2.1500000000000004</v>
      </c>
      <c r="J5" s="59">
        <v>2.9</v>
      </c>
      <c r="K5" s="60">
        <v>2.5250000000000004</v>
      </c>
      <c r="M5" s="45" t="s">
        <v>37</v>
      </c>
      <c r="N5" s="58">
        <v>197693187.56</v>
      </c>
      <c r="O5" s="59">
        <v>2.2000000000000002</v>
      </c>
      <c r="P5" s="59">
        <v>2.5</v>
      </c>
      <c r="Q5" s="60">
        <v>2.35</v>
      </c>
      <c r="R5" s="10">
        <v>1</v>
      </c>
      <c r="S5" s="45" t="s">
        <v>39</v>
      </c>
      <c r="T5" s="58">
        <v>1816366031.3699999</v>
      </c>
      <c r="U5" s="59">
        <v>2.1999999999999997</v>
      </c>
      <c r="V5" s="59">
        <v>2.7</v>
      </c>
      <c r="W5" s="60">
        <v>2.4500000000000002</v>
      </c>
      <c r="Y5" s="45" t="s">
        <v>57</v>
      </c>
      <c r="Z5" s="58">
        <v>103371408.31</v>
      </c>
      <c r="AA5" s="59">
        <v>1.75</v>
      </c>
      <c r="AB5" s="59">
        <v>2.9</v>
      </c>
      <c r="AC5" s="60">
        <v>2.3250000000000002</v>
      </c>
      <c r="AD5" s="10" t="s">
        <v>397</v>
      </c>
      <c r="AE5" s="24"/>
      <c r="AF5" s="45" t="s">
        <v>64</v>
      </c>
      <c r="AG5" s="58">
        <v>5035517.74</v>
      </c>
      <c r="AH5" s="59">
        <v>2.5999999999999996</v>
      </c>
      <c r="AI5" s="59">
        <v>2.0500000000000003</v>
      </c>
      <c r="AJ5" s="60">
        <v>2.3250000000000002</v>
      </c>
      <c r="AL5" s="45" t="s">
        <v>84</v>
      </c>
      <c r="AM5" s="58">
        <v>282004589.74000001</v>
      </c>
      <c r="AN5" s="59">
        <v>1.6999999999999997</v>
      </c>
      <c r="AO5" s="59">
        <v>2.8000000000000003</v>
      </c>
      <c r="AP5" s="60">
        <v>2.25</v>
      </c>
      <c r="AQ5" s="10">
        <v>2</v>
      </c>
      <c r="AR5" s="45" t="s">
        <v>100</v>
      </c>
      <c r="AS5" s="58">
        <v>83711448.370000005</v>
      </c>
      <c r="AT5" s="59">
        <v>2.4500000000000002</v>
      </c>
      <c r="AU5" s="59">
        <v>2.6</v>
      </c>
      <c r="AV5" s="60">
        <v>2.5250000000000004</v>
      </c>
      <c r="AX5" s="45" t="s">
        <v>366</v>
      </c>
      <c r="AY5" s="58">
        <v>168396892.02000001</v>
      </c>
      <c r="AZ5" s="59">
        <v>2.9999999999999996</v>
      </c>
      <c r="BA5" s="59">
        <v>2.2999999999999998</v>
      </c>
      <c r="BB5" s="60">
        <v>2.6499999999999995</v>
      </c>
      <c r="BD5" s="45" t="s">
        <v>118</v>
      </c>
      <c r="BE5" s="58">
        <v>31709981.050000001</v>
      </c>
      <c r="BF5" s="59">
        <v>2.5999999999999996</v>
      </c>
      <c r="BG5" s="59">
        <v>2.7</v>
      </c>
      <c r="BH5" s="60">
        <v>2.65</v>
      </c>
      <c r="BJ5" s="45" t="s">
        <v>130</v>
      </c>
      <c r="BK5" s="58">
        <v>207912292.22999999</v>
      </c>
      <c r="BL5" s="59">
        <v>2.1499999999999995</v>
      </c>
      <c r="BM5" s="59">
        <v>2.15</v>
      </c>
      <c r="BN5" s="60">
        <v>2.1499999999999995</v>
      </c>
      <c r="BO5" s="10">
        <v>2</v>
      </c>
      <c r="BP5" s="45" t="s">
        <v>26</v>
      </c>
      <c r="BQ5" s="58">
        <v>2413838176.8099999</v>
      </c>
      <c r="BR5" s="59">
        <v>2.6999999999999997</v>
      </c>
      <c r="BS5" s="59">
        <v>2.2999999999999998</v>
      </c>
      <c r="BT5" s="60">
        <v>2.5</v>
      </c>
      <c r="BV5" s="45" t="s">
        <v>339</v>
      </c>
      <c r="BW5" s="58">
        <v>551876280.34000003</v>
      </c>
      <c r="BX5" s="59">
        <v>2.3499999999999996</v>
      </c>
      <c r="BY5" s="59">
        <v>2.2000000000000002</v>
      </c>
      <c r="BZ5" s="60">
        <v>2.2749999999999999</v>
      </c>
      <c r="CB5" s="45" t="s">
        <v>237</v>
      </c>
      <c r="CC5" s="58">
        <v>1</v>
      </c>
      <c r="CD5" s="59">
        <v>2.2999999999999998</v>
      </c>
      <c r="CE5" s="59">
        <v>2.85</v>
      </c>
      <c r="CF5" s="60">
        <v>2.5750000000000002</v>
      </c>
      <c r="CH5" s="45" t="s">
        <v>254</v>
      </c>
      <c r="CI5" s="58"/>
      <c r="CJ5" s="59">
        <v>2.25</v>
      </c>
      <c r="CK5" s="59">
        <v>2.9999999999999996</v>
      </c>
      <c r="CL5" s="60">
        <v>2.625</v>
      </c>
      <c r="CN5" s="45" t="s">
        <v>270</v>
      </c>
      <c r="CO5" s="58"/>
      <c r="CP5" s="59">
        <v>2.85</v>
      </c>
      <c r="CQ5" s="59">
        <v>2.7</v>
      </c>
      <c r="CR5" s="60">
        <v>2.7750000000000004</v>
      </c>
      <c r="CT5" s="45" t="s">
        <v>272</v>
      </c>
      <c r="CU5" s="58">
        <v>200530103.62</v>
      </c>
      <c r="CV5" s="59">
        <v>2.5499999999999994</v>
      </c>
      <c r="CW5" s="59">
        <v>2.5500000000000003</v>
      </c>
      <c r="CX5" s="60">
        <v>2.5499999999999998</v>
      </c>
    </row>
    <row r="6" spans="1:102" ht="13.2">
      <c r="A6" s="46" t="s">
        <v>27</v>
      </c>
      <c r="B6" s="61">
        <v>642651622.09000003</v>
      </c>
      <c r="C6" s="62">
        <v>1.9</v>
      </c>
      <c r="D6" s="62">
        <v>2.1</v>
      </c>
      <c r="E6" s="63">
        <v>2</v>
      </c>
      <c r="G6" s="46" t="s">
        <v>30</v>
      </c>
      <c r="H6" s="61">
        <v>201051615</v>
      </c>
      <c r="I6" s="62">
        <v>2.35</v>
      </c>
      <c r="J6" s="62">
        <v>2.35</v>
      </c>
      <c r="K6" s="63">
        <v>2.35</v>
      </c>
      <c r="M6" s="46" t="s">
        <v>34</v>
      </c>
      <c r="N6" s="61">
        <v>11899.14</v>
      </c>
      <c r="O6" s="62">
        <v>2.2000000000000002</v>
      </c>
      <c r="P6" s="62">
        <v>2.25</v>
      </c>
      <c r="Q6" s="63">
        <v>2.2250000000000001</v>
      </c>
      <c r="R6" s="10">
        <v>3</v>
      </c>
      <c r="S6" s="46" t="s">
        <v>40</v>
      </c>
      <c r="T6" s="61">
        <v>59171196.810000002</v>
      </c>
      <c r="U6" s="62">
        <v>2.65</v>
      </c>
      <c r="V6" s="62">
        <v>2.25</v>
      </c>
      <c r="W6" s="63">
        <v>2.4500000000000002</v>
      </c>
      <c r="Y6" s="46" t="s">
        <v>59</v>
      </c>
      <c r="Z6" s="61">
        <v>3024138.26</v>
      </c>
      <c r="AA6" s="62">
        <v>1.5</v>
      </c>
      <c r="AB6" s="62">
        <v>2.9</v>
      </c>
      <c r="AC6" s="63">
        <v>2.2000000000000002</v>
      </c>
      <c r="AF6" s="46" t="s">
        <v>63</v>
      </c>
      <c r="AG6" s="61">
        <v>7141859.6699999999</v>
      </c>
      <c r="AH6" s="62">
        <v>2.3999999999999995</v>
      </c>
      <c r="AI6" s="62">
        <v>2.0500000000000003</v>
      </c>
      <c r="AJ6" s="63">
        <v>2.2249999999999996</v>
      </c>
      <c r="AL6" s="46" t="s">
        <v>81</v>
      </c>
      <c r="AM6" s="61">
        <v>2413838176.8099999</v>
      </c>
      <c r="AN6" s="62">
        <v>1.9</v>
      </c>
      <c r="AO6" s="62">
        <v>2.5</v>
      </c>
      <c r="AP6" s="63">
        <v>2.2000000000000002</v>
      </c>
      <c r="AQ6" s="10">
        <v>3</v>
      </c>
      <c r="AR6" s="46" t="s">
        <v>98</v>
      </c>
      <c r="AS6" s="61">
        <v>46550327.560000002</v>
      </c>
      <c r="AT6" s="62">
        <v>2.3999999999999995</v>
      </c>
      <c r="AU6" s="62">
        <v>2.5499999999999998</v>
      </c>
      <c r="AV6" s="63">
        <v>2.4749999999999996</v>
      </c>
      <c r="AX6" s="46" t="s">
        <v>363</v>
      </c>
      <c r="AY6" s="61">
        <v>9025971.6799999997</v>
      </c>
      <c r="AZ6" s="62">
        <v>2.9999999999999996</v>
      </c>
      <c r="BA6" s="62">
        <v>2.1</v>
      </c>
      <c r="BB6" s="63">
        <v>2.5499999999999998</v>
      </c>
      <c r="BD6" s="46" t="s">
        <v>107</v>
      </c>
      <c r="BE6" s="61">
        <v>227476894.69999999</v>
      </c>
      <c r="BF6" s="62">
        <v>2.6</v>
      </c>
      <c r="BG6" s="62">
        <v>2.4500000000000002</v>
      </c>
      <c r="BH6" s="63">
        <v>2.5250000000000004</v>
      </c>
      <c r="BJ6" s="46" t="s">
        <v>129</v>
      </c>
      <c r="BK6" s="61">
        <v>672716479.54999995</v>
      </c>
      <c r="BL6" s="62">
        <v>1.65</v>
      </c>
      <c r="BM6" s="62">
        <v>2.35</v>
      </c>
      <c r="BN6" s="63">
        <v>2</v>
      </c>
      <c r="BO6" s="10">
        <v>3</v>
      </c>
      <c r="BP6" s="46" t="s">
        <v>87</v>
      </c>
      <c r="BQ6" s="61">
        <v>1008587071.14</v>
      </c>
      <c r="BR6" s="62">
        <v>2.2499999999999996</v>
      </c>
      <c r="BS6" s="62">
        <v>2.5999999999999996</v>
      </c>
      <c r="BT6" s="63">
        <v>2.4249999999999998</v>
      </c>
      <c r="BV6" s="46" t="s">
        <v>297</v>
      </c>
      <c r="BW6" s="61"/>
      <c r="BX6" s="62">
        <v>2</v>
      </c>
      <c r="BY6" s="62">
        <v>2</v>
      </c>
      <c r="BZ6" s="63">
        <v>2</v>
      </c>
      <c r="CB6" s="46" t="s">
        <v>243</v>
      </c>
      <c r="CC6" s="61">
        <v>1</v>
      </c>
      <c r="CD6" s="62">
        <v>2</v>
      </c>
      <c r="CE6" s="62">
        <v>2.2999999999999998</v>
      </c>
      <c r="CF6" s="63">
        <v>2.15</v>
      </c>
      <c r="CH6" s="46" t="s">
        <v>255</v>
      </c>
      <c r="CI6" s="61"/>
      <c r="CJ6" s="62">
        <v>2.6999999999999997</v>
      </c>
      <c r="CK6" s="62">
        <v>2.4500000000000002</v>
      </c>
      <c r="CL6" s="63">
        <v>2.5750000000000002</v>
      </c>
      <c r="CN6" s="46" t="s">
        <v>259</v>
      </c>
      <c r="CO6" s="61"/>
      <c r="CP6" s="62">
        <v>2.0499999999999998</v>
      </c>
      <c r="CQ6" s="62">
        <v>2</v>
      </c>
      <c r="CR6" s="63">
        <v>2.0249999999999999</v>
      </c>
      <c r="CT6" s="46" t="s">
        <v>273</v>
      </c>
      <c r="CU6" s="61">
        <v>59208026.350000001</v>
      </c>
      <c r="CV6" s="62">
        <v>1.9500000000000002</v>
      </c>
      <c r="CW6" s="62">
        <v>2.7</v>
      </c>
      <c r="CX6" s="63">
        <v>2.3250000000000002</v>
      </c>
    </row>
    <row r="7" spans="1:102" ht="13.2">
      <c r="A7" s="47" t="s">
        <v>28</v>
      </c>
      <c r="B7" s="64">
        <v>197753537.25</v>
      </c>
      <c r="C7" s="65">
        <v>1.4499999999999997</v>
      </c>
      <c r="D7" s="65">
        <v>1.65</v>
      </c>
      <c r="E7" s="66">
        <v>1.5499999999999998</v>
      </c>
      <c r="G7" s="47" t="s">
        <v>31</v>
      </c>
      <c r="H7" s="64">
        <v>56518223.850000001</v>
      </c>
      <c r="I7" s="65">
        <v>2.4499999999999997</v>
      </c>
      <c r="J7" s="65">
        <v>2.0500000000000003</v>
      </c>
      <c r="K7" s="66">
        <v>2.25</v>
      </c>
      <c r="M7" s="46" t="s">
        <v>35</v>
      </c>
      <c r="N7" s="61"/>
      <c r="O7" s="62">
        <v>1.7</v>
      </c>
      <c r="P7" s="62">
        <v>1.7999999999999998</v>
      </c>
      <c r="Q7" s="63">
        <v>1.75</v>
      </c>
      <c r="S7" s="46" t="s">
        <v>45</v>
      </c>
      <c r="T7" s="61">
        <v>92624735.109999999</v>
      </c>
      <c r="U7" s="62">
        <v>2.25</v>
      </c>
      <c r="V7" s="62">
        <v>2</v>
      </c>
      <c r="W7" s="63">
        <v>2.125</v>
      </c>
      <c r="Y7" s="46" t="s">
        <v>58</v>
      </c>
      <c r="Z7" s="61">
        <v>48886367.530000001</v>
      </c>
      <c r="AA7" s="62">
        <v>1.6000000000000003</v>
      </c>
      <c r="AB7" s="62">
        <v>2.5500000000000003</v>
      </c>
      <c r="AC7" s="63">
        <v>2.0750000000000002</v>
      </c>
      <c r="AF7" s="46" t="s">
        <v>67</v>
      </c>
      <c r="AG7" s="61">
        <v>1628961.35</v>
      </c>
      <c r="AH7" s="62">
        <v>2.3499999999999996</v>
      </c>
      <c r="AI7" s="62">
        <v>1.9</v>
      </c>
      <c r="AJ7" s="63">
        <v>2.125</v>
      </c>
      <c r="AL7" s="46" t="s">
        <v>86</v>
      </c>
      <c r="AM7" s="61">
        <v>49056052.210000001</v>
      </c>
      <c r="AN7" s="62">
        <v>1.3500000000000003</v>
      </c>
      <c r="AO7" s="62">
        <v>2.9999999999999996</v>
      </c>
      <c r="AP7" s="63">
        <v>2.1749999999999998</v>
      </c>
      <c r="AR7" s="46" t="s">
        <v>99</v>
      </c>
      <c r="AS7" s="61">
        <v>54687904.149999999</v>
      </c>
      <c r="AT7" s="62">
        <v>2.4</v>
      </c>
      <c r="AU7" s="62">
        <v>2.4500000000000002</v>
      </c>
      <c r="AV7" s="63">
        <v>2.4249999999999998</v>
      </c>
      <c r="AX7" s="46" t="s">
        <v>365</v>
      </c>
      <c r="AY7" s="61">
        <v>153713335.11000001</v>
      </c>
      <c r="AZ7" s="62">
        <v>1.95</v>
      </c>
      <c r="BA7" s="62">
        <v>1.9500000000000002</v>
      </c>
      <c r="BB7" s="63">
        <v>1.9500000000000002</v>
      </c>
      <c r="BD7" s="46" t="s">
        <v>103</v>
      </c>
      <c r="BE7" s="61">
        <v>54581752.060000002</v>
      </c>
      <c r="BF7" s="62">
        <v>2.2999999999999998</v>
      </c>
      <c r="BG7" s="62">
        <v>2.7</v>
      </c>
      <c r="BH7" s="63">
        <v>2.5</v>
      </c>
      <c r="BJ7" s="46" t="s">
        <v>132</v>
      </c>
      <c r="BK7" s="61">
        <v>138713080.44</v>
      </c>
      <c r="BL7" s="62">
        <v>1.4500000000000004</v>
      </c>
      <c r="BM7" s="62">
        <v>2.5</v>
      </c>
      <c r="BN7" s="63">
        <v>1.9750000000000001</v>
      </c>
      <c r="BP7" s="46" t="s">
        <v>226</v>
      </c>
      <c r="BQ7" s="61">
        <v>73853672.590000004</v>
      </c>
      <c r="BR7" s="62">
        <v>2.5</v>
      </c>
      <c r="BS7" s="62">
        <v>2.2999999999999998</v>
      </c>
      <c r="BT7" s="63">
        <v>2.4</v>
      </c>
      <c r="BV7" s="46" t="s">
        <v>306</v>
      </c>
      <c r="BW7" s="61">
        <v>2621421.33</v>
      </c>
      <c r="BX7" s="62">
        <v>2</v>
      </c>
      <c r="BY7" s="62">
        <v>2</v>
      </c>
      <c r="BZ7" s="63">
        <v>2</v>
      </c>
      <c r="CB7" s="46" t="s">
        <v>252</v>
      </c>
      <c r="CC7" s="61">
        <v>1</v>
      </c>
      <c r="CD7" s="62">
        <v>1.7</v>
      </c>
      <c r="CE7" s="62">
        <v>2.0500000000000003</v>
      </c>
      <c r="CF7" s="63">
        <v>1.875</v>
      </c>
      <c r="CH7" s="47" t="s">
        <v>256</v>
      </c>
      <c r="CI7" s="64"/>
      <c r="CJ7" s="65">
        <v>2.4499999999999997</v>
      </c>
      <c r="CK7" s="65">
        <v>2.4500000000000002</v>
      </c>
      <c r="CL7" s="66">
        <v>2.4500000000000002</v>
      </c>
      <c r="CN7" s="46" t="s">
        <v>258</v>
      </c>
      <c r="CO7" s="61">
        <v>204022870.25999999</v>
      </c>
      <c r="CP7" s="62">
        <v>2.4000000000000004</v>
      </c>
      <c r="CQ7" s="62">
        <v>1.6</v>
      </c>
      <c r="CR7" s="63">
        <v>2</v>
      </c>
      <c r="CT7" s="46" t="s">
        <v>276</v>
      </c>
      <c r="CU7" s="61">
        <v>9540573.7899999991</v>
      </c>
      <c r="CV7" s="62">
        <v>1.7500000000000002</v>
      </c>
      <c r="CW7" s="62">
        <v>2.7</v>
      </c>
      <c r="CX7" s="63">
        <v>2.2250000000000001</v>
      </c>
    </row>
    <row r="8" spans="1:102" ht="13.2">
      <c r="M8" s="47" t="s">
        <v>36</v>
      </c>
      <c r="N8" s="64"/>
      <c r="O8" s="65">
        <v>1</v>
      </c>
      <c r="P8" s="65">
        <v>1.3</v>
      </c>
      <c r="Q8" s="66">
        <v>1.1499999999999999</v>
      </c>
      <c r="S8" s="46" t="s">
        <v>41</v>
      </c>
      <c r="T8" s="61">
        <v>1222181.73</v>
      </c>
      <c r="U8" s="62">
        <v>1.7</v>
      </c>
      <c r="V8" s="62">
        <v>1.5</v>
      </c>
      <c r="W8" s="63">
        <v>1.6</v>
      </c>
      <c r="Y8" s="46" t="s">
        <v>48</v>
      </c>
      <c r="Z8" s="61">
        <v>59553972.170000002</v>
      </c>
      <c r="AA8" s="62">
        <v>1.3</v>
      </c>
      <c r="AB8" s="62">
        <v>2.4</v>
      </c>
      <c r="AC8" s="63">
        <v>1.85</v>
      </c>
      <c r="AF8" s="46" t="s">
        <v>69</v>
      </c>
      <c r="AG8" s="61"/>
      <c r="AH8" s="62">
        <v>2.0499999999999998</v>
      </c>
      <c r="AI8" s="62">
        <v>1.9</v>
      </c>
      <c r="AJ8" s="63">
        <v>1.9749999999999999</v>
      </c>
      <c r="AL8" s="46" t="s">
        <v>27</v>
      </c>
      <c r="AM8" s="61">
        <v>642651622.09000003</v>
      </c>
      <c r="AN8" s="62">
        <v>2</v>
      </c>
      <c r="AO8" s="62">
        <v>2.2000000000000002</v>
      </c>
      <c r="AP8" s="63">
        <v>2.1</v>
      </c>
      <c r="AR8" s="50" t="s">
        <v>410</v>
      </c>
      <c r="AS8" s="67">
        <v>83711448.370000005</v>
      </c>
      <c r="AT8" s="68">
        <v>7.2499999999999991</v>
      </c>
      <c r="AU8" s="68">
        <v>7.6</v>
      </c>
      <c r="AV8" s="69">
        <v>7.4249999999999998</v>
      </c>
      <c r="AX8" s="46" t="s">
        <v>364</v>
      </c>
      <c r="AY8" s="61">
        <v>8262296.3499999996</v>
      </c>
      <c r="AZ8" s="62">
        <v>1.2999999999999998</v>
      </c>
      <c r="BA8" s="62">
        <v>1.9</v>
      </c>
      <c r="BB8" s="63">
        <v>1.5999999999999999</v>
      </c>
      <c r="BD8" s="46" t="s">
        <v>122</v>
      </c>
      <c r="BE8" s="61"/>
      <c r="BF8" s="62">
        <v>2.85</v>
      </c>
      <c r="BG8" s="62">
        <v>1.6999999999999997</v>
      </c>
      <c r="BH8" s="63">
        <v>2.2749999999999999</v>
      </c>
      <c r="BJ8" s="46" t="s">
        <v>131</v>
      </c>
      <c r="BK8" s="61">
        <v>230823347.03999999</v>
      </c>
      <c r="BL8" s="62">
        <v>1.9000000000000001</v>
      </c>
      <c r="BM8" s="62">
        <v>2</v>
      </c>
      <c r="BN8" s="63">
        <v>1.9500000000000002</v>
      </c>
      <c r="BP8" s="46" t="s">
        <v>227</v>
      </c>
      <c r="BQ8" s="61">
        <v>331742411.88</v>
      </c>
      <c r="BR8" s="62">
        <v>2.3999999999999995</v>
      </c>
      <c r="BS8" s="62">
        <v>2.15</v>
      </c>
      <c r="BT8" s="63">
        <v>2.2749999999999995</v>
      </c>
      <c r="BV8" s="46" t="s">
        <v>331</v>
      </c>
      <c r="BW8" s="61"/>
      <c r="BX8" s="62">
        <v>1.9500000000000002</v>
      </c>
      <c r="BY8" s="62">
        <v>1.9</v>
      </c>
      <c r="BZ8" s="63">
        <v>1.925</v>
      </c>
      <c r="CB8" s="46" t="s">
        <v>250</v>
      </c>
      <c r="CC8" s="61">
        <v>1</v>
      </c>
      <c r="CD8" s="62">
        <v>1.7500000000000002</v>
      </c>
      <c r="CE8" s="62">
        <v>1.9</v>
      </c>
      <c r="CF8" s="63">
        <v>1.8250000000000002</v>
      </c>
      <c r="CN8" s="46" t="s">
        <v>265</v>
      </c>
      <c r="CO8" s="61"/>
      <c r="CP8" s="62">
        <v>1.7</v>
      </c>
      <c r="CQ8" s="62">
        <v>2.2000000000000002</v>
      </c>
      <c r="CR8" s="63">
        <v>1.9500000000000002</v>
      </c>
      <c r="CT8" s="46" t="s">
        <v>274</v>
      </c>
      <c r="CU8" s="61"/>
      <c r="CV8" s="62">
        <v>2.5499999999999994</v>
      </c>
      <c r="CW8" s="62">
        <v>1.9</v>
      </c>
      <c r="CX8" s="63">
        <v>2.2249999999999996</v>
      </c>
    </row>
    <row r="9" spans="1:102" ht="13.2">
      <c r="S9" s="46" t="s">
        <v>43</v>
      </c>
      <c r="T9" s="61"/>
      <c r="U9" s="62">
        <v>1.1500000000000001</v>
      </c>
      <c r="V9" s="62">
        <v>1.9</v>
      </c>
      <c r="W9" s="63">
        <v>1.5249999999999999</v>
      </c>
      <c r="Y9" s="46" t="s">
        <v>49</v>
      </c>
      <c r="Z9" s="61">
        <v>29608571.079999998</v>
      </c>
      <c r="AA9" s="62">
        <v>1.2999999999999998</v>
      </c>
      <c r="AB9" s="62">
        <v>2.25</v>
      </c>
      <c r="AC9" s="63">
        <v>1.7749999999999999</v>
      </c>
      <c r="AF9" s="46" t="s">
        <v>72</v>
      </c>
      <c r="AG9" s="61"/>
      <c r="AH9" s="62">
        <v>1.85</v>
      </c>
      <c r="AI9" s="62">
        <v>2.0500000000000003</v>
      </c>
      <c r="AJ9" s="63">
        <v>1.9500000000000002</v>
      </c>
      <c r="AL9" s="46" t="s">
        <v>28</v>
      </c>
      <c r="AM9" s="61">
        <v>197753537.25</v>
      </c>
      <c r="AN9" s="62">
        <v>1.7999999999999998</v>
      </c>
      <c r="AO9" s="62">
        <v>2.2999999999999998</v>
      </c>
      <c r="AP9" s="63">
        <v>2.0499999999999998</v>
      </c>
      <c r="AX9" s="46" t="s">
        <v>353</v>
      </c>
      <c r="AY9" s="61"/>
      <c r="AZ9" s="62">
        <v>1.2999999999999998</v>
      </c>
      <c r="BA9" s="62">
        <v>1.35</v>
      </c>
      <c r="BB9" s="63">
        <v>1.325</v>
      </c>
      <c r="BD9" s="46" t="s">
        <v>124</v>
      </c>
      <c r="BE9" s="61">
        <v>131743.1</v>
      </c>
      <c r="BF9" s="62">
        <v>2.4499999999999997</v>
      </c>
      <c r="BG9" s="62">
        <v>2</v>
      </c>
      <c r="BH9" s="63">
        <v>2.2249999999999996</v>
      </c>
      <c r="BJ9" s="46" t="s">
        <v>153</v>
      </c>
      <c r="BK9" s="61"/>
      <c r="BL9" s="62">
        <v>1.8500000000000005</v>
      </c>
      <c r="BM9" s="62">
        <v>2</v>
      </c>
      <c r="BN9" s="63">
        <v>1.9250000000000003</v>
      </c>
      <c r="BP9" s="46" t="s">
        <v>217</v>
      </c>
      <c r="BQ9" s="61"/>
      <c r="BR9" s="62">
        <v>2.4499999999999997</v>
      </c>
      <c r="BS9" s="62">
        <v>2</v>
      </c>
      <c r="BT9" s="63">
        <v>2.2249999999999996</v>
      </c>
      <c r="BV9" s="46" t="s">
        <v>293</v>
      </c>
      <c r="BW9" s="61">
        <v>4421.67</v>
      </c>
      <c r="BX9" s="62">
        <v>2.2499999999999996</v>
      </c>
      <c r="BY9" s="62">
        <v>1.4</v>
      </c>
      <c r="BZ9" s="63">
        <v>1.8249999999999997</v>
      </c>
      <c r="CB9" s="46" t="s">
        <v>238</v>
      </c>
      <c r="CC9" s="61"/>
      <c r="CD9" s="62">
        <v>1.7500000000000002</v>
      </c>
      <c r="CE9" s="62">
        <v>1.4</v>
      </c>
      <c r="CF9" s="63">
        <v>1.5750000000000002</v>
      </c>
      <c r="CN9" s="46" t="s">
        <v>260</v>
      </c>
      <c r="CO9" s="61"/>
      <c r="CP9" s="62">
        <v>1.4500000000000002</v>
      </c>
      <c r="CQ9" s="62">
        <v>2.35</v>
      </c>
      <c r="CR9" s="63">
        <v>1.9000000000000001</v>
      </c>
      <c r="CT9" s="46" t="s">
        <v>278</v>
      </c>
      <c r="CU9" s="61"/>
      <c r="CV9" s="62">
        <v>2.1</v>
      </c>
      <c r="CW9" s="62">
        <v>1.6</v>
      </c>
      <c r="CX9" s="63">
        <v>1.85</v>
      </c>
    </row>
    <row r="10" spans="1:102" ht="13.2">
      <c r="S10" s="46" t="s">
        <v>42</v>
      </c>
      <c r="T10" s="61"/>
      <c r="U10" s="62">
        <v>1.2</v>
      </c>
      <c r="V10" s="62">
        <v>1.85</v>
      </c>
      <c r="W10" s="63">
        <v>1.5249999999999999</v>
      </c>
      <c r="Y10" s="46" t="s">
        <v>54</v>
      </c>
      <c r="Z10" s="61"/>
      <c r="AA10" s="62">
        <v>0</v>
      </c>
      <c r="AB10" s="62">
        <v>2.5499999999999998</v>
      </c>
      <c r="AC10" s="63">
        <v>1.2749999999999999</v>
      </c>
      <c r="AF10" s="46" t="s">
        <v>62</v>
      </c>
      <c r="AG10" s="61"/>
      <c r="AH10" s="62">
        <v>2</v>
      </c>
      <c r="AI10" s="62">
        <v>1.9</v>
      </c>
      <c r="AJ10" s="63">
        <v>1.95</v>
      </c>
      <c r="AL10" s="46" t="s">
        <v>85</v>
      </c>
      <c r="AM10" s="61">
        <v>253455820.75</v>
      </c>
      <c r="AN10" s="62">
        <v>1.1500000000000001</v>
      </c>
      <c r="AO10" s="62">
        <v>2.85</v>
      </c>
      <c r="AP10" s="63">
        <v>2</v>
      </c>
      <c r="AX10" s="46" t="s">
        <v>341</v>
      </c>
      <c r="AY10" s="61">
        <v>12361289.880000001</v>
      </c>
      <c r="AZ10" s="62">
        <v>1.2999999999999998</v>
      </c>
      <c r="BA10" s="62">
        <v>2</v>
      </c>
      <c r="BB10" s="63">
        <v>1.65</v>
      </c>
      <c r="BD10" s="46" t="s">
        <v>102</v>
      </c>
      <c r="BE10" s="61"/>
      <c r="BF10" s="62">
        <v>2.5500000000000003</v>
      </c>
      <c r="BG10" s="62">
        <v>1.65</v>
      </c>
      <c r="BH10" s="63">
        <v>2.1</v>
      </c>
      <c r="BJ10" s="46" t="s">
        <v>136</v>
      </c>
      <c r="BK10" s="61"/>
      <c r="BL10" s="62">
        <v>1.65</v>
      </c>
      <c r="BM10" s="62">
        <v>2.2000000000000002</v>
      </c>
      <c r="BN10" s="63">
        <v>1.925</v>
      </c>
      <c r="BP10" s="46" t="s">
        <v>221</v>
      </c>
      <c r="BQ10" s="61"/>
      <c r="BR10" s="62">
        <v>2.3499999999999996</v>
      </c>
      <c r="BS10" s="62">
        <v>2</v>
      </c>
      <c r="BT10" s="63">
        <v>2.1749999999999998</v>
      </c>
      <c r="BV10" s="46" t="s">
        <v>320</v>
      </c>
      <c r="BW10" s="61"/>
      <c r="BX10" s="62">
        <v>1.55</v>
      </c>
      <c r="BY10" s="62">
        <v>2</v>
      </c>
      <c r="BZ10" s="63">
        <v>1.7749999999999999</v>
      </c>
      <c r="CB10" s="46" t="s">
        <v>241</v>
      </c>
      <c r="CC10" s="61"/>
      <c r="CD10" s="62">
        <v>0.15000000000000002</v>
      </c>
      <c r="CE10" s="62">
        <v>2.65</v>
      </c>
      <c r="CF10" s="63">
        <v>1.4</v>
      </c>
      <c r="CN10" s="46" t="s">
        <v>263</v>
      </c>
      <c r="CO10" s="61"/>
      <c r="CP10" s="62">
        <v>2</v>
      </c>
      <c r="CQ10" s="62">
        <v>1.7999999999999998</v>
      </c>
      <c r="CR10" s="63">
        <v>1.9</v>
      </c>
      <c r="CT10" s="46" t="s">
        <v>277</v>
      </c>
      <c r="CU10" s="61"/>
      <c r="CV10" s="62">
        <v>1.7</v>
      </c>
      <c r="CW10" s="62">
        <v>1.6</v>
      </c>
      <c r="CX10" s="63">
        <v>1.65</v>
      </c>
    </row>
    <row r="11" spans="1:102" ht="13.2">
      <c r="S11" s="46" t="s">
        <v>44</v>
      </c>
      <c r="T11" s="61"/>
      <c r="U11" s="62">
        <v>1.1000000000000001</v>
      </c>
      <c r="V11" s="62">
        <v>1.8</v>
      </c>
      <c r="W11" s="63">
        <v>1.4500000000000002</v>
      </c>
      <c r="Y11" s="46" t="s">
        <v>60</v>
      </c>
      <c r="Z11" s="61"/>
      <c r="AA11" s="62">
        <v>0.15000000000000002</v>
      </c>
      <c r="AB11" s="62">
        <v>1.85</v>
      </c>
      <c r="AC11" s="63">
        <v>1</v>
      </c>
      <c r="AF11" s="46" t="s">
        <v>66</v>
      </c>
      <c r="AG11" s="61"/>
      <c r="AH11" s="62">
        <v>1.7000000000000002</v>
      </c>
      <c r="AI11" s="62">
        <v>1.9</v>
      </c>
      <c r="AJ11" s="63">
        <v>1.8</v>
      </c>
      <c r="AL11" s="46" t="s">
        <v>87</v>
      </c>
      <c r="AM11" s="61">
        <v>1008587071.14</v>
      </c>
      <c r="AN11" s="62">
        <v>1.85</v>
      </c>
      <c r="AO11" s="62">
        <v>2.0500000000000003</v>
      </c>
      <c r="AP11" s="63">
        <v>1.9500000000000002</v>
      </c>
      <c r="AX11" s="46" t="s">
        <v>346</v>
      </c>
      <c r="AY11" s="61"/>
      <c r="AZ11" s="62">
        <v>1.2000000000000002</v>
      </c>
      <c r="BA11" s="62">
        <v>1.1000000000000001</v>
      </c>
      <c r="BB11" s="63">
        <v>1.1500000000000001</v>
      </c>
      <c r="BD11" s="46" t="s">
        <v>123</v>
      </c>
      <c r="BE11" s="61"/>
      <c r="BF11" s="62">
        <v>2.3499999999999996</v>
      </c>
      <c r="BG11" s="62">
        <v>1.4500000000000002</v>
      </c>
      <c r="BH11" s="63">
        <v>1.9</v>
      </c>
      <c r="BJ11" s="46" t="s">
        <v>161</v>
      </c>
      <c r="BK11" s="61">
        <v>253455820.75</v>
      </c>
      <c r="BL11" s="62">
        <v>1.55</v>
      </c>
      <c r="BM11" s="62">
        <v>2.25</v>
      </c>
      <c r="BN11" s="63">
        <v>1.9</v>
      </c>
      <c r="BP11" s="46" t="s">
        <v>215</v>
      </c>
      <c r="BQ11" s="61"/>
      <c r="BR11" s="62">
        <v>2.2999999999999998</v>
      </c>
      <c r="BS11" s="62">
        <v>2</v>
      </c>
      <c r="BT11" s="63">
        <v>2.15</v>
      </c>
      <c r="BV11" s="46" t="s">
        <v>333</v>
      </c>
      <c r="BW11" s="61"/>
      <c r="BX11" s="62">
        <v>2</v>
      </c>
      <c r="BY11" s="62">
        <v>1.5499999999999998</v>
      </c>
      <c r="BZ11" s="63">
        <v>1.7749999999999999</v>
      </c>
      <c r="CB11" s="46" t="s">
        <v>251</v>
      </c>
      <c r="CC11" s="61"/>
      <c r="CD11" s="62">
        <v>0.45000000000000007</v>
      </c>
      <c r="CE11" s="62">
        <v>2.1500000000000004</v>
      </c>
      <c r="CF11" s="63">
        <v>1.3000000000000003</v>
      </c>
      <c r="CN11" s="46" t="s">
        <v>262</v>
      </c>
      <c r="CO11" s="61"/>
      <c r="CP11" s="62">
        <v>0.99999999999999989</v>
      </c>
      <c r="CQ11" s="62">
        <v>2.2999999999999998</v>
      </c>
      <c r="CR11" s="63">
        <v>1.65</v>
      </c>
      <c r="CT11" s="46" t="s">
        <v>280</v>
      </c>
      <c r="CU11" s="61"/>
      <c r="CV11" s="62">
        <v>1.45</v>
      </c>
      <c r="CW11" s="62">
        <v>1.3499999999999999</v>
      </c>
      <c r="CX11" s="63">
        <v>1.4</v>
      </c>
    </row>
    <row r="12" spans="1:102" ht="13.2">
      <c r="S12" s="47" t="s">
        <v>46</v>
      </c>
      <c r="T12" s="64"/>
      <c r="U12" s="65">
        <v>0.85</v>
      </c>
      <c r="V12" s="65">
        <v>1.5</v>
      </c>
      <c r="W12" s="66">
        <v>1.175</v>
      </c>
      <c r="Y12" s="46" t="s">
        <v>55</v>
      </c>
      <c r="Z12" s="61"/>
      <c r="AA12" s="62">
        <v>0.85</v>
      </c>
      <c r="AB12" s="62">
        <v>1.1000000000000001</v>
      </c>
      <c r="AC12" s="63">
        <v>0.97500000000000009</v>
      </c>
      <c r="AF12" s="46" t="s">
        <v>68</v>
      </c>
      <c r="AG12" s="61"/>
      <c r="AH12" s="62">
        <v>1.7000000000000002</v>
      </c>
      <c r="AI12" s="62">
        <v>1.9</v>
      </c>
      <c r="AJ12" s="63">
        <v>1.8</v>
      </c>
      <c r="AL12" s="46" t="s">
        <v>83</v>
      </c>
      <c r="AM12" s="61">
        <v>207912292.22999999</v>
      </c>
      <c r="AN12" s="62">
        <v>1.45</v>
      </c>
      <c r="AO12" s="62">
        <v>2.4500000000000002</v>
      </c>
      <c r="AP12" s="63">
        <v>1.9500000000000002</v>
      </c>
      <c r="AX12" s="46" t="s">
        <v>354</v>
      </c>
      <c r="AY12" s="61"/>
      <c r="AZ12" s="62">
        <v>1.1000000000000001</v>
      </c>
      <c r="BA12" s="62">
        <v>1.5</v>
      </c>
      <c r="BB12" s="63">
        <v>1.3</v>
      </c>
      <c r="BD12" s="46" t="s">
        <v>120</v>
      </c>
      <c r="BE12" s="61"/>
      <c r="BF12" s="62">
        <v>2.4500000000000002</v>
      </c>
      <c r="BG12" s="62">
        <v>1.25</v>
      </c>
      <c r="BH12" s="63">
        <v>1.85</v>
      </c>
      <c r="BJ12" s="46" t="s">
        <v>137</v>
      </c>
      <c r="BK12" s="61"/>
      <c r="BL12" s="62">
        <v>1.65</v>
      </c>
      <c r="BM12" s="62">
        <v>2.15</v>
      </c>
      <c r="BN12" s="63">
        <v>1.9</v>
      </c>
      <c r="BP12" s="46" t="s">
        <v>218</v>
      </c>
      <c r="BQ12" s="61"/>
      <c r="BR12" s="62">
        <v>2.15</v>
      </c>
      <c r="BS12" s="62">
        <v>2</v>
      </c>
      <c r="BT12" s="63">
        <v>2.0750000000000002</v>
      </c>
      <c r="BV12" s="46" t="s">
        <v>330</v>
      </c>
      <c r="BW12" s="61"/>
      <c r="BX12" s="62">
        <v>1.7000000000000002</v>
      </c>
      <c r="BY12" s="62">
        <v>1.8499999999999996</v>
      </c>
      <c r="BZ12" s="63">
        <v>1.7749999999999999</v>
      </c>
      <c r="CB12" s="46" t="s">
        <v>240</v>
      </c>
      <c r="CC12" s="61"/>
      <c r="CD12" s="62">
        <v>0.15000000000000002</v>
      </c>
      <c r="CE12" s="62">
        <v>2.2999999999999998</v>
      </c>
      <c r="CF12" s="63">
        <v>1.2249999999999999</v>
      </c>
      <c r="CN12" s="46" t="s">
        <v>261</v>
      </c>
      <c r="CO12" s="61"/>
      <c r="CP12" s="62">
        <v>2</v>
      </c>
      <c r="CQ12" s="62">
        <v>1.1499999999999999</v>
      </c>
      <c r="CR12" s="63">
        <v>1.575</v>
      </c>
      <c r="CT12" s="46" t="s">
        <v>279</v>
      </c>
      <c r="CU12" s="61"/>
      <c r="CV12" s="62">
        <v>1.45</v>
      </c>
      <c r="CW12" s="62">
        <v>1.25</v>
      </c>
      <c r="CX12" s="63">
        <v>1.35</v>
      </c>
    </row>
    <row r="13" spans="1:102" ht="13.2">
      <c r="Y13" s="47" t="s">
        <v>56</v>
      </c>
      <c r="Z13" s="64"/>
      <c r="AA13" s="65">
        <v>0.15000000000000002</v>
      </c>
      <c r="AB13" s="65">
        <v>1.3499999999999999</v>
      </c>
      <c r="AC13" s="66">
        <v>0.75</v>
      </c>
      <c r="AF13" s="46" t="s">
        <v>65</v>
      </c>
      <c r="AG13" s="61"/>
      <c r="AH13" s="62">
        <v>1.5</v>
      </c>
      <c r="AI13" s="62">
        <v>1.75</v>
      </c>
      <c r="AJ13" s="63">
        <v>1.625</v>
      </c>
      <c r="AL13" s="46" t="s">
        <v>88</v>
      </c>
      <c r="AM13" s="61"/>
      <c r="AN13" s="62">
        <v>1.8499999999999999</v>
      </c>
      <c r="AO13" s="62">
        <v>2</v>
      </c>
      <c r="AP13" s="63">
        <v>1.9249999999999998</v>
      </c>
      <c r="AX13" s="46" t="s">
        <v>359</v>
      </c>
      <c r="AY13" s="61"/>
      <c r="AZ13" s="62">
        <v>1</v>
      </c>
      <c r="BA13" s="62">
        <v>1.1499999999999999</v>
      </c>
      <c r="BB13" s="63">
        <v>1.075</v>
      </c>
      <c r="BD13" s="46" t="s">
        <v>119</v>
      </c>
      <c r="BE13" s="61"/>
      <c r="BF13" s="62">
        <v>1.5500000000000003</v>
      </c>
      <c r="BG13" s="62">
        <v>1.6999999999999997</v>
      </c>
      <c r="BH13" s="63">
        <v>1.625</v>
      </c>
      <c r="BJ13" s="46" t="s">
        <v>138</v>
      </c>
      <c r="BK13" s="61"/>
      <c r="BL13" s="62">
        <v>1.7500000000000002</v>
      </c>
      <c r="BM13" s="62">
        <v>2</v>
      </c>
      <c r="BN13" s="63">
        <v>1.875</v>
      </c>
      <c r="BP13" s="46" t="s">
        <v>231</v>
      </c>
      <c r="BQ13" s="61"/>
      <c r="BR13" s="62">
        <v>1.95</v>
      </c>
      <c r="BS13" s="62">
        <v>2</v>
      </c>
      <c r="BT13" s="63">
        <v>1.9750000000000001</v>
      </c>
      <c r="BV13" s="46" t="s">
        <v>290</v>
      </c>
      <c r="BW13" s="61"/>
      <c r="BX13" s="62">
        <v>1.55</v>
      </c>
      <c r="BY13" s="62">
        <v>2</v>
      </c>
      <c r="BZ13" s="63">
        <v>1.7749999999999999</v>
      </c>
      <c r="CB13" s="46" t="s">
        <v>247</v>
      </c>
      <c r="CC13" s="61"/>
      <c r="CD13" s="62">
        <v>0.15000000000000002</v>
      </c>
      <c r="CE13" s="62">
        <v>2.2999999999999998</v>
      </c>
      <c r="CF13" s="63">
        <v>1.2249999999999999</v>
      </c>
      <c r="CN13" s="46" t="s">
        <v>268</v>
      </c>
      <c r="CO13" s="61"/>
      <c r="CP13" s="62">
        <v>2.15</v>
      </c>
      <c r="CQ13" s="62">
        <v>1</v>
      </c>
      <c r="CR13" s="63">
        <v>1.575</v>
      </c>
      <c r="CT13" s="47" t="s">
        <v>275</v>
      </c>
      <c r="CU13" s="64"/>
      <c r="CV13" s="65">
        <v>0.99999999999999989</v>
      </c>
      <c r="CW13" s="65">
        <v>1.4</v>
      </c>
      <c r="CX13" s="66">
        <v>1.2</v>
      </c>
    </row>
    <row r="14" spans="1:102" ht="13.2">
      <c r="Y14" s="48" t="s">
        <v>6</v>
      </c>
      <c r="Z14" s="49" t="s">
        <v>47</v>
      </c>
      <c r="AF14" s="46" t="s">
        <v>71</v>
      </c>
      <c r="AG14" s="61"/>
      <c r="AH14" s="62">
        <v>1.3000000000000003</v>
      </c>
      <c r="AI14" s="62">
        <v>1.9</v>
      </c>
      <c r="AJ14" s="63">
        <v>1.6</v>
      </c>
      <c r="AL14" s="46" t="s">
        <v>42</v>
      </c>
      <c r="AM14" s="61"/>
      <c r="AN14" s="62">
        <v>1.4</v>
      </c>
      <c r="AO14" s="62">
        <v>2.4000000000000004</v>
      </c>
      <c r="AP14" s="63">
        <v>1.9000000000000001</v>
      </c>
      <c r="AX14" s="46" t="s">
        <v>348</v>
      </c>
      <c r="AY14" s="61"/>
      <c r="AZ14" s="62">
        <v>1</v>
      </c>
      <c r="BA14" s="62">
        <v>1.6</v>
      </c>
      <c r="BB14" s="63">
        <v>1.3</v>
      </c>
      <c r="BD14" s="46" t="s">
        <v>105</v>
      </c>
      <c r="BE14" s="61"/>
      <c r="BF14" s="62">
        <v>1.6000000000000003</v>
      </c>
      <c r="BG14" s="62">
        <v>1.2999999999999998</v>
      </c>
      <c r="BH14" s="63">
        <v>1.4500000000000002</v>
      </c>
      <c r="BJ14" s="46" t="s">
        <v>209</v>
      </c>
      <c r="BK14" s="61">
        <v>642651622.09000003</v>
      </c>
      <c r="BL14" s="62">
        <v>1.75</v>
      </c>
      <c r="BM14" s="62">
        <v>2</v>
      </c>
      <c r="BN14" s="63">
        <v>1.875</v>
      </c>
      <c r="BP14" s="46" t="s">
        <v>230</v>
      </c>
      <c r="BQ14" s="61"/>
      <c r="BR14" s="62">
        <v>1.9499999999999997</v>
      </c>
      <c r="BS14" s="62">
        <v>2</v>
      </c>
      <c r="BT14" s="63">
        <v>1.9749999999999999</v>
      </c>
      <c r="BV14" s="46" t="s">
        <v>318</v>
      </c>
      <c r="BW14" s="61"/>
      <c r="BX14" s="62">
        <v>1.55</v>
      </c>
      <c r="BY14" s="62">
        <v>2</v>
      </c>
      <c r="BZ14" s="63">
        <v>1.7749999999999999</v>
      </c>
      <c r="CB14" s="46" t="s">
        <v>246</v>
      </c>
      <c r="CC14" s="61"/>
      <c r="CD14" s="62">
        <v>0.15000000000000002</v>
      </c>
      <c r="CE14" s="62">
        <v>2.1</v>
      </c>
      <c r="CF14" s="63">
        <v>1.125</v>
      </c>
      <c r="CN14" s="46" t="s">
        <v>267</v>
      </c>
      <c r="CO14" s="61"/>
      <c r="CP14" s="62">
        <v>1.55</v>
      </c>
      <c r="CQ14" s="62">
        <v>1</v>
      </c>
      <c r="CR14" s="63">
        <v>1.2749999999999999</v>
      </c>
    </row>
    <row r="15" spans="1:102" ht="13.2">
      <c r="AD15" s="10" t="s">
        <v>398</v>
      </c>
      <c r="AF15" s="47" t="s">
        <v>70</v>
      </c>
      <c r="AG15" s="64"/>
      <c r="AH15" s="65">
        <v>1.0999999999999999</v>
      </c>
      <c r="AI15" s="65">
        <v>1.9</v>
      </c>
      <c r="AJ15" s="66">
        <v>1.5</v>
      </c>
      <c r="AL15" s="46" t="s">
        <v>82</v>
      </c>
      <c r="AM15" s="61"/>
      <c r="AN15" s="62">
        <v>1.25</v>
      </c>
      <c r="AO15" s="62">
        <v>2.4500000000000002</v>
      </c>
      <c r="AP15" s="63">
        <v>1.85</v>
      </c>
      <c r="AX15" s="46" t="s">
        <v>343</v>
      </c>
      <c r="AY15" s="61"/>
      <c r="AZ15" s="62">
        <v>1</v>
      </c>
      <c r="BA15" s="62">
        <v>1</v>
      </c>
      <c r="BB15" s="63">
        <v>1</v>
      </c>
      <c r="BD15" s="46" t="s">
        <v>104</v>
      </c>
      <c r="BE15" s="61"/>
      <c r="BF15" s="62">
        <v>1.4</v>
      </c>
      <c r="BG15" s="62">
        <v>1.2</v>
      </c>
      <c r="BH15" s="63">
        <v>1.2999999999999998</v>
      </c>
      <c r="BJ15" s="46" t="s">
        <v>174</v>
      </c>
      <c r="BK15" s="61"/>
      <c r="BL15" s="62">
        <v>1.7000000000000002</v>
      </c>
      <c r="BM15" s="62">
        <v>2</v>
      </c>
      <c r="BN15" s="63">
        <v>1.85</v>
      </c>
      <c r="BP15" s="46" t="s">
        <v>222</v>
      </c>
      <c r="BQ15" s="61"/>
      <c r="BR15" s="62">
        <v>1.9000000000000001</v>
      </c>
      <c r="BS15" s="62">
        <v>2</v>
      </c>
      <c r="BT15" s="63">
        <v>1.9500000000000002</v>
      </c>
      <c r="BV15" s="46" t="s">
        <v>287</v>
      </c>
      <c r="BW15" s="61"/>
      <c r="BX15" s="62">
        <v>1.8499999999999996</v>
      </c>
      <c r="BY15" s="62">
        <v>1.6999999999999997</v>
      </c>
      <c r="BZ15" s="63">
        <v>1.7749999999999997</v>
      </c>
      <c r="CB15" s="46" t="s">
        <v>248</v>
      </c>
      <c r="CC15" s="61"/>
      <c r="CD15" s="62">
        <v>0.15000000000000002</v>
      </c>
      <c r="CE15" s="62">
        <v>2</v>
      </c>
      <c r="CF15" s="63">
        <v>1.075</v>
      </c>
      <c r="CN15" s="46" t="s">
        <v>264</v>
      </c>
      <c r="CO15" s="61"/>
      <c r="CP15" s="62">
        <v>1.5</v>
      </c>
      <c r="CQ15" s="62">
        <v>1</v>
      </c>
      <c r="CR15" s="63">
        <v>1.25</v>
      </c>
    </row>
    <row r="16" spans="1:102" ht="13.2">
      <c r="Y16" s="39"/>
      <c r="Z16" s="40" t="s">
        <v>408</v>
      </c>
      <c r="AA16" s="41"/>
      <c r="AB16" s="41"/>
      <c r="AC16" s="42"/>
      <c r="AD16" s="10" t="s">
        <v>399</v>
      </c>
      <c r="AL16" s="46" t="s">
        <v>78</v>
      </c>
      <c r="AM16" s="61"/>
      <c r="AN16" s="62">
        <v>1.0999999999999999</v>
      </c>
      <c r="AO16" s="62">
        <v>2.6</v>
      </c>
      <c r="AP16" s="63">
        <v>1.85</v>
      </c>
      <c r="AX16" s="46" t="s">
        <v>345</v>
      </c>
      <c r="AY16" s="61"/>
      <c r="AZ16" s="62">
        <v>1</v>
      </c>
      <c r="BA16" s="62">
        <v>1.6</v>
      </c>
      <c r="BB16" s="63">
        <v>1.3</v>
      </c>
      <c r="BD16" s="46" t="s">
        <v>125</v>
      </c>
      <c r="BE16" s="61"/>
      <c r="BF16" s="62">
        <v>1.1000000000000001</v>
      </c>
      <c r="BG16" s="62">
        <v>1.4500000000000002</v>
      </c>
      <c r="BH16" s="63">
        <v>1.2750000000000001</v>
      </c>
      <c r="BJ16" s="46" t="s">
        <v>166</v>
      </c>
      <c r="BK16" s="61"/>
      <c r="BL16" s="62">
        <v>1.7000000000000002</v>
      </c>
      <c r="BM16" s="62">
        <v>2</v>
      </c>
      <c r="BN16" s="63">
        <v>1.85</v>
      </c>
      <c r="BP16" s="46" t="s">
        <v>220</v>
      </c>
      <c r="BQ16" s="61">
        <v>253455820.75</v>
      </c>
      <c r="BR16" s="62">
        <v>1.75</v>
      </c>
      <c r="BS16" s="62">
        <v>2.1</v>
      </c>
      <c r="BT16" s="63">
        <v>1.925</v>
      </c>
      <c r="BV16" s="46" t="s">
        <v>319</v>
      </c>
      <c r="BW16" s="61"/>
      <c r="BX16" s="62">
        <v>1.55</v>
      </c>
      <c r="BY16" s="62">
        <v>1.9</v>
      </c>
      <c r="BZ16" s="63">
        <v>1.7250000000000001</v>
      </c>
      <c r="CB16" s="46" t="s">
        <v>249</v>
      </c>
      <c r="CC16" s="61"/>
      <c r="CD16" s="62">
        <v>0.15000000000000002</v>
      </c>
      <c r="CE16" s="62">
        <v>1.7999999999999998</v>
      </c>
      <c r="CF16" s="63">
        <v>0.97499999999999987</v>
      </c>
      <c r="CN16" s="46" t="s">
        <v>269</v>
      </c>
      <c r="CO16" s="61"/>
      <c r="CP16" s="62">
        <v>0.45000000000000007</v>
      </c>
      <c r="CQ16" s="62">
        <v>1</v>
      </c>
      <c r="CR16" s="63">
        <v>0.72500000000000009</v>
      </c>
    </row>
    <row r="17" spans="25:96" ht="13.2">
      <c r="Y17" s="40" t="s">
        <v>7</v>
      </c>
      <c r="Z17" s="39" t="s">
        <v>409</v>
      </c>
      <c r="AA17" s="43" t="s">
        <v>393</v>
      </c>
      <c r="AB17" s="43" t="s">
        <v>394</v>
      </c>
      <c r="AC17" s="44" t="s">
        <v>385</v>
      </c>
      <c r="AL17" s="46" t="s">
        <v>76</v>
      </c>
      <c r="AM17" s="61">
        <v>138713080.44</v>
      </c>
      <c r="AN17" s="62">
        <v>1.35</v>
      </c>
      <c r="AO17" s="62">
        <v>2.2999999999999998</v>
      </c>
      <c r="AP17" s="63">
        <v>1.825</v>
      </c>
      <c r="AX17" s="46" t="s">
        <v>360</v>
      </c>
      <c r="AY17" s="61"/>
      <c r="AZ17" s="62">
        <v>0.85</v>
      </c>
      <c r="BA17" s="62">
        <v>1.6500000000000004</v>
      </c>
      <c r="BB17" s="63">
        <v>1.2500000000000002</v>
      </c>
      <c r="BD17" s="46" t="s">
        <v>109</v>
      </c>
      <c r="BE17" s="61"/>
      <c r="BF17" s="62">
        <v>1</v>
      </c>
      <c r="BG17" s="62">
        <v>1.2999999999999998</v>
      </c>
      <c r="BH17" s="63">
        <v>1.1499999999999999</v>
      </c>
      <c r="BJ17" s="46" t="s">
        <v>165</v>
      </c>
      <c r="BK17" s="61"/>
      <c r="BL17" s="62">
        <v>1.7000000000000002</v>
      </c>
      <c r="BM17" s="62">
        <v>2</v>
      </c>
      <c r="BN17" s="63">
        <v>1.85</v>
      </c>
      <c r="BP17" s="46" t="s">
        <v>223</v>
      </c>
      <c r="BQ17" s="61"/>
      <c r="BR17" s="62">
        <v>1.8499999999999999</v>
      </c>
      <c r="BS17" s="62">
        <v>2</v>
      </c>
      <c r="BT17" s="63">
        <v>1.9249999999999998</v>
      </c>
      <c r="BV17" s="46" t="s">
        <v>282</v>
      </c>
      <c r="BW17" s="61"/>
      <c r="BX17" s="62">
        <v>1.6</v>
      </c>
      <c r="BY17" s="62">
        <v>1.8499999999999996</v>
      </c>
      <c r="BZ17" s="63">
        <v>1.7249999999999999</v>
      </c>
      <c r="CB17" s="46" t="s">
        <v>245</v>
      </c>
      <c r="CC17" s="61"/>
      <c r="CD17" s="62">
        <v>0.15000000000000002</v>
      </c>
      <c r="CE17" s="62">
        <v>1.7999999999999998</v>
      </c>
      <c r="CF17" s="63">
        <v>0.97499999999999987</v>
      </c>
      <c r="CN17" s="47" t="s">
        <v>266</v>
      </c>
      <c r="CO17" s="64"/>
      <c r="CP17" s="65">
        <v>0</v>
      </c>
      <c r="CQ17" s="65">
        <v>1</v>
      </c>
      <c r="CR17" s="66">
        <v>0.5</v>
      </c>
    </row>
    <row r="18" spans="25:96" ht="13.2">
      <c r="Y18" s="45" t="s">
        <v>48</v>
      </c>
      <c r="Z18" s="58">
        <v>59553972.170000002</v>
      </c>
      <c r="AA18" s="59">
        <v>2.0499999999999998</v>
      </c>
      <c r="AB18" s="59">
        <v>2.6999999999999997</v>
      </c>
      <c r="AC18" s="60">
        <v>2.375</v>
      </c>
      <c r="AL18" s="46" t="s">
        <v>94</v>
      </c>
      <c r="AM18" s="61"/>
      <c r="AN18" s="62">
        <v>1.1500000000000001</v>
      </c>
      <c r="AO18" s="62">
        <v>2.4500000000000002</v>
      </c>
      <c r="AP18" s="63">
        <v>1.8000000000000003</v>
      </c>
      <c r="AX18" s="46" t="s">
        <v>358</v>
      </c>
      <c r="AY18" s="61"/>
      <c r="AZ18" s="62">
        <v>0.85</v>
      </c>
      <c r="BA18" s="62">
        <v>1.6</v>
      </c>
      <c r="BB18" s="63">
        <v>1.2250000000000001</v>
      </c>
      <c r="BD18" s="46" t="s">
        <v>110</v>
      </c>
      <c r="BE18" s="61"/>
      <c r="BF18" s="62">
        <v>1</v>
      </c>
      <c r="BG18" s="62">
        <v>1.2999999999999998</v>
      </c>
      <c r="BH18" s="63">
        <v>1.1499999999999999</v>
      </c>
      <c r="BJ18" s="46" t="s">
        <v>177</v>
      </c>
      <c r="BK18" s="61"/>
      <c r="BL18" s="62">
        <v>1.7000000000000002</v>
      </c>
      <c r="BM18" s="62">
        <v>2</v>
      </c>
      <c r="BN18" s="63">
        <v>1.85</v>
      </c>
      <c r="BP18" s="46" t="s">
        <v>235</v>
      </c>
      <c r="BQ18" s="61"/>
      <c r="BR18" s="62">
        <v>1.6999999999999997</v>
      </c>
      <c r="BS18" s="62">
        <v>2</v>
      </c>
      <c r="BT18" s="63">
        <v>1.8499999999999999</v>
      </c>
      <c r="BV18" s="46" t="s">
        <v>302</v>
      </c>
      <c r="BW18" s="61"/>
      <c r="BX18" s="62">
        <v>1.85</v>
      </c>
      <c r="BY18" s="62">
        <v>1.5</v>
      </c>
      <c r="BZ18" s="63">
        <v>1.675</v>
      </c>
      <c r="CB18" s="46" t="s">
        <v>239</v>
      </c>
      <c r="CC18" s="61"/>
      <c r="CD18" s="62">
        <v>0</v>
      </c>
      <c r="CE18" s="62">
        <v>1.9</v>
      </c>
      <c r="CF18" s="63">
        <v>0.95</v>
      </c>
    </row>
    <row r="19" spans="25:96" ht="13.2">
      <c r="Y19" s="46" t="s">
        <v>49</v>
      </c>
      <c r="Z19" s="61">
        <v>29608571.079999998</v>
      </c>
      <c r="AA19" s="62">
        <v>1.9499999999999997</v>
      </c>
      <c r="AB19" s="62">
        <v>2.7</v>
      </c>
      <c r="AC19" s="63">
        <v>2.3250000000000002</v>
      </c>
      <c r="AL19" s="46" t="s">
        <v>75</v>
      </c>
      <c r="AM19" s="61"/>
      <c r="AN19" s="62">
        <v>1.5500000000000005</v>
      </c>
      <c r="AO19" s="62">
        <v>2</v>
      </c>
      <c r="AP19" s="63">
        <v>1.7750000000000004</v>
      </c>
      <c r="AX19" s="46" t="s">
        <v>356</v>
      </c>
      <c r="AY19" s="61"/>
      <c r="AZ19" s="62">
        <v>0.85</v>
      </c>
      <c r="BA19" s="62">
        <v>1.1499999999999999</v>
      </c>
      <c r="BB19" s="63">
        <v>1</v>
      </c>
      <c r="BD19" s="46" t="s">
        <v>116</v>
      </c>
      <c r="BE19" s="61"/>
      <c r="BF19" s="62">
        <v>1</v>
      </c>
      <c r="BG19" s="62">
        <v>1.2999999999999998</v>
      </c>
      <c r="BH19" s="63">
        <v>1.1499999999999999</v>
      </c>
      <c r="BJ19" s="46" t="s">
        <v>168</v>
      </c>
      <c r="BK19" s="61"/>
      <c r="BL19" s="62">
        <v>1.7000000000000002</v>
      </c>
      <c r="BM19" s="62">
        <v>2</v>
      </c>
      <c r="BN19" s="63">
        <v>1.85</v>
      </c>
      <c r="BP19" s="46" t="s">
        <v>216</v>
      </c>
      <c r="BQ19" s="61"/>
      <c r="BR19" s="62">
        <v>1.55</v>
      </c>
      <c r="BS19" s="62">
        <v>2.1</v>
      </c>
      <c r="BT19" s="63">
        <v>1.8250000000000002</v>
      </c>
      <c r="BV19" s="46" t="s">
        <v>303</v>
      </c>
      <c r="BW19" s="61"/>
      <c r="BX19" s="62">
        <v>1.2</v>
      </c>
      <c r="BY19" s="62">
        <v>2.15</v>
      </c>
      <c r="BZ19" s="63">
        <v>1.6749999999999998</v>
      </c>
      <c r="CB19" s="46" t="s">
        <v>244</v>
      </c>
      <c r="CC19" s="61"/>
      <c r="CD19" s="62">
        <v>0.15000000000000002</v>
      </c>
      <c r="CE19" s="62">
        <v>1.5499999999999998</v>
      </c>
      <c r="CF19" s="63">
        <v>0.84999999999999987</v>
      </c>
    </row>
    <row r="20" spans="25:96" ht="13.2">
      <c r="Y20" s="46" t="s">
        <v>52</v>
      </c>
      <c r="Z20" s="61"/>
      <c r="AA20" s="62">
        <v>0</v>
      </c>
      <c r="AB20" s="62">
        <v>2.7</v>
      </c>
      <c r="AC20" s="63">
        <v>1.35</v>
      </c>
      <c r="AL20" s="46" t="s">
        <v>91</v>
      </c>
      <c r="AM20" s="61"/>
      <c r="AN20" s="62">
        <v>1.5000000000000002</v>
      </c>
      <c r="AO20" s="62">
        <v>2</v>
      </c>
      <c r="AP20" s="63">
        <v>1.75</v>
      </c>
      <c r="AX20" s="46" t="s">
        <v>361</v>
      </c>
      <c r="AY20" s="61"/>
      <c r="AZ20" s="62">
        <v>0.85</v>
      </c>
      <c r="BA20" s="62">
        <v>1.5</v>
      </c>
      <c r="BB20" s="63">
        <v>1.175</v>
      </c>
      <c r="BD20" s="46" t="s">
        <v>121</v>
      </c>
      <c r="BE20" s="61"/>
      <c r="BF20" s="62">
        <v>1</v>
      </c>
      <c r="BG20" s="62">
        <v>1.2999999999999998</v>
      </c>
      <c r="BH20" s="63">
        <v>1.1499999999999999</v>
      </c>
      <c r="BJ20" s="46" t="s">
        <v>149</v>
      </c>
      <c r="BK20" s="61"/>
      <c r="BL20" s="62">
        <v>1.7000000000000002</v>
      </c>
      <c r="BM20" s="62">
        <v>2</v>
      </c>
      <c r="BN20" s="63">
        <v>1.85</v>
      </c>
      <c r="BP20" s="46" t="s">
        <v>214</v>
      </c>
      <c r="BQ20" s="61"/>
      <c r="BR20" s="62">
        <v>1.4</v>
      </c>
      <c r="BS20" s="62">
        <v>2.25</v>
      </c>
      <c r="BT20" s="63">
        <v>1.825</v>
      </c>
      <c r="BV20" s="46" t="s">
        <v>334</v>
      </c>
      <c r="BW20" s="61"/>
      <c r="BX20" s="62">
        <v>1.4</v>
      </c>
      <c r="BY20" s="62">
        <v>1.7999999999999998</v>
      </c>
      <c r="BZ20" s="63">
        <v>1.5999999999999999</v>
      </c>
      <c r="CB20" s="47" t="s">
        <v>242</v>
      </c>
      <c r="CC20" s="64"/>
      <c r="CD20" s="65">
        <v>0.15000000000000002</v>
      </c>
      <c r="CE20" s="65">
        <v>1.4</v>
      </c>
      <c r="CF20" s="66">
        <v>0.77499999999999991</v>
      </c>
    </row>
    <row r="21" spans="25:96" ht="13.2">
      <c r="Y21" s="46" t="s">
        <v>51</v>
      </c>
      <c r="Z21" s="61"/>
      <c r="AA21" s="62">
        <v>0</v>
      </c>
      <c r="AB21" s="62">
        <v>2.2000000000000002</v>
      </c>
      <c r="AC21" s="63">
        <v>1.1000000000000001</v>
      </c>
      <c r="AL21" s="46" t="s">
        <v>92</v>
      </c>
      <c r="AM21" s="61"/>
      <c r="AN21" s="62">
        <v>1.3000000000000003</v>
      </c>
      <c r="AO21" s="62">
        <v>2.15</v>
      </c>
      <c r="AP21" s="63">
        <v>1.7250000000000001</v>
      </c>
      <c r="AX21" s="46" t="s">
        <v>344</v>
      </c>
      <c r="AY21" s="61"/>
      <c r="AZ21" s="62">
        <v>0.85</v>
      </c>
      <c r="BA21" s="62">
        <v>1.5</v>
      </c>
      <c r="BB21" s="63">
        <v>1.175</v>
      </c>
      <c r="BD21" s="46" t="s">
        <v>115</v>
      </c>
      <c r="BE21" s="61"/>
      <c r="BF21" s="62">
        <v>1</v>
      </c>
      <c r="BG21" s="62">
        <v>1.2999999999999998</v>
      </c>
      <c r="BH21" s="63">
        <v>1.1499999999999999</v>
      </c>
      <c r="BJ21" s="46" t="s">
        <v>151</v>
      </c>
      <c r="BK21" s="61"/>
      <c r="BL21" s="62">
        <v>1.7000000000000002</v>
      </c>
      <c r="BM21" s="62">
        <v>2</v>
      </c>
      <c r="BN21" s="63">
        <v>1.85</v>
      </c>
      <c r="BP21" s="46" t="s">
        <v>228</v>
      </c>
      <c r="BQ21" s="61"/>
      <c r="BR21" s="62">
        <v>1.4499999999999997</v>
      </c>
      <c r="BS21" s="62">
        <v>2.2000000000000002</v>
      </c>
      <c r="BT21" s="63">
        <v>1.825</v>
      </c>
      <c r="BV21" s="46" t="s">
        <v>337</v>
      </c>
      <c r="BW21" s="61"/>
      <c r="BX21" s="62">
        <v>1.65</v>
      </c>
      <c r="BY21" s="62">
        <v>1.4</v>
      </c>
      <c r="BZ21" s="63">
        <v>1.5249999999999999</v>
      </c>
    </row>
    <row r="22" spans="25:96" ht="13.2">
      <c r="Y22" s="47" t="s">
        <v>50</v>
      </c>
      <c r="Z22" s="64"/>
      <c r="AA22" s="65">
        <v>0.2</v>
      </c>
      <c r="AB22" s="65">
        <v>1.7999999999999998</v>
      </c>
      <c r="AC22" s="66">
        <v>0.99999999999999989</v>
      </c>
      <c r="AL22" s="46" t="s">
        <v>74</v>
      </c>
      <c r="AM22" s="61"/>
      <c r="AN22" s="62">
        <v>1.4000000000000001</v>
      </c>
      <c r="AO22" s="62">
        <v>2</v>
      </c>
      <c r="AP22" s="63">
        <v>1.7000000000000002</v>
      </c>
      <c r="AX22" s="46" t="s">
        <v>362</v>
      </c>
      <c r="AY22" s="61"/>
      <c r="AZ22" s="62">
        <v>0.85</v>
      </c>
      <c r="BA22" s="62">
        <v>1</v>
      </c>
      <c r="BB22" s="63">
        <v>0.92500000000000004</v>
      </c>
      <c r="BD22" s="46" t="s">
        <v>114</v>
      </c>
      <c r="BE22" s="61"/>
      <c r="BF22" s="62">
        <v>1</v>
      </c>
      <c r="BG22" s="62">
        <v>1.2999999999999998</v>
      </c>
      <c r="BH22" s="63">
        <v>1.1499999999999999</v>
      </c>
      <c r="BJ22" s="46" t="s">
        <v>179</v>
      </c>
      <c r="BK22" s="61"/>
      <c r="BL22" s="62">
        <v>1.7000000000000002</v>
      </c>
      <c r="BM22" s="62">
        <v>2</v>
      </c>
      <c r="BN22" s="63">
        <v>1.85</v>
      </c>
      <c r="BP22" s="46" t="s">
        <v>27</v>
      </c>
      <c r="BQ22" s="61">
        <v>642651622.09000003</v>
      </c>
      <c r="BR22" s="62">
        <v>1.6999999999999997</v>
      </c>
      <c r="BS22" s="62">
        <v>1.9</v>
      </c>
      <c r="BT22" s="63">
        <v>1.7999999999999998</v>
      </c>
      <c r="BV22" s="46" t="s">
        <v>322</v>
      </c>
      <c r="BW22" s="61"/>
      <c r="BX22" s="62">
        <v>1.3500000000000003</v>
      </c>
      <c r="BY22" s="62">
        <v>1.5</v>
      </c>
      <c r="BZ22" s="63">
        <v>1.4250000000000003</v>
      </c>
    </row>
    <row r="23" spans="25:96" ht="13.2">
      <c r="AL23" s="46" t="s">
        <v>90</v>
      </c>
      <c r="AM23" s="61"/>
      <c r="AN23" s="62">
        <v>1.35</v>
      </c>
      <c r="AO23" s="62">
        <v>2</v>
      </c>
      <c r="AP23" s="63">
        <v>1.675</v>
      </c>
      <c r="AX23" s="46" t="s">
        <v>349</v>
      </c>
      <c r="AY23" s="61"/>
      <c r="AZ23" s="62">
        <v>0.85</v>
      </c>
      <c r="BA23" s="62">
        <v>1.5</v>
      </c>
      <c r="BB23" s="63">
        <v>1.175</v>
      </c>
      <c r="BD23" s="46" t="s">
        <v>106</v>
      </c>
      <c r="BE23" s="61"/>
      <c r="BF23" s="62">
        <v>0.85</v>
      </c>
      <c r="BG23" s="62">
        <v>1.2999999999999998</v>
      </c>
      <c r="BH23" s="63">
        <v>1.075</v>
      </c>
      <c r="BJ23" s="46" t="s">
        <v>158</v>
      </c>
      <c r="BK23" s="61"/>
      <c r="BL23" s="62">
        <v>1.7000000000000002</v>
      </c>
      <c r="BM23" s="62">
        <v>2</v>
      </c>
      <c r="BN23" s="63">
        <v>1.85</v>
      </c>
      <c r="BP23" s="46" t="s">
        <v>225</v>
      </c>
      <c r="BQ23" s="61"/>
      <c r="BR23" s="62">
        <v>1.45</v>
      </c>
      <c r="BS23" s="62">
        <v>2</v>
      </c>
      <c r="BT23" s="63">
        <v>1.7250000000000001</v>
      </c>
      <c r="BV23" s="46" t="s">
        <v>301</v>
      </c>
      <c r="BW23" s="61"/>
      <c r="BX23" s="62">
        <v>0.85</v>
      </c>
      <c r="BY23" s="62">
        <v>2</v>
      </c>
      <c r="BZ23" s="63">
        <v>1.425</v>
      </c>
    </row>
    <row r="24" spans="25:96" ht="13.2">
      <c r="AL24" s="46" t="s">
        <v>93</v>
      </c>
      <c r="AM24" s="61"/>
      <c r="AN24" s="62">
        <v>1.4</v>
      </c>
      <c r="AO24" s="62">
        <v>1.9</v>
      </c>
      <c r="AP24" s="63">
        <v>1.65</v>
      </c>
      <c r="AX24" s="46" t="s">
        <v>350</v>
      </c>
      <c r="AY24" s="61"/>
      <c r="AZ24" s="62">
        <v>0.85</v>
      </c>
      <c r="BA24" s="62">
        <v>1.5</v>
      </c>
      <c r="BB24" s="63">
        <v>1.175</v>
      </c>
      <c r="BD24" s="46" t="s">
        <v>113</v>
      </c>
      <c r="BE24" s="61"/>
      <c r="BF24" s="62">
        <v>0.85</v>
      </c>
      <c r="BG24" s="62">
        <v>1.2999999999999998</v>
      </c>
      <c r="BH24" s="63">
        <v>1.075</v>
      </c>
      <c r="BJ24" s="46" t="s">
        <v>160</v>
      </c>
      <c r="BK24" s="61"/>
      <c r="BL24" s="62">
        <v>1.7000000000000002</v>
      </c>
      <c r="BM24" s="62">
        <v>2</v>
      </c>
      <c r="BN24" s="63">
        <v>1.85</v>
      </c>
      <c r="BP24" s="46" t="s">
        <v>229</v>
      </c>
      <c r="BQ24" s="61"/>
      <c r="BR24" s="62">
        <v>1.4000000000000004</v>
      </c>
      <c r="BS24" s="62">
        <v>2</v>
      </c>
      <c r="BT24" s="63">
        <v>1.7000000000000002</v>
      </c>
      <c r="BV24" s="46" t="s">
        <v>285</v>
      </c>
      <c r="BW24" s="61"/>
      <c r="BX24" s="62">
        <v>0.85000000000000009</v>
      </c>
      <c r="BY24" s="62">
        <v>2</v>
      </c>
      <c r="BZ24" s="63">
        <v>1.425</v>
      </c>
    </row>
    <row r="25" spans="25:96" ht="13.2">
      <c r="AL25" s="46" t="s">
        <v>77</v>
      </c>
      <c r="AM25" s="61"/>
      <c r="AN25" s="62">
        <v>1.25</v>
      </c>
      <c r="AO25" s="62">
        <v>2</v>
      </c>
      <c r="AP25" s="63">
        <v>1.625</v>
      </c>
      <c r="AX25" s="46" t="s">
        <v>342</v>
      </c>
      <c r="AY25" s="61"/>
      <c r="AZ25" s="62">
        <v>0.85</v>
      </c>
      <c r="BA25" s="62">
        <v>1.2</v>
      </c>
      <c r="BB25" s="63">
        <v>1.0249999999999999</v>
      </c>
      <c r="BD25" s="46" t="s">
        <v>112</v>
      </c>
      <c r="BE25" s="61"/>
      <c r="BF25" s="62">
        <v>0.85</v>
      </c>
      <c r="BG25" s="62">
        <v>1.2999999999999998</v>
      </c>
      <c r="BH25" s="63">
        <v>1.075</v>
      </c>
      <c r="BJ25" s="46" t="s">
        <v>128</v>
      </c>
      <c r="BK25" s="61"/>
      <c r="BL25" s="62">
        <v>1.7000000000000002</v>
      </c>
      <c r="BM25" s="62">
        <v>1.9500000000000002</v>
      </c>
      <c r="BN25" s="63">
        <v>1.8250000000000002</v>
      </c>
      <c r="BP25" s="46" t="s">
        <v>234</v>
      </c>
      <c r="BQ25" s="61"/>
      <c r="BR25" s="62">
        <v>1.4</v>
      </c>
      <c r="BS25" s="62">
        <v>2</v>
      </c>
      <c r="BT25" s="63">
        <v>1.7</v>
      </c>
      <c r="BV25" s="46" t="s">
        <v>329</v>
      </c>
      <c r="BW25" s="61"/>
      <c r="BX25" s="62">
        <v>1.05</v>
      </c>
      <c r="BY25" s="62">
        <v>1.5</v>
      </c>
      <c r="BZ25" s="63">
        <v>1.2749999999999999</v>
      </c>
    </row>
    <row r="26" spans="25:96" ht="13.2">
      <c r="AL26" s="46" t="s">
        <v>80</v>
      </c>
      <c r="AM26" s="61"/>
      <c r="AN26" s="62">
        <v>1.25</v>
      </c>
      <c r="AO26" s="62">
        <v>2</v>
      </c>
      <c r="AP26" s="63">
        <v>1.625</v>
      </c>
      <c r="AX26" s="46" t="s">
        <v>347</v>
      </c>
      <c r="AY26" s="61"/>
      <c r="AZ26" s="62">
        <v>0.85</v>
      </c>
      <c r="BA26" s="62">
        <v>1</v>
      </c>
      <c r="BB26" s="63">
        <v>0.92500000000000004</v>
      </c>
      <c r="BD26" s="46" t="s">
        <v>108</v>
      </c>
      <c r="BE26" s="61"/>
      <c r="BF26" s="62">
        <v>0.85</v>
      </c>
      <c r="BG26" s="62">
        <v>1.2999999999999998</v>
      </c>
      <c r="BH26" s="63">
        <v>1.075</v>
      </c>
      <c r="BJ26" s="46" t="s">
        <v>204</v>
      </c>
      <c r="BK26" s="61"/>
      <c r="BL26" s="62">
        <v>1.6</v>
      </c>
      <c r="BM26" s="62">
        <v>2.0500000000000003</v>
      </c>
      <c r="BN26" s="63">
        <v>1.8250000000000002</v>
      </c>
      <c r="BP26" s="46" t="s">
        <v>219</v>
      </c>
      <c r="BQ26" s="61"/>
      <c r="BR26" s="62">
        <v>1.4</v>
      </c>
      <c r="BS26" s="62">
        <v>1.9</v>
      </c>
      <c r="BT26" s="63">
        <v>1.65</v>
      </c>
      <c r="BV26" s="46" t="s">
        <v>313</v>
      </c>
      <c r="BW26" s="61"/>
      <c r="BX26" s="62">
        <v>0.7</v>
      </c>
      <c r="BY26" s="62">
        <v>1.8499999999999996</v>
      </c>
      <c r="BZ26" s="63">
        <v>1.2749999999999999</v>
      </c>
    </row>
    <row r="27" spans="25:96" ht="13.2">
      <c r="AL27" s="46" t="s">
        <v>96</v>
      </c>
      <c r="AM27" s="61"/>
      <c r="AN27" s="62">
        <v>1.1500000000000001</v>
      </c>
      <c r="AO27" s="62">
        <v>2</v>
      </c>
      <c r="AP27" s="63">
        <v>1.5750000000000002</v>
      </c>
      <c r="AX27" s="46" t="s">
        <v>355</v>
      </c>
      <c r="AY27" s="61"/>
      <c r="AZ27" s="62">
        <v>0.85</v>
      </c>
      <c r="BA27" s="62">
        <v>1.6</v>
      </c>
      <c r="BB27" s="63">
        <v>1.2250000000000001</v>
      </c>
      <c r="BD27" s="46" t="s">
        <v>126</v>
      </c>
      <c r="BE27" s="61"/>
      <c r="BF27" s="62">
        <v>0.85</v>
      </c>
      <c r="BG27" s="62">
        <v>1.2999999999999998</v>
      </c>
      <c r="BH27" s="63">
        <v>1.075</v>
      </c>
      <c r="BJ27" s="46" t="s">
        <v>152</v>
      </c>
      <c r="BK27" s="61"/>
      <c r="BL27" s="62">
        <v>1.6500000000000001</v>
      </c>
      <c r="BM27" s="62">
        <v>2</v>
      </c>
      <c r="BN27" s="63">
        <v>1.8250000000000002</v>
      </c>
      <c r="BP27" s="46" t="s">
        <v>232</v>
      </c>
      <c r="BQ27" s="61"/>
      <c r="BR27" s="62">
        <v>1.0999999999999999</v>
      </c>
      <c r="BS27" s="62">
        <v>2</v>
      </c>
      <c r="BT27" s="63">
        <v>1.5499999999999998</v>
      </c>
      <c r="BV27" s="46" t="s">
        <v>311</v>
      </c>
      <c r="BW27" s="61"/>
      <c r="BX27" s="62">
        <v>0.7</v>
      </c>
      <c r="BY27" s="62">
        <v>1.8499999999999996</v>
      </c>
      <c r="BZ27" s="63">
        <v>1.2749999999999999</v>
      </c>
    </row>
    <row r="28" spans="25:96" ht="13.2">
      <c r="AL28" s="46" t="s">
        <v>89</v>
      </c>
      <c r="AM28" s="61"/>
      <c r="AN28" s="62">
        <v>1.1500000000000001</v>
      </c>
      <c r="AO28" s="62">
        <v>2</v>
      </c>
      <c r="AP28" s="63">
        <v>1.5750000000000002</v>
      </c>
      <c r="AX28" s="46" t="s">
        <v>351</v>
      </c>
      <c r="AY28" s="61"/>
      <c r="AZ28" s="62">
        <v>0.85</v>
      </c>
      <c r="BA28" s="62">
        <v>1.6500000000000004</v>
      </c>
      <c r="BB28" s="63">
        <v>1.2500000000000002</v>
      </c>
      <c r="BD28" s="46" t="s">
        <v>111</v>
      </c>
      <c r="BE28" s="61"/>
      <c r="BF28" s="62">
        <v>0.85</v>
      </c>
      <c r="BG28" s="62">
        <v>1.2999999999999998</v>
      </c>
      <c r="BH28" s="63">
        <v>1.075</v>
      </c>
      <c r="BJ28" s="46" t="s">
        <v>170</v>
      </c>
      <c r="BK28" s="61"/>
      <c r="BL28" s="62">
        <v>1.6500000000000001</v>
      </c>
      <c r="BM28" s="62">
        <v>2</v>
      </c>
      <c r="BN28" s="63">
        <v>1.8250000000000002</v>
      </c>
      <c r="BP28" s="46" t="s">
        <v>233</v>
      </c>
      <c r="BQ28" s="61"/>
      <c r="BR28" s="62">
        <v>0.99999999999999989</v>
      </c>
      <c r="BS28" s="62">
        <v>2</v>
      </c>
      <c r="BT28" s="63">
        <v>1.5</v>
      </c>
      <c r="BV28" s="46" t="s">
        <v>312</v>
      </c>
      <c r="BW28" s="61"/>
      <c r="BX28" s="62">
        <v>0.7</v>
      </c>
      <c r="BY28" s="62">
        <v>1.8499999999999996</v>
      </c>
      <c r="BZ28" s="63">
        <v>1.2749999999999999</v>
      </c>
    </row>
    <row r="29" spans="25:96" ht="13.2">
      <c r="AL29" s="46" t="s">
        <v>79</v>
      </c>
      <c r="AM29" s="61"/>
      <c r="AN29" s="62">
        <v>1.35</v>
      </c>
      <c r="AO29" s="62">
        <v>1.7000000000000002</v>
      </c>
      <c r="AP29" s="63">
        <v>1.5250000000000001</v>
      </c>
      <c r="AX29" s="46" t="s">
        <v>126</v>
      </c>
      <c r="AY29" s="61"/>
      <c r="AZ29" s="62">
        <v>0.85</v>
      </c>
      <c r="BA29" s="62">
        <v>1.6</v>
      </c>
      <c r="BB29" s="63">
        <v>1.2250000000000001</v>
      </c>
      <c r="BD29" s="47" t="s">
        <v>117</v>
      </c>
      <c r="BE29" s="64"/>
      <c r="BF29" s="65">
        <v>0.85</v>
      </c>
      <c r="BG29" s="65">
        <v>1.2999999999999998</v>
      </c>
      <c r="BH29" s="66">
        <v>1.075</v>
      </c>
      <c r="BJ29" s="46" t="s">
        <v>193</v>
      </c>
      <c r="BK29" s="61"/>
      <c r="BL29" s="62">
        <v>1.6000000000000003</v>
      </c>
      <c r="BM29" s="62">
        <v>2</v>
      </c>
      <c r="BN29" s="63">
        <v>1.8000000000000003</v>
      </c>
      <c r="BP29" s="46" t="s">
        <v>82</v>
      </c>
      <c r="BQ29" s="61"/>
      <c r="BR29" s="62">
        <v>1.0999999999999999</v>
      </c>
      <c r="BS29" s="62">
        <v>1.8499999999999996</v>
      </c>
      <c r="BT29" s="63">
        <v>1.4749999999999996</v>
      </c>
      <c r="BV29" s="46" t="s">
        <v>305</v>
      </c>
      <c r="BW29" s="61"/>
      <c r="BX29" s="62">
        <v>0.45000000000000007</v>
      </c>
      <c r="BY29" s="62">
        <v>2</v>
      </c>
      <c r="BZ29" s="63">
        <v>1.2250000000000001</v>
      </c>
    </row>
    <row r="30" spans="25:96" ht="13.2">
      <c r="AL30" s="47" t="s">
        <v>95</v>
      </c>
      <c r="AM30" s="64"/>
      <c r="AN30" s="65">
        <v>0.95</v>
      </c>
      <c r="AO30" s="65">
        <v>2</v>
      </c>
      <c r="AP30" s="66">
        <v>1.4750000000000001</v>
      </c>
      <c r="AX30" s="47" t="s">
        <v>352</v>
      </c>
      <c r="AY30" s="64"/>
      <c r="AZ30" s="65">
        <v>0.85</v>
      </c>
      <c r="BA30" s="65">
        <v>1.5</v>
      </c>
      <c r="BB30" s="66">
        <v>1.175</v>
      </c>
      <c r="BJ30" s="46" t="s">
        <v>142</v>
      </c>
      <c r="BK30" s="61"/>
      <c r="BL30" s="62">
        <v>1.6500000000000004</v>
      </c>
      <c r="BM30" s="62">
        <v>1.95</v>
      </c>
      <c r="BN30" s="63">
        <v>1.8000000000000003</v>
      </c>
      <c r="BP30" s="47" t="s">
        <v>224</v>
      </c>
      <c r="BQ30" s="64"/>
      <c r="BR30" s="65">
        <v>0.99999999999999989</v>
      </c>
      <c r="BS30" s="65">
        <v>1.4500000000000002</v>
      </c>
      <c r="BT30" s="66">
        <v>1.2250000000000001</v>
      </c>
      <c r="BV30" s="46" t="s">
        <v>315</v>
      </c>
      <c r="BW30" s="61"/>
      <c r="BX30" s="62">
        <v>1.1500000000000001</v>
      </c>
      <c r="BY30" s="62">
        <v>1.3</v>
      </c>
      <c r="BZ30" s="63">
        <v>1.2250000000000001</v>
      </c>
    </row>
    <row r="31" spans="25:96" ht="13.2">
      <c r="BJ31" s="46" t="s">
        <v>145</v>
      </c>
      <c r="BK31" s="61"/>
      <c r="BL31" s="62">
        <v>1.6</v>
      </c>
      <c r="BM31" s="62">
        <v>2</v>
      </c>
      <c r="BN31" s="63">
        <v>1.8</v>
      </c>
      <c r="BV31" s="46" t="s">
        <v>336</v>
      </c>
      <c r="BW31" s="61"/>
      <c r="BX31" s="62">
        <v>0.45000000000000007</v>
      </c>
      <c r="BY31" s="62">
        <v>2</v>
      </c>
      <c r="BZ31" s="63">
        <v>1.2250000000000001</v>
      </c>
    </row>
    <row r="32" spans="25:96" ht="13.2">
      <c r="BJ32" s="46" t="s">
        <v>134</v>
      </c>
      <c r="BK32" s="61"/>
      <c r="BL32" s="62">
        <v>1.6</v>
      </c>
      <c r="BM32" s="62">
        <v>2</v>
      </c>
      <c r="BN32" s="63">
        <v>1.8</v>
      </c>
      <c r="BV32" s="46" t="s">
        <v>310</v>
      </c>
      <c r="BW32" s="61"/>
      <c r="BX32" s="62">
        <v>0.85000000000000009</v>
      </c>
      <c r="BY32" s="62">
        <v>1.5499999999999998</v>
      </c>
      <c r="BZ32" s="63">
        <v>1.2</v>
      </c>
    </row>
    <row r="33" spans="62:78" ht="13.2">
      <c r="BJ33" s="46" t="s">
        <v>143</v>
      </c>
      <c r="BK33" s="61"/>
      <c r="BL33" s="62">
        <v>1.6</v>
      </c>
      <c r="BM33" s="62">
        <v>2</v>
      </c>
      <c r="BN33" s="63">
        <v>1.8</v>
      </c>
      <c r="BV33" s="46" t="s">
        <v>335</v>
      </c>
      <c r="BW33" s="61"/>
      <c r="BX33" s="62">
        <v>0.7</v>
      </c>
      <c r="BY33" s="62">
        <v>1.5499999999999998</v>
      </c>
      <c r="BZ33" s="63">
        <v>1.125</v>
      </c>
    </row>
    <row r="34" spans="62:78" ht="13.2">
      <c r="BJ34" s="46" t="s">
        <v>155</v>
      </c>
      <c r="BK34" s="61"/>
      <c r="BL34" s="62">
        <v>1.5500000000000003</v>
      </c>
      <c r="BM34" s="62">
        <v>2</v>
      </c>
      <c r="BN34" s="63">
        <v>1.7750000000000001</v>
      </c>
      <c r="BV34" s="46" t="s">
        <v>328</v>
      </c>
      <c r="BW34" s="61"/>
      <c r="BX34" s="62">
        <v>0.25</v>
      </c>
      <c r="BY34" s="62">
        <v>1.9</v>
      </c>
      <c r="BZ34" s="63">
        <v>1.075</v>
      </c>
    </row>
    <row r="35" spans="62:78" ht="13.2">
      <c r="BJ35" s="46" t="s">
        <v>172</v>
      </c>
      <c r="BK35" s="61"/>
      <c r="BL35" s="62">
        <v>1.5500000000000003</v>
      </c>
      <c r="BM35" s="62">
        <v>2</v>
      </c>
      <c r="BN35" s="63">
        <v>1.7750000000000001</v>
      </c>
      <c r="BV35" s="46" t="s">
        <v>283</v>
      </c>
      <c r="BW35" s="61"/>
      <c r="BX35" s="62">
        <v>0</v>
      </c>
      <c r="BY35" s="62">
        <v>2</v>
      </c>
      <c r="BZ35" s="63">
        <v>1</v>
      </c>
    </row>
    <row r="36" spans="62:78" ht="13.2">
      <c r="BJ36" s="46" t="s">
        <v>141</v>
      </c>
      <c r="BK36" s="61"/>
      <c r="BL36" s="62">
        <v>1.4000000000000001</v>
      </c>
      <c r="BM36" s="62">
        <v>2.15</v>
      </c>
      <c r="BN36" s="63">
        <v>1.7749999999999999</v>
      </c>
      <c r="BV36" s="46" t="s">
        <v>307</v>
      </c>
      <c r="BW36" s="61"/>
      <c r="BX36" s="62">
        <v>0</v>
      </c>
      <c r="BY36" s="62">
        <v>2</v>
      </c>
      <c r="BZ36" s="63">
        <v>1</v>
      </c>
    </row>
    <row r="37" spans="62:78" ht="13.2">
      <c r="BJ37" s="46" t="s">
        <v>176</v>
      </c>
      <c r="BK37" s="61"/>
      <c r="BL37" s="62">
        <v>1.55</v>
      </c>
      <c r="BM37" s="62">
        <v>2</v>
      </c>
      <c r="BN37" s="63">
        <v>1.7749999999999999</v>
      </c>
      <c r="BV37" s="46" t="s">
        <v>326</v>
      </c>
      <c r="BW37" s="61"/>
      <c r="BX37" s="62">
        <v>0</v>
      </c>
      <c r="BY37" s="62">
        <v>2</v>
      </c>
      <c r="BZ37" s="63">
        <v>1</v>
      </c>
    </row>
    <row r="38" spans="62:78" ht="13.2">
      <c r="BJ38" s="46" t="s">
        <v>150</v>
      </c>
      <c r="BK38" s="61"/>
      <c r="BL38" s="62">
        <v>1.5000000000000002</v>
      </c>
      <c r="BM38" s="62">
        <v>2</v>
      </c>
      <c r="BN38" s="63">
        <v>1.75</v>
      </c>
      <c r="BV38" s="46" t="s">
        <v>338</v>
      </c>
      <c r="BW38" s="61"/>
      <c r="BX38" s="62">
        <v>0.15000000000000002</v>
      </c>
      <c r="BY38" s="62">
        <v>1.8499999999999996</v>
      </c>
      <c r="BZ38" s="63">
        <v>0.99999999999999978</v>
      </c>
    </row>
    <row r="39" spans="62:78" ht="13.2">
      <c r="BJ39" s="46" t="s">
        <v>163</v>
      </c>
      <c r="BK39" s="61"/>
      <c r="BL39" s="62">
        <v>1.5000000000000002</v>
      </c>
      <c r="BM39" s="62">
        <v>2</v>
      </c>
      <c r="BN39" s="63">
        <v>1.75</v>
      </c>
      <c r="BV39" s="46" t="s">
        <v>323</v>
      </c>
      <c r="BW39" s="61"/>
      <c r="BX39" s="62">
        <v>0.35</v>
      </c>
      <c r="BY39" s="62">
        <v>1.5499999999999998</v>
      </c>
      <c r="BZ39" s="63">
        <v>0.95</v>
      </c>
    </row>
    <row r="40" spans="62:78" ht="13.2">
      <c r="BJ40" s="46" t="s">
        <v>135</v>
      </c>
      <c r="BK40" s="61">
        <v>2413838176.8099999</v>
      </c>
      <c r="BL40" s="62">
        <v>1.65</v>
      </c>
      <c r="BM40" s="62">
        <v>1.8500000000000003</v>
      </c>
      <c r="BN40" s="63">
        <v>1.75</v>
      </c>
      <c r="BV40" s="46" t="s">
        <v>308</v>
      </c>
      <c r="BW40" s="61"/>
      <c r="BX40" s="62">
        <v>0</v>
      </c>
      <c r="BY40" s="62">
        <v>1.8499999999999996</v>
      </c>
      <c r="BZ40" s="63">
        <v>0.92499999999999982</v>
      </c>
    </row>
    <row r="41" spans="62:78" ht="13.2">
      <c r="BJ41" s="46" t="s">
        <v>167</v>
      </c>
      <c r="BK41" s="61"/>
      <c r="BL41" s="62">
        <v>1.5000000000000002</v>
      </c>
      <c r="BM41" s="62">
        <v>2</v>
      </c>
      <c r="BN41" s="63">
        <v>1.75</v>
      </c>
      <c r="BV41" s="46" t="s">
        <v>289</v>
      </c>
      <c r="BW41" s="61"/>
      <c r="BX41" s="62">
        <v>0</v>
      </c>
      <c r="BY41" s="62">
        <v>1.8499999999999996</v>
      </c>
      <c r="BZ41" s="63">
        <v>0.92499999999999982</v>
      </c>
    </row>
    <row r="42" spans="62:78" ht="13.2">
      <c r="BJ42" s="46" t="s">
        <v>182</v>
      </c>
      <c r="BK42" s="61"/>
      <c r="BL42" s="62">
        <v>1.5000000000000002</v>
      </c>
      <c r="BM42" s="62">
        <v>2</v>
      </c>
      <c r="BN42" s="63">
        <v>1.75</v>
      </c>
      <c r="BV42" s="46" t="s">
        <v>300</v>
      </c>
      <c r="BW42" s="61"/>
      <c r="BX42" s="62">
        <v>0.25</v>
      </c>
      <c r="BY42" s="62">
        <v>1.5499999999999998</v>
      </c>
      <c r="BZ42" s="63">
        <v>0.89999999999999991</v>
      </c>
    </row>
    <row r="43" spans="62:78" ht="13.2">
      <c r="BJ43" s="46" t="s">
        <v>188</v>
      </c>
      <c r="BK43" s="61"/>
      <c r="BL43" s="62">
        <v>1.4500000000000002</v>
      </c>
      <c r="BM43" s="62">
        <v>2</v>
      </c>
      <c r="BN43" s="63">
        <v>1.7250000000000001</v>
      </c>
      <c r="BV43" s="46" t="s">
        <v>314</v>
      </c>
      <c r="BW43" s="61"/>
      <c r="BX43" s="62">
        <v>0.15000000000000002</v>
      </c>
      <c r="BY43" s="62">
        <v>1.5</v>
      </c>
      <c r="BZ43" s="63">
        <v>0.82499999999999996</v>
      </c>
    </row>
    <row r="44" spans="62:78" ht="13.2">
      <c r="BJ44" s="46" t="s">
        <v>178</v>
      </c>
      <c r="BK44" s="61"/>
      <c r="BL44" s="62">
        <v>1.4500000000000002</v>
      </c>
      <c r="BM44" s="62">
        <v>2</v>
      </c>
      <c r="BN44" s="63">
        <v>1.7250000000000001</v>
      </c>
      <c r="BV44" s="46" t="s">
        <v>304</v>
      </c>
      <c r="BW44" s="61"/>
      <c r="BX44" s="62">
        <v>0.15000000000000002</v>
      </c>
      <c r="BY44" s="62">
        <v>1.5</v>
      </c>
      <c r="BZ44" s="63">
        <v>0.82499999999999996</v>
      </c>
    </row>
    <row r="45" spans="62:78" ht="13.2">
      <c r="BJ45" s="46" t="s">
        <v>148</v>
      </c>
      <c r="BK45" s="61"/>
      <c r="BL45" s="62">
        <v>1.4500000000000002</v>
      </c>
      <c r="BM45" s="62">
        <v>2</v>
      </c>
      <c r="BN45" s="63">
        <v>1.7250000000000001</v>
      </c>
      <c r="BV45" s="46" t="s">
        <v>284</v>
      </c>
      <c r="BW45" s="61"/>
      <c r="BX45" s="62">
        <v>0.15000000000000002</v>
      </c>
      <c r="BY45" s="62">
        <v>1.4</v>
      </c>
      <c r="BZ45" s="63">
        <v>0.77499999999999991</v>
      </c>
    </row>
    <row r="46" spans="62:78" ht="13.2">
      <c r="BJ46" s="46" t="s">
        <v>169</v>
      </c>
      <c r="BK46" s="61"/>
      <c r="BL46" s="62">
        <v>1.4500000000000002</v>
      </c>
      <c r="BM46" s="62">
        <v>2</v>
      </c>
      <c r="BN46" s="63">
        <v>1.7250000000000001</v>
      </c>
      <c r="BV46" s="46" t="s">
        <v>292</v>
      </c>
      <c r="BW46" s="61"/>
      <c r="BX46" s="62">
        <v>0.15000000000000002</v>
      </c>
      <c r="BY46" s="62">
        <v>1.4</v>
      </c>
      <c r="BZ46" s="63">
        <v>0.77499999999999991</v>
      </c>
    </row>
    <row r="47" spans="62:78" ht="13.2">
      <c r="BJ47" s="46" t="s">
        <v>186</v>
      </c>
      <c r="BK47" s="61"/>
      <c r="BL47" s="62">
        <v>1.4500000000000002</v>
      </c>
      <c r="BM47" s="62">
        <v>2</v>
      </c>
      <c r="BN47" s="63">
        <v>1.7250000000000001</v>
      </c>
      <c r="BV47" s="46" t="s">
        <v>286</v>
      </c>
      <c r="BW47" s="61"/>
      <c r="BX47" s="62">
        <v>0.15000000000000002</v>
      </c>
      <c r="BY47" s="62">
        <v>1.4</v>
      </c>
      <c r="BZ47" s="63">
        <v>0.77499999999999991</v>
      </c>
    </row>
    <row r="48" spans="62:78" ht="13.2">
      <c r="BJ48" s="46" t="s">
        <v>147</v>
      </c>
      <c r="BK48" s="61"/>
      <c r="BL48" s="62">
        <v>1.4500000000000002</v>
      </c>
      <c r="BM48" s="62">
        <v>2</v>
      </c>
      <c r="BN48" s="63">
        <v>1.7250000000000001</v>
      </c>
      <c r="BV48" s="46" t="s">
        <v>321</v>
      </c>
      <c r="BW48" s="61"/>
      <c r="BX48" s="62">
        <v>0.15000000000000002</v>
      </c>
      <c r="BY48" s="62">
        <v>1.4</v>
      </c>
      <c r="BZ48" s="63">
        <v>0.77499999999999991</v>
      </c>
    </row>
    <row r="49" spans="62:78" ht="13.2">
      <c r="BJ49" s="46" t="s">
        <v>196</v>
      </c>
      <c r="BK49" s="61"/>
      <c r="BL49" s="62">
        <v>1.4500000000000002</v>
      </c>
      <c r="BM49" s="62">
        <v>2</v>
      </c>
      <c r="BN49" s="63">
        <v>1.7250000000000001</v>
      </c>
      <c r="BV49" s="46" t="s">
        <v>332</v>
      </c>
      <c r="BW49" s="61"/>
      <c r="BX49" s="62">
        <v>0.15000000000000002</v>
      </c>
      <c r="BY49" s="62">
        <v>1.4</v>
      </c>
      <c r="BZ49" s="63">
        <v>0.77499999999999991</v>
      </c>
    </row>
    <row r="50" spans="62:78" ht="13.2">
      <c r="BJ50" s="46" t="s">
        <v>198</v>
      </c>
      <c r="BK50" s="61"/>
      <c r="BL50" s="62">
        <v>1.4500000000000002</v>
      </c>
      <c r="BM50" s="62">
        <v>2</v>
      </c>
      <c r="BN50" s="63">
        <v>1.7250000000000001</v>
      </c>
      <c r="BV50" s="46" t="s">
        <v>291</v>
      </c>
      <c r="BW50" s="61"/>
      <c r="BX50" s="62">
        <v>0.25</v>
      </c>
      <c r="BY50" s="62">
        <v>1.2999999999999998</v>
      </c>
      <c r="BZ50" s="63">
        <v>0.77499999999999991</v>
      </c>
    </row>
    <row r="51" spans="62:78" ht="13.2">
      <c r="BJ51" s="46" t="s">
        <v>139</v>
      </c>
      <c r="BK51" s="61"/>
      <c r="BL51" s="62">
        <v>1.4500000000000002</v>
      </c>
      <c r="BM51" s="62">
        <v>2</v>
      </c>
      <c r="BN51" s="63">
        <v>1.7250000000000001</v>
      </c>
      <c r="BV51" s="46" t="s">
        <v>325</v>
      </c>
      <c r="BW51" s="61"/>
      <c r="BX51" s="62">
        <v>0.15000000000000002</v>
      </c>
      <c r="BY51" s="62">
        <v>1.4</v>
      </c>
      <c r="BZ51" s="63">
        <v>0.77499999999999991</v>
      </c>
    </row>
    <row r="52" spans="62:78" ht="13.2">
      <c r="BJ52" s="46" t="s">
        <v>140</v>
      </c>
      <c r="BK52" s="61"/>
      <c r="BL52" s="62">
        <v>1.2500000000000002</v>
      </c>
      <c r="BM52" s="62">
        <v>2.15</v>
      </c>
      <c r="BN52" s="63">
        <v>1.7000000000000002</v>
      </c>
      <c r="BV52" s="46" t="s">
        <v>295</v>
      </c>
      <c r="BW52" s="61"/>
      <c r="BX52" s="62">
        <v>0.15000000000000002</v>
      </c>
      <c r="BY52" s="62">
        <v>1.2999999999999998</v>
      </c>
      <c r="BZ52" s="63">
        <v>0.72499999999999987</v>
      </c>
    </row>
    <row r="53" spans="62:78" ht="13.2">
      <c r="BJ53" s="46" t="s">
        <v>171</v>
      </c>
      <c r="BK53" s="61"/>
      <c r="BL53" s="62">
        <v>1.4000000000000001</v>
      </c>
      <c r="BM53" s="62">
        <v>2</v>
      </c>
      <c r="BN53" s="63">
        <v>1.7000000000000002</v>
      </c>
      <c r="BV53" s="46" t="s">
        <v>296</v>
      </c>
      <c r="BW53" s="61"/>
      <c r="BX53" s="62">
        <v>0</v>
      </c>
      <c r="BY53" s="62">
        <v>1.4</v>
      </c>
      <c r="BZ53" s="63">
        <v>0.7</v>
      </c>
    </row>
    <row r="54" spans="62:78" ht="13.2">
      <c r="BJ54" s="46" t="s">
        <v>211</v>
      </c>
      <c r="BK54" s="61"/>
      <c r="BL54" s="62">
        <v>1.4</v>
      </c>
      <c r="BM54" s="62">
        <v>2</v>
      </c>
      <c r="BN54" s="63">
        <v>1.7</v>
      </c>
      <c r="BV54" s="46" t="s">
        <v>317</v>
      </c>
      <c r="BW54" s="61"/>
      <c r="BX54" s="62">
        <v>0</v>
      </c>
      <c r="BY54" s="62">
        <v>1.4</v>
      </c>
      <c r="BZ54" s="63">
        <v>0.7</v>
      </c>
    </row>
    <row r="55" spans="62:78" ht="13.2">
      <c r="BJ55" s="46" t="s">
        <v>173</v>
      </c>
      <c r="BK55" s="61"/>
      <c r="BL55" s="62">
        <v>1.3500000000000003</v>
      </c>
      <c r="BM55" s="62">
        <v>2</v>
      </c>
      <c r="BN55" s="63">
        <v>1.6750000000000003</v>
      </c>
      <c r="BV55" s="46" t="s">
        <v>316</v>
      </c>
      <c r="BW55" s="61"/>
      <c r="BX55" s="62">
        <v>0</v>
      </c>
      <c r="BY55" s="62">
        <v>1.4</v>
      </c>
      <c r="BZ55" s="63">
        <v>0.7</v>
      </c>
    </row>
    <row r="56" spans="62:78" ht="13.2">
      <c r="BJ56" s="46" t="s">
        <v>175</v>
      </c>
      <c r="BK56" s="61"/>
      <c r="BL56" s="62">
        <v>1.35</v>
      </c>
      <c r="BM56" s="62">
        <v>2</v>
      </c>
      <c r="BN56" s="63">
        <v>1.675</v>
      </c>
      <c r="BV56" s="46" t="s">
        <v>327</v>
      </c>
      <c r="BW56" s="61"/>
      <c r="BX56" s="62">
        <v>0</v>
      </c>
      <c r="BY56" s="62">
        <v>1.4</v>
      </c>
      <c r="BZ56" s="63">
        <v>0.7</v>
      </c>
    </row>
    <row r="57" spans="62:78" ht="13.2">
      <c r="BJ57" s="46" t="s">
        <v>159</v>
      </c>
      <c r="BK57" s="61"/>
      <c r="BL57" s="62">
        <v>1.35</v>
      </c>
      <c r="BM57" s="62">
        <v>2</v>
      </c>
      <c r="BN57" s="63">
        <v>1.675</v>
      </c>
      <c r="BV57" s="46" t="s">
        <v>298</v>
      </c>
      <c r="BW57" s="61"/>
      <c r="BX57" s="62">
        <v>0</v>
      </c>
      <c r="BY57" s="62">
        <v>1.4</v>
      </c>
      <c r="BZ57" s="63">
        <v>0.7</v>
      </c>
    </row>
    <row r="58" spans="62:78" ht="13.2">
      <c r="BJ58" s="46" t="s">
        <v>181</v>
      </c>
      <c r="BK58" s="61"/>
      <c r="BL58" s="62">
        <v>1.35</v>
      </c>
      <c r="BM58" s="62">
        <v>2</v>
      </c>
      <c r="BN58" s="63">
        <v>1.675</v>
      </c>
      <c r="BV58" s="46" t="s">
        <v>309</v>
      </c>
      <c r="BW58" s="61"/>
      <c r="BX58" s="62">
        <v>0</v>
      </c>
      <c r="BY58" s="62">
        <v>1.4</v>
      </c>
      <c r="BZ58" s="63">
        <v>0.7</v>
      </c>
    </row>
    <row r="59" spans="62:78" ht="13.2">
      <c r="BJ59" s="46" t="s">
        <v>183</v>
      </c>
      <c r="BK59" s="61"/>
      <c r="BL59" s="62">
        <v>1.35</v>
      </c>
      <c r="BM59" s="62">
        <v>2</v>
      </c>
      <c r="BN59" s="63">
        <v>1.675</v>
      </c>
      <c r="BV59" s="46" t="s">
        <v>324</v>
      </c>
      <c r="BW59" s="61"/>
      <c r="BX59" s="62">
        <v>0</v>
      </c>
      <c r="BY59" s="62">
        <v>1.4</v>
      </c>
      <c r="BZ59" s="63">
        <v>0.7</v>
      </c>
    </row>
    <row r="60" spans="62:78" ht="13.2">
      <c r="BJ60" s="46" t="s">
        <v>144</v>
      </c>
      <c r="BK60" s="61"/>
      <c r="BL60" s="62">
        <v>1.35</v>
      </c>
      <c r="BM60" s="62">
        <v>2</v>
      </c>
      <c r="BN60" s="63">
        <v>1.675</v>
      </c>
      <c r="BV60" s="46" t="s">
        <v>288</v>
      </c>
      <c r="BW60" s="61"/>
      <c r="BX60" s="62">
        <v>0.15000000000000002</v>
      </c>
      <c r="BY60" s="62">
        <v>1.2</v>
      </c>
      <c r="BZ60" s="63">
        <v>0.67500000000000004</v>
      </c>
    </row>
    <row r="61" spans="62:78" ht="13.2">
      <c r="BJ61" s="46" t="s">
        <v>146</v>
      </c>
      <c r="BK61" s="61"/>
      <c r="BL61" s="62">
        <v>1.3000000000000003</v>
      </c>
      <c r="BM61" s="62">
        <v>2</v>
      </c>
      <c r="BN61" s="63">
        <v>1.6500000000000001</v>
      </c>
      <c r="BV61" s="46" t="s">
        <v>299</v>
      </c>
      <c r="BW61" s="61"/>
      <c r="BX61" s="62">
        <v>0</v>
      </c>
      <c r="BY61" s="62">
        <v>1.2999999999999998</v>
      </c>
      <c r="BZ61" s="63">
        <v>0.64999999999999991</v>
      </c>
    </row>
    <row r="62" spans="62:78" ht="13.2">
      <c r="BJ62" s="46" t="s">
        <v>200</v>
      </c>
      <c r="BK62" s="61"/>
      <c r="BL62" s="62">
        <v>1.3</v>
      </c>
      <c r="BM62" s="62">
        <v>2</v>
      </c>
      <c r="BN62" s="63">
        <v>1.65</v>
      </c>
      <c r="BV62" s="47" t="s">
        <v>294</v>
      </c>
      <c r="BW62" s="64">
        <v>4421.67</v>
      </c>
      <c r="BX62" s="65">
        <v>0</v>
      </c>
      <c r="BY62" s="65">
        <v>1.2999999999999998</v>
      </c>
      <c r="BZ62" s="66">
        <v>0.64999999999999991</v>
      </c>
    </row>
    <row r="63" spans="62:78" ht="13.2">
      <c r="BJ63" s="46" t="s">
        <v>162</v>
      </c>
      <c r="BK63" s="61"/>
      <c r="BL63" s="62">
        <v>1.3</v>
      </c>
      <c r="BM63" s="62">
        <v>2</v>
      </c>
      <c r="BN63" s="63">
        <v>1.65</v>
      </c>
    </row>
    <row r="64" spans="62:78" ht="13.2">
      <c r="BJ64" s="46" t="s">
        <v>210</v>
      </c>
      <c r="BK64" s="61"/>
      <c r="BL64" s="62">
        <v>1.3</v>
      </c>
      <c r="BM64" s="62">
        <v>2</v>
      </c>
      <c r="BN64" s="63">
        <v>1.65</v>
      </c>
    </row>
    <row r="65" spans="62:66" ht="13.2">
      <c r="BJ65" s="46" t="s">
        <v>194</v>
      </c>
      <c r="BK65" s="61"/>
      <c r="BL65" s="62">
        <v>1.3</v>
      </c>
      <c r="BM65" s="62">
        <v>2</v>
      </c>
      <c r="BN65" s="63">
        <v>1.65</v>
      </c>
    </row>
    <row r="66" spans="62:66" ht="13.2">
      <c r="BJ66" s="46" t="s">
        <v>164</v>
      </c>
      <c r="BK66" s="61"/>
      <c r="BL66" s="62">
        <v>1.3</v>
      </c>
      <c r="BM66" s="62">
        <v>2</v>
      </c>
      <c r="BN66" s="63">
        <v>1.65</v>
      </c>
    </row>
    <row r="67" spans="62:66" ht="13.2">
      <c r="BJ67" s="46" t="s">
        <v>197</v>
      </c>
      <c r="BK67" s="61"/>
      <c r="BL67" s="62">
        <v>1.3</v>
      </c>
      <c r="BM67" s="62">
        <v>2</v>
      </c>
      <c r="BN67" s="63">
        <v>1.65</v>
      </c>
    </row>
    <row r="68" spans="62:66" ht="13.2">
      <c r="BJ68" s="46" t="s">
        <v>208</v>
      </c>
      <c r="BK68" s="61"/>
      <c r="BL68" s="62">
        <v>1.3</v>
      </c>
      <c r="BM68" s="62">
        <v>2</v>
      </c>
      <c r="BN68" s="63">
        <v>1.65</v>
      </c>
    </row>
    <row r="69" spans="62:66" ht="13.2">
      <c r="BJ69" s="46" t="s">
        <v>199</v>
      </c>
      <c r="BK69" s="61"/>
      <c r="BL69" s="62">
        <v>1.3</v>
      </c>
      <c r="BM69" s="62">
        <v>2</v>
      </c>
      <c r="BN69" s="63">
        <v>1.65</v>
      </c>
    </row>
    <row r="70" spans="62:66" ht="13.2">
      <c r="BJ70" s="46" t="s">
        <v>180</v>
      </c>
      <c r="BK70" s="61"/>
      <c r="BL70" s="62">
        <v>1.3</v>
      </c>
      <c r="BM70" s="62">
        <v>2</v>
      </c>
      <c r="BN70" s="63">
        <v>1.65</v>
      </c>
    </row>
    <row r="71" spans="62:66" ht="13.2">
      <c r="BJ71" s="46" t="s">
        <v>187</v>
      </c>
      <c r="BK71" s="61"/>
      <c r="BL71" s="62">
        <v>1.3</v>
      </c>
      <c r="BM71" s="62">
        <v>2</v>
      </c>
      <c r="BN71" s="63">
        <v>1.65</v>
      </c>
    </row>
    <row r="72" spans="62:66" ht="13.2">
      <c r="BJ72" s="46" t="s">
        <v>192</v>
      </c>
      <c r="BK72" s="61"/>
      <c r="BL72" s="62">
        <v>1.3</v>
      </c>
      <c r="BM72" s="62">
        <v>2</v>
      </c>
      <c r="BN72" s="63">
        <v>1.65</v>
      </c>
    </row>
    <row r="73" spans="62:66" ht="13.2">
      <c r="BJ73" s="46" t="s">
        <v>157</v>
      </c>
      <c r="BK73" s="61"/>
      <c r="BL73" s="62">
        <v>1.3</v>
      </c>
      <c r="BM73" s="62">
        <v>2</v>
      </c>
      <c r="BN73" s="63">
        <v>1.65</v>
      </c>
    </row>
    <row r="74" spans="62:66" ht="13.2">
      <c r="BJ74" s="46" t="s">
        <v>190</v>
      </c>
      <c r="BK74" s="61"/>
      <c r="BL74" s="62">
        <v>1.3</v>
      </c>
      <c r="BM74" s="62">
        <v>2</v>
      </c>
      <c r="BN74" s="63">
        <v>1.65</v>
      </c>
    </row>
    <row r="75" spans="62:66" ht="13.2">
      <c r="BJ75" s="46" t="s">
        <v>191</v>
      </c>
      <c r="BK75" s="61"/>
      <c r="BL75" s="62">
        <v>1.3</v>
      </c>
      <c r="BM75" s="62">
        <v>2</v>
      </c>
      <c r="BN75" s="63">
        <v>1.65</v>
      </c>
    </row>
    <row r="76" spans="62:66" ht="13.2">
      <c r="BJ76" s="46" t="s">
        <v>185</v>
      </c>
      <c r="BK76" s="61"/>
      <c r="BL76" s="62">
        <v>1.3</v>
      </c>
      <c r="BM76" s="62">
        <v>2</v>
      </c>
      <c r="BN76" s="63">
        <v>1.65</v>
      </c>
    </row>
    <row r="77" spans="62:66" ht="13.2">
      <c r="BJ77" s="46" t="s">
        <v>189</v>
      </c>
      <c r="BK77" s="61"/>
      <c r="BL77" s="62">
        <v>1.3</v>
      </c>
      <c r="BM77" s="62">
        <v>2</v>
      </c>
      <c r="BN77" s="63">
        <v>1.65</v>
      </c>
    </row>
    <row r="78" spans="62:66" ht="13.2">
      <c r="BJ78" s="46" t="s">
        <v>154</v>
      </c>
      <c r="BK78" s="61"/>
      <c r="BL78" s="62">
        <v>1.2</v>
      </c>
      <c r="BM78" s="62">
        <v>2</v>
      </c>
      <c r="BN78" s="63">
        <v>1.6</v>
      </c>
    </row>
    <row r="79" spans="62:66" ht="13.2">
      <c r="BJ79" s="46" t="s">
        <v>201</v>
      </c>
      <c r="BK79" s="61"/>
      <c r="BL79" s="62">
        <v>1.2000000000000002</v>
      </c>
      <c r="BM79" s="62">
        <v>2</v>
      </c>
      <c r="BN79" s="63">
        <v>1.6</v>
      </c>
    </row>
    <row r="80" spans="62:66" ht="13.2">
      <c r="BJ80" s="46" t="s">
        <v>202</v>
      </c>
      <c r="BK80" s="61"/>
      <c r="BL80" s="62">
        <v>1.2</v>
      </c>
      <c r="BM80" s="62">
        <v>2</v>
      </c>
      <c r="BN80" s="63">
        <v>1.6</v>
      </c>
    </row>
    <row r="81" spans="62:66" ht="13.2">
      <c r="BJ81" s="46" t="s">
        <v>203</v>
      </c>
      <c r="BK81" s="61">
        <v>197753537.25</v>
      </c>
      <c r="BL81" s="62">
        <v>1.65</v>
      </c>
      <c r="BM81" s="62">
        <v>1.5499999999999998</v>
      </c>
      <c r="BN81" s="63">
        <v>1.5999999999999999</v>
      </c>
    </row>
    <row r="82" spans="62:66" ht="13.2">
      <c r="BJ82" s="46" t="s">
        <v>205</v>
      </c>
      <c r="BK82" s="61"/>
      <c r="BL82" s="62">
        <v>1.1500000000000001</v>
      </c>
      <c r="BM82" s="62">
        <v>2</v>
      </c>
      <c r="BN82" s="63">
        <v>1.5750000000000002</v>
      </c>
    </row>
    <row r="83" spans="62:66" ht="13.2">
      <c r="BJ83" s="46" t="s">
        <v>206</v>
      </c>
      <c r="BK83" s="61"/>
      <c r="BL83" s="62">
        <v>1.1500000000000001</v>
      </c>
      <c r="BM83" s="62">
        <v>2</v>
      </c>
      <c r="BN83" s="63">
        <v>1.5750000000000002</v>
      </c>
    </row>
    <row r="84" spans="62:66" ht="13.2">
      <c r="BJ84" s="46" t="s">
        <v>212</v>
      </c>
      <c r="BK84" s="61"/>
      <c r="BL84" s="62">
        <v>1.1499999999999999</v>
      </c>
      <c r="BM84" s="62">
        <v>2</v>
      </c>
      <c r="BN84" s="63">
        <v>1.575</v>
      </c>
    </row>
    <row r="85" spans="62:66" ht="13.2">
      <c r="BJ85" s="46" t="s">
        <v>207</v>
      </c>
      <c r="BK85" s="61"/>
      <c r="BL85" s="62">
        <v>1.1499999999999999</v>
      </c>
      <c r="BM85" s="62">
        <v>2</v>
      </c>
      <c r="BN85" s="63">
        <v>1.575</v>
      </c>
    </row>
    <row r="86" spans="62:66" ht="13.2">
      <c r="BJ86" s="46" t="s">
        <v>195</v>
      </c>
      <c r="BK86" s="61"/>
      <c r="BL86" s="62">
        <v>1.3</v>
      </c>
      <c r="BM86" s="62">
        <v>1.7999999999999998</v>
      </c>
      <c r="BN86" s="63">
        <v>1.5499999999999998</v>
      </c>
    </row>
    <row r="87" spans="62:66" ht="13.2">
      <c r="BJ87" s="46" t="s">
        <v>184</v>
      </c>
      <c r="BK87" s="61"/>
      <c r="BL87" s="62">
        <v>1.3000000000000003</v>
      </c>
      <c r="BM87" s="62">
        <v>1.6499999999999997</v>
      </c>
      <c r="BN87" s="63">
        <v>1.4750000000000001</v>
      </c>
    </row>
    <row r="88" spans="62:66" ht="13.2">
      <c r="BJ88" s="46" t="s">
        <v>133</v>
      </c>
      <c r="BK88" s="61"/>
      <c r="BL88" s="62">
        <v>1.2000000000000002</v>
      </c>
      <c r="BM88" s="62">
        <v>1.6999999999999997</v>
      </c>
      <c r="BN88" s="63">
        <v>1.45</v>
      </c>
    </row>
    <row r="89" spans="62:66" ht="15.75" customHeight="1">
      <c r="BJ89" s="47" t="s">
        <v>156</v>
      </c>
      <c r="BK89" s="64"/>
      <c r="BL89" s="65">
        <v>1</v>
      </c>
      <c r="BM89" s="65">
        <v>1.7999999999999998</v>
      </c>
      <c r="BN89" s="66">
        <v>1.4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0"/>
  <sheetViews>
    <sheetView showGridLines="0" workbookViewId="0"/>
  </sheetViews>
  <sheetFormatPr defaultColWidth="12.6640625" defaultRowHeight="15.75" customHeight="1"/>
  <cols>
    <col min="1" max="1" width="26.33203125" customWidth="1"/>
    <col min="2" max="2" width="120" customWidth="1"/>
  </cols>
  <sheetData>
    <row r="1" spans="1:26" ht="13.2">
      <c r="A1" s="27" t="s">
        <v>400</v>
      </c>
      <c r="B1" s="27"/>
      <c r="C1" s="27"/>
      <c r="D1" s="56"/>
      <c r="E1" s="52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6" ht="15.75" customHeight="1">
      <c r="A2" s="27"/>
      <c r="B2" s="28" t="s">
        <v>401</v>
      </c>
      <c r="C2" s="27"/>
      <c r="D2" s="57"/>
      <c r="E2" s="52"/>
      <c r="F2" s="52"/>
      <c r="G2" s="52"/>
      <c r="H2" s="52"/>
      <c r="I2" s="52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6" ht="13.8">
      <c r="A3" s="27"/>
      <c r="B3" s="27"/>
      <c r="C3" s="29"/>
      <c r="D3" s="30"/>
      <c r="E3" s="30"/>
      <c r="F3" s="30"/>
      <c r="G3" s="30"/>
      <c r="H3" s="30"/>
      <c r="I3" s="30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6" ht="26.4">
      <c r="A4" s="14"/>
      <c r="B4" s="31" t="s">
        <v>402</v>
      </c>
      <c r="C4" s="32"/>
      <c r="D4" s="16"/>
      <c r="E4" s="16"/>
      <c r="F4" s="16"/>
      <c r="G4" s="16"/>
      <c r="H4" s="16"/>
      <c r="I4" s="16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6" ht="13.2">
      <c r="A5" s="27"/>
      <c r="B5" s="31" t="s">
        <v>403</v>
      </c>
      <c r="C5" s="34"/>
      <c r="D5" s="35"/>
      <c r="E5" s="35"/>
      <c r="F5" s="35"/>
      <c r="G5" s="35"/>
      <c r="H5" s="35"/>
      <c r="I5" s="35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36"/>
      <c r="Z5" s="36"/>
    </row>
    <row r="6" spans="1:26" ht="13.2">
      <c r="A6" s="27"/>
      <c r="B6" s="37"/>
      <c r="C6" s="34"/>
      <c r="D6" s="35"/>
      <c r="E6" s="35"/>
      <c r="F6" s="35"/>
      <c r="G6" s="35"/>
      <c r="H6" s="35"/>
      <c r="I6" s="35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36"/>
      <c r="Z6" s="36"/>
    </row>
    <row r="7" spans="1:26" ht="52.8">
      <c r="A7" s="27"/>
      <c r="B7" s="37" t="s">
        <v>404</v>
      </c>
      <c r="C7" s="34"/>
      <c r="D7" s="35"/>
      <c r="E7" s="35"/>
      <c r="F7" s="35"/>
      <c r="G7" s="35"/>
      <c r="H7" s="35"/>
      <c r="I7" s="35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36"/>
      <c r="Z7" s="36"/>
    </row>
    <row r="8" spans="1:26" ht="13.2">
      <c r="A8" s="27"/>
      <c r="B8" s="31"/>
      <c r="C8" s="34"/>
      <c r="D8" s="35"/>
      <c r="E8" s="35"/>
      <c r="F8" s="35"/>
      <c r="G8" s="35"/>
      <c r="H8" s="35"/>
      <c r="I8" s="35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36"/>
      <c r="Z8" s="36"/>
    </row>
    <row r="9" spans="1:26" ht="13.2">
      <c r="A9" s="27"/>
      <c r="B9" s="31" t="s">
        <v>405</v>
      </c>
      <c r="C9" s="34"/>
      <c r="D9" s="35"/>
      <c r="E9" s="35"/>
      <c r="F9" s="35"/>
      <c r="G9" s="35"/>
      <c r="H9" s="35"/>
      <c r="I9" s="35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36"/>
      <c r="Z9" s="36"/>
    </row>
    <row r="10" spans="1:26" ht="13.2">
      <c r="A10" s="27"/>
      <c r="B10" s="31"/>
      <c r="C10" s="35"/>
      <c r="D10" s="35"/>
      <c r="E10" s="35"/>
      <c r="F10" s="35"/>
      <c r="G10" s="35"/>
      <c r="H10" s="35"/>
      <c r="I10" s="35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36"/>
      <c r="Z10" s="36"/>
    </row>
    <row r="11" spans="1:26" ht="26.4">
      <c r="A11" s="27"/>
      <c r="B11" s="31" t="s">
        <v>406</v>
      </c>
      <c r="C11" s="35"/>
      <c r="D11" s="35"/>
      <c r="E11" s="35"/>
      <c r="F11" s="35"/>
      <c r="G11" s="35"/>
      <c r="H11" s="35"/>
      <c r="I11" s="35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36"/>
      <c r="Z11" s="36"/>
    </row>
    <row r="12" spans="1:26" ht="13.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3.2">
      <c r="A13" s="36"/>
      <c r="B13" s="38" t="s">
        <v>407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3.2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3.2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3.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3.2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3.2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3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3.2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</sheetData>
  <mergeCells count="2">
    <mergeCell ref="D1:E1"/>
    <mergeCell ref="D2:I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Atribuição de Nota</vt:lpstr>
      <vt:lpstr>Notas Ponderadas + Média</vt:lpstr>
      <vt:lpstr>Resultado</vt:lpstr>
      <vt:lpstr>Orientações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Jeliel Nunes Silva</cp:lastModifiedBy>
  <dcterms:modified xsi:type="dcterms:W3CDTF">2025-05-09T19:43:09Z</dcterms:modified>
</cp:coreProperties>
</file>