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ata Analytics\MS Excel\MO 200\DataSense MO200\"/>
    </mc:Choice>
  </mc:AlternateContent>
  <xr:revisionPtr revIDLastSave="0" documentId="13_ncr:1_{5069E5FD-EBC8-4347-9D7A-F81225733E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 200 Section 2 - Index" sheetId="2" r:id="rId1"/>
    <sheet name="Dataset" sheetId="7" r:id="rId2"/>
    <sheet name="Paste Special" sheetId="4" r:id="rId3"/>
    <sheet name="AutoFill" sheetId="5" r:id="rId4"/>
    <sheet name="Insert &amp; Del Cell, Rows, &amp; Cols" sheetId="8" r:id="rId5"/>
    <sheet name="Format cells and ranges" sheetId="9" r:id="rId6"/>
    <sheet name="Marketing Budget (Format Cell)" sheetId="10" r:id="rId7"/>
    <sheet name="Define &amp; reference named range" sheetId="3" r:id="rId8"/>
    <sheet name="Summarize data visually" sheetId="11" r:id="rId9"/>
  </sheets>
  <definedNames>
    <definedName name="_xlnm._FilterDatabase" localSheetId="1" hidden="1">Dataset!$A$4:$H$4</definedName>
    <definedName name="_xlnm._FilterDatabase" localSheetId="0" hidden="1">'MO 200 Section 2 - Index'!#REF!</definedName>
    <definedName name="_xlnm._FilterDatabase" localSheetId="2" hidden="1">'Paste Special'!#REF!</definedName>
    <definedName name="_xlcn.WorksheetConnection_T9A2C161" localSheetId="6" hidden="1">#REF!</definedName>
    <definedName name="_xlcn.WorksheetConnection_T9A2C161" hidden="1">#REF!</definedName>
    <definedName name="_xlnm.Print_Area" localSheetId="0">'MO 200 Section 2 - Index'!$A$1:$D$25</definedName>
    <definedName name="_xlnm.Print_Titles" localSheetId="0">'MO 200 Section 2 - Index'!$1:$3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4" i="4" l="1"/>
  <c r="B65" i="4" s="1"/>
  <c r="O20" i="11"/>
  <c r="I23" i="11"/>
  <c r="H23" i="11"/>
  <c r="O22" i="11"/>
  <c r="O21" i="11"/>
  <c r="O18" i="11"/>
  <c r="O17" i="11"/>
  <c r="O16" i="11"/>
  <c r="O15" i="11"/>
  <c r="O14" i="11"/>
  <c r="O13" i="11"/>
  <c r="O12" i="11"/>
  <c r="O11" i="11"/>
  <c r="O10" i="11"/>
  <c r="O9" i="11"/>
  <c r="O7" i="11"/>
  <c r="O6" i="11"/>
  <c r="N23" i="11" l="1"/>
  <c r="E23" i="11"/>
  <c r="F23" i="11"/>
  <c r="G23" i="11"/>
  <c r="D23" i="11"/>
  <c r="O8" i="11"/>
  <c r="J23" i="11"/>
  <c r="L23" i="11"/>
  <c r="M23" i="11"/>
  <c r="K23" i="11"/>
  <c r="O19" i="11"/>
  <c r="C23" i="11"/>
  <c r="O23" i="11" l="1"/>
  <c r="B10" i="10"/>
  <c r="C9" i="10"/>
  <c r="D9" i="10" s="1"/>
  <c r="E9" i="10" s="1"/>
  <c r="C8" i="10"/>
  <c r="D8" i="10" s="1"/>
  <c r="E8" i="10" s="1"/>
  <c r="C7" i="10"/>
  <c r="D7" i="10" s="1"/>
  <c r="E7" i="10" s="1"/>
  <c r="C6" i="10"/>
  <c r="D6" i="10" s="1"/>
  <c r="E6" i="10" s="1"/>
  <c r="C5" i="10"/>
  <c r="D5" i="10" s="1"/>
  <c r="C10" i="10" l="1"/>
  <c r="D10" i="10"/>
  <c r="E5" i="10"/>
  <c r="E10" i="10" s="1"/>
  <c r="B5" i="4" l="1"/>
  <c r="F5" i="3" l="1"/>
  <c r="F10" i="3"/>
  <c r="F9" i="3"/>
  <c r="F8" i="3"/>
  <c r="F7" i="3"/>
  <c r="F6" i="3"/>
  <c r="A23" i="3"/>
  <c r="A22" i="3"/>
  <c r="A21" i="3"/>
  <c r="A20" i="3"/>
  <c r="A19" i="3"/>
  <c r="A18" i="3"/>
  <c r="E11" i="3"/>
  <c r="D11" i="3"/>
  <c r="F11" i="3" s="1"/>
  <c r="C40" i="9"/>
  <c r="C37" i="9"/>
  <c r="B40" i="9"/>
  <c r="B37" i="9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B11" i="4"/>
  <c r="B10" i="4"/>
  <c r="B9" i="4"/>
  <c r="B8" i="4"/>
  <c r="B7" i="4"/>
  <c r="B6" i="4"/>
  <c r="H3" i="7"/>
  <c r="G3" i="7"/>
  <c r="F3" i="7"/>
  <c r="D38" i="4"/>
  <c r="C38" i="4"/>
  <c r="B38" i="4"/>
  <c r="D25" i="4"/>
  <c r="C25" i="4"/>
  <c r="B25" i="4"/>
  <c r="D51" i="4"/>
  <c r="C51" i="4" l="1"/>
  <c r="B12" i="4"/>
  <c r="C12" i="4"/>
  <c r="D12" i="4"/>
  <c r="C26" i="4" l="1"/>
  <c r="C13" i="4"/>
  <c r="D13" i="4"/>
  <c r="B13" i="4"/>
  <c r="D26" i="4"/>
  <c r="B51" i="4"/>
  <c r="B52" i="4" s="1"/>
  <c r="B39" i="4"/>
  <c r="B26" i="4"/>
  <c r="D39" i="4"/>
  <c r="D52" i="4"/>
  <c r="C39" i="4"/>
  <c r="C52" i="4"/>
  <c r="A10" i="3" l="1"/>
  <c r="A9" i="3"/>
  <c r="A8" i="3"/>
  <c r="A7" i="3"/>
  <c r="A6" i="3"/>
  <c r="A5" i="3"/>
</calcChain>
</file>

<file path=xl/sharedStrings.xml><?xml version="1.0" encoding="utf-8"?>
<sst xmlns="http://schemas.openxmlformats.org/spreadsheetml/2006/main" count="2007" uniqueCount="293">
  <si>
    <t>SN</t>
  </si>
  <si>
    <t>Topics</t>
  </si>
  <si>
    <t>Completed</t>
  </si>
  <si>
    <t>Your Notes</t>
  </si>
  <si>
    <t>Select One…</t>
  </si>
  <si>
    <t>Done &amp; Understood</t>
  </si>
  <si>
    <t>Done but needs practice</t>
  </si>
  <si>
    <t>Review Later</t>
  </si>
  <si>
    <t>datasenseph@gmail.com</t>
  </si>
  <si>
    <t>https://www.facebook.com/datasenseph</t>
  </si>
  <si>
    <t>https://www.youtube.com/@DataSensePh</t>
  </si>
  <si>
    <r>
      <rPr>
        <b/>
        <sz val="18"/>
        <color rgb="FF0070C0"/>
        <rFont val="Calibri"/>
        <family val="2"/>
        <scheme val="minor"/>
      </rPr>
      <t>DataSense</t>
    </r>
    <r>
      <rPr>
        <b/>
        <sz val="18"/>
        <color theme="1"/>
        <rFont val="Calibri"/>
        <family val="2"/>
        <scheme val="minor"/>
      </rPr>
      <t xml:space="preserve"> </t>
    </r>
    <r>
      <rPr>
        <b/>
        <sz val="18"/>
        <color theme="5"/>
        <rFont val="Calibri"/>
        <family val="2"/>
        <scheme val="minor"/>
      </rPr>
      <t>Analytics</t>
    </r>
  </si>
  <si>
    <t>Manage data cells and ranges</t>
  </si>
  <si>
    <t>Manipulate data in worksheets</t>
  </si>
  <si>
    <t>Paste data by using special paste options</t>
  </si>
  <si>
    <t>Fill cells by using Auto Fill</t>
  </si>
  <si>
    <t>Insert and delete multiple columns or rows</t>
  </si>
  <si>
    <t>Insert and delete cells</t>
  </si>
  <si>
    <t>Format cells and ranges</t>
  </si>
  <si>
    <t>Merge and unmerge cells</t>
  </si>
  <si>
    <t>Modify cell alignment, orientation, and indentation</t>
  </si>
  <si>
    <t>Format cells by using Format Painter</t>
  </si>
  <si>
    <t>Wrap text within cells</t>
  </si>
  <si>
    <t>Apply number formats</t>
  </si>
  <si>
    <t>Apply cell formats from the Format Cells dialog box</t>
  </si>
  <si>
    <t>Apply cell styles</t>
  </si>
  <si>
    <t>Clear cell formatting</t>
  </si>
  <si>
    <t>Define and reference named ranges</t>
  </si>
  <si>
    <t>Define a named range</t>
  </si>
  <si>
    <t>Name a table</t>
  </si>
  <si>
    <t>Summarize data visually</t>
  </si>
  <si>
    <t>Insert Sparklines</t>
  </si>
  <si>
    <t>Apply built-in conditional formatting</t>
  </si>
  <si>
    <t>Remove conditional formatting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</si>
  <si>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</si>
  <si>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</si>
  <si>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</si>
  <si>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</si>
  <si>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</si>
  <si>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</si>
  <si>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</si>
  <si>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</si>
  <si>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</si>
  <si>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</si>
  <si>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</si>
  <si>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</si>
  <si>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2.3.1</t>
  </si>
  <si>
    <t>2.3.2</t>
  </si>
  <si>
    <t>2.4.1</t>
  </si>
  <si>
    <t>2.4.2</t>
  </si>
  <si>
    <t>2.4.3</t>
  </si>
  <si>
    <t>Microsoft Excel (Microsoft 365 Apps and Office 2019): Exam MO-200</t>
  </si>
  <si>
    <t>Date</t>
  </si>
  <si>
    <t>Salesperson</t>
  </si>
  <si>
    <t>Product</t>
  </si>
  <si>
    <t>Amount</t>
  </si>
  <si>
    <t>Beer</t>
  </si>
  <si>
    <t>Mark</t>
  </si>
  <si>
    <t>Wine</t>
  </si>
  <si>
    <t>Soda</t>
  </si>
  <si>
    <t>David</t>
  </si>
  <si>
    <t>Joseph</t>
  </si>
  <si>
    <t>John</t>
  </si>
  <si>
    <t>Jane</t>
  </si>
  <si>
    <t>Nancy</t>
  </si>
  <si>
    <t>Copy &amp; Paste Data (Paste Special)</t>
  </si>
  <si>
    <t>Channels</t>
  </si>
  <si>
    <t>Modern Trade</t>
  </si>
  <si>
    <t>Traditional Trade</t>
  </si>
  <si>
    <t>Wholesale</t>
  </si>
  <si>
    <t>Hotel &amp; Restaurant</t>
  </si>
  <si>
    <t>Health Care</t>
  </si>
  <si>
    <t>Government Institution</t>
  </si>
  <si>
    <t>Ex-Factory</t>
  </si>
  <si>
    <t>Grand Total</t>
  </si>
  <si>
    <t>Sanity Check</t>
  </si>
  <si>
    <t>Paste Special (All)</t>
  </si>
  <si>
    <t>Paste Special (Values)</t>
  </si>
  <si>
    <t>Paste Special (Link)</t>
  </si>
  <si>
    <t>Paste Special (Operation)</t>
  </si>
  <si>
    <t>Paste Special (Transpose)</t>
  </si>
  <si>
    <t>Channel</t>
  </si>
  <si>
    <t>Months</t>
  </si>
  <si>
    <t>Total</t>
  </si>
  <si>
    <t>Text</t>
  </si>
  <si>
    <t>Number</t>
  </si>
  <si>
    <t>Weekday</t>
  </si>
  <si>
    <t>MS Excel</t>
  </si>
  <si>
    <t>Jan</t>
  </si>
  <si>
    <t>Monday</t>
  </si>
  <si>
    <t>Name</t>
  </si>
  <si>
    <t>Email</t>
  </si>
  <si>
    <t>Luna, John Mark</t>
  </si>
  <si>
    <t>Chua, Lou</t>
  </si>
  <si>
    <t>Ocampo, Arjo</t>
  </si>
  <si>
    <t>Bernal, Paolo</t>
  </si>
  <si>
    <t>Roque, Carlos</t>
  </si>
  <si>
    <t>Rosario, Luis</t>
  </si>
  <si>
    <t>Campos, Mike</t>
  </si>
  <si>
    <t>Manzano, Cesar</t>
  </si>
  <si>
    <t>Ortiz, Gilberto</t>
  </si>
  <si>
    <t>Bernardo, Cris</t>
  </si>
  <si>
    <t>Torre, Andoy</t>
  </si>
  <si>
    <t>Sales, Arnel</t>
  </si>
  <si>
    <t>Antonio, Lito</t>
  </si>
  <si>
    <t>Atienza, Abraham</t>
  </si>
  <si>
    <t>Carlos, Markus</t>
  </si>
  <si>
    <t>Go, Vandolph</t>
  </si>
  <si>
    <t>Luna, Andoy</t>
  </si>
  <si>
    <t>Morales, Paulo</t>
  </si>
  <si>
    <t>Manuel, Pancho</t>
  </si>
  <si>
    <t>Santos, Hermes</t>
  </si>
  <si>
    <t>Hernandez, Enrique</t>
  </si>
  <si>
    <t>Pepito, Piolo</t>
  </si>
  <si>
    <t>Francisco, Boy</t>
  </si>
  <si>
    <t>Go, Miko</t>
  </si>
  <si>
    <t>Sison, Jake</t>
  </si>
  <si>
    <t>Manalo, Lou</t>
  </si>
  <si>
    <t>Lucero, Ramon</t>
  </si>
  <si>
    <t>Sales, Prince</t>
  </si>
  <si>
    <t>Alcantara, Prince</t>
  </si>
  <si>
    <t>Ali, Lloyd</t>
  </si>
  <si>
    <t>Ronquillo, Pancho</t>
  </si>
  <si>
    <t>DSA Bottled Drinking Water, Inc.</t>
  </si>
  <si>
    <t>Region</t>
  </si>
  <si>
    <t>Manager Name</t>
  </si>
  <si>
    <t>Product Category</t>
  </si>
  <si>
    <t>SKU Description</t>
  </si>
  <si>
    <t>Central</t>
  </si>
  <si>
    <t>Cris Samson</t>
  </si>
  <si>
    <t>Big Bottle</t>
  </si>
  <si>
    <t>DSE 6 Gallons</t>
  </si>
  <si>
    <t>DSE 4 Gallons</t>
  </si>
  <si>
    <t>Small Bottle</t>
  </si>
  <si>
    <t>DSE 1.5L x 6</t>
  </si>
  <si>
    <t>DSE 600ml x 30</t>
  </si>
  <si>
    <t>DSE 330ml x 40</t>
  </si>
  <si>
    <t>DSE 250ml x 24</t>
  </si>
  <si>
    <t>DSE 1.5L x 6 (Distilled)</t>
  </si>
  <si>
    <t>DSE 600ml x 30 (Distilled)</t>
  </si>
  <si>
    <t>DSE 330ml x 40 (Distilled)</t>
  </si>
  <si>
    <t>Christian Rosario</t>
  </si>
  <si>
    <t>Sandara Delgado</t>
  </si>
  <si>
    <t>Janine Padilla</t>
  </si>
  <si>
    <t>East</t>
  </si>
  <si>
    <t>Blessica Ponce</t>
  </si>
  <si>
    <t>West</t>
  </si>
  <si>
    <t>Teresa Flores</t>
  </si>
  <si>
    <t>North</t>
  </si>
  <si>
    <t>Daisy Aguirre</t>
  </si>
  <si>
    <t>Jacob Bustamante</t>
  </si>
  <si>
    <t>South</t>
  </si>
  <si>
    <t>Maine Ruiz</t>
  </si>
  <si>
    <t>Revenue 2022</t>
  </si>
  <si>
    <t>Insert &amp; Del Cell, Rows, &amp; Cols</t>
  </si>
  <si>
    <t>Department</t>
  </si>
  <si>
    <t>CTRL + 1</t>
  </si>
  <si>
    <t>Format</t>
  </si>
  <si>
    <t>Example</t>
  </si>
  <si>
    <t>Font</t>
  </si>
  <si>
    <t>Font Face</t>
  </si>
  <si>
    <t>Font Size</t>
  </si>
  <si>
    <t>Bold</t>
  </si>
  <si>
    <t>Ctrl + B</t>
  </si>
  <si>
    <t>Italic</t>
  </si>
  <si>
    <t>Ctrl + I</t>
  </si>
  <si>
    <t>Underline</t>
  </si>
  <si>
    <t>Ctrl + U</t>
  </si>
  <si>
    <t>Double Underline</t>
  </si>
  <si>
    <t>Strikethrough</t>
  </si>
  <si>
    <t>Font Color</t>
  </si>
  <si>
    <t>Fill Color</t>
  </si>
  <si>
    <t>Border</t>
  </si>
  <si>
    <t>Alignment</t>
  </si>
  <si>
    <t>Left</t>
  </si>
  <si>
    <t>Center</t>
  </si>
  <si>
    <t>Right</t>
  </si>
  <si>
    <t>Top</t>
  </si>
  <si>
    <t>Middle</t>
  </si>
  <si>
    <t>Bottom</t>
  </si>
  <si>
    <t>Orientation</t>
  </si>
  <si>
    <t>Indent</t>
  </si>
  <si>
    <t>Expenses</t>
  </si>
  <si>
    <t>Housing</t>
  </si>
  <si>
    <t>Bills</t>
  </si>
  <si>
    <t>Grocery</t>
  </si>
  <si>
    <t>Text Control</t>
  </si>
  <si>
    <t>Wrap Text</t>
  </si>
  <si>
    <t>"Wrapping text" means displaying the cell contents on multiple lines, rather than one long line.</t>
  </si>
  <si>
    <t>Shrink to fit</t>
  </si>
  <si>
    <t>Automatically reduce the font size in a cell so that the text fits without wrapping</t>
  </si>
  <si>
    <t>Merge Cells</t>
  </si>
  <si>
    <t>Merged cell is a cell with one more cell that is combined into one cell</t>
  </si>
  <si>
    <t>Currency</t>
  </si>
  <si>
    <t>Percent</t>
  </si>
  <si>
    <t>Comma Style</t>
  </si>
  <si>
    <t>Increase/Decrease Decimal</t>
  </si>
  <si>
    <t>Your Turn</t>
  </si>
  <si>
    <t>Define &amp; reference named range</t>
  </si>
  <si>
    <t>Range</t>
  </si>
  <si>
    <t>Target</t>
  </si>
  <si>
    <t>Achivement</t>
  </si>
  <si>
    <t>Achivement %</t>
  </si>
  <si>
    <t>Bad</t>
  </si>
  <si>
    <t>Good</t>
  </si>
  <si>
    <t>Neutral</t>
  </si>
  <si>
    <t>Heading 1</t>
  </si>
  <si>
    <t>Light Blue, 40% - Accent 1</t>
  </si>
  <si>
    <t>Cell Styles</t>
  </si>
  <si>
    <t>Sales Data 2020-2022</t>
  </si>
  <si>
    <t>Home &gt; Paste &gt; Paste Special</t>
  </si>
  <si>
    <t>Year</t>
  </si>
  <si>
    <t>Revenue</t>
  </si>
  <si>
    <t>2023 Target Revenue (+10% from 2022 Revenue)</t>
  </si>
  <si>
    <t>&lt;-- Source</t>
  </si>
  <si>
    <t>CTRL + "numpad+"  to insert, CTRL + ""numpad-" to delete</t>
  </si>
  <si>
    <t>First Name</t>
  </si>
  <si>
    <t>Last Name</t>
  </si>
  <si>
    <t>Luna, John</t>
  </si>
  <si>
    <t>Luna</t>
  </si>
  <si>
    <t>Data &gt; Flash Fill | Drag the cell to copy &gt; Auto Fill Options</t>
  </si>
  <si>
    <t>Marketing Budget</t>
  </si>
  <si>
    <t>From Year 2020-2023</t>
  </si>
  <si>
    <t>Category</t>
  </si>
  <si>
    <t>Social Media Marketing</t>
  </si>
  <si>
    <t>Email Marketing</t>
  </si>
  <si>
    <t>News Paper</t>
  </si>
  <si>
    <t>Radio</t>
  </si>
  <si>
    <t>TV</t>
  </si>
  <si>
    <t>Home &gt; Merge</t>
  </si>
  <si>
    <t>Home &gt; Format Painter</t>
  </si>
  <si>
    <t>Home &gt; Wrap Text</t>
  </si>
  <si>
    <t>Home &gt; Number</t>
  </si>
  <si>
    <t>Home &gt; Style</t>
  </si>
  <si>
    <t>Home &gt; Clear &gt; Clear Formats</t>
  </si>
  <si>
    <t>Home &gt; Number | CTRL + 1</t>
  </si>
  <si>
    <t>Formula &gt; Define Name</t>
  </si>
  <si>
    <t>Select Table &gt; Table Design &gt; Table Name</t>
  </si>
  <si>
    <t>For Name a table</t>
  </si>
  <si>
    <t>&lt;- Format with Center Across Selection</t>
  </si>
  <si>
    <t>Insert &gt; Sparklines</t>
  </si>
  <si>
    <t>Home &gt; Alignment</t>
  </si>
  <si>
    <t>Home &gt; Conditional Formatting</t>
  </si>
  <si>
    <t>Home &gt; Conditional Formatting &gt; Clear Rules</t>
  </si>
  <si>
    <t>Cell Formatting</t>
  </si>
  <si>
    <t>Airport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</si>
  <si>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</si>
  <si>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</si>
  <si>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</si>
  <si>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</si>
  <si>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</si>
  <si>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</si>
  <si>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</si>
  <si>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</si>
  <si>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</si>
  <si>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</si>
  <si>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</si>
  <si>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Aberdeen Airport</t>
  </si>
  <si>
    <t>ABZ</t>
  </si>
  <si>
    <t>Belfast International Airport</t>
  </si>
  <si>
    <t>BFS</t>
  </si>
  <si>
    <t>Birmingham Airport</t>
  </si>
  <si>
    <t>BHX</t>
  </si>
  <si>
    <t>Bristol Airport</t>
  </si>
  <si>
    <t>BRS</t>
  </si>
  <si>
    <t>Cardiff Airport</t>
  </si>
  <si>
    <t>CWL</t>
  </si>
  <si>
    <t>Doncaster Sheffield Airport</t>
  </si>
  <si>
    <t>DSA</t>
  </si>
  <si>
    <t>East Midlands Airport</t>
  </si>
  <si>
    <t>EMA</t>
  </si>
  <si>
    <t>Edinburgh Airport</t>
  </si>
  <si>
    <t>EDI</t>
  </si>
  <si>
    <t>Exeter Airport</t>
  </si>
  <si>
    <t>EXT</t>
  </si>
  <si>
    <t>Glasgow Airport</t>
  </si>
  <si>
    <t>GLA</t>
  </si>
  <si>
    <t>Humberside Airport</t>
  </si>
  <si>
    <t>HUY</t>
  </si>
  <si>
    <t>Leeds Bradford Airport</t>
  </si>
  <si>
    <t>LBA</t>
  </si>
  <si>
    <t>Liverpool Airport</t>
  </si>
  <si>
    <t>LPL</t>
  </si>
  <si>
    <t>London Heathrow Airport</t>
  </si>
  <si>
    <t>LHR</t>
  </si>
  <si>
    <t>Manchester Airport</t>
  </si>
  <si>
    <t>MAN</t>
  </si>
  <si>
    <t>Newcastle Airport</t>
  </si>
  <si>
    <t>NCL</t>
  </si>
  <si>
    <t>Southampton Airport</t>
  </si>
  <si>
    <t>SOU</t>
  </si>
  <si>
    <t>IATA airport code</t>
  </si>
  <si>
    <t>Number of Passenger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</si>
</sst>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rgb="FF1972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19723F"/>
      <name val="Calibri"/>
      <family val="2"/>
      <scheme val="minor"/>
    </font>
    <font>
      <b/>
      <sz val="14"/>
      <color rgb="FF19723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Aharoni"/>
      <charset val="177"/>
    </font>
    <font>
      <sz val="11"/>
      <color theme="1"/>
      <name val="Adobe Gothic Std B"/>
      <family val="2"/>
      <charset val="128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19723F"/>
      <name val="Calibri"/>
      <family val="2"/>
      <scheme val="minor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19723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3399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1972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5" applyNumberFormat="0" applyFill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" fillId="7" borderId="0" applyNumberFormat="0" applyBorder="0" applyAlignment="0" applyProtection="0"/>
    <xf numFmtId="14" fontId="1" fillId="0" borderId="0" applyFont="0" applyFill="0" applyBorder="0" applyAlignment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</cellStyleXfs>
  <cellXfs count="130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0" fontId="9" fillId="0" borderId="0" xfId="0" applyFont="1" applyAlignment="1">
      <alignment horizontal="left" vertical="center" indent="2"/>
    </xf>
    <xf numFmtId="0" fontId="1" fillId="0" borderId="0" xfId="1" applyFont="1" applyAlignment="1">
      <alignment horizontal="left" vertical="center" indent="2"/>
    </xf>
    <xf numFmtId="0" fontId="18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2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17" fontId="16" fillId="2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3" fontId="0" fillId="3" borderId="1" xfId="0" applyNumberForma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3" fontId="2" fillId="10" borderId="1" xfId="0" applyNumberFormat="1" applyFont="1" applyFill="1" applyBorder="1" applyAlignment="1">
      <alignment vertical="center"/>
    </xf>
    <xf numFmtId="0" fontId="17" fillId="11" borderId="0" xfId="0" applyFont="1" applyFill="1" applyAlignment="1">
      <alignment vertical="center"/>
    </xf>
    <xf numFmtId="3" fontId="17" fillId="11" borderId="0" xfId="0" applyNumberFormat="1" applyFont="1" applyFill="1" applyAlignment="1">
      <alignment vertical="center"/>
    </xf>
    <xf numFmtId="0" fontId="19" fillId="0" borderId="0" xfId="0" applyFont="1" applyAlignment="1">
      <alignment vertical="center"/>
    </xf>
    <xf numFmtId="0" fontId="2" fillId="12" borderId="1" xfId="0" applyFont="1" applyFill="1" applyBorder="1" applyAlignment="1">
      <alignment vertical="center"/>
    </xf>
    <xf numFmtId="3" fontId="2" fillId="12" borderId="1" xfId="0" applyNumberFormat="1" applyFont="1" applyFill="1" applyBorder="1" applyAlignment="1">
      <alignment vertical="center"/>
    </xf>
    <xf numFmtId="3" fontId="0" fillId="13" borderId="1" xfId="0" applyNumberForma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17" fontId="2" fillId="9" borderId="1" xfId="0" applyNumberFormat="1" applyFont="1" applyFill="1" applyBorder="1" applyAlignment="1">
      <alignment horizontal="center" vertical="center"/>
    </xf>
    <xf numFmtId="9" fontId="17" fillId="11" borderId="0" xfId="5" applyFont="1" applyFill="1" applyAlignment="1">
      <alignment vertical="center"/>
    </xf>
    <xf numFmtId="0" fontId="18" fillId="0" borderId="0" xfId="0" applyFont="1" applyAlignment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9" borderId="1" xfId="0" applyFont="1" applyFill="1" applyBorder="1" applyAlignment="1">
      <alignment horizontal="center"/>
    </xf>
    <xf numFmtId="0" fontId="0" fillId="0" borderId="1" xfId="0" applyBorder="1"/>
    <xf numFmtId="0" fontId="16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/>
    </xf>
    <xf numFmtId="0" fontId="20" fillId="3" borderId="0" xfId="0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0" fillId="3" borderId="0" xfId="0" applyFill="1"/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textRotation="45"/>
    </xf>
    <xf numFmtId="0" fontId="17" fillId="11" borderId="0" xfId="0" applyFont="1" applyFill="1"/>
    <xf numFmtId="0" fontId="0" fillId="14" borderId="0" xfId="0" applyFill="1" applyAlignment="1">
      <alignment horizontal="left" indent="2"/>
    </xf>
    <xf numFmtId="0" fontId="0" fillId="0" borderId="0" xfId="0" applyAlignment="1">
      <alignment wrapText="1"/>
    </xf>
    <xf numFmtId="0" fontId="0" fillId="0" borderId="0" xfId="0" applyAlignment="1">
      <alignment shrinkToFit="1"/>
    </xf>
    <xf numFmtId="44" fontId="0" fillId="0" borderId="0" xfId="3" applyFont="1"/>
    <xf numFmtId="9" fontId="0" fillId="0" borderId="0" xfId="5" applyFont="1"/>
    <xf numFmtId="43" fontId="0" fillId="0" borderId="0" xfId="2" applyFont="1"/>
    <xf numFmtId="2" fontId="0" fillId="0" borderId="0" xfId="0" applyNumberFormat="1"/>
    <xf numFmtId="3" fontId="0" fillId="15" borderId="1" xfId="0" applyNumberFormat="1" applyFill="1" applyBorder="1" applyAlignment="1">
      <alignment vertical="center"/>
    </xf>
    <xf numFmtId="3" fontId="0" fillId="16" borderId="1" xfId="0" applyNumberFormat="1" applyFill="1" applyBorder="1" applyAlignment="1">
      <alignment vertical="center"/>
    </xf>
    <xf numFmtId="0" fontId="0" fillId="0" borderId="6" xfId="0" applyBorder="1"/>
    <xf numFmtId="0" fontId="17" fillId="8" borderId="8" xfId="0" applyFont="1" applyFill="1" applyBorder="1" applyAlignment="1">
      <alignment horizontal="right"/>
    </xf>
    <xf numFmtId="0" fontId="17" fillId="8" borderId="8" xfId="0" applyFont="1" applyFill="1" applyBorder="1"/>
    <xf numFmtId="14" fontId="0" fillId="0" borderId="8" xfId="11" applyFont="1" applyFill="1" applyBorder="1"/>
    <xf numFmtId="0" fontId="0" fillId="0" borderId="8" xfId="0" applyBorder="1"/>
    <xf numFmtId="42" fontId="0" fillId="0" borderId="8" xfId="4" applyFont="1" applyFill="1" applyBorder="1" applyAlignment="1">
      <alignment horizontal="right"/>
    </xf>
    <xf numFmtId="0" fontId="2" fillId="12" borderId="8" xfId="0" applyFont="1" applyFill="1" applyBorder="1"/>
    <xf numFmtId="42" fontId="2" fillId="12" borderId="8" xfId="4" applyFont="1" applyFill="1" applyBorder="1" applyAlignment="1">
      <alignment horizontal="right"/>
    </xf>
    <xf numFmtId="164" fontId="0" fillId="0" borderId="8" xfId="4" applyNumberFormat="1" applyFont="1" applyFill="1" applyBorder="1" applyAlignment="1">
      <alignment horizontal="right"/>
    </xf>
    <xf numFmtId="164" fontId="2" fillId="12" borderId="8" xfId="4" applyNumberFormat="1" applyFont="1" applyFill="1" applyBorder="1" applyAlignment="1">
      <alignment horizontal="right"/>
    </xf>
    <xf numFmtId="0" fontId="12" fillId="0" borderId="5" xfId="6"/>
    <xf numFmtId="0" fontId="14" fillId="5" borderId="0" xfId="8"/>
    <xf numFmtId="0" fontId="13" fillId="4" borderId="0" xfId="7"/>
    <xf numFmtId="0" fontId="15" fillId="6" borderId="0" xfId="9"/>
    <xf numFmtId="0" fontId="1" fillId="7" borderId="0" xfId="10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right" vertical="center"/>
    </xf>
    <xf numFmtId="10" fontId="2" fillId="12" borderId="1" xfId="0" applyNumberFormat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9" fillId="9" borderId="10" xfId="0" applyFont="1" applyFill="1" applyBorder="1"/>
    <xf numFmtId="0" fontId="29" fillId="9" borderId="11" xfId="0" applyFont="1" applyFill="1" applyBorder="1"/>
    <xf numFmtId="0" fontId="0" fillId="20" borderId="12" xfId="0" applyFill="1" applyBorder="1"/>
    <xf numFmtId="0" fontId="0" fillId="20" borderId="14" xfId="0" applyFill="1" applyBorder="1"/>
    <xf numFmtId="0" fontId="0" fillId="13" borderId="10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14" fontId="0" fillId="24" borderId="10" xfId="0" applyNumberFormat="1" applyFill="1" applyBorder="1"/>
    <xf numFmtId="14" fontId="0" fillId="24" borderId="11" xfId="0" applyNumberFormat="1" applyFill="1" applyBorder="1"/>
    <xf numFmtId="0" fontId="0" fillId="16" borderId="10" xfId="0" applyFill="1" applyBorder="1"/>
    <xf numFmtId="0" fontId="0" fillId="16" borderId="11" xfId="0" applyFill="1" applyBorder="1"/>
    <xf numFmtId="0" fontId="0" fillId="3" borderId="15" xfId="0" applyFill="1" applyBorder="1"/>
    <xf numFmtId="0" fontId="0" fillId="22" borderId="13" xfId="0" applyFill="1" applyBorder="1" applyAlignment="1">
      <alignment horizontal="center"/>
    </xf>
    <xf numFmtId="0" fontId="0" fillId="22" borderId="16" xfId="0" applyFill="1" applyBorder="1" applyAlignment="1">
      <alignment horizontal="center"/>
    </xf>
    <xf numFmtId="0" fontId="16" fillId="2" borderId="9" xfId="0" applyFont="1" applyFill="1" applyBorder="1"/>
    <xf numFmtId="0" fontId="16" fillId="19" borderId="9" xfId="0" applyFont="1" applyFill="1" applyBorder="1"/>
    <xf numFmtId="0" fontId="16" fillId="18" borderId="9" xfId="13" applyFont="1" applyBorder="1" applyAlignment="1">
      <alignment horizontal="right"/>
    </xf>
    <xf numFmtId="0" fontId="17" fillId="17" borderId="9" xfId="12" applyBorder="1" applyAlignment="1">
      <alignment horizontal="center"/>
    </xf>
    <xf numFmtId="0" fontId="16" fillId="21" borderId="9" xfId="0" applyFont="1" applyFill="1" applyBorder="1" applyAlignment="1">
      <alignment horizontal="center"/>
    </xf>
    <xf numFmtId="0" fontId="16" fillId="23" borderId="9" xfId="0" applyFont="1" applyFill="1" applyBorder="1" applyAlignment="1">
      <alignment horizontal="right"/>
    </xf>
    <xf numFmtId="14" fontId="0" fillId="0" borderId="17" xfId="11" applyFont="1" applyFill="1" applyBorder="1"/>
    <xf numFmtId="42" fontId="0" fillId="0" borderId="18" xfId="4" applyFont="1" applyFill="1" applyBorder="1" applyAlignment="1">
      <alignment horizontal="right"/>
    </xf>
    <xf numFmtId="0" fontId="17" fillId="8" borderId="19" xfId="0" applyFont="1" applyFill="1" applyBorder="1" applyAlignment="1">
      <alignment horizontal="right"/>
    </xf>
    <xf numFmtId="0" fontId="17" fillId="8" borderId="20" xfId="0" applyFont="1" applyFill="1" applyBorder="1"/>
    <xf numFmtId="0" fontId="17" fillId="8" borderId="20" xfId="0" applyFont="1" applyFill="1" applyBorder="1" applyAlignment="1">
      <alignment horizontal="right"/>
    </xf>
    <xf numFmtId="0" fontId="17" fillId="8" borderId="21" xfId="0" applyFont="1" applyFill="1" applyBorder="1" applyAlignment="1">
      <alignment horizontal="right"/>
    </xf>
    <xf numFmtId="14" fontId="0" fillId="0" borderId="22" xfId="11" applyFont="1" applyFill="1" applyBorder="1"/>
    <xf numFmtId="0" fontId="0" fillId="0" borderId="23" xfId="0" applyBorder="1"/>
    <xf numFmtId="42" fontId="0" fillId="0" borderId="23" xfId="4" applyFont="1" applyFill="1" applyBorder="1" applyAlignment="1">
      <alignment horizontal="right"/>
    </xf>
    <xf numFmtId="42" fontId="0" fillId="0" borderId="24" xfId="4" applyFont="1" applyFill="1" applyBorder="1" applyAlignment="1">
      <alignment horizontal="right"/>
    </xf>
    <xf numFmtId="3" fontId="0" fillId="0" borderId="8" xfId="0" applyNumberFormat="1" applyBorder="1"/>
    <xf numFmtId="3" fontId="2" fillId="9" borderId="8" xfId="0" applyNumberFormat="1" applyFont="1" applyFill="1" applyBorder="1"/>
    <xf numFmtId="0" fontId="2" fillId="3" borderId="8" xfId="0" applyFont="1" applyFill="1" applyBorder="1" applyAlignment="1">
      <alignment horizontal="centerContinuous" vertical="center"/>
    </xf>
    <xf numFmtId="0" fontId="0" fillId="3" borderId="8" xfId="0" applyFill="1" applyBorder="1" applyAlignment="1">
      <alignment horizontal="centerContinuous" vertical="center"/>
    </xf>
    <xf numFmtId="0" fontId="16" fillId="2" borderId="8" xfId="0" applyFont="1" applyFill="1" applyBorder="1" applyAlignment="1">
      <alignment vertical="center"/>
    </xf>
    <xf numFmtId="0" fontId="16" fillId="2" borderId="8" xfId="0" applyFont="1" applyFill="1" applyBorder="1" applyAlignment="1">
      <alignment horizontal="right" vertical="center"/>
    </xf>
    <xf numFmtId="0" fontId="2" fillId="12" borderId="25" xfId="0" applyFont="1" applyFill="1" applyBorder="1"/>
    <xf numFmtId="3" fontId="2" fillId="12" borderId="25" xfId="0" applyNumberFormat="1" applyFont="1" applyFill="1" applyBorder="1"/>
    <xf numFmtId="0" fontId="0" fillId="12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0" xfId="0" applyAlignment="1">
      <alignment horizontal="left"/>
    </xf>
  </cellXfs>
  <cellStyles count="14">
    <cellStyle name="40% - Accent1" xfId="10" builtinId="31"/>
    <cellStyle name="Accent2" xfId="12" builtinId="33"/>
    <cellStyle name="Accent6" xfId="13" builtinId="49"/>
    <cellStyle name="Bad" xfId="8" builtinId="27"/>
    <cellStyle name="Comma" xfId="2" builtinId="3"/>
    <cellStyle name="Currency" xfId="3" builtinId="4"/>
    <cellStyle name="Currency [0]" xfId="4" builtinId="7"/>
    <cellStyle name="Date" xfId="11" xr:uid="{397ADC4F-7365-48B6-B916-F88C206C1B72}"/>
    <cellStyle name="Good" xfId="7" builtinId="26"/>
    <cellStyle name="Heading 1" xfId="6" builtinId="16"/>
    <cellStyle name="Hyperlink" xfId="1" builtinId="8"/>
    <cellStyle name="Neutral" xfId="9" builtinId="28"/>
    <cellStyle name="Normal" xfId="0" builtinId="0"/>
    <cellStyle name="Percent" xfId="5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 tint="-0.499984740745262"/>
        </top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39966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9877B71A-C7FA-420A-8AB0-3069C7F6A9F9}">
      <tableStyleElement type="headerRow" dxfId="16"/>
      <tableStyleElement type="firstRowStripe" dxfId="15"/>
    </tableStyle>
  </tableStyles>
  <colors>
    <mruColors>
      <color rgb="FF1972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177404</xdr:colOff>
      <xdr:row>25</xdr:row>
      <xdr:rowOff>107076</xdr:rowOff>
    </xdr:from>
    <xdr:to>
      <xdr:col>1</xdr:col>
      <xdr:colOff>3836068</xdr:colOff>
      <xdr:row>29</xdr:row>
      <xdr:rowOff>80210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D9C78ED-5824-6D17-AF54-801030ABD44A}"/>
            </a:ext>
          </a:extLst>
        </xdr:cNvPr>
        <xdr:cNvGrpSpPr/>
      </xdr:nvGrpSpPr>
      <xdr:grpSpPr>
        <a:xfrm>
          <a:off x="177404" y="6003051"/>
          <a:ext cx="4639739" cy="735134"/>
          <a:chOff x="177404" y="6460251"/>
          <a:chExt cx="4639739" cy="735134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B983F147-B0B9-9E74-D2BC-81A0BB5B16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7404" y="6484918"/>
            <a:ext cx="683860" cy="68580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3648E142-22C4-8EE2-95DB-F45767B53DA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875" r="22874"/>
          <a:stretch/>
        </xdr:blipFill>
        <xdr:spPr>
          <a:xfrm>
            <a:off x="2730570" y="6460251"/>
            <a:ext cx="708466" cy="735134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920C389A-E1FA-6757-BCA1-67705B1CF8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12945" y="6464115"/>
            <a:ext cx="727176" cy="727406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8E85DC6E-3244-F5B9-5F77-EFBFBD9A78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29484" y="6545555"/>
            <a:ext cx="1287659" cy="564526"/>
          </a:xfrm>
          <a:prstGeom prst="rect">
            <a:avLst/>
          </a:prstGeom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BD1E9143-8C9C-AC64-CE86-FCA0534B23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8863" y="6470634"/>
            <a:ext cx="756483" cy="71436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2</xdr:row>
      <xdr:rowOff>25262</xdr:rowOff>
    </xdr:from>
    <xdr:to>
      <xdr:col>14</xdr:col>
      <xdr:colOff>225641</xdr:colOff>
      <xdr:row>18</xdr:row>
      <xdr:rowOff>74151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367A32-D84C-47F2-AACF-8A8D2F4FB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482462"/>
          <a:ext cx="3787991" cy="31445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B05083-CF5F-4EB1-A387-CB62BA723B9F}" name="Table1" displayName="Table1" ref="A17:F23" totalsRowShown="0" headerRowDxfId="9" headerRowBorderDxfId="8" tableBorderDxfId="7" totalsRowBorderDxfId="6">
  <autoFilter ref="A17:F23" xr:uid="{57B05083-CF5F-4EB1-A387-CB62BA723B9F}"/>
  <tableColumns count="6">
    <tableColumn id="1" xr3:uid="{73ED55CD-3210-4B17-BF6A-42759330A61D}" name="Date" dataDxfId="5" dataCellStyle="Date">
      <calculatedColumnFormula>TODAY()-60</calculatedColumnFormula>
    </tableColumn>
    <tableColumn id="2" xr3:uid="{EC406B70-B0A2-492A-9965-F14A2E900F11}" name="Salesperson" dataDxfId="4"/>
    <tableColumn id="3" xr3:uid="{E05AAE08-29CB-4C8A-8800-C5894C2066B3}" name="Product" dataDxfId="3"/>
    <tableColumn id="4" xr3:uid="{4FEEB823-F031-4C14-BCFA-B511710CAB35}" name="Amount" dataDxfId="2" dataCellStyle="Currency [0]"/>
    <tableColumn id="5" xr3:uid="{B6602CF5-810B-4CE1-985D-B6FAAB5689BC}" name="Target" dataDxfId="1" dataCellStyle="Currency [0]"/>
    <tableColumn id="6" xr3:uid="{8B5505FA-7FF8-408A-9687-9C844777CC3C}" name="Achivement" dataDxfId="0" dataCellStyle="Currency [0]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DataSensePh" TargetMode="External"/><Relationship Id="rId2" Type="http://schemas.openxmlformats.org/officeDocument/2006/relationships/hyperlink" Target="https://www.facebook.com/datasenseph" TargetMode="External"/><Relationship Id="rId1" Type="http://schemas.openxmlformats.org/officeDocument/2006/relationships/hyperlink" Target="mailto:datasenseph@gmail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929F-33BB-449B-B253-48EE15F96405}">
  <sheetPr>
    <tabColor rgb="FF19723F"/>
    <pageSetUpPr fitToPage="1"/>
  </sheetPr>
  <dimension ref="A1:G34"/>
  <sheetViews>
    <sheetView showGridLines="0" tabSelected="1" zoomScaleNormal="100" workbookViewId="0"/>
  </sheetViews>
  <sheetFormatPr defaultRowHeight="15" x14ac:dyDescent="0.25"/>
  <cols>
    <col min="1" max="1" width="14.7109375" style="13" customWidth="1"/>
    <col min="2" max="2" width="75.7109375" style="4" customWidth="1"/>
    <col min="3" max="3" width="24.7109375" style="4" customWidth="1"/>
    <col min="4" max="4" width="80.7109375" style="4" customWidth="1"/>
    <col min="5" max="5" width="9.140625" style="4"/>
    <col min="6" max="6" width="9.140625" style="4" customWidth="1"/>
    <col min="7" max="7" width="9.140625" style="4" hidden="1" customWidth="1"/>
    <col min="8" max="8" width="9.140625" style="4" customWidth="1"/>
    <col min="9" max="16384" width="9.140625" style="4"/>
  </cols>
  <sheetData>
    <row r="1" spans="1:7" ht="31.5" x14ac:dyDescent="0.25">
      <c r="A1" s="1" t="s">
        <v>51</v>
      </c>
      <c r="B1" s="2"/>
      <c r="C1" s="3"/>
      <c r="D1" s="3"/>
    </row>
    <row r="2" spans="1:7" x14ac:dyDescent="0.25">
      <c r="A2" s="5"/>
      <c r="B2" s="3"/>
    </row>
    <row r="3" spans="1:7" ht="18.75" x14ac:dyDescent="0.25">
      <c r="A3" s="6" t="s">
        <v>0</v>
      </c>
      <c r="B3" s="6" t="s">
        <v>1</v>
      </c>
      <c r="C3" s="6" t="s">
        <v>2</v>
      </c>
      <c r="D3" s="6" t="s">
        <v>3</v>
      </c>
    </row>
    <row r="4" spans="1:7" ht="21" x14ac:dyDescent="0.25">
      <c r="A4" s="7">
        <v>2</v>
      </c>
      <c r="B4" s="8" t="s">
        <v>12</v>
      </c>
      <c r="C4" s="9"/>
      <c r="D4" s="10"/>
    </row>
    <row r="5" spans="1:7" ht="18" customHeight="1" x14ac:dyDescent="0.25">
      <c r="A5" s="84">
        <v>2.1</v>
      </c>
      <c r="B5" s="85" t="s">
        <v>13</v>
      </c>
      <c r="C5" s="127" t="s">
        <v>4</v>
      </c>
      <c r="D5" s="127"/>
      <c r="G5" s="12" t="s">
        <v>4</v>
      </c>
    </row>
    <row r="6" spans="1:7" ht="18" customHeight="1" x14ac:dyDescent="0.25">
      <c r="A6" s="11" t="s">
        <v>34</v>
      </c>
      <c r="B6" s="14" t="s">
        <v>14</v>
      </c>
      <c r="C6" s="128" t="s">
        <v>4</v>
      </c>
      <c r="D6" s="128" t="s">
        <v>210</v>
      </c>
      <c r="G6" s="12" t="s">
        <v>5</v>
      </c>
    </row>
    <row r="7" spans="1:7" ht="18" customHeight="1" x14ac:dyDescent="0.25">
      <c r="A7" s="11" t="s">
        <v>35</v>
      </c>
      <c r="B7" s="14" t="s">
        <v>15</v>
      </c>
      <c r="C7" s="128" t="s">
        <v>4</v>
      </c>
      <c r="D7" s="128" t="s">
        <v>220</v>
      </c>
      <c r="G7" s="12" t="s">
        <v>6</v>
      </c>
    </row>
    <row r="8" spans="1:7" ht="18" customHeight="1" x14ac:dyDescent="0.25">
      <c r="A8" s="11" t="s">
        <v>36</v>
      </c>
      <c r="B8" s="14" t="s">
        <v>16</v>
      </c>
      <c r="C8" s="128" t="s">
        <v>4</v>
      </c>
      <c r="D8" s="128" t="s">
        <v>215</v>
      </c>
      <c r="G8" s="12" t="s">
        <v>7</v>
      </c>
    </row>
    <row r="9" spans="1:7" ht="18" customHeight="1" x14ac:dyDescent="0.25">
      <c r="A9" s="11" t="s">
        <v>37</v>
      </c>
      <c r="B9" s="14" t="s">
        <v>17</v>
      </c>
      <c r="C9" s="128" t="s">
        <v>4</v>
      </c>
      <c r="D9" s="128"/>
    </row>
    <row r="10" spans="1:7" ht="18" customHeight="1" x14ac:dyDescent="0.25">
      <c r="A10" s="84">
        <v>2.2000000000000002</v>
      </c>
      <c r="B10" s="85" t="s">
        <v>18</v>
      </c>
      <c r="C10" s="127" t="s">
        <v>4</v>
      </c>
      <c r="D10" s="127"/>
    </row>
    <row r="11" spans="1:7" ht="18" customHeight="1" x14ac:dyDescent="0.25">
      <c r="A11" s="11" t="s">
        <v>38</v>
      </c>
      <c r="B11" s="14" t="s">
        <v>19</v>
      </c>
      <c r="C11" s="128" t="s">
        <v>4</v>
      </c>
      <c r="D11" s="128" t="s">
        <v>229</v>
      </c>
    </row>
    <row r="12" spans="1:7" ht="18" customHeight="1" x14ac:dyDescent="0.25">
      <c r="A12" s="11" t="s">
        <v>39</v>
      </c>
      <c r="B12" s="14" t="s">
        <v>20</v>
      </c>
      <c r="C12" s="128" t="s">
        <v>4</v>
      </c>
      <c r="D12" s="128" t="s">
        <v>241</v>
      </c>
    </row>
    <row r="13" spans="1:7" ht="18" customHeight="1" x14ac:dyDescent="0.25">
      <c r="A13" s="11" t="s">
        <v>40</v>
      </c>
      <c r="B13" s="14" t="s">
        <v>21</v>
      </c>
      <c r="C13" s="128" t="s">
        <v>4</v>
      </c>
      <c r="D13" s="128" t="s">
        <v>230</v>
      </c>
    </row>
    <row r="14" spans="1:7" ht="18" customHeight="1" x14ac:dyDescent="0.25">
      <c r="A14" s="11" t="s">
        <v>41</v>
      </c>
      <c r="B14" s="14" t="s">
        <v>22</v>
      </c>
      <c r="C14" s="128" t="s">
        <v>4</v>
      </c>
      <c r="D14" s="128" t="s">
        <v>231</v>
      </c>
    </row>
    <row r="15" spans="1:7" ht="18" customHeight="1" x14ac:dyDescent="0.25">
      <c r="A15" s="11" t="s">
        <v>42</v>
      </c>
      <c r="B15" s="14" t="s">
        <v>23</v>
      </c>
      <c r="C15" s="128" t="s">
        <v>4</v>
      </c>
      <c r="D15" s="128" t="s">
        <v>232</v>
      </c>
    </row>
    <row r="16" spans="1:7" ht="18" customHeight="1" x14ac:dyDescent="0.25">
      <c r="A16" s="11" t="s">
        <v>43</v>
      </c>
      <c r="B16" s="14" t="s">
        <v>24</v>
      </c>
      <c r="C16" s="128" t="s">
        <v>4</v>
      </c>
      <c r="D16" s="128" t="s">
        <v>235</v>
      </c>
    </row>
    <row r="17" spans="1:4" ht="18" customHeight="1" x14ac:dyDescent="0.25">
      <c r="A17" s="11" t="s">
        <v>44</v>
      </c>
      <c r="B17" s="14" t="s">
        <v>25</v>
      </c>
      <c r="C17" s="128" t="s">
        <v>4</v>
      </c>
      <c r="D17" s="128" t="s">
        <v>233</v>
      </c>
    </row>
    <row r="18" spans="1:4" ht="18" customHeight="1" x14ac:dyDescent="0.25">
      <c r="A18" s="11" t="s">
        <v>45</v>
      </c>
      <c r="B18" s="14" t="s">
        <v>26</v>
      </c>
      <c r="C18" s="128" t="s">
        <v>4</v>
      </c>
      <c r="D18" s="128" t="s">
        <v>234</v>
      </c>
    </row>
    <row r="19" spans="1:4" ht="18" customHeight="1" x14ac:dyDescent="0.25">
      <c r="A19" s="84">
        <v>2.2999999999999998</v>
      </c>
      <c r="B19" s="85" t="s">
        <v>27</v>
      </c>
      <c r="C19" s="127" t="s">
        <v>4</v>
      </c>
      <c r="D19" s="127"/>
    </row>
    <row r="20" spans="1:4" ht="18" customHeight="1" x14ac:dyDescent="0.25">
      <c r="A20" s="11" t="s">
        <v>46</v>
      </c>
      <c r="B20" s="14" t="s">
        <v>28</v>
      </c>
      <c r="C20" s="128" t="s">
        <v>4</v>
      </c>
      <c r="D20" s="128" t="s">
        <v>236</v>
      </c>
    </row>
    <row r="21" spans="1:4" ht="18" customHeight="1" x14ac:dyDescent="0.25">
      <c r="A21" s="11" t="s">
        <v>47</v>
      </c>
      <c r="B21" s="14" t="s">
        <v>29</v>
      </c>
      <c r="C21" s="128" t="s">
        <v>4</v>
      </c>
      <c r="D21" s="128" t="s">
        <v>237</v>
      </c>
    </row>
    <row r="22" spans="1:4" ht="18" customHeight="1" x14ac:dyDescent="0.25">
      <c r="A22" s="84">
        <v>2.4</v>
      </c>
      <c r="B22" s="85" t="s">
        <v>30</v>
      </c>
      <c r="C22" s="127" t="s">
        <v>4</v>
      </c>
      <c r="D22" s="127"/>
    </row>
    <row r="23" spans="1:4" ht="18" customHeight="1" x14ac:dyDescent="0.25">
      <c r="A23" s="11" t="s">
        <v>48</v>
      </c>
      <c r="B23" s="14" t="s">
        <v>31</v>
      </c>
      <c r="C23" s="128" t="s">
        <v>4</v>
      </c>
      <c r="D23" s="128" t="s">
        <v>240</v>
      </c>
    </row>
    <row r="24" spans="1:4" ht="18" customHeight="1" x14ac:dyDescent="0.25">
      <c r="A24" s="11" t="s">
        <v>49</v>
      </c>
      <c r="B24" s="14" t="s">
        <v>32</v>
      </c>
      <c r="C24" s="128" t="s">
        <v>4</v>
      </c>
      <c r="D24" s="128" t="s">
        <v>242</v>
      </c>
    </row>
    <row r="25" spans="1:4" ht="18" customHeight="1" x14ac:dyDescent="0.25">
      <c r="A25" s="11" t="s">
        <v>50</v>
      </c>
      <c r="B25" s="14" t="s">
        <v>33</v>
      </c>
      <c r="C25" s="128" t="s">
        <v>4</v>
      </c>
      <c r="D25" s="128" t="s">
        <v>243</v>
      </c>
    </row>
    <row r="31" spans="1:4" ht="18" customHeight="1" x14ac:dyDescent="0.25">
      <c r="A31" s="15" t="s">
        <v>11</v>
      </c>
    </row>
    <row r="32" spans="1:4" ht="15.95" customHeight="1" x14ac:dyDescent="0.25">
      <c r="A32" s="16" t="s">
        <v>8</v>
      </c>
    </row>
    <row r="33" spans="1:1" ht="15.95" customHeight="1" x14ac:dyDescent="0.25">
      <c r="A33" s="16" t="s">
        <v>9</v>
      </c>
    </row>
    <row r="34" spans="1:1" ht="15.95" customHeight="1" x14ac:dyDescent="0.25">
      <c r="A34" s="16" t="s">
        <v>10</v>
      </c>
    </row>
  </sheetData>
  <sheetProtection algorithmName="SHA-512" hashValue="rrKFtR7flt4EmgcJ2vP2yIPcFm7qjdWqCtGl4RZY3PveHiseFOBKqsmjqHH5rWauXe2woaOJsU6/UpTi3aJ2jQ==" saltValue="eygu+Q/OpjT1otZFe6tByA==" spinCount="100000" sheet="1" objects="1" scenarios="1"/>
  <phoneticPr fontId="8" type="noConversion"/>
  <conditionalFormatting sqref="C5:C25">
    <cfRule type="cellIs" dxfId="14" priority="1" operator="equal">
      <formula>"Review Later"</formula>
    </cfRule>
    <cfRule type="cellIs" dxfId="13" priority="2" operator="equal">
      <formula>"Done but needs practice"</formula>
    </cfRule>
    <cfRule type="cellIs" dxfId="12" priority="3" operator="equal">
      <formula>"Done &amp; Understood"</formula>
    </cfRule>
  </conditionalFormatting>
  <conditionalFormatting sqref="B1:B25">
    <cfRule type="duplicateValues" dxfId="11" priority="7"/>
  </conditionalFormatting>
  <dataValidations count="1">
    <dataValidation type="list" allowBlank="1" showInputMessage="1" showErrorMessage="1" sqref="C4:C25" xr:uid="{96962207-EE2F-4BE2-8F92-206607751FDF}">
      <formula1>$G$5:$G$8</formula1>
    </dataValidation>
  </dataValidations>
  <hyperlinks>
    <hyperlink ref="A32" r:id="rId1" xr:uid="{C50760E1-0298-457E-9266-DC2F1C556760}"/>
    <hyperlink ref="A33" r:id="rId2" xr:uid="{EAC623D1-74E5-4724-BB5E-4E75EC238109}"/>
    <hyperlink ref="A34" r:id="rId3" xr:uid="{8992CD43-072F-422E-9D5A-7DC5ED0F20A5}"/>
  </hyperlinks>
  <printOptions horizontalCentered="1"/>
  <pageMargins left="0.7" right="0.7" top="0.75" bottom="0.75" header="0.3" footer="0.3"/>
  <pageSetup scale="70" fitToHeight="0" orientation="landscape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B7BC7-E748-441F-9B39-07D05948D4DB}">
  <sheetPr>
    <tabColor rgb="FF0070C0"/>
  </sheetPr>
  <dimension ref="A1:H319"/>
  <sheetViews>
    <sheetView zoomScaleNormal="100" workbookViewId="0"/>
  </sheetViews>
  <sheetFormatPr defaultRowHeight="15" x14ac:dyDescent="0.25"/>
  <cols>
    <col min="1" max="1" width="15" style="4" customWidth="1"/>
    <col min="2" max="2" width="22.28515625" style="4" bestFit="1" customWidth="1"/>
    <col min="3" max="3" width="20.140625" style="4" customWidth="1"/>
    <col min="4" max="4" width="19.5703125" style="4" customWidth="1"/>
    <col min="5" max="5" width="25.5703125" style="4" customWidth="1"/>
    <col min="6" max="8" width="12.7109375" style="4" customWidth="1"/>
    <col min="9" max="16384" width="9.140625" style="4"/>
  </cols>
  <sheetData>
    <row r="1" spans="1:8" ht="21" x14ac:dyDescent="0.25">
      <c r="A1" s="36" t="s">
        <v>123</v>
      </c>
      <c r="B1" s="3"/>
      <c r="C1" s="3"/>
    </row>
    <row r="2" spans="1:8" ht="18.75" x14ac:dyDescent="0.25">
      <c r="A2" s="29" t="s">
        <v>209</v>
      </c>
      <c r="B2" s="3"/>
      <c r="C2" s="3"/>
    </row>
    <row r="3" spans="1:8" x14ac:dyDescent="0.25">
      <c r="E3" s="87" t="s">
        <v>83</v>
      </c>
      <c r="F3" s="31">
        <f>SUM(F5:F319)</f>
        <v>3246574.5500000017</v>
      </c>
      <c r="G3" s="31">
        <f t="shared" ref="G3:H3" si="0">SUM(G5:G319)</f>
        <v>2816358.5899999975</v>
      </c>
      <c r="H3" s="31">
        <f t="shared" si="0"/>
        <v>3186288.9799999995</v>
      </c>
    </row>
    <row r="4" spans="1:8" x14ac:dyDescent="0.25">
      <c r="A4" s="39" t="s">
        <v>124</v>
      </c>
      <c r="B4" s="39" t="s">
        <v>81</v>
      </c>
      <c r="C4" s="39" t="s">
        <v>125</v>
      </c>
      <c r="D4" s="39" t="s">
        <v>126</v>
      </c>
      <c r="E4" s="39" t="s">
        <v>127</v>
      </c>
      <c r="F4" s="23">
        <v>2020</v>
      </c>
      <c r="G4" s="23">
        <v>2021</v>
      </c>
      <c r="H4" s="23">
        <v>2022</v>
      </c>
    </row>
    <row r="5" spans="1:8" x14ac:dyDescent="0.25">
      <c r="A5" s="40" t="s">
        <v>128</v>
      </c>
      <c r="B5" s="40" t="s">
        <v>67</v>
      </c>
      <c r="C5" s="40" t="s">
        <v>129</v>
      </c>
      <c r="D5" s="40" t="s">
        <v>130</v>
      </c>
      <c r="E5" s="40" t="s">
        <v>131</v>
      </c>
      <c r="F5" s="33">
        <v>17601.3</v>
      </c>
      <c r="G5" s="33">
        <v>13733.36</v>
      </c>
      <c r="H5" s="33">
        <v>20534.850000000002</v>
      </c>
    </row>
    <row r="6" spans="1:8" x14ac:dyDescent="0.25">
      <c r="A6" s="40" t="s">
        <v>128</v>
      </c>
      <c r="B6" s="40" t="s">
        <v>67</v>
      </c>
      <c r="C6" s="40" t="s">
        <v>129</v>
      </c>
      <c r="D6" s="40" t="s">
        <v>130</v>
      </c>
      <c r="E6" s="40" t="s">
        <v>132</v>
      </c>
      <c r="F6" s="33">
        <v>24567.420000000002</v>
      </c>
      <c r="G6" s="33">
        <v>19626.53</v>
      </c>
      <c r="H6" s="33">
        <v>33585.840000000004</v>
      </c>
    </row>
    <row r="7" spans="1:8" x14ac:dyDescent="0.25">
      <c r="A7" s="40" t="s">
        <v>128</v>
      </c>
      <c r="B7" s="40" t="s">
        <v>67</v>
      </c>
      <c r="C7" s="40" t="s">
        <v>129</v>
      </c>
      <c r="D7" s="40" t="s">
        <v>133</v>
      </c>
      <c r="E7" s="40" t="s">
        <v>134</v>
      </c>
      <c r="F7" s="33">
        <v>63717.090000000004</v>
      </c>
      <c r="G7" s="33">
        <v>63946.05</v>
      </c>
      <c r="H7" s="33">
        <v>69883.259999999995</v>
      </c>
    </row>
    <row r="8" spans="1:8" x14ac:dyDescent="0.25">
      <c r="A8" s="40" t="s">
        <v>128</v>
      </c>
      <c r="B8" s="40" t="s">
        <v>67</v>
      </c>
      <c r="C8" s="40" t="s">
        <v>129</v>
      </c>
      <c r="D8" s="40" t="s">
        <v>133</v>
      </c>
      <c r="E8" s="40" t="s">
        <v>135</v>
      </c>
      <c r="F8" s="33">
        <v>34645.599999999999</v>
      </c>
      <c r="G8" s="33">
        <v>32286.15</v>
      </c>
      <c r="H8" s="33">
        <v>34645.599999999999</v>
      </c>
    </row>
    <row r="9" spans="1:8" x14ac:dyDescent="0.25">
      <c r="A9" s="40" t="s">
        <v>128</v>
      </c>
      <c r="B9" s="40" t="s">
        <v>67</v>
      </c>
      <c r="C9" s="40" t="s">
        <v>129</v>
      </c>
      <c r="D9" s="40" t="s">
        <v>133</v>
      </c>
      <c r="E9" s="40" t="s">
        <v>136</v>
      </c>
      <c r="F9" s="33">
        <v>125426.25</v>
      </c>
      <c r="G9" s="33">
        <v>135274.23000000001</v>
      </c>
      <c r="H9" s="33">
        <v>112047.45000000001</v>
      </c>
    </row>
    <row r="10" spans="1:8" x14ac:dyDescent="0.25">
      <c r="A10" s="40" t="s">
        <v>128</v>
      </c>
      <c r="B10" s="40" t="s">
        <v>67</v>
      </c>
      <c r="C10" s="40" t="s">
        <v>129</v>
      </c>
      <c r="D10" s="40" t="s">
        <v>133</v>
      </c>
      <c r="E10" s="40" t="s">
        <v>137</v>
      </c>
      <c r="F10" s="33">
        <v>73487.55</v>
      </c>
      <c r="G10" s="33">
        <v>51787.12</v>
      </c>
      <c r="H10" s="33">
        <v>68853.2</v>
      </c>
    </row>
    <row r="11" spans="1:8" x14ac:dyDescent="0.25">
      <c r="A11" s="40" t="s">
        <v>128</v>
      </c>
      <c r="B11" s="40" t="s">
        <v>67</v>
      </c>
      <c r="C11" s="40" t="s">
        <v>129</v>
      </c>
      <c r="D11" s="40" t="s">
        <v>133</v>
      </c>
      <c r="E11" s="40" t="s">
        <v>138</v>
      </c>
      <c r="F11" s="33">
        <v>30436.560000000001</v>
      </c>
      <c r="G11" s="33">
        <v>20291.310000000001</v>
      </c>
      <c r="H11" s="33">
        <v>21418.32</v>
      </c>
    </row>
    <row r="12" spans="1:8" x14ac:dyDescent="0.25">
      <c r="A12" s="40" t="s">
        <v>128</v>
      </c>
      <c r="B12" s="40" t="s">
        <v>67</v>
      </c>
      <c r="C12" s="40" t="s">
        <v>129</v>
      </c>
      <c r="D12" s="40" t="s">
        <v>133</v>
      </c>
      <c r="E12" s="40" t="s">
        <v>139</v>
      </c>
      <c r="F12" s="33">
        <v>8106.1500000000005</v>
      </c>
      <c r="G12" s="33">
        <v>8203.64</v>
      </c>
      <c r="H12" s="33">
        <v>13219.26</v>
      </c>
    </row>
    <row r="13" spans="1:8" x14ac:dyDescent="0.25">
      <c r="A13" s="40" t="s">
        <v>128</v>
      </c>
      <c r="B13" s="40" t="s">
        <v>67</v>
      </c>
      <c r="C13" s="40" t="s">
        <v>129</v>
      </c>
      <c r="D13" s="40" t="s">
        <v>133</v>
      </c>
      <c r="E13" s="40" t="s">
        <v>140</v>
      </c>
      <c r="F13" s="33">
        <v>8097.54</v>
      </c>
      <c r="G13" s="33">
        <v>7961.38</v>
      </c>
      <c r="H13" s="33">
        <v>10674.03</v>
      </c>
    </row>
    <row r="14" spans="1:8" x14ac:dyDescent="0.25">
      <c r="A14" s="40" t="s">
        <v>128</v>
      </c>
      <c r="B14" s="40" t="s">
        <v>68</v>
      </c>
      <c r="C14" s="40" t="s">
        <v>141</v>
      </c>
      <c r="D14" s="40" t="s">
        <v>130</v>
      </c>
      <c r="E14" s="40" t="s">
        <v>131</v>
      </c>
      <c r="F14" s="33">
        <v>21895.74</v>
      </c>
      <c r="G14" s="33">
        <v>15494.72</v>
      </c>
      <c r="H14" s="33">
        <v>22533.48</v>
      </c>
    </row>
    <row r="15" spans="1:8" x14ac:dyDescent="0.25">
      <c r="A15" s="40" t="s">
        <v>128</v>
      </c>
      <c r="B15" s="40" t="s">
        <v>68</v>
      </c>
      <c r="C15" s="40" t="s">
        <v>141</v>
      </c>
      <c r="D15" s="40" t="s">
        <v>130</v>
      </c>
      <c r="E15" s="40" t="s">
        <v>132</v>
      </c>
      <c r="F15" s="33">
        <v>22716.32</v>
      </c>
      <c r="G15" s="33">
        <v>19732.7</v>
      </c>
      <c r="H15" s="33">
        <v>19618.64</v>
      </c>
    </row>
    <row r="16" spans="1:8" x14ac:dyDescent="0.25">
      <c r="A16" s="40" t="s">
        <v>128</v>
      </c>
      <c r="B16" s="40" t="s">
        <v>68</v>
      </c>
      <c r="C16" s="40" t="s">
        <v>141</v>
      </c>
      <c r="D16" s="40" t="s">
        <v>133</v>
      </c>
      <c r="E16" s="40" t="s">
        <v>134</v>
      </c>
      <c r="F16" s="33">
        <v>60582.060000000005</v>
      </c>
      <c r="G16" s="33">
        <v>46323.200000000004</v>
      </c>
      <c r="H16" s="33">
        <v>47553.659999999996</v>
      </c>
    </row>
    <row r="17" spans="1:8" x14ac:dyDescent="0.25">
      <c r="A17" s="40" t="s">
        <v>128</v>
      </c>
      <c r="B17" s="40" t="s">
        <v>68</v>
      </c>
      <c r="C17" s="40" t="s">
        <v>141</v>
      </c>
      <c r="D17" s="40" t="s">
        <v>133</v>
      </c>
      <c r="E17" s="40" t="s">
        <v>135</v>
      </c>
      <c r="F17" s="33">
        <v>30361.710000000003</v>
      </c>
      <c r="G17" s="33">
        <v>29019</v>
      </c>
      <c r="H17" s="33">
        <v>32647</v>
      </c>
    </row>
    <row r="18" spans="1:8" x14ac:dyDescent="0.25">
      <c r="A18" s="40" t="s">
        <v>128</v>
      </c>
      <c r="B18" s="40" t="s">
        <v>68</v>
      </c>
      <c r="C18" s="40" t="s">
        <v>141</v>
      </c>
      <c r="D18" s="40" t="s">
        <v>133</v>
      </c>
      <c r="E18" s="40" t="s">
        <v>136</v>
      </c>
      <c r="F18" s="33">
        <v>207272</v>
      </c>
      <c r="G18" s="33">
        <v>175384.44</v>
      </c>
      <c r="H18" s="33">
        <v>187342</v>
      </c>
    </row>
    <row r="19" spans="1:8" x14ac:dyDescent="0.25">
      <c r="A19" s="40" t="s">
        <v>128</v>
      </c>
      <c r="B19" s="40" t="s">
        <v>68</v>
      </c>
      <c r="C19" s="40" t="s">
        <v>141</v>
      </c>
      <c r="D19" s="40" t="s">
        <v>133</v>
      </c>
      <c r="E19" s="40" t="s">
        <v>137</v>
      </c>
      <c r="F19" s="33">
        <v>77356.599999999991</v>
      </c>
      <c r="G19" s="33">
        <v>79618</v>
      </c>
      <c r="H19" s="33">
        <v>69213.8</v>
      </c>
    </row>
    <row r="20" spans="1:8" x14ac:dyDescent="0.25">
      <c r="A20" s="40" t="s">
        <v>128</v>
      </c>
      <c r="B20" s="40" t="s">
        <v>68</v>
      </c>
      <c r="C20" s="40" t="s">
        <v>141</v>
      </c>
      <c r="D20" s="40" t="s">
        <v>133</v>
      </c>
      <c r="E20" s="40" t="s">
        <v>138</v>
      </c>
      <c r="F20" s="33">
        <v>21523.95</v>
      </c>
      <c r="G20" s="33">
        <v>30976.38</v>
      </c>
      <c r="H20" s="33">
        <v>21523.95</v>
      </c>
    </row>
    <row r="21" spans="1:8" x14ac:dyDescent="0.25">
      <c r="A21" s="40" t="s">
        <v>128</v>
      </c>
      <c r="B21" s="40" t="s">
        <v>68</v>
      </c>
      <c r="C21" s="40" t="s">
        <v>141</v>
      </c>
      <c r="D21" s="40" t="s">
        <v>133</v>
      </c>
      <c r="E21" s="40" t="s">
        <v>139</v>
      </c>
      <c r="F21" s="33">
        <v>7270.2</v>
      </c>
      <c r="G21" s="33">
        <v>8616.7199999999993</v>
      </c>
      <c r="H21" s="33">
        <v>8885.8000000000011</v>
      </c>
    </row>
    <row r="22" spans="1:8" x14ac:dyDescent="0.25">
      <c r="A22" s="40" t="s">
        <v>128</v>
      </c>
      <c r="B22" s="40" t="s">
        <v>68</v>
      </c>
      <c r="C22" s="40" t="s">
        <v>141</v>
      </c>
      <c r="D22" s="40" t="s">
        <v>133</v>
      </c>
      <c r="E22" s="40" t="s">
        <v>140</v>
      </c>
      <c r="F22" s="33">
        <v>10761.45</v>
      </c>
      <c r="G22" s="33">
        <v>9565.5</v>
      </c>
      <c r="H22" s="33">
        <v>6149.4</v>
      </c>
    </row>
    <row r="23" spans="1:8" x14ac:dyDescent="0.25">
      <c r="A23" s="40" t="s">
        <v>128</v>
      </c>
      <c r="B23" s="40" t="s">
        <v>69</v>
      </c>
      <c r="C23" s="40" t="s">
        <v>142</v>
      </c>
      <c r="D23" s="40" t="s">
        <v>130</v>
      </c>
      <c r="E23" s="40" t="s">
        <v>131</v>
      </c>
      <c r="F23" s="33">
        <v>23916</v>
      </c>
      <c r="G23" s="33">
        <v>21524.13</v>
      </c>
      <c r="H23" s="33">
        <v>21823.35</v>
      </c>
    </row>
    <row r="24" spans="1:8" x14ac:dyDescent="0.25">
      <c r="A24" s="40" t="s">
        <v>128</v>
      </c>
      <c r="B24" s="40" t="s">
        <v>69</v>
      </c>
      <c r="C24" s="40" t="s">
        <v>142</v>
      </c>
      <c r="D24" s="40" t="s">
        <v>130</v>
      </c>
      <c r="E24" s="40" t="s">
        <v>132</v>
      </c>
      <c r="F24" s="33">
        <v>16595.920000000002</v>
      </c>
      <c r="G24" s="33">
        <v>15422.880000000001</v>
      </c>
      <c r="H24" s="33">
        <v>19047.59</v>
      </c>
    </row>
    <row r="25" spans="1:8" x14ac:dyDescent="0.25">
      <c r="A25" s="40" t="s">
        <v>128</v>
      </c>
      <c r="B25" s="40" t="s">
        <v>69</v>
      </c>
      <c r="C25" s="40" t="s">
        <v>142</v>
      </c>
      <c r="D25" s="40" t="s">
        <v>133</v>
      </c>
      <c r="E25" s="40" t="s">
        <v>134</v>
      </c>
      <c r="F25" s="33">
        <v>38866.42</v>
      </c>
      <c r="G25" s="33">
        <v>46355.920000000006</v>
      </c>
      <c r="H25" s="33">
        <v>49689.98</v>
      </c>
    </row>
    <row r="26" spans="1:8" x14ac:dyDescent="0.25">
      <c r="A26" s="40" t="s">
        <v>128</v>
      </c>
      <c r="B26" s="40" t="s">
        <v>69</v>
      </c>
      <c r="C26" s="40" t="s">
        <v>142</v>
      </c>
      <c r="D26" s="40" t="s">
        <v>133</v>
      </c>
      <c r="E26" s="40" t="s">
        <v>135</v>
      </c>
      <c r="F26" s="33">
        <v>40571.65</v>
      </c>
      <c r="G26" s="33">
        <v>23916.06</v>
      </c>
      <c r="H26" s="33">
        <v>36300.949999999997</v>
      </c>
    </row>
    <row r="27" spans="1:8" x14ac:dyDescent="0.25">
      <c r="A27" s="40" t="s">
        <v>128</v>
      </c>
      <c r="B27" s="40" t="s">
        <v>69</v>
      </c>
      <c r="C27" s="40" t="s">
        <v>142</v>
      </c>
      <c r="D27" s="40" t="s">
        <v>133</v>
      </c>
      <c r="E27" s="40" t="s">
        <v>136</v>
      </c>
      <c r="F27" s="33">
        <v>125917.74</v>
      </c>
      <c r="G27" s="33">
        <v>88435.839999999997</v>
      </c>
      <c r="H27" s="33">
        <v>111926.87999999999</v>
      </c>
    </row>
    <row r="28" spans="1:8" x14ac:dyDescent="0.25">
      <c r="A28" s="40" t="s">
        <v>128</v>
      </c>
      <c r="B28" s="40" t="s">
        <v>69</v>
      </c>
      <c r="C28" s="40" t="s">
        <v>142</v>
      </c>
      <c r="D28" s="40" t="s">
        <v>133</v>
      </c>
      <c r="E28" s="40" t="s">
        <v>137</v>
      </c>
      <c r="F28" s="33">
        <v>53067.95</v>
      </c>
      <c r="G28" s="33">
        <v>43695.519999999997</v>
      </c>
      <c r="H28" s="33">
        <v>46923.24</v>
      </c>
    </row>
    <row r="29" spans="1:8" x14ac:dyDescent="0.25">
      <c r="A29" s="40" t="s">
        <v>128</v>
      </c>
      <c r="B29" s="40" t="s">
        <v>69</v>
      </c>
      <c r="C29" s="40" t="s">
        <v>142</v>
      </c>
      <c r="D29" s="40" t="s">
        <v>133</v>
      </c>
      <c r="E29" s="40" t="s">
        <v>138</v>
      </c>
      <c r="F29" s="33">
        <v>29703.45</v>
      </c>
      <c r="G29" s="33">
        <v>18608.04</v>
      </c>
      <c r="H29" s="33">
        <v>17822.07</v>
      </c>
    </row>
    <row r="30" spans="1:8" x14ac:dyDescent="0.25">
      <c r="A30" s="40" t="s">
        <v>128</v>
      </c>
      <c r="B30" s="40" t="s">
        <v>69</v>
      </c>
      <c r="C30" s="40" t="s">
        <v>142</v>
      </c>
      <c r="D30" s="40" t="s">
        <v>133</v>
      </c>
      <c r="E30" s="40" t="s">
        <v>139</v>
      </c>
      <c r="F30" s="33">
        <v>9249.119999999999</v>
      </c>
      <c r="G30" s="33">
        <v>10504.560000000001</v>
      </c>
      <c r="H30" s="33">
        <v>14387.520000000002</v>
      </c>
    </row>
    <row r="31" spans="1:8" x14ac:dyDescent="0.25">
      <c r="A31" s="40" t="s">
        <v>128</v>
      </c>
      <c r="B31" s="40" t="s">
        <v>69</v>
      </c>
      <c r="C31" s="40" t="s">
        <v>142</v>
      </c>
      <c r="D31" s="40" t="s">
        <v>133</v>
      </c>
      <c r="E31" s="40" t="s">
        <v>140</v>
      </c>
      <c r="F31" s="33">
        <v>13725.720000000001</v>
      </c>
      <c r="G31" s="33">
        <v>9602.4499999999989</v>
      </c>
      <c r="H31" s="33">
        <v>14106.990000000002</v>
      </c>
    </row>
    <row r="32" spans="1:8" x14ac:dyDescent="0.25">
      <c r="A32" s="40" t="s">
        <v>128</v>
      </c>
      <c r="B32" s="40" t="s">
        <v>70</v>
      </c>
      <c r="C32" s="40" t="s">
        <v>143</v>
      </c>
      <c r="D32" s="40" t="s">
        <v>130</v>
      </c>
      <c r="E32" s="40" t="s">
        <v>131</v>
      </c>
      <c r="F32" s="33">
        <v>3765.06</v>
      </c>
      <c r="G32" s="33">
        <v>4419.7300000000005</v>
      </c>
      <c r="H32" s="33">
        <v>4827</v>
      </c>
    </row>
    <row r="33" spans="1:8" x14ac:dyDescent="0.25">
      <c r="A33" s="40" t="s">
        <v>128</v>
      </c>
      <c r="B33" s="40" t="s">
        <v>70</v>
      </c>
      <c r="C33" s="40" t="s">
        <v>143</v>
      </c>
      <c r="D33" s="40" t="s">
        <v>130</v>
      </c>
      <c r="E33" s="40" t="s">
        <v>132</v>
      </c>
      <c r="F33" s="33">
        <v>6560.67</v>
      </c>
      <c r="G33" s="33">
        <v>5094.28</v>
      </c>
      <c r="H33" s="33">
        <v>8219.69</v>
      </c>
    </row>
    <row r="34" spans="1:8" x14ac:dyDescent="0.25">
      <c r="A34" s="40" t="s">
        <v>128</v>
      </c>
      <c r="B34" s="40" t="s">
        <v>70</v>
      </c>
      <c r="C34" s="40" t="s">
        <v>143</v>
      </c>
      <c r="D34" s="40" t="s">
        <v>133</v>
      </c>
      <c r="E34" s="40" t="s">
        <v>134</v>
      </c>
      <c r="F34" s="33">
        <v>6714.0700000000006</v>
      </c>
      <c r="G34" s="33">
        <v>5522.96</v>
      </c>
      <c r="H34" s="33">
        <v>6213.0199999999995</v>
      </c>
    </row>
    <row r="35" spans="1:8" x14ac:dyDescent="0.25">
      <c r="A35" s="40" t="s">
        <v>128</v>
      </c>
      <c r="B35" s="40" t="s">
        <v>70</v>
      </c>
      <c r="C35" s="40" t="s">
        <v>143</v>
      </c>
      <c r="D35" s="40" t="s">
        <v>133</v>
      </c>
      <c r="E35" s="40" t="s">
        <v>135</v>
      </c>
      <c r="F35" s="33">
        <v>3630.9599999999996</v>
      </c>
      <c r="G35" s="33">
        <v>3109.44</v>
      </c>
      <c r="H35" s="33">
        <v>4693.68</v>
      </c>
    </row>
    <row r="36" spans="1:8" x14ac:dyDescent="0.25">
      <c r="A36" s="40" t="s">
        <v>128</v>
      </c>
      <c r="B36" s="40" t="s">
        <v>70</v>
      </c>
      <c r="C36" s="40" t="s">
        <v>143</v>
      </c>
      <c r="D36" s="40" t="s">
        <v>133</v>
      </c>
      <c r="E36" s="40" t="s">
        <v>136</v>
      </c>
      <c r="F36" s="33">
        <v>21683.52</v>
      </c>
      <c r="G36" s="33">
        <v>16663.91</v>
      </c>
      <c r="H36" s="33">
        <v>21909.39</v>
      </c>
    </row>
    <row r="37" spans="1:8" x14ac:dyDescent="0.25">
      <c r="A37" s="40" t="s">
        <v>128</v>
      </c>
      <c r="B37" s="40" t="s">
        <v>70</v>
      </c>
      <c r="C37" s="40" t="s">
        <v>143</v>
      </c>
      <c r="D37" s="40" t="s">
        <v>133</v>
      </c>
      <c r="E37" s="40" t="s">
        <v>137</v>
      </c>
      <c r="F37" s="33">
        <v>8655.2000000000007</v>
      </c>
      <c r="G37" s="33">
        <v>5962.54</v>
      </c>
      <c r="H37" s="33">
        <v>9953.48</v>
      </c>
    </row>
    <row r="38" spans="1:8" x14ac:dyDescent="0.25">
      <c r="A38" s="40" t="s">
        <v>128</v>
      </c>
      <c r="B38" s="40" t="s">
        <v>70</v>
      </c>
      <c r="C38" s="40" t="s">
        <v>143</v>
      </c>
      <c r="D38" s="40" t="s">
        <v>133</v>
      </c>
      <c r="E38" s="40" t="s">
        <v>138</v>
      </c>
      <c r="F38" s="33">
        <v>3825.9200000000005</v>
      </c>
      <c r="G38" s="33">
        <v>3066.36</v>
      </c>
      <c r="H38" s="33">
        <v>3620.96</v>
      </c>
    </row>
    <row r="39" spans="1:8" x14ac:dyDescent="0.25">
      <c r="A39" s="40" t="s">
        <v>128</v>
      </c>
      <c r="B39" s="40" t="s">
        <v>70</v>
      </c>
      <c r="C39" s="40" t="s">
        <v>143</v>
      </c>
      <c r="D39" s="40" t="s">
        <v>133</v>
      </c>
      <c r="E39" s="40" t="s">
        <v>139</v>
      </c>
      <c r="F39" s="33">
        <v>2698.68</v>
      </c>
      <c r="G39" s="33">
        <v>3067.9</v>
      </c>
      <c r="H39" s="33">
        <v>2416.2600000000002</v>
      </c>
    </row>
    <row r="40" spans="1:8" x14ac:dyDescent="0.25">
      <c r="A40" s="40" t="s">
        <v>128</v>
      </c>
      <c r="B40" s="40" t="s">
        <v>70</v>
      </c>
      <c r="C40" s="40" t="s">
        <v>143</v>
      </c>
      <c r="D40" s="40" t="s">
        <v>133</v>
      </c>
      <c r="E40" s="40" t="s">
        <v>140</v>
      </c>
      <c r="F40" s="33">
        <v>1638.8000000000002</v>
      </c>
      <c r="G40" s="33">
        <v>1649.3400000000001</v>
      </c>
      <c r="H40" s="33">
        <v>2120.8000000000002</v>
      </c>
    </row>
    <row r="41" spans="1:8" x14ac:dyDescent="0.25">
      <c r="A41" s="40" t="s">
        <v>128</v>
      </c>
      <c r="B41" s="40" t="s">
        <v>71</v>
      </c>
      <c r="C41" s="40" t="s">
        <v>143</v>
      </c>
      <c r="D41" s="40" t="s">
        <v>130</v>
      </c>
      <c r="E41" s="40" t="s">
        <v>131</v>
      </c>
      <c r="F41" s="33">
        <v>1622.66</v>
      </c>
      <c r="G41" s="33">
        <v>1990.3400000000001</v>
      </c>
      <c r="H41" s="33">
        <v>2074.54</v>
      </c>
    </row>
    <row r="42" spans="1:8" x14ac:dyDescent="0.25">
      <c r="A42" s="40" t="s">
        <v>128</v>
      </c>
      <c r="B42" s="40" t="s">
        <v>71</v>
      </c>
      <c r="C42" s="40" t="s">
        <v>143</v>
      </c>
      <c r="D42" s="40" t="s">
        <v>130</v>
      </c>
      <c r="E42" s="40" t="s">
        <v>132</v>
      </c>
      <c r="F42" s="33">
        <v>2378.1999999999998</v>
      </c>
      <c r="G42" s="33">
        <v>1416.8700000000001</v>
      </c>
      <c r="H42" s="33">
        <v>1796.3</v>
      </c>
    </row>
    <row r="43" spans="1:8" x14ac:dyDescent="0.25">
      <c r="A43" s="40" t="s">
        <v>128</v>
      </c>
      <c r="B43" s="40" t="s">
        <v>71</v>
      </c>
      <c r="C43" s="40" t="s">
        <v>143</v>
      </c>
      <c r="D43" s="40" t="s">
        <v>133</v>
      </c>
      <c r="E43" s="40" t="s">
        <v>134</v>
      </c>
      <c r="F43" s="33">
        <v>2827.2999999999997</v>
      </c>
      <c r="G43" s="33">
        <v>2051.2000000000003</v>
      </c>
      <c r="H43" s="33">
        <v>2365.6999999999998</v>
      </c>
    </row>
    <row r="44" spans="1:8" x14ac:dyDescent="0.25">
      <c r="A44" s="40" t="s">
        <v>128</v>
      </c>
      <c r="B44" s="40" t="s">
        <v>71</v>
      </c>
      <c r="C44" s="40" t="s">
        <v>143</v>
      </c>
      <c r="D44" s="40" t="s">
        <v>133</v>
      </c>
      <c r="E44" s="40" t="s">
        <v>135</v>
      </c>
      <c r="F44" s="33">
        <v>2479.3199999999997</v>
      </c>
      <c r="G44" s="33">
        <v>3414.4</v>
      </c>
      <c r="H44" s="33">
        <v>3142.8</v>
      </c>
    </row>
    <row r="45" spans="1:8" x14ac:dyDescent="0.25">
      <c r="A45" s="40" t="s">
        <v>128</v>
      </c>
      <c r="B45" s="40" t="s">
        <v>71</v>
      </c>
      <c r="C45" s="40" t="s">
        <v>143</v>
      </c>
      <c r="D45" s="40" t="s">
        <v>133</v>
      </c>
      <c r="E45" s="40" t="s">
        <v>136</v>
      </c>
      <c r="F45" s="33">
        <v>8940.4</v>
      </c>
      <c r="G45" s="33">
        <v>5092.5600000000004</v>
      </c>
      <c r="H45" s="33">
        <v>8853.6</v>
      </c>
    </row>
    <row r="46" spans="1:8" x14ac:dyDescent="0.25">
      <c r="A46" s="40" t="s">
        <v>128</v>
      </c>
      <c r="B46" s="40" t="s">
        <v>71</v>
      </c>
      <c r="C46" s="40" t="s">
        <v>143</v>
      </c>
      <c r="D46" s="40" t="s">
        <v>133</v>
      </c>
      <c r="E46" s="40" t="s">
        <v>137</v>
      </c>
      <c r="F46" s="33">
        <v>3177.7200000000003</v>
      </c>
      <c r="G46" s="33">
        <v>3010.88</v>
      </c>
      <c r="H46" s="33">
        <v>3631.6800000000003</v>
      </c>
    </row>
    <row r="47" spans="1:8" x14ac:dyDescent="0.25">
      <c r="A47" s="40" t="s">
        <v>128</v>
      </c>
      <c r="B47" s="40" t="s">
        <v>71</v>
      </c>
      <c r="C47" s="40" t="s">
        <v>143</v>
      </c>
      <c r="D47" s="40" t="s">
        <v>133</v>
      </c>
      <c r="E47" s="40" t="s">
        <v>138</v>
      </c>
      <c r="F47" s="33">
        <v>1657.5</v>
      </c>
      <c r="G47" s="33">
        <v>1152.29</v>
      </c>
      <c r="H47" s="33">
        <v>1763.75</v>
      </c>
    </row>
    <row r="48" spans="1:8" x14ac:dyDescent="0.25">
      <c r="A48" s="40" t="s">
        <v>128</v>
      </c>
      <c r="B48" s="40" t="s">
        <v>71</v>
      </c>
      <c r="C48" s="40" t="s">
        <v>143</v>
      </c>
      <c r="D48" s="40" t="s">
        <v>133</v>
      </c>
      <c r="E48" s="40" t="s">
        <v>139</v>
      </c>
      <c r="F48" s="33">
        <v>850</v>
      </c>
      <c r="G48" s="33">
        <v>475.65</v>
      </c>
      <c r="H48" s="33">
        <v>714</v>
      </c>
    </row>
    <row r="49" spans="1:8" x14ac:dyDescent="0.25">
      <c r="A49" s="40" t="s">
        <v>128</v>
      </c>
      <c r="B49" s="40" t="s">
        <v>71</v>
      </c>
      <c r="C49" s="40" t="s">
        <v>143</v>
      </c>
      <c r="D49" s="40" t="s">
        <v>133</v>
      </c>
      <c r="E49" s="40" t="s">
        <v>140</v>
      </c>
      <c r="F49" s="33">
        <v>646.79999999999995</v>
      </c>
      <c r="G49" s="33">
        <v>622.70000000000005</v>
      </c>
      <c r="H49" s="33">
        <v>1196.5800000000002</v>
      </c>
    </row>
    <row r="50" spans="1:8" x14ac:dyDescent="0.25">
      <c r="A50" s="40" t="s">
        <v>128</v>
      </c>
      <c r="B50" s="40" t="s">
        <v>72</v>
      </c>
      <c r="C50" s="40" t="s">
        <v>143</v>
      </c>
      <c r="D50" s="40" t="s">
        <v>130</v>
      </c>
      <c r="E50" s="40" t="s">
        <v>131</v>
      </c>
      <c r="F50" s="33">
        <v>2193</v>
      </c>
      <c r="G50" s="33">
        <v>1790.93</v>
      </c>
      <c r="H50" s="33">
        <v>1963.5</v>
      </c>
    </row>
    <row r="51" spans="1:8" x14ac:dyDescent="0.25">
      <c r="A51" s="40" t="s">
        <v>128</v>
      </c>
      <c r="B51" s="40" t="s">
        <v>72</v>
      </c>
      <c r="C51" s="40" t="s">
        <v>143</v>
      </c>
      <c r="D51" s="40" t="s">
        <v>130</v>
      </c>
      <c r="E51" s="40" t="s">
        <v>132</v>
      </c>
      <c r="F51" s="33">
        <v>2520</v>
      </c>
      <c r="G51" s="33">
        <v>2262.4</v>
      </c>
      <c r="H51" s="33">
        <v>1890</v>
      </c>
    </row>
    <row r="52" spans="1:8" x14ac:dyDescent="0.25">
      <c r="A52" s="40" t="s">
        <v>128</v>
      </c>
      <c r="B52" s="40" t="s">
        <v>72</v>
      </c>
      <c r="C52" s="40" t="s">
        <v>143</v>
      </c>
      <c r="D52" s="40" t="s">
        <v>133</v>
      </c>
      <c r="E52" s="40" t="s">
        <v>134</v>
      </c>
      <c r="F52" s="33">
        <v>4445.6000000000004</v>
      </c>
      <c r="G52" s="33">
        <v>5137.6000000000004</v>
      </c>
      <c r="H52" s="33">
        <v>4556.74</v>
      </c>
    </row>
    <row r="53" spans="1:8" x14ac:dyDescent="0.25">
      <c r="A53" s="40" t="s">
        <v>128</v>
      </c>
      <c r="B53" s="40" t="s">
        <v>72</v>
      </c>
      <c r="C53" s="40" t="s">
        <v>143</v>
      </c>
      <c r="D53" s="40" t="s">
        <v>133</v>
      </c>
      <c r="E53" s="40" t="s">
        <v>135</v>
      </c>
      <c r="F53" s="33">
        <v>4031.66</v>
      </c>
      <c r="G53" s="33">
        <v>2897.88</v>
      </c>
      <c r="H53" s="33">
        <v>4160.33</v>
      </c>
    </row>
    <row r="54" spans="1:8" x14ac:dyDescent="0.25">
      <c r="A54" s="40" t="s">
        <v>128</v>
      </c>
      <c r="B54" s="40" t="s">
        <v>72</v>
      </c>
      <c r="C54" s="40" t="s">
        <v>143</v>
      </c>
      <c r="D54" s="40" t="s">
        <v>133</v>
      </c>
      <c r="E54" s="40" t="s">
        <v>136</v>
      </c>
      <c r="F54" s="33">
        <v>16868.2</v>
      </c>
      <c r="G54" s="33">
        <v>16786.939999999999</v>
      </c>
      <c r="H54" s="33">
        <v>14484.650000000001</v>
      </c>
    </row>
    <row r="55" spans="1:8" x14ac:dyDescent="0.25">
      <c r="A55" s="40" t="s">
        <v>128</v>
      </c>
      <c r="B55" s="40" t="s">
        <v>72</v>
      </c>
      <c r="C55" s="40" t="s">
        <v>143</v>
      </c>
      <c r="D55" s="40" t="s">
        <v>133</v>
      </c>
      <c r="E55" s="40" t="s">
        <v>137</v>
      </c>
      <c r="F55" s="33">
        <v>3320.19</v>
      </c>
      <c r="G55" s="33">
        <v>3316.04</v>
      </c>
      <c r="H55" s="33">
        <v>3484.15</v>
      </c>
    </row>
    <row r="56" spans="1:8" x14ac:dyDescent="0.25">
      <c r="A56" s="40" t="s">
        <v>128</v>
      </c>
      <c r="B56" s="40" t="s">
        <v>72</v>
      </c>
      <c r="C56" s="40" t="s">
        <v>143</v>
      </c>
      <c r="D56" s="40" t="s">
        <v>133</v>
      </c>
      <c r="E56" s="40" t="s">
        <v>138</v>
      </c>
      <c r="F56" s="33">
        <v>2557.36</v>
      </c>
      <c r="G56" s="33">
        <v>2164.14</v>
      </c>
      <c r="H56" s="33">
        <v>2213.1</v>
      </c>
    </row>
    <row r="57" spans="1:8" x14ac:dyDescent="0.25">
      <c r="A57" s="40" t="s">
        <v>128</v>
      </c>
      <c r="B57" s="40" t="s">
        <v>72</v>
      </c>
      <c r="C57" s="40" t="s">
        <v>143</v>
      </c>
      <c r="D57" s="40" t="s">
        <v>133</v>
      </c>
      <c r="E57" s="40" t="s">
        <v>139</v>
      </c>
      <c r="F57" s="33">
        <v>1761</v>
      </c>
      <c r="G57" s="33">
        <v>1721.5000000000002</v>
      </c>
      <c r="H57" s="33">
        <v>1796.22</v>
      </c>
    </row>
    <row r="58" spans="1:8" x14ac:dyDescent="0.25">
      <c r="A58" s="40" t="s">
        <v>128</v>
      </c>
      <c r="B58" s="40" t="s">
        <v>72</v>
      </c>
      <c r="C58" s="40" t="s">
        <v>143</v>
      </c>
      <c r="D58" s="40" t="s">
        <v>133</v>
      </c>
      <c r="E58" s="40" t="s">
        <v>140</v>
      </c>
      <c r="F58" s="33">
        <v>856.52</v>
      </c>
      <c r="G58" s="33">
        <v>901.80000000000007</v>
      </c>
      <c r="H58" s="33">
        <v>710.01</v>
      </c>
    </row>
    <row r="59" spans="1:8" x14ac:dyDescent="0.25">
      <c r="A59" s="40" t="s">
        <v>128</v>
      </c>
      <c r="B59" s="40" t="s">
        <v>73</v>
      </c>
      <c r="C59" s="40" t="s">
        <v>143</v>
      </c>
      <c r="D59" s="40" t="s">
        <v>130</v>
      </c>
      <c r="E59" s="40" t="s">
        <v>131</v>
      </c>
      <c r="F59" s="33">
        <v>361.73</v>
      </c>
      <c r="G59" s="33">
        <v>527</v>
      </c>
      <c r="H59" s="33">
        <v>527.77</v>
      </c>
    </row>
    <row r="60" spans="1:8" x14ac:dyDescent="0.25">
      <c r="A60" s="40" t="s">
        <v>128</v>
      </c>
      <c r="B60" s="40" t="s">
        <v>73</v>
      </c>
      <c r="C60" s="40" t="s">
        <v>143</v>
      </c>
      <c r="D60" s="40" t="s">
        <v>130</v>
      </c>
      <c r="E60" s="40" t="s">
        <v>132</v>
      </c>
      <c r="F60" s="33">
        <v>633.64</v>
      </c>
      <c r="G60" s="33">
        <v>780.88</v>
      </c>
      <c r="H60" s="33">
        <v>1022</v>
      </c>
    </row>
    <row r="61" spans="1:8" x14ac:dyDescent="0.25">
      <c r="A61" s="40" t="s">
        <v>128</v>
      </c>
      <c r="B61" s="40" t="s">
        <v>73</v>
      </c>
      <c r="C61" s="40" t="s">
        <v>143</v>
      </c>
      <c r="D61" s="40" t="s">
        <v>133</v>
      </c>
      <c r="E61" s="40" t="s">
        <v>134</v>
      </c>
      <c r="F61" s="33">
        <v>2284.62</v>
      </c>
      <c r="G61" s="33">
        <v>1508.25</v>
      </c>
      <c r="H61" s="33">
        <v>1583.3999999999999</v>
      </c>
    </row>
    <row r="62" spans="1:8" x14ac:dyDescent="0.25">
      <c r="A62" s="40" t="s">
        <v>128</v>
      </c>
      <c r="B62" s="40" t="s">
        <v>73</v>
      </c>
      <c r="C62" s="40" t="s">
        <v>143</v>
      </c>
      <c r="D62" s="40" t="s">
        <v>133</v>
      </c>
      <c r="E62" s="40" t="s">
        <v>135</v>
      </c>
      <c r="F62" s="33">
        <v>1507.93</v>
      </c>
      <c r="G62" s="33">
        <v>1486.2400000000002</v>
      </c>
      <c r="H62" s="33">
        <v>1179.47</v>
      </c>
    </row>
    <row r="63" spans="1:8" x14ac:dyDescent="0.25">
      <c r="A63" s="40" t="s">
        <v>128</v>
      </c>
      <c r="B63" s="40" t="s">
        <v>73</v>
      </c>
      <c r="C63" s="40" t="s">
        <v>143</v>
      </c>
      <c r="D63" s="40" t="s">
        <v>133</v>
      </c>
      <c r="E63" s="40" t="s">
        <v>136</v>
      </c>
      <c r="F63" s="33">
        <v>5635.8</v>
      </c>
      <c r="G63" s="33">
        <v>5406.4000000000005</v>
      </c>
      <c r="H63" s="33">
        <v>5022</v>
      </c>
    </row>
    <row r="64" spans="1:8" x14ac:dyDescent="0.25">
      <c r="A64" s="40" t="s">
        <v>128</v>
      </c>
      <c r="B64" s="40" t="s">
        <v>73</v>
      </c>
      <c r="C64" s="40" t="s">
        <v>143</v>
      </c>
      <c r="D64" s="40" t="s">
        <v>133</v>
      </c>
      <c r="E64" s="40" t="s">
        <v>137</v>
      </c>
      <c r="F64" s="33">
        <v>1839.06</v>
      </c>
      <c r="G64" s="33">
        <v>1666.0800000000002</v>
      </c>
      <c r="H64" s="33">
        <v>1622.7</v>
      </c>
    </row>
    <row r="65" spans="1:8" x14ac:dyDescent="0.25">
      <c r="A65" s="40" t="s">
        <v>128</v>
      </c>
      <c r="B65" s="40" t="s">
        <v>73</v>
      </c>
      <c r="C65" s="40" t="s">
        <v>143</v>
      </c>
      <c r="D65" s="40" t="s">
        <v>133</v>
      </c>
      <c r="E65" s="40" t="s">
        <v>138</v>
      </c>
      <c r="F65" s="33">
        <v>750.78</v>
      </c>
      <c r="G65" s="33">
        <v>838.08</v>
      </c>
      <c r="H65" s="33">
        <v>820.62</v>
      </c>
    </row>
    <row r="66" spans="1:8" x14ac:dyDescent="0.25">
      <c r="A66" s="40" t="s">
        <v>128</v>
      </c>
      <c r="B66" s="40" t="s">
        <v>73</v>
      </c>
      <c r="C66" s="40" t="s">
        <v>143</v>
      </c>
      <c r="D66" s="40" t="s">
        <v>133</v>
      </c>
      <c r="E66" s="40" t="s">
        <v>139</v>
      </c>
      <c r="F66" s="33">
        <v>681.36</v>
      </c>
      <c r="G66" s="33">
        <v>521.84</v>
      </c>
      <c r="H66" s="33">
        <v>400.8</v>
      </c>
    </row>
    <row r="67" spans="1:8" x14ac:dyDescent="0.25">
      <c r="A67" s="40" t="s">
        <v>128</v>
      </c>
      <c r="B67" s="40" t="s">
        <v>73</v>
      </c>
      <c r="C67" s="40" t="s">
        <v>143</v>
      </c>
      <c r="D67" s="40" t="s">
        <v>133</v>
      </c>
      <c r="E67" s="40" t="s">
        <v>140</v>
      </c>
      <c r="F67" s="33">
        <v>338.4</v>
      </c>
      <c r="G67" s="33">
        <v>288</v>
      </c>
      <c r="H67" s="33">
        <v>223.2</v>
      </c>
    </row>
    <row r="68" spans="1:8" x14ac:dyDescent="0.25">
      <c r="A68" s="40" t="s">
        <v>144</v>
      </c>
      <c r="B68" s="40" t="s">
        <v>67</v>
      </c>
      <c r="C68" s="40" t="s">
        <v>145</v>
      </c>
      <c r="D68" s="40" t="s">
        <v>130</v>
      </c>
      <c r="E68" s="40" t="s">
        <v>131</v>
      </c>
      <c r="F68" s="33">
        <v>5116.3200000000006</v>
      </c>
      <c r="G68" s="33">
        <v>7511.1900000000005</v>
      </c>
      <c r="H68" s="33">
        <v>4728.72</v>
      </c>
    </row>
    <row r="69" spans="1:8" x14ac:dyDescent="0.25">
      <c r="A69" s="40" t="s">
        <v>144</v>
      </c>
      <c r="B69" s="40" t="s">
        <v>67</v>
      </c>
      <c r="C69" s="40" t="s">
        <v>145</v>
      </c>
      <c r="D69" s="40" t="s">
        <v>130</v>
      </c>
      <c r="E69" s="40" t="s">
        <v>132</v>
      </c>
      <c r="F69" s="33">
        <v>12340.14</v>
      </c>
      <c r="G69" s="33">
        <v>10331.550000000001</v>
      </c>
      <c r="H69" s="33">
        <v>13344.570000000002</v>
      </c>
    </row>
    <row r="70" spans="1:8" x14ac:dyDescent="0.25">
      <c r="A70" s="40" t="s">
        <v>144</v>
      </c>
      <c r="B70" s="40" t="s">
        <v>67</v>
      </c>
      <c r="C70" s="40" t="s">
        <v>145</v>
      </c>
      <c r="D70" s="40" t="s">
        <v>133</v>
      </c>
      <c r="E70" s="40" t="s">
        <v>134</v>
      </c>
      <c r="F70" s="33">
        <v>7858.0800000000008</v>
      </c>
      <c r="G70" s="33">
        <v>9450.24</v>
      </c>
      <c r="H70" s="33">
        <v>10053.719999999999</v>
      </c>
    </row>
    <row r="71" spans="1:8" x14ac:dyDescent="0.25">
      <c r="A71" s="40" t="s">
        <v>144</v>
      </c>
      <c r="B71" s="40" t="s">
        <v>67</v>
      </c>
      <c r="C71" s="40" t="s">
        <v>145</v>
      </c>
      <c r="D71" s="40" t="s">
        <v>133</v>
      </c>
      <c r="E71" s="40" t="s">
        <v>135</v>
      </c>
      <c r="F71" s="33">
        <v>9918.9</v>
      </c>
      <c r="G71" s="33">
        <v>8046.4</v>
      </c>
      <c r="H71" s="33">
        <v>6066.9</v>
      </c>
    </row>
    <row r="72" spans="1:8" x14ac:dyDescent="0.25">
      <c r="A72" s="40" t="s">
        <v>144</v>
      </c>
      <c r="B72" s="40" t="s">
        <v>67</v>
      </c>
      <c r="C72" s="40" t="s">
        <v>145</v>
      </c>
      <c r="D72" s="40" t="s">
        <v>133</v>
      </c>
      <c r="E72" s="40" t="s">
        <v>136</v>
      </c>
      <c r="F72" s="33">
        <v>22676.16</v>
      </c>
      <c r="G72" s="33">
        <v>26100.420000000002</v>
      </c>
      <c r="H72" s="33">
        <v>25583.360000000001</v>
      </c>
    </row>
    <row r="73" spans="1:8" x14ac:dyDescent="0.25">
      <c r="A73" s="40" t="s">
        <v>144</v>
      </c>
      <c r="B73" s="40" t="s">
        <v>67</v>
      </c>
      <c r="C73" s="40" t="s">
        <v>145</v>
      </c>
      <c r="D73" s="40" t="s">
        <v>133</v>
      </c>
      <c r="E73" s="40" t="s">
        <v>137</v>
      </c>
      <c r="F73" s="33">
        <v>16793.25</v>
      </c>
      <c r="G73" s="33">
        <v>21694.27</v>
      </c>
      <c r="H73" s="33">
        <v>24406.190000000002</v>
      </c>
    </row>
    <row r="74" spans="1:8" x14ac:dyDescent="0.25">
      <c r="A74" s="40" t="s">
        <v>144</v>
      </c>
      <c r="B74" s="40" t="s">
        <v>67</v>
      </c>
      <c r="C74" s="40" t="s">
        <v>145</v>
      </c>
      <c r="D74" s="40" t="s">
        <v>133</v>
      </c>
      <c r="E74" s="40" t="s">
        <v>138</v>
      </c>
      <c r="F74" s="33">
        <v>7945</v>
      </c>
      <c r="G74" s="33">
        <v>7132.62</v>
      </c>
      <c r="H74" s="33">
        <v>7309.4000000000005</v>
      </c>
    </row>
    <row r="75" spans="1:8" x14ac:dyDescent="0.25">
      <c r="A75" s="40" t="s">
        <v>144</v>
      </c>
      <c r="B75" s="40" t="s">
        <v>67</v>
      </c>
      <c r="C75" s="40" t="s">
        <v>145</v>
      </c>
      <c r="D75" s="40" t="s">
        <v>133</v>
      </c>
      <c r="E75" s="40" t="s">
        <v>139</v>
      </c>
      <c r="F75" s="33">
        <v>7656.38</v>
      </c>
      <c r="G75" s="33">
        <v>4815</v>
      </c>
      <c r="H75" s="33">
        <v>7295.2300000000005</v>
      </c>
    </row>
    <row r="76" spans="1:8" x14ac:dyDescent="0.25">
      <c r="A76" s="40" t="s">
        <v>144</v>
      </c>
      <c r="B76" s="40" t="s">
        <v>67</v>
      </c>
      <c r="C76" s="40" t="s">
        <v>145</v>
      </c>
      <c r="D76" s="40" t="s">
        <v>133</v>
      </c>
      <c r="E76" s="40" t="s">
        <v>140</v>
      </c>
      <c r="F76" s="33">
        <v>3138.3</v>
      </c>
      <c r="G76" s="33">
        <v>2738.88</v>
      </c>
      <c r="H76" s="33">
        <v>1797.39</v>
      </c>
    </row>
    <row r="77" spans="1:8" x14ac:dyDescent="0.25">
      <c r="A77" s="40" t="s">
        <v>144</v>
      </c>
      <c r="B77" s="40" t="s">
        <v>68</v>
      </c>
      <c r="C77" s="40" t="s">
        <v>145</v>
      </c>
      <c r="D77" s="40" t="s">
        <v>130</v>
      </c>
      <c r="E77" s="40" t="s">
        <v>131</v>
      </c>
      <c r="F77" s="33">
        <v>7505</v>
      </c>
      <c r="G77" s="33">
        <v>8865.7800000000007</v>
      </c>
      <c r="H77" s="33">
        <v>8393.75</v>
      </c>
    </row>
    <row r="78" spans="1:8" x14ac:dyDescent="0.25">
      <c r="A78" s="40" t="s">
        <v>144</v>
      </c>
      <c r="B78" s="40" t="s">
        <v>68</v>
      </c>
      <c r="C78" s="40" t="s">
        <v>145</v>
      </c>
      <c r="D78" s="40" t="s">
        <v>130</v>
      </c>
      <c r="E78" s="40" t="s">
        <v>132</v>
      </c>
      <c r="F78" s="33">
        <v>9315.4600000000009</v>
      </c>
      <c r="G78" s="33">
        <v>7312.72</v>
      </c>
      <c r="H78" s="33">
        <v>12460.94</v>
      </c>
    </row>
    <row r="79" spans="1:8" x14ac:dyDescent="0.25">
      <c r="A79" s="40" t="s">
        <v>144</v>
      </c>
      <c r="B79" s="40" t="s">
        <v>68</v>
      </c>
      <c r="C79" s="40" t="s">
        <v>145</v>
      </c>
      <c r="D79" s="40" t="s">
        <v>133</v>
      </c>
      <c r="E79" s="40" t="s">
        <v>134</v>
      </c>
      <c r="F79" s="33">
        <v>13675.86</v>
      </c>
      <c r="G79" s="33">
        <v>8104.14</v>
      </c>
      <c r="H79" s="33">
        <v>10913.060000000001</v>
      </c>
    </row>
    <row r="80" spans="1:8" x14ac:dyDescent="0.25">
      <c r="A80" s="40" t="s">
        <v>144</v>
      </c>
      <c r="B80" s="40" t="s">
        <v>68</v>
      </c>
      <c r="C80" s="40" t="s">
        <v>145</v>
      </c>
      <c r="D80" s="40" t="s">
        <v>133</v>
      </c>
      <c r="E80" s="40" t="s">
        <v>135</v>
      </c>
      <c r="F80" s="33">
        <v>8125.6</v>
      </c>
      <c r="G80" s="33">
        <v>8847.44</v>
      </c>
      <c r="H80" s="33">
        <v>10258.57</v>
      </c>
    </row>
    <row r="81" spans="1:8" x14ac:dyDescent="0.25">
      <c r="A81" s="40" t="s">
        <v>144</v>
      </c>
      <c r="B81" s="40" t="s">
        <v>68</v>
      </c>
      <c r="C81" s="40" t="s">
        <v>145</v>
      </c>
      <c r="D81" s="40" t="s">
        <v>133</v>
      </c>
      <c r="E81" s="40" t="s">
        <v>136</v>
      </c>
      <c r="F81" s="33">
        <v>28590.1</v>
      </c>
      <c r="G81" s="33">
        <v>23791.68</v>
      </c>
      <c r="H81" s="33">
        <v>31935.75</v>
      </c>
    </row>
    <row r="82" spans="1:8" x14ac:dyDescent="0.25">
      <c r="A82" s="40" t="s">
        <v>144</v>
      </c>
      <c r="B82" s="40" t="s">
        <v>68</v>
      </c>
      <c r="C82" s="40" t="s">
        <v>145</v>
      </c>
      <c r="D82" s="40" t="s">
        <v>133</v>
      </c>
      <c r="E82" s="40" t="s">
        <v>137</v>
      </c>
      <c r="F82" s="33">
        <v>15677.55</v>
      </c>
      <c r="G82" s="33">
        <v>18802</v>
      </c>
      <c r="H82" s="33">
        <v>21401.1</v>
      </c>
    </row>
    <row r="83" spans="1:8" x14ac:dyDescent="0.25">
      <c r="A83" s="40" t="s">
        <v>144</v>
      </c>
      <c r="B83" s="40" t="s">
        <v>68</v>
      </c>
      <c r="C83" s="40" t="s">
        <v>145</v>
      </c>
      <c r="D83" s="40" t="s">
        <v>133</v>
      </c>
      <c r="E83" s="40" t="s">
        <v>138</v>
      </c>
      <c r="F83" s="33">
        <v>5001.58</v>
      </c>
      <c r="G83" s="33">
        <v>4660.59</v>
      </c>
      <c r="H83" s="33">
        <v>6749.1200000000008</v>
      </c>
    </row>
    <row r="84" spans="1:8" x14ac:dyDescent="0.25">
      <c r="A84" s="40" t="s">
        <v>144</v>
      </c>
      <c r="B84" s="40" t="s">
        <v>68</v>
      </c>
      <c r="C84" s="40" t="s">
        <v>145</v>
      </c>
      <c r="D84" s="40" t="s">
        <v>133</v>
      </c>
      <c r="E84" s="40" t="s">
        <v>139</v>
      </c>
      <c r="F84" s="33">
        <v>2744</v>
      </c>
      <c r="G84" s="33">
        <v>2347.73</v>
      </c>
      <c r="H84" s="33">
        <v>3361.4</v>
      </c>
    </row>
    <row r="85" spans="1:8" x14ac:dyDescent="0.25">
      <c r="A85" s="40" t="s">
        <v>144</v>
      </c>
      <c r="B85" s="40" t="s">
        <v>68</v>
      </c>
      <c r="C85" s="40" t="s">
        <v>145</v>
      </c>
      <c r="D85" s="40" t="s">
        <v>133</v>
      </c>
      <c r="E85" s="40" t="s">
        <v>140</v>
      </c>
      <c r="F85" s="33">
        <v>3555</v>
      </c>
      <c r="G85" s="33">
        <v>3507.6000000000004</v>
      </c>
      <c r="H85" s="33">
        <v>3626.1</v>
      </c>
    </row>
    <row r="86" spans="1:8" x14ac:dyDescent="0.25">
      <c r="A86" s="40" t="s">
        <v>144</v>
      </c>
      <c r="B86" s="40" t="s">
        <v>69</v>
      </c>
      <c r="C86" s="40" t="s">
        <v>145</v>
      </c>
      <c r="D86" s="40" t="s">
        <v>130</v>
      </c>
      <c r="E86" s="40" t="s">
        <v>131</v>
      </c>
      <c r="F86" s="33">
        <v>4744.9299999999994</v>
      </c>
      <c r="G86" s="33">
        <v>4573.8</v>
      </c>
      <c r="H86" s="33">
        <v>5145.91</v>
      </c>
    </row>
    <row r="87" spans="1:8" x14ac:dyDescent="0.25">
      <c r="A87" s="40" t="s">
        <v>144</v>
      </c>
      <c r="B87" s="40" t="s">
        <v>69</v>
      </c>
      <c r="C87" s="40" t="s">
        <v>145</v>
      </c>
      <c r="D87" s="40" t="s">
        <v>130</v>
      </c>
      <c r="E87" s="40" t="s">
        <v>132</v>
      </c>
      <c r="F87" s="33">
        <v>10511.48</v>
      </c>
      <c r="G87" s="33">
        <v>9534</v>
      </c>
      <c r="H87" s="33">
        <v>8795.32</v>
      </c>
    </row>
    <row r="88" spans="1:8" x14ac:dyDescent="0.25">
      <c r="A88" s="40" t="s">
        <v>144</v>
      </c>
      <c r="B88" s="40" t="s">
        <v>69</v>
      </c>
      <c r="C88" s="40" t="s">
        <v>145</v>
      </c>
      <c r="D88" s="40" t="s">
        <v>133</v>
      </c>
      <c r="E88" s="40" t="s">
        <v>134</v>
      </c>
      <c r="F88" s="33">
        <v>14608.1</v>
      </c>
      <c r="G88" s="33">
        <v>13901.16</v>
      </c>
      <c r="H88" s="33">
        <v>15123.68</v>
      </c>
    </row>
    <row r="89" spans="1:8" x14ac:dyDescent="0.25">
      <c r="A89" s="40" t="s">
        <v>144</v>
      </c>
      <c r="B89" s="40" t="s">
        <v>69</v>
      </c>
      <c r="C89" s="40" t="s">
        <v>145</v>
      </c>
      <c r="D89" s="40" t="s">
        <v>133</v>
      </c>
      <c r="E89" s="40" t="s">
        <v>135</v>
      </c>
      <c r="F89" s="33">
        <v>11706.54</v>
      </c>
      <c r="G89" s="33">
        <v>8161.6</v>
      </c>
      <c r="H89" s="33">
        <v>6886.2</v>
      </c>
    </row>
    <row r="90" spans="1:8" x14ac:dyDescent="0.25">
      <c r="A90" s="40" t="s">
        <v>144</v>
      </c>
      <c r="B90" s="40" t="s">
        <v>69</v>
      </c>
      <c r="C90" s="40" t="s">
        <v>145</v>
      </c>
      <c r="D90" s="40" t="s">
        <v>133</v>
      </c>
      <c r="E90" s="40" t="s">
        <v>136</v>
      </c>
      <c r="F90" s="33">
        <v>17921.11</v>
      </c>
      <c r="G90" s="33">
        <v>22660.36</v>
      </c>
      <c r="H90" s="33">
        <v>15649.42</v>
      </c>
    </row>
    <row r="91" spans="1:8" x14ac:dyDescent="0.25">
      <c r="A91" s="40" t="s">
        <v>144</v>
      </c>
      <c r="B91" s="40" t="s">
        <v>69</v>
      </c>
      <c r="C91" s="40" t="s">
        <v>145</v>
      </c>
      <c r="D91" s="40" t="s">
        <v>133</v>
      </c>
      <c r="E91" s="40" t="s">
        <v>137</v>
      </c>
      <c r="F91" s="33">
        <v>13053.6</v>
      </c>
      <c r="G91" s="33">
        <v>10222.36</v>
      </c>
      <c r="H91" s="33">
        <v>14607.599999999999</v>
      </c>
    </row>
    <row r="92" spans="1:8" x14ac:dyDescent="0.25">
      <c r="A92" s="40" t="s">
        <v>144</v>
      </c>
      <c r="B92" s="40" t="s">
        <v>69</v>
      </c>
      <c r="C92" s="40" t="s">
        <v>145</v>
      </c>
      <c r="D92" s="40" t="s">
        <v>133</v>
      </c>
      <c r="E92" s="40" t="s">
        <v>138</v>
      </c>
      <c r="F92" s="33">
        <v>4845.75</v>
      </c>
      <c r="G92" s="33">
        <v>5156.95</v>
      </c>
      <c r="H92" s="33">
        <v>7234.5</v>
      </c>
    </row>
    <row r="93" spans="1:8" x14ac:dyDescent="0.25">
      <c r="A93" s="40" t="s">
        <v>144</v>
      </c>
      <c r="B93" s="40" t="s">
        <v>69</v>
      </c>
      <c r="C93" s="40" t="s">
        <v>145</v>
      </c>
      <c r="D93" s="40" t="s">
        <v>133</v>
      </c>
      <c r="E93" s="40" t="s">
        <v>139</v>
      </c>
      <c r="F93" s="33">
        <v>2698.81</v>
      </c>
      <c r="G93" s="33">
        <v>2135.9</v>
      </c>
      <c r="H93" s="33">
        <v>2366.08</v>
      </c>
    </row>
    <row r="94" spans="1:8" x14ac:dyDescent="0.25">
      <c r="A94" s="40" t="s">
        <v>144</v>
      </c>
      <c r="B94" s="40" t="s">
        <v>69</v>
      </c>
      <c r="C94" s="40" t="s">
        <v>145</v>
      </c>
      <c r="D94" s="40" t="s">
        <v>133</v>
      </c>
      <c r="E94" s="40" t="s">
        <v>140</v>
      </c>
      <c r="F94" s="33">
        <v>1623.52</v>
      </c>
      <c r="G94" s="33">
        <v>1779.3</v>
      </c>
      <c r="H94" s="33">
        <v>2046.0800000000002</v>
      </c>
    </row>
    <row r="95" spans="1:8" x14ac:dyDescent="0.25">
      <c r="A95" s="40" t="s">
        <v>144</v>
      </c>
      <c r="B95" s="40" t="s">
        <v>70</v>
      </c>
      <c r="C95" s="40" t="s">
        <v>145</v>
      </c>
      <c r="D95" s="40" t="s">
        <v>130</v>
      </c>
      <c r="E95" s="40" t="s">
        <v>131</v>
      </c>
      <c r="F95" s="33">
        <v>1124.76</v>
      </c>
      <c r="G95" s="33">
        <v>1009.84</v>
      </c>
      <c r="H95" s="33">
        <v>1004.6400000000001</v>
      </c>
    </row>
    <row r="96" spans="1:8" x14ac:dyDescent="0.25">
      <c r="A96" s="40" t="s">
        <v>144</v>
      </c>
      <c r="B96" s="40" t="s">
        <v>70</v>
      </c>
      <c r="C96" s="40" t="s">
        <v>145</v>
      </c>
      <c r="D96" s="40" t="s">
        <v>130</v>
      </c>
      <c r="E96" s="40" t="s">
        <v>132</v>
      </c>
      <c r="F96" s="33">
        <v>1037.8300000000002</v>
      </c>
      <c r="G96" s="33">
        <v>1445.8500000000001</v>
      </c>
      <c r="H96" s="33">
        <v>1316.6499999999999</v>
      </c>
    </row>
    <row r="97" spans="1:8" x14ac:dyDescent="0.25">
      <c r="A97" s="40" t="s">
        <v>144</v>
      </c>
      <c r="B97" s="40" t="s">
        <v>70</v>
      </c>
      <c r="C97" s="40" t="s">
        <v>145</v>
      </c>
      <c r="D97" s="40" t="s">
        <v>133</v>
      </c>
      <c r="E97" s="40" t="s">
        <v>134</v>
      </c>
      <c r="F97" s="33">
        <v>2464.2800000000002</v>
      </c>
      <c r="G97" s="33">
        <v>2262.58</v>
      </c>
      <c r="H97" s="33">
        <v>2599.6799999999998</v>
      </c>
    </row>
    <row r="98" spans="1:8" x14ac:dyDescent="0.25">
      <c r="A98" s="40" t="s">
        <v>144</v>
      </c>
      <c r="B98" s="40" t="s">
        <v>70</v>
      </c>
      <c r="C98" s="40" t="s">
        <v>145</v>
      </c>
      <c r="D98" s="40" t="s">
        <v>133</v>
      </c>
      <c r="E98" s="40" t="s">
        <v>135</v>
      </c>
      <c r="F98" s="33">
        <v>1077.93</v>
      </c>
      <c r="G98" s="33">
        <v>1703.5200000000002</v>
      </c>
      <c r="H98" s="33">
        <v>1112.1500000000001</v>
      </c>
    </row>
    <row r="99" spans="1:8" x14ac:dyDescent="0.25">
      <c r="A99" s="40" t="s">
        <v>144</v>
      </c>
      <c r="B99" s="40" t="s">
        <v>70</v>
      </c>
      <c r="C99" s="40" t="s">
        <v>145</v>
      </c>
      <c r="D99" s="40" t="s">
        <v>133</v>
      </c>
      <c r="E99" s="40" t="s">
        <v>136</v>
      </c>
      <c r="F99" s="33">
        <v>4740</v>
      </c>
      <c r="G99" s="33">
        <v>6179.36</v>
      </c>
      <c r="H99" s="33">
        <v>7900</v>
      </c>
    </row>
    <row r="100" spans="1:8" x14ac:dyDescent="0.25">
      <c r="A100" s="40" t="s">
        <v>144</v>
      </c>
      <c r="B100" s="40" t="s">
        <v>70</v>
      </c>
      <c r="C100" s="40" t="s">
        <v>145</v>
      </c>
      <c r="D100" s="40" t="s">
        <v>133</v>
      </c>
      <c r="E100" s="40" t="s">
        <v>137</v>
      </c>
      <c r="F100" s="33">
        <v>2388.56</v>
      </c>
      <c r="G100" s="33">
        <v>3054.4500000000003</v>
      </c>
      <c r="H100" s="33">
        <v>3337.44</v>
      </c>
    </row>
    <row r="101" spans="1:8" x14ac:dyDescent="0.25">
      <c r="A101" s="40" t="s">
        <v>144</v>
      </c>
      <c r="B101" s="40" t="s">
        <v>70</v>
      </c>
      <c r="C101" s="40" t="s">
        <v>145</v>
      </c>
      <c r="D101" s="40" t="s">
        <v>133</v>
      </c>
      <c r="E101" s="40" t="s">
        <v>138</v>
      </c>
      <c r="F101" s="33">
        <v>1351.5</v>
      </c>
      <c r="G101" s="33">
        <v>1121.67</v>
      </c>
      <c r="H101" s="33">
        <v>892.5</v>
      </c>
    </row>
    <row r="102" spans="1:8" x14ac:dyDescent="0.25">
      <c r="A102" s="40" t="s">
        <v>144</v>
      </c>
      <c r="B102" s="40" t="s">
        <v>70</v>
      </c>
      <c r="C102" s="40" t="s">
        <v>145</v>
      </c>
      <c r="D102" s="40" t="s">
        <v>133</v>
      </c>
      <c r="E102" s="40" t="s">
        <v>139</v>
      </c>
      <c r="F102" s="33">
        <v>642.95000000000005</v>
      </c>
      <c r="G102" s="33">
        <v>571.34</v>
      </c>
      <c r="H102" s="33">
        <v>734.8</v>
      </c>
    </row>
    <row r="103" spans="1:8" x14ac:dyDescent="0.25">
      <c r="A103" s="40" t="s">
        <v>144</v>
      </c>
      <c r="B103" s="40" t="s">
        <v>70</v>
      </c>
      <c r="C103" s="40" t="s">
        <v>145</v>
      </c>
      <c r="D103" s="40" t="s">
        <v>133</v>
      </c>
      <c r="E103" s="40" t="s">
        <v>140</v>
      </c>
      <c r="F103" s="33">
        <v>585.15</v>
      </c>
      <c r="G103" s="33">
        <v>388.12</v>
      </c>
      <c r="H103" s="33">
        <v>726.15</v>
      </c>
    </row>
    <row r="104" spans="1:8" x14ac:dyDescent="0.25">
      <c r="A104" s="40" t="s">
        <v>144</v>
      </c>
      <c r="B104" s="40" t="s">
        <v>71</v>
      </c>
      <c r="C104" s="40" t="s">
        <v>145</v>
      </c>
      <c r="D104" s="40" t="s">
        <v>130</v>
      </c>
      <c r="E104" s="40" t="s">
        <v>131</v>
      </c>
      <c r="F104" s="33">
        <v>519.75</v>
      </c>
      <c r="G104" s="33">
        <v>440</v>
      </c>
      <c r="H104" s="33">
        <v>346.5</v>
      </c>
    </row>
    <row r="105" spans="1:8" x14ac:dyDescent="0.25">
      <c r="A105" s="40" t="s">
        <v>144</v>
      </c>
      <c r="B105" s="40" t="s">
        <v>71</v>
      </c>
      <c r="C105" s="40" t="s">
        <v>145</v>
      </c>
      <c r="D105" s="40" t="s">
        <v>130</v>
      </c>
      <c r="E105" s="40" t="s">
        <v>132</v>
      </c>
      <c r="F105" s="33">
        <v>674.9</v>
      </c>
      <c r="G105" s="33">
        <v>480.08000000000004</v>
      </c>
      <c r="H105" s="33">
        <v>603.44000000000005</v>
      </c>
    </row>
    <row r="106" spans="1:8" x14ac:dyDescent="0.25">
      <c r="A106" s="40" t="s">
        <v>144</v>
      </c>
      <c r="B106" s="40" t="s">
        <v>71</v>
      </c>
      <c r="C106" s="40" t="s">
        <v>145</v>
      </c>
      <c r="D106" s="40" t="s">
        <v>133</v>
      </c>
      <c r="E106" s="40" t="s">
        <v>134</v>
      </c>
      <c r="F106" s="33">
        <v>680.80000000000007</v>
      </c>
      <c r="G106" s="33">
        <v>480.34</v>
      </c>
      <c r="H106" s="33">
        <v>503.20000000000005</v>
      </c>
    </row>
    <row r="107" spans="1:8" x14ac:dyDescent="0.25">
      <c r="A107" s="40" t="s">
        <v>144</v>
      </c>
      <c r="B107" s="40" t="s">
        <v>71</v>
      </c>
      <c r="C107" s="40" t="s">
        <v>145</v>
      </c>
      <c r="D107" s="40" t="s">
        <v>133</v>
      </c>
      <c r="E107" s="40" t="s">
        <v>135</v>
      </c>
      <c r="F107" s="33">
        <v>855.4</v>
      </c>
      <c r="G107" s="33">
        <v>501.59999999999997</v>
      </c>
      <c r="H107" s="33">
        <v>883.59999999999991</v>
      </c>
    </row>
    <row r="108" spans="1:8" x14ac:dyDescent="0.25">
      <c r="A108" s="40" t="s">
        <v>144</v>
      </c>
      <c r="B108" s="40" t="s">
        <v>71</v>
      </c>
      <c r="C108" s="40" t="s">
        <v>145</v>
      </c>
      <c r="D108" s="40" t="s">
        <v>133</v>
      </c>
      <c r="E108" s="40" t="s">
        <v>136</v>
      </c>
      <c r="F108" s="33">
        <v>1775.55</v>
      </c>
      <c r="G108" s="33">
        <v>1312.19</v>
      </c>
      <c r="H108" s="33">
        <v>1588.6499999999999</v>
      </c>
    </row>
    <row r="109" spans="1:8" x14ac:dyDescent="0.25">
      <c r="A109" s="40" t="s">
        <v>144</v>
      </c>
      <c r="B109" s="40" t="s">
        <v>71</v>
      </c>
      <c r="C109" s="40" t="s">
        <v>145</v>
      </c>
      <c r="D109" s="40" t="s">
        <v>133</v>
      </c>
      <c r="E109" s="40" t="s">
        <v>137</v>
      </c>
      <c r="F109" s="33">
        <v>1245.1100000000001</v>
      </c>
      <c r="G109" s="33">
        <v>857.67</v>
      </c>
      <c r="H109" s="33">
        <v>1007.28</v>
      </c>
    </row>
    <row r="110" spans="1:8" x14ac:dyDescent="0.25">
      <c r="A110" s="40" t="s">
        <v>144</v>
      </c>
      <c r="B110" s="40" t="s">
        <v>71</v>
      </c>
      <c r="C110" s="40" t="s">
        <v>145</v>
      </c>
      <c r="D110" s="40" t="s">
        <v>133</v>
      </c>
      <c r="E110" s="40" t="s">
        <v>138</v>
      </c>
      <c r="F110" s="33">
        <v>335.20000000000005</v>
      </c>
      <c r="G110" s="33">
        <v>249.91000000000003</v>
      </c>
      <c r="H110" s="33">
        <v>460.90000000000003</v>
      </c>
    </row>
    <row r="111" spans="1:8" x14ac:dyDescent="0.25">
      <c r="A111" s="40" t="s">
        <v>144</v>
      </c>
      <c r="B111" s="40" t="s">
        <v>71</v>
      </c>
      <c r="C111" s="40" t="s">
        <v>145</v>
      </c>
      <c r="D111" s="40" t="s">
        <v>133</v>
      </c>
      <c r="E111" s="40" t="s">
        <v>139</v>
      </c>
      <c r="F111" s="33">
        <v>286.38000000000005</v>
      </c>
      <c r="G111" s="33">
        <v>250.70000000000002</v>
      </c>
      <c r="H111" s="33">
        <v>178.01999999999998</v>
      </c>
    </row>
    <row r="112" spans="1:8" x14ac:dyDescent="0.25">
      <c r="A112" s="40" t="s">
        <v>144</v>
      </c>
      <c r="B112" s="40" t="s">
        <v>71</v>
      </c>
      <c r="C112" s="40" t="s">
        <v>145</v>
      </c>
      <c r="D112" s="40" t="s">
        <v>133</v>
      </c>
      <c r="E112" s="40" t="s">
        <v>140</v>
      </c>
      <c r="F112" s="33">
        <v>299.75</v>
      </c>
      <c r="G112" s="33">
        <v>187.88</v>
      </c>
      <c r="H112" s="33">
        <v>242</v>
      </c>
    </row>
    <row r="113" spans="1:8" x14ac:dyDescent="0.25">
      <c r="A113" s="40" t="s">
        <v>144</v>
      </c>
      <c r="B113" s="40" t="s">
        <v>72</v>
      </c>
      <c r="C113" s="40" t="s">
        <v>145</v>
      </c>
      <c r="D113" s="40" t="s">
        <v>130</v>
      </c>
      <c r="E113" s="40" t="s">
        <v>131</v>
      </c>
      <c r="F113" s="33">
        <v>711.48</v>
      </c>
      <c r="G113" s="33">
        <v>523.26</v>
      </c>
      <c r="H113" s="33">
        <v>479.16</v>
      </c>
    </row>
    <row r="114" spans="1:8" x14ac:dyDescent="0.25">
      <c r="A114" s="40" t="s">
        <v>144</v>
      </c>
      <c r="B114" s="40" t="s">
        <v>72</v>
      </c>
      <c r="C114" s="40" t="s">
        <v>145</v>
      </c>
      <c r="D114" s="40" t="s">
        <v>130</v>
      </c>
      <c r="E114" s="40" t="s">
        <v>132</v>
      </c>
      <c r="F114" s="33">
        <v>621.55999999999995</v>
      </c>
      <c r="G114" s="33">
        <v>559.41999999999996</v>
      </c>
      <c r="H114" s="33">
        <v>492.7</v>
      </c>
    </row>
    <row r="115" spans="1:8" x14ac:dyDescent="0.25">
      <c r="A115" s="40" t="s">
        <v>144</v>
      </c>
      <c r="B115" s="40" t="s">
        <v>72</v>
      </c>
      <c r="C115" s="40" t="s">
        <v>145</v>
      </c>
      <c r="D115" s="40" t="s">
        <v>133</v>
      </c>
      <c r="E115" s="40" t="s">
        <v>134</v>
      </c>
      <c r="F115" s="33">
        <v>730.36</v>
      </c>
      <c r="G115" s="33">
        <v>760.06000000000006</v>
      </c>
      <c r="H115" s="33">
        <v>855.29</v>
      </c>
    </row>
    <row r="116" spans="1:8" x14ac:dyDescent="0.25">
      <c r="A116" s="40" t="s">
        <v>144</v>
      </c>
      <c r="B116" s="40" t="s">
        <v>72</v>
      </c>
      <c r="C116" s="40" t="s">
        <v>145</v>
      </c>
      <c r="D116" s="40" t="s">
        <v>133</v>
      </c>
      <c r="E116" s="40" t="s">
        <v>135</v>
      </c>
      <c r="F116" s="33">
        <v>1000.06</v>
      </c>
      <c r="G116" s="33">
        <v>860.4</v>
      </c>
      <c r="H116" s="33">
        <v>1322.6599999999999</v>
      </c>
    </row>
    <row r="117" spans="1:8" x14ac:dyDescent="0.25">
      <c r="A117" s="40" t="s">
        <v>144</v>
      </c>
      <c r="B117" s="40" t="s">
        <v>72</v>
      </c>
      <c r="C117" s="40" t="s">
        <v>145</v>
      </c>
      <c r="D117" s="40" t="s">
        <v>133</v>
      </c>
      <c r="E117" s="40" t="s">
        <v>136</v>
      </c>
      <c r="F117" s="33">
        <v>6325.76</v>
      </c>
      <c r="G117" s="33">
        <v>4668.6000000000004</v>
      </c>
      <c r="H117" s="33">
        <v>4348.96</v>
      </c>
    </row>
    <row r="118" spans="1:8" x14ac:dyDescent="0.25">
      <c r="A118" s="40" t="s">
        <v>144</v>
      </c>
      <c r="B118" s="40" t="s">
        <v>72</v>
      </c>
      <c r="C118" s="40" t="s">
        <v>145</v>
      </c>
      <c r="D118" s="40" t="s">
        <v>133</v>
      </c>
      <c r="E118" s="40" t="s">
        <v>137</v>
      </c>
      <c r="F118" s="33">
        <v>1185.44</v>
      </c>
      <c r="G118" s="33">
        <v>1054</v>
      </c>
      <c r="H118" s="33">
        <v>1988.48</v>
      </c>
    </row>
    <row r="119" spans="1:8" x14ac:dyDescent="0.25">
      <c r="A119" s="40" t="s">
        <v>144</v>
      </c>
      <c r="B119" s="40" t="s">
        <v>72</v>
      </c>
      <c r="C119" s="40" t="s">
        <v>145</v>
      </c>
      <c r="D119" s="40" t="s">
        <v>133</v>
      </c>
      <c r="E119" s="40" t="s">
        <v>138</v>
      </c>
      <c r="F119" s="33">
        <v>472.88</v>
      </c>
      <c r="G119" s="33">
        <v>306.19</v>
      </c>
      <c r="H119" s="33">
        <v>452.32</v>
      </c>
    </row>
    <row r="120" spans="1:8" x14ac:dyDescent="0.25">
      <c r="A120" s="40" t="s">
        <v>144</v>
      </c>
      <c r="B120" s="40" t="s">
        <v>72</v>
      </c>
      <c r="C120" s="40" t="s">
        <v>145</v>
      </c>
      <c r="D120" s="40" t="s">
        <v>133</v>
      </c>
      <c r="E120" s="40" t="s">
        <v>139</v>
      </c>
      <c r="F120" s="33">
        <v>391.6</v>
      </c>
      <c r="G120" s="33">
        <v>218.04</v>
      </c>
      <c r="H120" s="33">
        <v>306.15999999999997</v>
      </c>
    </row>
    <row r="121" spans="1:8" x14ac:dyDescent="0.25">
      <c r="A121" s="40" t="s">
        <v>144</v>
      </c>
      <c r="B121" s="40" t="s">
        <v>72</v>
      </c>
      <c r="C121" s="40" t="s">
        <v>145</v>
      </c>
      <c r="D121" s="40" t="s">
        <v>133</v>
      </c>
      <c r="E121" s="40" t="s">
        <v>140</v>
      </c>
      <c r="F121" s="33">
        <v>338.8</v>
      </c>
      <c r="G121" s="33">
        <v>281.19</v>
      </c>
      <c r="H121" s="33">
        <v>194.04</v>
      </c>
    </row>
    <row r="122" spans="1:8" x14ac:dyDescent="0.25">
      <c r="A122" s="40" t="s">
        <v>144</v>
      </c>
      <c r="B122" s="40" t="s">
        <v>73</v>
      </c>
      <c r="C122" s="40" t="s">
        <v>145</v>
      </c>
      <c r="D122" s="40" t="s">
        <v>130</v>
      </c>
      <c r="E122" s="40" t="s">
        <v>131</v>
      </c>
      <c r="F122" s="33">
        <v>375.39</v>
      </c>
      <c r="G122" s="33">
        <v>364.64000000000004</v>
      </c>
      <c r="H122" s="33">
        <v>274.77</v>
      </c>
    </row>
    <row r="123" spans="1:8" x14ac:dyDescent="0.25">
      <c r="A123" s="40" t="s">
        <v>144</v>
      </c>
      <c r="B123" s="40" t="s">
        <v>73</v>
      </c>
      <c r="C123" s="40" t="s">
        <v>145</v>
      </c>
      <c r="D123" s="40" t="s">
        <v>130</v>
      </c>
      <c r="E123" s="40" t="s">
        <v>132</v>
      </c>
      <c r="F123" s="33">
        <v>324.17</v>
      </c>
      <c r="G123" s="33">
        <v>400.18</v>
      </c>
      <c r="H123" s="33">
        <v>370.48</v>
      </c>
    </row>
    <row r="124" spans="1:8" x14ac:dyDescent="0.25">
      <c r="A124" s="40" t="s">
        <v>144</v>
      </c>
      <c r="B124" s="40" t="s">
        <v>73</v>
      </c>
      <c r="C124" s="40" t="s">
        <v>145</v>
      </c>
      <c r="D124" s="40" t="s">
        <v>133</v>
      </c>
      <c r="E124" s="40" t="s">
        <v>134</v>
      </c>
      <c r="F124" s="33">
        <v>206.46</v>
      </c>
      <c r="G124" s="33">
        <v>213.12</v>
      </c>
      <c r="H124" s="33">
        <v>219.78</v>
      </c>
    </row>
    <row r="125" spans="1:8" x14ac:dyDescent="0.25">
      <c r="A125" s="40" t="s">
        <v>144</v>
      </c>
      <c r="B125" s="40" t="s">
        <v>73</v>
      </c>
      <c r="C125" s="40" t="s">
        <v>145</v>
      </c>
      <c r="D125" s="40" t="s">
        <v>133</v>
      </c>
      <c r="E125" s="40" t="s">
        <v>135</v>
      </c>
      <c r="F125" s="33">
        <v>217.14000000000001</v>
      </c>
      <c r="G125" s="33">
        <v>255</v>
      </c>
      <c r="H125" s="33">
        <v>236.88</v>
      </c>
    </row>
    <row r="126" spans="1:8" x14ac:dyDescent="0.25">
      <c r="A126" s="40" t="s">
        <v>144</v>
      </c>
      <c r="B126" s="40" t="s">
        <v>73</v>
      </c>
      <c r="C126" s="40" t="s">
        <v>145</v>
      </c>
      <c r="D126" s="40" t="s">
        <v>133</v>
      </c>
      <c r="E126" s="40" t="s">
        <v>136</v>
      </c>
      <c r="F126" s="33">
        <v>1103.3600000000001</v>
      </c>
      <c r="G126" s="33">
        <v>1226.4000000000001</v>
      </c>
      <c r="H126" s="33">
        <v>1344.72</v>
      </c>
    </row>
    <row r="127" spans="1:8" x14ac:dyDescent="0.25">
      <c r="A127" s="40" t="s">
        <v>144</v>
      </c>
      <c r="B127" s="40" t="s">
        <v>73</v>
      </c>
      <c r="C127" s="40" t="s">
        <v>145</v>
      </c>
      <c r="D127" s="40" t="s">
        <v>133</v>
      </c>
      <c r="E127" s="40" t="s">
        <v>137</v>
      </c>
      <c r="F127" s="33">
        <v>364.32</v>
      </c>
      <c r="G127" s="33">
        <v>491</v>
      </c>
      <c r="H127" s="33">
        <v>331.2</v>
      </c>
    </row>
    <row r="128" spans="1:8" x14ac:dyDescent="0.25">
      <c r="A128" s="40" t="s">
        <v>144</v>
      </c>
      <c r="B128" s="40" t="s">
        <v>73</v>
      </c>
      <c r="C128" s="40" t="s">
        <v>145</v>
      </c>
      <c r="D128" s="40" t="s">
        <v>133</v>
      </c>
      <c r="E128" s="40" t="s">
        <v>138</v>
      </c>
      <c r="F128" s="33">
        <v>238.95000000000002</v>
      </c>
      <c r="G128" s="33">
        <v>272.48</v>
      </c>
      <c r="H128" s="33">
        <v>306.8</v>
      </c>
    </row>
    <row r="129" spans="1:8" x14ac:dyDescent="0.25">
      <c r="A129" s="40" t="s">
        <v>144</v>
      </c>
      <c r="B129" s="40" t="s">
        <v>73</v>
      </c>
      <c r="C129" s="40" t="s">
        <v>145</v>
      </c>
      <c r="D129" s="40" t="s">
        <v>133</v>
      </c>
      <c r="E129" s="40" t="s">
        <v>139</v>
      </c>
      <c r="F129" s="33">
        <v>174.57999999999998</v>
      </c>
      <c r="G129" s="33">
        <v>180</v>
      </c>
      <c r="H129" s="33">
        <v>223.3</v>
      </c>
    </row>
    <row r="130" spans="1:8" x14ac:dyDescent="0.25">
      <c r="A130" s="40" t="s">
        <v>144</v>
      </c>
      <c r="B130" s="40" t="s">
        <v>73</v>
      </c>
      <c r="C130" s="40" t="s">
        <v>145</v>
      </c>
      <c r="D130" s="40" t="s">
        <v>133</v>
      </c>
      <c r="E130" s="40" t="s">
        <v>140</v>
      </c>
      <c r="F130" s="33">
        <v>94.38000000000001</v>
      </c>
      <c r="G130" s="33">
        <v>123.19</v>
      </c>
      <c r="H130" s="33">
        <v>101.53</v>
      </c>
    </row>
    <row r="131" spans="1:8" x14ac:dyDescent="0.25">
      <c r="A131" s="40" t="s">
        <v>146</v>
      </c>
      <c r="B131" s="40" t="s">
        <v>67</v>
      </c>
      <c r="C131" s="40" t="s">
        <v>141</v>
      </c>
      <c r="D131" s="40" t="s">
        <v>130</v>
      </c>
      <c r="E131" s="40" t="s">
        <v>131</v>
      </c>
      <c r="F131" s="33">
        <v>11370.18</v>
      </c>
      <c r="G131" s="33">
        <v>10107.24</v>
      </c>
      <c r="H131" s="33">
        <v>13081.820000000002</v>
      </c>
    </row>
    <row r="132" spans="1:8" x14ac:dyDescent="0.25">
      <c r="A132" s="40" t="s">
        <v>146</v>
      </c>
      <c r="B132" s="40" t="s">
        <v>67</v>
      </c>
      <c r="C132" s="40" t="s">
        <v>141</v>
      </c>
      <c r="D132" s="40" t="s">
        <v>130</v>
      </c>
      <c r="E132" s="40" t="s">
        <v>132</v>
      </c>
      <c r="F132" s="33">
        <v>18937</v>
      </c>
      <c r="G132" s="33">
        <v>10941.45</v>
      </c>
      <c r="H132" s="33">
        <v>17043.3</v>
      </c>
    </row>
    <row r="133" spans="1:8" x14ac:dyDescent="0.25">
      <c r="A133" s="40" t="s">
        <v>146</v>
      </c>
      <c r="B133" s="40" t="s">
        <v>67</v>
      </c>
      <c r="C133" s="40" t="s">
        <v>141</v>
      </c>
      <c r="D133" s="40" t="s">
        <v>133</v>
      </c>
      <c r="E133" s="40" t="s">
        <v>134</v>
      </c>
      <c r="F133" s="33">
        <v>19390.43</v>
      </c>
      <c r="G133" s="33">
        <v>18397.7</v>
      </c>
      <c r="H133" s="33">
        <v>17211.73</v>
      </c>
    </row>
    <row r="134" spans="1:8" x14ac:dyDescent="0.25">
      <c r="A134" s="40" t="s">
        <v>146</v>
      </c>
      <c r="B134" s="40" t="s">
        <v>67</v>
      </c>
      <c r="C134" s="40" t="s">
        <v>141</v>
      </c>
      <c r="D134" s="40" t="s">
        <v>133</v>
      </c>
      <c r="E134" s="40" t="s">
        <v>135</v>
      </c>
      <c r="F134" s="33">
        <v>15195.44</v>
      </c>
      <c r="G134" s="33">
        <v>15284.78</v>
      </c>
      <c r="H134" s="33">
        <v>21793.460000000003</v>
      </c>
    </row>
    <row r="135" spans="1:8" x14ac:dyDescent="0.25">
      <c r="A135" s="40" t="s">
        <v>146</v>
      </c>
      <c r="B135" s="40" t="s">
        <v>67</v>
      </c>
      <c r="C135" s="40" t="s">
        <v>141</v>
      </c>
      <c r="D135" s="40" t="s">
        <v>133</v>
      </c>
      <c r="E135" s="40" t="s">
        <v>136</v>
      </c>
      <c r="F135" s="33">
        <v>120223.08</v>
      </c>
      <c r="G135" s="33">
        <v>62505.919999999998</v>
      </c>
      <c r="H135" s="33">
        <v>117954.72</v>
      </c>
    </row>
    <row r="136" spans="1:8" x14ac:dyDescent="0.25">
      <c r="A136" s="40" t="s">
        <v>146</v>
      </c>
      <c r="B136" s="40" t="s">
        <v>67</v>
      </c>
      <c r="C136" s="40" t="s">
        <v>141</v>
      </c>
      <c r="D136" s="40" t="s">
        <v>133</v>
      </c>
      <c r="E136" s="40" t="s">
        <v>137</v>
      </c>
      <c r="F136" s="33">
        <v>24889.24</v>
      </c>
      <c r="G136" s="33">
        <v>25035.46</v>
      </c>
      <c r="H136" s="33">
        <v>32749</v>
      </c>
    </row>
    <row r="137" spans="1:8" x14ac:dyDescent="0.25">
      <c r="A137" s="40" t="s">
        <v>146</v>
      </c>
      <c r="B137" s="40" t="s">
        <v>67</v>
      </c>
      <c r="C137" s="40" t="s">
        <v>141</v>
      </c>
      <c r="D137" s="40" t="s">
        <v>133</v>
      </c>
      <c r="E137" s="40" t="s">
        <v>138</v>
      </c>
      <c r="F137" s="33">
        <v>9404.16</v>
      </c>
      <c r="G137" s="33">
        <v>10785.6</v>
      </c>
      <c r="H137" s="33">
        <v>13196.16</v>
      </c>
    </row>
    <row r="138" spans="1:8" x14ac:dyDescent="0.25">
      <c r="A138" s="40" t="s">
        <v>146</v>
      </c>
      <c r="B138" s="40" t="s">
        <v>67</v>
      </c>
      <c r="C138" s="40" t="s">
        <v>141</v>
      </c>
      <c r="D138" s="40" t="s">
        <v>133</v>
      </c>
      <c r="E138" s="40" t="s">
        <v>139</v>
      </c>
      <c r="F138" s="33">
        <v>7865.32</v>
      </c>
      <c r="G138" s="33">
        <v>11952.560000000001</v>
      </c>
      <c r="H138" s="33">
        <v>9387.64</v>
      </c>
    </row>
    <row r="139" spans="1:8" x14ac:dyDescent="0.25">
      <c r="A139" s="40" t="s">
        <v>146</v>
      </c>
      <c r="B139" s="40" t="s">
        <v>67</v>
      </c>
      <c r="C139" s="40" t="s">
        <v>141</v>
      </c>
      <c r="D139" s="40" t="s">
        <v>133</v>
      </c>
      <c r="E139" s="40" t="s">
        <v>140</v>
      </c>
      <c r="F139" s="33">
        <v>7450.77</v>
      </c>
      <c r="G139" s="33">
        <v>5770.16</v>
      </c>
      <c r="H139" s="33">
        <v>6049.1399999999994</v>
      </c>
    </row>
    <row r="140" spans="1:8" x14ac:dyDescent="0.25">
      <c r="A140" s="40" t="s">
        <v>146</v>
      </c>
      <c r="B140" s="40" t="s">
        <v>68</v>
      </c>
      <c r="C140" s="40" t="s">
        <v>141</v>
      </c>
      <c r="D140" s="40" t="s">
        <v>130</v>
      </c>
      <c r="E140" s="40" t="s">
        <v>131</v>
      </c>
      <c r="F140" s="33">
        <v>12614.06</v>
      </c>
      <c r="G140" s="33">
        <v>13674</v>
      </c>
      <c r="H140" s="33">
        <v>15536.83</v>
      </c>
    </row>
    <row r="141" spans="1:8" x14ac:dyDescent="0.25">
      <c r="A141" s="40" t="s">
        <v>146</v>
      </c>
      <c r="B141" s="40" t="s">
        <v>68</v>
      </c>
      <c r="C141" s="40" t="s">
        <v>141</v>
      </c>
      <c r="D141" s="40" t="s">
        <v>130</v>
      </c>
      <c r="E141" s="40" t="s">
        <v>132</v>
      </c>
      <c r="F141" s="33">
        <v>20477.16</v>
      </c>
      <c r="G141" s="33">
        <v>19488.100000000002</v>
      </c>
      <c r="H141" s="33">
        <v>20890.84</v>
      </c>
    </row>
    <row r="142" spans="1:8" x14ac:dyDescent="0.25">
      <c r="A142" s="40" t="s">
        <v>146</v>
      </c>
      <c r="B142" s="40" t="s">
        <v>68</v>
      </c>
      <c r="C142" s="40" t="s">
        <v>141</v>
      </c>
      <c r="D142" s="40" t="s">
        <v>133</v>
      </c>
      <c r="E142" s="40" t="s">
        <v>134</v>
      </c>
      <c r="F142" s="33">
        <v>33135.590000000004</v>
      </c>
      <c r="G142" s="33">
        <v>24820.5</v>
      </c>
      <c r="H142" s="33">
        <v>40954.100000000006</v>
      </c>
    </row>
    <row r="143" spans="1:8" x14ac:dyDescent="0.25">
      <c r="A143" s="40" t="s">
        <v>146</v>
      </c>
      <c r="B143" s="40" t="s">
        <v>68</v>
      </c>
      <c r="C143" s="40" t="s">
        <v>141</v>
      </c>
      <c r="D143" s="40" t="s">
        <v>133</v>
      </c>
      <c r="E143" s="40" t="s">
        <v>135</v>
      </c>
      <c r="F143" s="33">
        <v>19645.41</v>
      </c>
      <c r="G143" s="33">
        <v>17281.919999999998</v>
      </c>
      <c r="H143" s="33">
        <v>13164.45</v>
      </c>
    </row>
    <row r="144" spans="1:8" x14ac:dyDescent="0.25">
      <c r="A144" s="40" t="s">
        <v>146</v>
      </c>
      <c r="B144" s="40" t="s">
        <v>68</v>
      </c>
      <c r="C144" s="40" t="s">
        <v>141</v>
      </c>
      <c r="D144" s="40" t="s">
        <v>133</v>
      </c>
      <c r="E144" s="40" t="s">
        <v>136</v>
      </c>
      <c r="F144" s="33">
        <v>107008.00000000001</v>
      </c>
      <c r="G144" s="33">
        <v>82147.45</v>
      </c>
      <c r="H144" s="33">
        <v>96307.199999999997</v>
      </c>
    </row>
    <row r="145" spans="1:8" x14ac:dyDescent="0.25">
      <c r="A145" s="40" t="s">
        <v>146</v>
      </c>
      <c r="B145" s="40" t="s">
        <v>68</v>
      </c>
      <c r="C145" s="40" t="s">
        <v>141</v>
      </c>
      <c r="D145" s="40" t="s">
        <v>133</v>
      </c>
      <c r="E145" s="40" t="s">
        <v>137</v>
      </c>
      <c r="F145" s="33">
        <v>29364.720000000001</v>
      </c>
      <c r="G145" s="33">
        <v>29153.14</v>
      </c>
      <c r="H145" s="33">
        <v>32415.599999999999</v>
      </c>
    </row>
    <row r="146" spans="1:8" x14ac:dyDescent="0.25">
      <c r="A146" s="40" t="s">
        <v>146</v>
      </c>
      <c r="B146" s="40" t="s">
        <v>68</v>
      </c>
      <c r="C146" s="40" t="s">
        <v>141</v>
      </c>
      <c r="D146" s="40" t="s">
        <v>133</v>
      </c>
      <c r="E146" s="40" t="s">
        <v>138</v>
      </c>
      <c r="F146" s="33">
        <v>8273.6</v>
      </c>
      <c r="G146" s="33">
        <v>10111.200000000001</v>
      </c>
      <c r="H146" s="33">
        <v>6825.72</v>
      </c>
    </row>
    <row r="147" spans="1:8" x14ac:dyDescent="0.25">
      <c r="A147" s="40" t="s">
        <v>146</v>
      </c>
      <c r="B147" s="40" t="s">
        <v>68</v>
      </c>
      <c r="C147" s="40" t="s">
        <v>141</v>
      </c>
      <c r="D147" s="40" t="s">
        <v>133</v>
      </c>
      <c r="E147" s="40" t="s">
        <v>139</v>
      </c>
      <c r="F147" s="33">
        <v>7897.63</v>
      </c>
      <c r="G147" s="33">
        <v>7908.54</v>
      </c>
      <c r="H147" s="33">
        <v>9197.24</v>
      </c>
    </row>
    <row r="148" spans="1:8" x14ac:dyDescent="0.25">
      <c r="A148" s="40" t="s">
        <v>146</v>
      </c>
      <c r="B148" s="40" t="s">
        <v>68</v>
      </c>
      <c r="C148" s="40" t="s">
        <v>141</v>
      </c>
      <c r="D148" s="40" t="s">
        <v>133</v>
      </c>
      <c r="E148" s="40" t="s">
        <v>140</v>
      </c>
      <c r="F148" s="33">
        <v>5444.6399999999994</v>
      </c>
      <c r="G148" s="33">
        <v>7192.54</v>
      </c>
      <c r="H148" s="33">
        <v>8318.2000000000007</v>
      </c>
    </row>
    <row r="149" spans="1:8" x14ac:dyDescent="0.25">
      <c r="A149" s="40" t="s">
        <v>146</v>
      </c>
      <c r="B149" s="40" t="s">
        <v>69</v>
      </c>
      <c r="C149" s="40" t="s">
        <v>141</v>
      </c>
      <c r="D149" s="40" t="s">
        <v>130</v>
      </c>
      <c r="E149" s="40" t="s">
        <v>131</v>
      </c>
      <c r="F149" s="33">
        <v>18812.97</v>
      </c>
      <c r="G149" s="33">
        <v>11655.48</v>
      </c>
      <c r="H149" s="33">
        <v>13302.099999999999</v>
      </c>
    </row>
    <row r="150" spans="1:8" x14ac:dyDescent="0.25">
      <c r="A150" s="40" t="s">
        <v>146</v>
      </c>
      <c r="B150" s="40" t="s">
        <v>69</v>
      </c>
      <c r="C150" s="40" t="s">
        <v>141</v>
      </c>
      <c r="D150" s="40" t="s">
        <v>130</v>
      </c>
      <c r="E150" s="40" t="s">
        <v>132</v>
      </c>
      <c r="F150" s="33">
        <v>10523.52</v>
      </c>
      <c r="G150" s="33">
        <v>15346.800000000001</v>
      </c>
      <c r="H150" s="33">
        <v>13976.55</v>
      </c>
    </row>
    <row r="151" spans="1:8" x14ac:dyDescent="0.25">
      <c r="A151" s="40" t="s">
        <v>146</v>
      </c>
      <c r="B151" s="40" t="s">
        <v>69</v>
      </c>
      <c r="C151" s="40" t="s">
        <v>141</v>
      </c>
      <c r="D151" s="40" t="s">
        <v>133</v>
      </c>
      <c r="E151" s="40" t="s">
        <v>134</v>
      </c>
      <c r="F151" s="33">
        <v>21361.35</v>
      </c>
      <c r="G151" s="33">
        <v>22784.760000000002</v>
      </c>
      <c r="H151" s="33">
        <v>16335.150000000001</v>
      </c>
    </row>
    <row r="152" spans="1:8" x14ac:dyDescent="0.25">
      <c r="A152" s="40" t="s">
        <v>146</v>
      </c>
      <c r="B152" s="40" t="s">
        <v>69</v>
      </c>
      <c r="C152" s="40" t="s">
        <v>141</v>
      </c>
      <c r="D152" s="40" t="s">
        <v>133</v>
      </c>
      <c r="E152" s="40" t="s">
        <v>135</v>
      </c>
      <c r="F152" s="33">
        <v>16390.920000000002</v>
      </c>
      <c r="G152" s="33">
        <v>19180.72</v>
      </c>
      <c r="H152" s="33">
        <v>17013.36</v>
      </c>
    </row>
    <row r="153" spans="1:8" x14ac:dyDescent="0.25">
      <c r="A153" s="40" t="s">
        <v>146</v>
      </c>
      <c r="B153" s="40" t="s">
        <v>69</v>
      </c>
      <c r="C153" s="40" t="s">
        <v>141</v>
      </c>
      <c r="D153" s="40" t="s">
        <v>133</v>
      </c>
      <c r="E153" s="40" t="s">
        <v>136</v>
      </c>
      <c r="F153" s="33">
        <v>51580.25</v>
      </c>
      <c r="G153" s="33">
        <v>41506.18</v>
      </c>
      <c r="H153" s="33">
        <v>35834.700000000004</v>
      </c>
    </row>
    <row r="154" spans="1:8" x14ac:dyDescent="0.25">
      <c r="A154" s="40" t="s">
        <v>146</v>
      </c>
      <c r="B154" s="40" t="s">
        <v>69</v>
      </c>
      <c r="C154" s="40" t="s">
        <v>141</v>
      </c>
      <c r="D154" s="40" t="s">
        <v>133</v>
      </c>
      <c r="E154" s="40" t="s">
        <v>137</v>
      </c>
      <c r="F154" s="33">
        <v>23129.67</v>
      </c>
      <c r="G154" s="33">
        <v>20559.469999999998</v>
      </c>
      <c r="H154" s="33">
        <v>31925.46</v>
      </c>
    </row>
    <row r="155" spans="1:8" x14ac:dyDescent="0.25">
      <c r="A155" s="40" t="s">
        <v>146</v>
      </c>
      <c r="B155" s="40" t="s">
        <v>69</v>
      </c>
      <c r="C155" s="40" t="s">
        <v>141</v>
      </c>
      <c r="D155" s="40" t="s">
        <v>133</v>
      </c>
      <c r="E155" s="40" t="s">
        <v>138</v>
      </c>
      <c r="F155" s="33">
        <v>9991.7199999999993</v>
      </c>
      <c r="G155" s="33">
        <v>7829.6200000000008</v>
      </c>
      <c r="H155" s="33">
        <v>9202.9</v>
      </c>
    </row>
    <row r="156" spans="1:8" x14ac:dyDescent="0.25">
      <c r="A156" s="40" t="s">
        <v>146</v>
      </c>
      <c r="B156" s="40" t="s">
        <v>69</v>
      </c>
      <c r="C156" s="40" t="s">
        <v>141</v>
      </c>
      <c r="D156" s="40" t="s">
        <v>133</v>
      </c>
      <c r="E156" s="40" t="s">
        <v>139</v>
      </c>
      <c r="F156" s="33">
        <v>9062</v>
      </c>
      <c r="G156" s="33">
        <v>9368.92</v>
      </c>
      <c r="H156" s="33">
        <v>6796.4999999999991</v>
      </c>
    </row>
    <row r="157" spans="1:8" x14ac:dyDescent="0.25">
      <c r="A157" s="40" t="s">
        <v>146</v>
      </c>
      <c r="B157" s="40" t="s">
        <v>69</v>
      </c>
      <c r="C157" s="40" t="s">
        <v>147</v>
      </c>
      <c r="D157" s="40" t="s">
        <v>133</v>
      </c>
      <c r="E157" s="40" t="s">
        <v>140</v>
      </c>
      <c r="F157" s="33">
        <v>3173.78</v>
      </c>
      <c r="G157" s="33">
        <v>3913</v>
      </c>
      <c r="H157" s="33">
        <v>4248.7699999999995</v>
      </c>
    </row>
    <row r="158" spans="1:8" x14ac:dyDescent="0.25">
      <c r="A158" s="40" t="s">
        <v>146</v>
      </c>
      <c r="B158" s="40" t="s">
        <v>70</v>
      </c>
      <c r="C158" s="40" t="s">
        <v>147</v>
      </c>
      <c r="D158" s="40" t="s">
        <v>130</v>
      </c>
      <c r="E158" s="40" t="s">
        <v>131</v>
      </c>
      <c r="F158" s="33">
        <v>1635.8700000000001</v>
      </c>
      <c r="G158" s="33">
        <v>1720.4</v>
      </c>
      <c r="H158" s="33">
        <v>1671.05</v>
      </c>
    </row>
    <row r="159" spans="1:8" x14ac:dyDescent="0.25">
      <c r="A159" s="40" t="s">
        <v>146</v>
      </c>
      <c r="B159" s="40" t="s">
        <v>70</v>
      </c>
      <c r="C159" s="40" t="s">
        <v>147</v>
      </c>
      <c r="D159" s="40" t="s">
        <v>130</v>
      </c>
      <c r="E159" s="40" t="s">
        <v>132</v>
      </c>
      <c r="F159" s="33">
        <v>1264.18</v>
      </c>
      <c r="G159" s="33">
        <v>1305.3599999999999</v>
      </c>
      <c r="H159" s="33">
        <v>1325.3500000000001</v>
      </c>
    </row>
    <row r="160" spans="1:8" x14ac:dyDescent="0.25">
      <c r="A160" s="40" t="s">
        <v>146</v>
      </c>
      <c r="B160" s="40" t="s">
        <v>70</v>
      </c>
      <c r="C160" s="40" t="s">
        <v>147</v>
      </c>
      <c r="D160" s="40" t="s">
        <v>133</v>
      </c>
      <c r="E160" s="40" t="s">
        <v>134</v>
      </c>
      <c r="F160" s="33">
        <v>3791.92</v>
      </c>
      <c r="G160" s="33">
        <v>3140.6</v>
      </c>
      <c r="H160" s="33">
        <v>4696.8100000000004</v>
      </c>
    </row>
    <row r="161" spans="1:8" x14ac:dyDescent="0.25">
      <c r="A161" s="40" t="s">
        <v>146</v>
      </c>
      <c r="B161" s="40" t="s">
        <v>70</v>
      </c>
      <c r="C161" s="40" t="s">
        <v>147</v>
      </c>
      <c r="D161" s="40" t="s">
        <v>133</v>
      </c>
      <c r="E161" s="40" t="s">
        <v>135</v>
      </c>
      <c r="F161" s="33">
        <v>3218.74</v>
      </c>
      <c r="G161" s="33">
        <v>2240.5500000000002</v>
      </c>
      <c r="H161" s="33">
        <v>3684.1</v>
      </c>
    </row>
    <row r="162" spans="1:8" x14ac:dyDescent="0.25">
      <c r="A162" s="40" t="s">
        <v>146</v>
      </c>
      <c r="B162" s="40" t="s">
        <v>70</v>
      </c>
      <c r="C162" s="40" t="s">
        <v>147</v>
      </c>
      <c r="D162" s="40" t="s">
        <v>133</v>
      </c>
      <c r="E162" s="40" t="s">
        <v>136</v>
      </c>
      <c r="F162" s="33">
        <v>10281.799999999999</v>
      </c>
      <c r="G162" s="33">
        <v>8234.59</v>
      </c>
      <c r="H162" s="33">
        <v>6718.8</v>
      </c>
    </row>
    <row r="163" spans="1:8" x14ac:dyDescent="0.25">
      <c r="A163" s="40" t="s">
        <v>146</v>
      </c>
      <c r="B163" s="40" t="s">
        <v>70</v>
      </c>
      <c r="C163" s="40" t="s">
        <v>147</v>
      </c>
      <c r="D163" s="40" t="s">
        <v>133</v>
      </c>
      <c r="E163" s="40" t="s">
        <v>137</v>
      </c>
      <c r="F163" s="33">
        <v>4917.75</v>
      </c>
      <c r="G163" s="33">
        <v>3580.88</v>
      </c>
      <c r="H163" s="33">
        <v>4088.2499999999995</v>
      </c>
    </row>
    <row r="164" spans="1:8" x14ac:dyDescent="0.25">
      <c r="A164" s="40" t="s">
        <v>146</v>
      </c>
      <c r="B164" s="40" t="s">
        <v>70</v>
      </c>
      <c r="C164" s="40" t="s">
        <v>147</v>
      </c>
      <c r="D164" s="40" t="s">
        <v>133</v>
      </c>
      <c r="E164" s="40" t="s">
        <v>138</v>
      </c>
      <c r="F164" s="33">
        <v>1977.78</v>
      </c>
      <c r="G164" s="33">
        <v>1119.95</v>
      </c>
      <c r="H164" s="33">
        <v>1977.78</v>
      </c>
    </row>
    <row r="165" spans="1:8" x14ac:dyDescent="0.25">
      <c r="A165" s="40" t="s">
        <v>146</v>
      </c>
      <c r="B165" s="40" t="s">
        <v>70</v>
      </c>
      <c r="C165" s="40" t="s">
        <v>147</v>
      </c>
      <c r="D165" s="40" t="s">
        <v>133</v>
      </c>
      <c r="E165" s="40" t="s">
        <v>139</v>
      </c>
      <c r="F165" s="33">
        <v>1763.2800000000002</v>
      </c>
      <c r="G165" s="33">
        <v>1314.3</v>
      </c>
      <c r="H165" s="33">
        <v>1251.3600000000001</v>
      </c>
    </row>
    <row r="166" spans="1:8" x14ac:dyDescent="0.25">
      <c r="A166" s="40" t="s">
        <v>146</v>
      </c>
      <c r="B166" s="40" t="s">
        <v>70</v>
      </c>
      <c r="C166" s="40" t="s">
        <v>147</v>
      </c>
      <c r="D166" s="40" t="s">
        <v>133</v>
      </c>
      <c r="E166" s="40" t="s">
        <v>140</v>
      </c>
      <c r="F166" s="33">
        <v>1108.8</v>
      </c>
      <c r="G166" s="33">
        <v>597</v>
      </c>
      <c r="H166" s="33">
        <v>772.8</v>
      </c>
    </row>
    <row r="167" spans="1:8" x14ac:dyDescent="0.25">
      <c r="A167" s="40" t="s">
        <v>146</v>
      </c>
      <c r="B167" s="40" t="s">
        <v>71</v>
      </c>
      <c r="C167" s="40" t="s">
        <v>147</v>
      </c>
      <c r="D167" s="40" t="s">
        <v>130</v>
      </c>
      <c r="E167" s="40" t="s">
        <v>131</v>
      </c>
      <c r="F167" s="33">
        <v>699.3</v>
      </c>
      <c r="G167" s="33">
        <v>814.8</v>
      </c>
      <c r="H167" s="33">
        <v>727.65</v>
      </c>
    </row>
    <row r="168" spans="1:8" x14ac:dyDescent="0.25">
      <c r="A168" s="40" t="s">
        <v>146</v>
      </c>
      <c r="B168" s="40" t="s">
        <v>71</v>
      </c>
      <c r="C168" s="40" t="s">
        <v>147</v>
      </c>
      <c r="D168" s="40" t="s">
        <v>130</v>
      </c>
      <c r="E168" s="40" t="s">
        <v>132</v>
      </c>
      <c r="F168" s="33">
        <v>1539</v>
      </c>
      <c r="G168" s="33">
        <v>1477.44</v>
      </c>
      <c r="H168" s="33">
        <v>1261.98</v>
      </c>
    </row>
    <row r="169" spans="1:8" x14ac:dyDescent="0.25">
      <c r="A169" s="40" t="s">
        <v>146</v>
      </c>
      <c r="B169" s="40" t="s">
        <v>71</v>
      </c>
      <c r="C169" s="40" t="s">
        <v>147</v>
      </c>
      <c r="D169" s="40" t="s">
        <v>133</v>
      </c>
      <c r="E169" s="40" t="s">
        <v>134</v>
      </c>
      <c r="F169" s="33">
        <v>1326.2</v>
      </c>
      <c r="G169" s="33">
        <v>893.52</v>
      </c>
      <c r="H169" s="33">
        <v>1047</v>
      </c>
    </row>
    <row r="170" spans="1:8" x14ac:dyDescent="0.25">
      <c r="A170" s="40" t="s">
        <v>146</v>
      </c>
      <c r="B170" s="40" t="s">
        <v>71</v>
      </c>
      <c r="C170" s="40" t="s">
        <v>147</v>
      </c>
      <c r="D170" s="40" t="s">
        <v>133</v>
      </c>
      <c r="E170" s="40" t="s">
        <v>135</v>
      </c>
      <c r="F170" s="33">
        <v>1831.2</v>
      </c>
      <c r="G170" s="33">
        <v>925.66</v>
      </c>
      <c r="H170" s="33">
        <v>1293.6000000000001</v>
      </c>
    </row>
    <row r="171" spans="1:8" x14ac:dyDescent="0.25">
      <c r="A171" s="40" t="s">
        <v>146</v>
      </c>
      <c r="B171" s="40" t="s">
        <v>71</v>
      </c>
      <c r="C171" s="40" t="s">
        <v>147</v>
      </c>
      <c r="D171" s="40" t="s">
        <v>133</v>
      </c>
      <c r="E171" s="40" t="s">
        <v>136</v>
      </c>
      <c r="F171" s="33">
        <v>3764.16</v>
      </c>
      <c r="G171" s="33">
        <v>3485</v>
      </c>
      <c r="H171" s="33">
        <v>2901.54</v>
      </c>
    </row>
    <row r="172" spans="1:8" x14ac:dyDescent="0.25">
      <c r="A172" s="40" t="s">
        <v>146</v>
      </c>
      <c r="B172" s="40" t="s">
        <v>71</v>
      </c>
      <c r="C172" s="40" t="s">
        <v>147</v>
      </c>
      <c r="D172" s="40" t="s">
        <v>133</v>
      </c>
      <c r="E172" s="40" t="s">
        <v>137</v>
      </c>
      <c r="F172" s="33">
        <v>3160.6400000000003</v>
      </c>
      <c r="G172" s="33">
        <v>2232.12</v>
      </c>
      <c r="H172" s="33">
        <v>2906.66</v>
      </c>
    </row>
    <row r="173" spans="1:8" x14ac:dyDescent="0.25">
      <c r="A173" s="40" t="s">
        <v>146</v>
      </c>
      <c r="B173" s="40" t="s">
        <v>71</v>
      </c>
      <c r="C173" s="40" t="s">
        <v>147</v>
      </c>
      <c r="D173" s="40" t="s">
        <v>133</v>
      </c>
      <c r="E173" s="40" t="s">
        <v>138</v>
      </c>
      <c r="F173" s="33">
        <v>450.45</v>
      </c>
      <c r="G173" s="33">
        <v>457.2</v>
      </c>
      <c r="H173" s="33">
        <v>686.4</v>
      </c>
    </row>
    <row r="174" spans="1:8" x14ac:dyDescent="0.25">
      <c r="A174" s="40" t="s">
        <v>146</v>
      </c>
      <c r="B174" s="40" t="s">
        <v>71</v>
      </c>
      <c r="C174" s="40" t="s">
        <v>147</v>
      </c>
      <c r="D174" s="40" t="s">
        <v>133</v>
      </c>
      <c r="E174" s="40" t="s">
        <v>139</v>
      </c>
      <c r="F174" s="33">
        <v>633.6</v>
      </c>
      <c r="G174" s="33">
        <v>689.92</v>
      </c>
      <c r="H174" s="33">
        <v>673.19999999999993</v>
      </c>
    </row>
    <row r="175" spans="1:8" x14ac:dyDescent="0.25">
      <c r="A175" s="40" t="s">
        <v>146</v>
      </c>
      <c r="B175" s="40" t="s">
        <v>71</v>
      </c>
      <c r="C175" s="40" t="s">
        <v>147</v>
      </c>
      <c r="D175" s="40" t="s">
        <v>133</v>
      </c>
      <c r="E175" s="40" t="s">
        <v>140</v>
      </c>
      <c r="F175" s="33">
        <v>289.28000000000003</v>
      </c>
      <c r="G175" s="33">
        <v>430.14000000000004</v>
      </c>
      <c r="H175" s="33">
        <v>506.24000000000007</v>
      </c>
    </row>
    <row r="176" spans="1:8" x14ac:dyDescent="0.25">
      <c r="A176" s="40" t="s">
        <v>146</v>
      </c>
      <c r="B176" s="40" t="s">
        <v>72</v>
      </c>
      <c r="C176" s="40" t="s">
        <v>147</v>
      </c>
      <c r="D176" s="40" t="s">
        <v>130</v>
      </c>
      <c r="E176" s="40" t="s">
        <v>131</v>
      </c>
      <c r="F176" s="33">
        <v>1402.44</v>
      </c>
      <c r="G176" s="33">
        <v>1427.1</v>
      </c>
      <c r="H176" s="33">
        <v>1560.78</v>
      </c>
    </row>
    <row r="177" spans="1:8" x14ac:dyDescent="0.25">
      <c r="A177" s="40" t="s">
        <v>146</v>
      </c>
      <c r="B177" s="40" t="s">
        <v>72</v>
      </c>
      <c r="C177" s="40" t="s">
        <v>147</v>
      </c>
      <c r="D177" s="40" t="s">
        <v>130</v>
      </c>
      <c r="E177" s="40" t="s">
        <v>132</v>
      </c>
      <c r="F177" s="33">
        <v>1605.45</v>
      </c>
      <c r="G177" s="33">
        <v>1908.5900000000001</v>
      </c>
      <c r="H177" s="33">
        <v>2064.15</v>
      </c>
    </row>
    <row r="178" spans="1:8" x14ac:dyDescent="0.25">
      <c r="A178" s="40" t="s">
        <v>146</v>
      </c>
      <c r="B178" s="40" t="s">
        <v>72</v>
      </c>
      <c r="C178" s="40" t="s">
        <v>147</v>
      </c>
      <c r="D178" s="40" t="s">
        <v>133</v>
      </c>
      <c r="E178" s="40" t="s">
        <v>134</v>
      </c>
      <c r="F178" s="33">
        <v>1809.4999999999998</v>
      </c>
      <c r="G178" s="33">
        <v>2206.08</v>
      </c>
      <c r="H178" s="33">
        <v>2429.8999999999996</v>
      </c>
    </row>
    <row r="179" spans="1:8" x14ac:dyDescent="0.25">
      <c r="A179" s="40" t="s">
        <v>146</v>
      </c>
      <c r="B179" s="40" t="s">
        <v>72</v>
      </c>
      <c r="C179" s="40" t="s">
        <v>147</v>
      </c>
      <c r="D179" s="40" t="s">
        <v>133</v>
      </c>
      <c r="E179" s="40" t="s">
        <v>135</v>
      </c>
      <c r="F179" s="33">
        <v>2314.04</v>
      </c>
      <c r="G179" s="33">
        <v>1906.08</v>
      </c>
      <c r="H179" s="33">
        <v>2652.68</v>
      </c>
    </row>
    <row r="180" spans="1:8" x14ac:dyDescent="0.25">
      <c r="A180" s="40" t="s">
        <v>146</v>
      </c>
      <c r="B180" s="40" t="s">
        <v>72</v>
      </c>
      <c r="C180" s="40" t="s">
        <v>147</v>
      </c>
      <c r="D180" s="40" t="s">
        <v>133</v>
      </c>
      <c r="E180" s="40" t="s">
        <v>136</v>
      </c>
      <c r="F180" s="33">
        <v>3709.7999999999997</v>
      </c>
      <c r="G180" s="33">
        <v>5496</v>
      </c>
      <c r="H180" s="33">
        <v>5688.3600000000006</v>
      </c>
    </row>
    <row r="181" spans="1:8" x14ac:dyDescent="0.25">
      <c r="A181" s="40" t="s">
        <v>146</v>
      </c>
      <c r="B181" s="40" t="s">
        <v>72</v>
      </c>
      <c r="C181" s="40" t="s">
        <v>147</v>
      </c>
      <c r="D181" s="40" t="s">
        <v>133</v>
      </c>
      <c r="E181" s="40" t="s">
        <v>137</v>
      </c>
      <c r="F181" s="33">
        <v>2745.3599999999997</v>
      </c>
      <c r="G181" s="33">
        <v>2338.41</v>
      </c>
      <c r="H181" s="33">
        <v>2974.1400000000003</v>
      </c>
    </row>
    <row r="182" spans="1:8" x14ac:dyDescent="0.25">
      <c r="A182" s="40" t="s">
        <v>146</v>
      </c>
      <c r="B182" s="40" t="s">
        <v>72</v>
      </c>
      <c r="C182" s="40" t="s">
        <v>147</v>
      </c>
      <c r="D182" s="40" t="s">
        <v>133</v>
      </c>
      <c r="E182" s="40" t="s">
        <v>138</v>
      </c>
      <c r="F182" s="33">
        <v>1173</v>
      </c>
      <c r="G182" s="33">
        <v>1403.9</v>
      </c>
      <c r="H182" s="33">
        <v>1360.68</v>
      </c>
    </row>
    <row r="183" spans="1:8" x14ac:dyDescent="0.25">
      <c r="A183" s="40" t="s">
        <v>146</v>
      </c>
      <c r="B183" s="40" t="s">
        <v>72</v>
      </c>
      <c r="C183" s="40" t="s">
        <v>147</v>
      </c>
      <c r="D183" s="40" t="s">
        <v>133</v>
      </c>
      <c r="E183" s="40" t="s">
        <v>139</v>
      </c>
      <c r="F183" s="33">
        <v>739.48</v>
      </c>
      <c r="G183" s="33">
        <v>596.84999999999991</v>
      </c>
      <c r="H183" s="33">
        <v>895.16000000000008</v>
      </c>
    </row>
    <row r="184" spans="1:8" x14ac:dyDescent="0.25">
      <c r="A184" s="40" t="s">
        <v>146</v>
      </c>
      <c r="B184" s="40" t="s">
        <v>72</v>
      </c>
      <c r="C184" s="40" t="s">
        <v>147</v>
      </c>
      <c r="D184" s="40" t="s">
        <v>133</v>
      </c>
      <c r="E184" s="40" t="s">
        <v>140</v>
      </c>
      <c r="F184" s="33">
        <v>486.39000000000004</v>
      </c>
      <c r="G184" s="33">
        <v>339.45</v>
      </c>
      <c r="H184" s="33">
        <v>413.17</v>
      </c>
    </row>
    <row r="185" spans="1:8" x14ac:dyDescent="0.25">
      <c r="A185" s="40" t="s">
        <v>146</v>
      </c>
      <c r="B185" s="40" t="s">
        <v>73</v>
      </c>
      <c r="C185" s="40" t="s">
        <v>147</v>
      </c>
      <c r="D185" s="40" t="s">
        <v>130</v>
      </c>
      <c r="E185" s="40" t="s">
        <v>131</v>
      </c>
      <c r="F185" s="33">
        <v>516.52</v>
      </c>
      <c r="G185" s="33">
        <v>571.32000000000005</v>
      </c>
      <c r="H185" s="33">
        <v>739.88</v>
      </c>
    </row>
    <row r="186" spans="1:8" x14ac:dyDescent="0.25">
      <c r="A186" s="40" t="s">
        <v>146</v>
      </c>
      <c r="B186" s="40" t="s">
        <v>73</v>
      </c>
      <c r="C186" s="40" t="s">
        <v>147</v>
      </c>
      <c r="D186" s="40" t="s">
        <v>130</v>
      </c>
      <c r="E186" s="40" t="s">
        <v>132</v>
      </c>
      <c r="F186" s="33">
        <v>584.64</v>
      </c>
      <c r="G186" s="33">
        <v>578.87</v>
      </c>
      <c r="H186" s="33">
        <v>420.21</v>
      </c>
    </row>
    <row r="187" spans="1:8" x14ac:dyDescent="0.25">
      <c r="A187" s="40" t="s">
        <v>146</v>
      </c>
      <c r="B187" s="40" t="s">
        <v>73</v>
      </c>
      <c r="C187" s="40" t="s">
        <v>147</v>
      </c>
      <c r="D187" s="40" t="s">
        <v>133</v>
      </c>
      <c r="E187" s="40" t="s">
        <v>134</v>
      </c>
      <c r="F187" s="33">
        <v>537.6</v>
      </c>
      <c r="G187" s="33">
        <v>581.08000000000004</v>
      </c>
      <c r="H187" s="33">
        <v>904.96</v>
      </c>
    </row>
    <row r="188" spans="1:8" x14ac:dyDescent="0.25">
      <c r="A188" s="40" t="s">
        <v>146</v>
      </c>
      <c r="B188" s="40" t="s">
        <v>73</v>
      </c>
      <c r="C188" s="40" t="s">
        <v>147</v>
      </c>
      <c r="D188" s="40" t="s">
        <v>133</v>
      </c>
      <c r="E188" s="40" t="s">
        <v>135</v>
      </c>
      <c r="F188" s="33">
        <v>524.44999999999993</v>
      </c>
      <c r="G188" s="33">
        <v>372.64000000000004</v>
      </c>
      <c r="H188" s="33">
        <v>586.15</v>
      </c>
    </row>
    <row r="189" spans="1:8" x14ac:dyDescent="0.25">
      <c r="A189" s="40" t="s">
        <v>146</v>
      </c>
      <c r="B189" s="40" t="s">
        <v>73</v>
      </c>
      <c r="C189" s="40" t="s">
        <v>147</v>
      </c>
      <c r="D189" s="40" t="s">
        <v>133</v>
      </c>
      <c r="E189" s="40" t="s">
        <v>136</v>
      </c>
      <c r="F189" s="33">
        <v>1769.6000000000001</v>
      </c>
      <c r="G189" s="33">
        <v>1356.54</v>
      </c>
      <c r="H189" s="33">
        <v>1681.1200000000001</v>
      </c>
    </row>
    <row r="190" spans="1:8" x14ac:dyDescent="0.25">
      <c r="A190" s="40" t="s">
        <v>146</v>
      </c>
      <c r="B190" s="40" t="s">
        <v>73</v>
      </c>
      <c r="C190" s="40" t="s">
        <v>147</v>
      </c>
      <c r="D190" s="40" t="s">
        <v>133</v>
      </c>
      <c r="E190" s="40" t="s">
        <v>137</v>
      </c>
      <c r="F190" s="33">
        <v>893.49</v>
      </c>
      <c r="G190" s="33">
        <v>894.45</v>
      </c>
      <c r="H190" s="33">
        <v>938.7299999999999</v>
      </c>
    </row>
    <row r="191" spans="1:8" x14ac:dyDescent="0.25">
      <c r="A191" s="40" t="s">
        <v>146</v>
      </c>
      <c r="B191" s="40" t="s">
        <v>73</v>
      </c>
      <c r="C191" s="40" t="s">
        <v>147</v>
      </c>
      <c r="D191" s="40" t="s">
        <v>133</v>
      </c>
      <c r="E191" s="40" t="s">
        <v>138</v>
      </c>
      <c r="F191" s="33">
        <v>349.86</v>
      </c>
      <c r="G191" s="33">
        <v>282.13</v>
      </c>
      <c r="H191" s="33">
        <v>217.76999999999998</v>
      </c>
    </row>
    <row r="192" spans="1:8" x14ac:dyDescent="0.25">
      <c r="A192" s="40" t="s">
        <v>146</v>
      </c>
      <c r="B192" s="40" t="s">
        <v>73</v>
      </c>
      <c r="C192" s="40" t="s">
        <v>147</v>
      </c>
      <c r="D192" s="40" t="s">
        <v>133</v>
      </c>
      <c r="E192" s="40" t="s">
        <v>139</v>
      </c>
      <c r="F192" s="33">
        <v>204.68</v>
      </c>
      <c r="G192" s="33">
        <v>246.56</v>
      </c>
      <c r="H192" s="33">
        <v>192.64000000000001</v>
      </c>
    </row>
    <row r="193" spans="1:8" x14ac:dyDescent="0.25">
      <c r="A193" s="40" t="s">
        <v>146</v>
      </c>
      <c r="B193" s="40" t="s">
        <v>73</v>
      </c>
      <c r="C193" s="40" t="s">
        <v>147</v>
      </c>
      <c r="D193" s="40" t="s">
        <v>133</v>
      </c>
      <c r="E193" s="40" t="s">
        <v>140</v>
      </c>
      <c r="F193" s="33">
        <v>288.08</v>
      </c>
      <c r="G193" s="33">
        <v>148.19999999999999</v>
      </c>
      <c r="H193" s="33">
        <v>310.24</v>
      </c>
    </row>
    <row r="194" spans="1:8" x14ac:dyDescent="0.25">
      <c r="A194" s="40" t="s">
        <v>148</v>
      </c>
      <c r="B194" s="40" t="s">
        <v>67</v>
      </c>
      <c r="C194" s="40" t="s">
        <v>149</v>
      </c>
      <c r="D194" s="40" t="s">
        <v>130</v>
      </c>
      <c r="E194" s="40" t="s">
        <v>131</v>
      </c>
      <c r="F194" s="33">
        <v>16518.330000000002</v>
      </c>
      <c r="G194" s="33">
        <v>19758.43</v>
      </c>
      <c r="H194" s="33">
        <v>20393</v>
      </c>
    </row>
    <row r="195" spans="1:8" x14ac:dyDescent="0.25">
      <c r="A195" s="40" t="s">
        <v>148</v>
      </c>
      <c r="B195" s="40" t="s">
        <v>67</v>
      </c>
      <c r="C195" s="40" t="s">
        <v>149</v>
      </c>
      <c r="D195" s="40" t="s">
        <v>130</v>
      </c>
      <c r="E195" s="40" t="s">
        <v>132</v>
      </c>
      <c r="F195" s="33">
        <v>22219.680000000004</v>
      </c>
      <c r="G195" s="33">
        <v>17986.68</v>
      </c>
      <c r="H195" s="33">
        <v>21624.510000000002</v>
      </c>
    </row>
    <row r="196" spans="1:8" x14ac:dyDescent="0.25">
      <c r="A196" s="40" t="s">
        <v>148</v>
      </c>
      <c r="B196" s="40" t="s">
        <v>67</v>
      </c>
      <c r="C196" s="40" t="s">
        <v>149</v>
      </c>
      <c r="D196" s="40" t="s">
        <v>133</v>
      </c>
      <c r="E196" s="40" t="s">
        <v>134</v>
      </c>
      <c r="F196" s="33">
        <v>23575.68</v>
      </c>
      <c r="G196" s="33">
        <v>17681.490000000002</v>
      </c>
      <c r="H196" s="33">
        <v>22593.360000000001</v>
      </c>
    </row>
    <row r="197" spans="1:8" x14ac:dyDescent="0.25">
      <c r="A197" s="40" t="s">
        <v>148</v>
      </c>
      <c r="B197" s="40" t="s">
        <v>67</v>
      </c>
      <c r="C197" s="40" t="s">
        <v>149</v>
      </c>
      <c r="D197" s="40" t="s">
        <v>133</v>
      </c>
      <c r="E197" s="40" t="s">
        <v>135</v>
      </c>
      <c r="F197" s="33">
        <v>32416.560000000001</v>
      </c>
      <c r="G197" s="33">
        <v>17754.66</v>
      </c>
      <c r="H197" s="33">
        <v>24230.560000000001</v>
      </c>
    </row>
    <row r="198" spans="1:8" x14ac:dyDescent="0.25">
      <c r="A198" s="40" t="s">
        <v>148</v>
      </c>
      <c r="B198" s="40" t="s">
        <v>67</v>
      </c>
      <c r="C198" s="40" t="s">
        <v>149</v>
      </c>
      <c r="D198" s="40" t="s">
        <v>133</v>
      </c>
      <c r="E198" s="40" t="s">
        <v>136</v>
      </c>
      <c r="F198" s="33">
        <v>76835.599999999991</v>
      </c>
      <c r="G198" s="33">
        <v>61032.72</v>
      </c>
      <c r="H198" s="33">
        <v>49861.4</v>
      </c>
    </row>
    <row r="199" spans="1:8" x14ac:dyDescent="0.25">
      <c r="A199" s="40" t="s">
        <v>148</v>
      </c>
      <c r="B199" s="40" t="s">
        <v>67</v>
      </c>
      <c r="C199" s="40" t="s">
        <v>149</v>
      </c>
      <c r="D199" s="40" t="s">
        <v>133</v>
      </c>
      <c r="E199" s="40" t="s">
        <v>137</v>
      </c>
      <c r="F199" s="33">
        <v>23835.9</v>
      </c>
      <c r="G199" s="33">
        <v>24397.52</v>
      </c>
      <c r="H199" s="33">
        <v>36476.15</v>
      </c>
    </row>
    <row r="200" spans="1:8" x14ac:dyDescent="0.25">
      <c r="A200" s="40" t="s">
        <v>148</v>
      </c>
      <c r="B200" s="40" t="s">
        <v>67</v>
      </c>
      <c r="C200" s="40" t="s">
        <v>149</v>
      </c>
      <c r="D200" s="40" t="s">
        <v>133</v>
      </c>
      <c r="E200" s="40" t="s">
        <v>138</v>
      </c>
      <c r="F200" s="33">
        <v>16525.600000000002</v>
      </c>
      <c r="G200" s="33">
        <v>15537.500000000002</v>
      </c>
      <c r="H200" s="33">
        <v>11917.5</v>
      </c>
    </row>
    <row r="201" spans="1:8" x14ac:dyDescent="0.25">
      <c r="A201" s="40" t="s">
        <v>148</v>
      </c>
      <c r="B201" s="40" t="s">
        <v>67</v>
      </c>
      <c r="C201" s="40" t="s">
        <v>149</v>
      </c>
      <c r="D201" s="40" t="s">
        <v>133</v>
      </c>
      <c r="E201" s="40" t="s">
        <v>139</v>
      </c>
      <c r="F201" s="33">
        <v>8008.77</v>
      </c>
      <c r="G201" s="33">
        <v>5547</v>
      </c>
      <c r="H201" s="33">
        <v>9776.9399999999987</v>
      </c>
    </row>
    <row r="202" spans="1:8" x14ac:dyDescent="0.25">
      <c r="A202" s="40" t="s">
        <v>148</v>
      </c>
      <c r="B202" s="40" t="s">
        <v>67</v>
      </c>
      <c r="C202" s="40" t="s">
        <v>149</v>
      </c>
      <c r="D202" s="40" t="s">
        <v>133</v>
      </c>
      <c r="E202" s="40" t="s">
        <v>140</v>
      </c>
      <c r="F202" s="33">
        <v>4337.41</v>
      </c>
      <c r="G202" s="33">
        <v>3655.11</v>
      </c>
      <c r="H202" s="33">
        <v>6083.64</v>
      </c>
    </row>
    <row r="203" spans="1:8" x14ac:dyDescent="0.25">
      <c r="A203" s="40" t="s">
        <v>148</v>
      </c>
      <c r="B203" s="40" t="s">
        <v>68</v>
      </c>
      <c r="C203" s="40" t="s">
        <v>149</v>
      </c>
      <c r="D203" s="40" t="s">
        <v>130</v>
      </c>
      <c r="E203" s="40" t="s">
        <v>131</v>
      </c>
      <c r="F203" s="33">
        <v>13218.279999999999</v>
      </c>
      <c r="G203" s="33">
        <v>10999.12</v>
      </c>
      <c r="H203" s="33">
        <v>12515.18</v>
      </c>
    </row>
    <row r="204" spans="1:8" x14ac:dyDescent="0.25">
      <c r="A204" s="40" t="s">
        <v>148</v>
      </c>
      <c r="B204" s="40" t="s">
        <v>68</v>
      </c>
      <c r="C204" s="40" t="s">
        <v>149</v>
      </c>
      <c r="D204" s="40" t="s">
        <v>130</v>
      </c>
      <c r="E204" s="40" t="s">
        <v>132</v>
      </c>
      <c r="F204" s="33">
        <v>13943.820000000002</v>
      </c>
      <c r="G204" s="33">
        <v>20844.690000000002</v>
      </c>
      <c r="H204" s="33">
        <v>22394.620000000003</v>
      </c>
    </row>
    <row r="205" spans="1:8" x14ac:dyDescent="0.25">
      <c r="A205" s="40" t="s">
        <v>148</v>
      </c>
      <c r="B205" s="40" t="s">
        <v>68</v>
      </c>
      <c r="C205" s="40" t="s">
        <v>149</v>
      </c>
      <c r="D205" s="40" t="s">
        <v>133</v>
      </c>
      <c r="E205" s="40" t="s">
        <v>134</v>
      </c>
      <c r="F205" s="33">
        <v>21235.199999999997</v>
      </c>
      <c r="G205" s="33">
        <v>18876.199999999997</v>
      </c>
      <c r="H205" s="33">
        <v>24572.16</v>
      </c>
    </row>
    <row r="206" spans="1:8" x14ac:dyDescent="0.25">
      <c r="A206" s="40" t="s">
        <v>148</v>
      </c>
      <c r="B206" s="40" t="s">
        <v>68</v>
      </c>
      <c r="C206" s="40" t="s">
        <v>149</v>
      </c>
      <c r="D206" s="40" t="s">
        <v>133</v>
      </c>
      <c r="E206" s="40" t="s">
        <v>135</v>
      </c>
      <c r="F206" s="33">
        <v>13258.74</v>
      </c>
      <c r="G206" s="33">
        <v>16784.64</v>
      </c>
      <c r="H206" s="33">
        <v>21093.45</v>
      </c>
    </row>
    <row r="207" spans="1:8" x14ac:dyDescent="0.25">
      <c r="A207" s="40" t="s">
        <v>148</v>
      </c>
      <c r="B207" s="40" t="s">
        <v>68</v>
      </c>
      <c r="C207" s="40" t="s">
        <v>149</v>
      </c>
      <c r="D207" s="40" t="s">
        <v>133</v>
      </c>
      <c r="E207" s="40" t="s">
        <v>136</v>
      </c>
      <c r="F207" s="33">
        <v>75841.919999999998</v>
      </c>
      <c r="G207" s="33">
        <v>53370.239999999998</v>
      </c>
      <c r="H207" s="33">
        <v>71101.8</v>
      </c>
    </row>
    <row r="208" spans="1:8" x14ac:dyDescent="0.25">
      <c r="A208" s="40" t="s">
        <v>148</v>
      </c>
      <c r="B208" s="40" t="s">
        <v>68</v>
      </c>
      <c r="C208" s="40" t="s">
        <v>149</v>
      </c>
      <c r="D208" s="40" t="s">
        <v>133</v>
      </c>
      <c r="E208" s="40" t="s">
        <v>137</v>
      </c>
      <c r="F208" s="33">
        <v>15878.8</v>
      </c>
      <c r="G208" s="33">
        <v>21172.2</v>
      </c>
      <c r="H208" s="33">
        <v>24725.56</v>
      </c>
    </row>
    <row r="209" spans="1:8" x14ac:dyDescent="0.25">
      <c r="A209" s="40" t="s">
        <v>148</v>
      </c>
      <c r="B209" s="40" t="s">
        <v>68</v>
      </c>
      <c r="C209" s="40" t="s">
        <v>149</v>
      </c>
      <c r="D209" s="40" t="s">
        <v>133</v>
      </c>
      <c r="E209" s="40" t="s">
        <v>138</v>
      </c>
      <c r="F209" s="33">
        <v>20184.120000000003</v>
      </c>
      <c r="G209" s="33">
        <v>16944.240000000002</v>
      </c>
      <c r="H209" s="33">
        <v>14951.2</v>
      </c>
    </row>
    <row r="210" spans="1:8" x14ac:dyDescent="0.25">
      <c r="A210" s="40" t="s">
        <v>148</v>
      </c>
      <c r="B210" s="40" t="s">
        <v>68</v>
      </c>
      <c r="C210" s="40" t="s">
        <v>149</v>
      </c>
      <c r="D210" s="40" t="s">
        <v>133</v>
      </c>
      <c r="E210" s="40" t="s">
        <v>139</v>
      </c>
      <c r="F210" s="33">
        <v>5557.4100000000008</v>
      </c>
      <c r="G210" s="33">
        <v>5672.0700000000006</v>
      </c>
      <c r="H210" s="33">
        <v>7272.6600000000008</v>
      </c>
    </row>
    <row r="211" spans="1:8" x14ac:dyDescent="0.25">
      <c r="A211" s="40" t="s">
        <v>148</v>
      </c>
      <c r="B211" s="40" t="s">
        <v>68</v>
      </c>
      <c r="C211" s="40" t="s">
        <v>149</v>
      </c>
      <c r="D211" s="40" t="s">
        <v>133</v>
      </c>
      <c r="E211" s="40" t="s">
        <v>140</v>
      </c>
      <c r="F211" s="33">
        <v>4659.78</v>
      </c>
      <c r="G211" s="33">
        <v>5597</v>
      </c>
      <c r="H211" s="33">
        <v>6800.76</v>
      </c>
    </row>
    <row r="212" spans="1:8" x14ac:dyDescent="0.25">
      <c r="A212" s="40" t="s">
        <v>148</v>
      </c>
      <c r="B212" s="40" t="s">
        <v>69</v>
      </c>
      <c r="C212" s="40" t="s">
        <v>149</v>
      </c>
      <c r="D212" s="40" t="s">
        <v>130</v>
      </c>
      <c r="E212" s="40" t="s">
        <v>131</v>
      </c>
      <c r="F212" s="33">
        <v>15535.349999999999</v>
      </c>
      <c r="G212" s="33">
        <v>11774.160000000002</v>
      </c>
      <c r="H212" s="33">
        <v>13736.519999999999</v>
      </c>
    </row>
    <row r="213" spans="1:8" x14ac:dyDescent="0.25">
      <c r="A213" s="40" t="s">
        <v>148</v>
      </c>
      <c r="B213" s="40" t="s">
        <v>69</v>
      </c>
      <c r="C213" s="40" t="s">
        <v>149</v>
      </c>
      <c r="D213" s="40" t="s">
        <v>130</v>
      </c>
      <c r="E213" s="40" t="s">
        <v>132</v>
      </c>
      <c r="F213" s="33">
        <v>15277.810000000001</v>
      </c>
      <c r="G213" s="33">
        <v>14783.4</v>
      </c>
      <c r="H213" s="33">
        <v>19532.39</v>
      </c>
    </row>
    <row r="214" spans="1:8" x14ac:dyDescent="0.25">
      <c r="A214" s="40" t="s">
        <v>148</v>
      </c>
      <c r="B214" s="40" t="s">
        <v>69</v>
      </c>
      <c r="C214" s="40" t="s">
        <v>149</v>
      </c>
      <c r="D214" s="40" t="s">
        <v>133</v>
      </c>
      <c r="E214" s="40" t="s">
        <v>134</v>
      </c>
      <c r="F214" s="33">
        <v>13353.78</v>
      </c>
      <c r="G214" s="33">
        <v>19064.100000000002</v>
      </c>
      <c r="H214" s="33">
        <v>22458.63</v>
      </c>
    </row>
    <row r="215" spans="1:8" x14ac:dyDescent="0.25">
      <c r="A215" s="40" t="s">
        <v>148</v>
      </c>
      <c r="B215" s="40" t="s">
        <v>69</v>
      </c>
      <c r="C215" s="40" t="s">
        <v>149</v>
      </c>
      <c r="D215" s="40" t="s">
        <v>133</v>
      </c>
      <c r="E215" s="40" t="s">
        <v>135</v>
      </c>
      <c r="F215" s="33">
        <v>17029.11</v>
      </c>
      <c r="G215" s="33">
        <v>15319.92</v>
      </c>
      <c r="H215" s="33">
        <v>16003.26</v>
      </c>
    </row>
    <row r="216" spans="1:8" x14ac:dyDescent="0.25">
      <c r="A216" s="40" t="s">
        <v>148</v>
      </c>
      <c r="B216" s="40" t="s">
        <v>69</v>
      </c>
      <c r="C216" s="40" t="s">
        <v>149</v>
      </c>
      <c r="D216" s="40" t="s">
        <v>133</v>
      </c>
      <c r="E216" s="40" t="s">
        <v>136</v>
      </c>
      <c r="F216" s="33">
        <v>97245.41</v>
      </c>
      <c r="G216" s="33">
        <v>56141.82</v>
      </c>
      <c r="H216" s="33">
        <v>63159.39</v>
      </c>
    </row>
    <row r="217" spans="1:8" x14ac:dyDescent="0.25">
      <c r="A217" s="40" t="s">
        <v>148</v>
      </c>
      <c r="B217" s="40" t="s">
        <v>69</v>
      </c>
      <c r="C217" s="40" t="s">
        <v>149</v>
      </c>
      <c r="D217" s="40" t="s">
        <v>133</v>
      </c>
      <c r="E217" s="40" t="s">
        <v>137</v>
      </c>
      <c r="F217" s="33">
        <v>17127.989999999998</v>
      </c>
      <c r="G217" s="33">
        <v>14390.64</v>
      </c>
      <c r="H217" s="33">
        <v>23463</v>
      </c>
    </row>
    <row r="218" spans="1:8" x14ac:dyDescent="0.25">
      <c r="A218" s="40" t="s">
        <v>148</v>
      </c>
      <c r="B218" s="40" t="s">
        <v>69</v>
      </c>
      <c r="C218" s="40" t="s">
        <v>149</v>
      </c>
      <c r="D218" s="40" t="s">
        <v>133</v>
      </c>
      <c r="E218" s="40" t="s">
        <v>138</v>
      </c>
      <c r="F218" s="33">
        <v>13309.92</v>
      </c>
      <c r="G218" s="33">
        <v>12286.08</v>
      </c>
      <c r="H218" s="33">
        <v>11432.880000000001</v>
      </c>
    </row>
    <row r="219" spans="1:8" x14ac:dyDescent="0.25">
      <c r="A219" s="40" t="s">
        <v>148</v>
      </c>
      <c r="B219" s="40" t="s">
        <v>69</v>
      </c>
      <c r="C219" s="40" t="s">
        <v>149</v>
      </c>
      <c r="D219" s="40" t="s">
        <v>133</v>
      </c>
      <c r="E219" s="40" t="s">
        <v>139</v>
      </c>
      <c r="F219" s="33">
        <v>4550.4000000000005</v>
      </c>
      <c r="G219" s="33">
        <v>3741.44</v>
      </c>
      <c r="H219" s="33">
        <v>3583.44</v>
      </c>
    </row>
    <row r="220" spans="1:8" x14ac:dyDescent="0.25">
      <c r="A220" s="40" t="s">
        <v>148</v>
      </c>
      <c r="B220" s="40" t="s">
        <v>69</v>
      </c>
      <c r="C220" s="40" t="s">
        <v>150</v>
      </c>
      <c r="D220" s="40" t="s">
        <v>133</v>
      </c>
      <c r="E220" s="40" t="s">
        <v>140</v>
      </c>
      <c r="F220" s="33">
        <v>7465.6399999999994</v>
      </c>
      <c r="G220" s="33">
        <v>6500.16</v>
      </c>
      <c r="H220" s="33">
        <v>7694.18</v>
      </c>
    </row>
    <row r="221" spans="1:8" x14ac:dyDescent="0.25">
      <c r="A221" s="40" t="s">
        <v>148</v>
      </c>
      <c r="B221" s="40" t="s">
        <v>70</v>
      </c>
      <c r="C221" s="40" t="s">
        <v>150</v>
      </c>
      <c r="D221" s="40" t="s">
        <v>130</v>
      </c>
      <c r="E221" s="40" t="s">
        <v>131</v>
      </c>
      <c r="F221" s="33">
        <v>1216.2</v>
      </c>
      <c r="G221" s="33">
        <v>1423.5800000000002</v>
      </c>
      <c r="H221" s="33">
        <v>1662.1399999999999</v>
      </c>
    </row>
    <row r="222" spans="1:8" x14ac:dyDescent="0.25">
      <c r="A222" s="40" t="s">
        <v>148</v>
      </c>
      <c r="B222" s="40" t="s">
        <v>70</v>
      </c>
      <c r="C222" s="40" t="s">
        <v>150</v>
      </c>
      <c r="D222" s="40" t="s">
        <v>130</v>
      </c>
      <c r="E222" s="40" t="s">
        <v>132</v>
      </c>
      <c r="F222" s="33">
        <v>2656.3300000000004</v>
      </c>
      <c r="G222" s="33">
        <v>2295.96</v>
      </c>
      <c r="H222" s="33">
        <v>2729.44</v>
      </c>
    </row>
    <row r="223" spans="1:8" x14ac:dyDescent="0.25">
      <c r="A223" s="40" t="s">
        <v>148</v>
      </c>
      <c r="B223" s="40" t="s">
        <v>70</v>
      </c>
      <c r="C223" s="40" t="s">
        <v>150</v>
      </c>
      <c r="D223" s="40" t="s">
        <v>133</v>
      </c>
      <c r="E223" s="40" t="s">
        <v>134</v>
      </c>
      <c r="F223" s="33">
        <v>4114.3200000000006</v>
      </c>
      <c r="G223" s="33">
        <v>3538.8</v>
      </c>
      <c r="H223" s="33">
        <v>3583.44</v>
      </c>
    </row>
    <row r="224" spans="1:8" x14ac:dyDescent="0.25">
      <c r="A224" s="40" t="s">
        <v>148</v>
      </c>
      <c r="B224" s="40" t="s">
        <v>70</v>
      </c>
      <c r="C224" s="40" t="s">
        <v>150</v>
      </c>
      <c r="D224" s="40" t="s">
        <v>133</v>
      </c>
      <c r="E224" s="40" t="s">
        <v>135</v>
      </c>
      <c r="F224" s="33">
        <v>2620.9499999999998</v>
      </c>
      <c r="G224" s="33">
        <v>1545.69</v>
      </c>
      <c r="H224" s="33">
        <v>1660.8</v>
      </c>
    </row>
    <row r="225" spans="1:8" x14ac:dyDescent="0.25">
      <c r="A225" s="40" t="s">
        <v>148</v>
      </c>
      <c r="B225" s="40" t="s">
        <v>70</v>
      </c>
      <c r="C225" s="40" t="s">
        <v>150</v>
      </c>
      <c r="D225" s="40" t="s">
        <v>133</v>
      </c>
      <c r="E225" s="40" t="s">
        <v>136</v>
      </c>
      <c r="F225" s="33">
        <v>10691.099999999999</v>
      </c>
      <c r="G225" s="33">
        <v>12761.439999999999</v>
      </c>
      <c r="H225" s="33">
        <v>10080.18</v>
      </c>
    </row>
    <row r="226" spans="1:8" x14ac:dyDescent="0.25">
      <c r="A226" s="40" t="s">
        <v>148</v>
      </c>
      <c r="B226" s="40" t="s">
        <v>70</v>
      </c>
      <c r="C226" s="40" t="s">
        <v>150</v>
      </c>
      <c r="D226" s="40" t="s">
        <v>133</v>
      </c>
      <c r="E226" s="40" t="s">
        <v>137</v>
      </c>
      <c r="F226" s="33">
        <v>3721.6400000000003</v>
      </c>
      <c r="G226" s="33">
        <v>3697.4</v>
      </c>
      <c r="H226" s="33">
        <v>4542.59</v>
      </c>
    </row>
    <row r="227" spans="1:8" x14ac:dyDescent="0.25">
      <c r="A227" s="40" t="s">
        <v>148</v>
      </c>
      <c r="B227" s="40" t="s">
        <v>70</v>
      </c>
      <c r="C227" s="40" t="s">
        <v>150</v>
      </c>
      <c r="D227" s="40" t="s">
        <v>133</v>
      </c>
      <c r="E227" s="40" t="s">
        <v>138</v>
      </c>
      <c r="F227" s="33">
        <v>1719.6</v>
      </c>
      <c r="G227" s="33">
        <v>2777.32</v>
      </c>
      <c r="H227" s="33">
        <v>2321.46</v>
      </c>
    </row>
    <row r="228" spans="1:8" x14ac:dyDescent="0.25">
      <c r="A228" s="40" t="s">
        <v>148</v>
      </c>
      <c r="B228" s="40" t="s">
        <v>70</v>
      </c>
      <c r="C228" s="40" t="s">
        <v>150</v>
      </c>
      <c r="D228" s="40" t="s">
        <v>133</v>
      </c>
      <c r="E228" s="40" t="s">
        <v>139</v>
      </c>
      <c r="F228" s="33">
        <v>1881.9</v>
      </c>
      <c r="G228" s="33">
        <v>1319.8899999999999</v>
      </c>
      <c r="H228" s="33">
        <v>2216.46</v>
      </c>
    </row>
    <row r="229" spans="1:8" x14ac:dyDescent="0.25">
      <c r="A229" s="40" t="s">
        <v>148</v>
      </c>
      <c r="B229" s="40" t="s">
        <v>70</v>
      </c>
      <c r="C229" s="40" t="s">
        <v>150</v>
      </c>
      <c r="D229" s="40" t="s">
        <v>133</v>
      </c>
      <c r="E229" s="40" t="s">
        <v>140</v>
      </c>
      <c r="F229" s="33">
        <v>982.80000000000007</v>
      </c>
      <c r="G229" s="33">
        <v>1155.8399999999999</v>
      </c>
      <c r="H229" s="33">
        <v>1043.28</v>
      </c>
    </row>
    <row r="230" spans="1:8" x14ac:dyDescent="0.25">
      <c r="A230" s="40" t="s">
        <v>148</v>
      </c>
      <c r="B230" s="40" t="s">
        <v>71</v>
      </c>
      <c r="C230" s="40" t="s">
        <v>150</v>
      </c>
      <c r="D230" s="40" t="s">
        <v>130</v>
      </c>
      <c r="E230" s="40" t="s">
        <v>131</v>
      </c>
      <c r="F230" s="33">
        <v>828.1</v>
      </c>
      <c r="G230" s="33">
        <v>769.7600000000001</v>
      </c>
      <c r="H230" s="33">
        <v>1337.7</v>
      </c>
    </row>
    <row r="231" spans="1:8" x14ac:dyDescent="0.25">
      <c r="A231" s="40" t="s">
        <v>148</v>
      </c>
      <c r="B231" s="40" t="s">
        <v>71</v>
      </c>
      <c r="C231" s="40" t="s">
        <v>150</v>
      </c>
      <c r="D231" s="40" t="s">
        <v>130</v>
      </c>
      <c r="E231" s="40" t="s">
        <v>132</v>
      </c>
      <c r="F231" s="33">
        <v>819.83999999999992</v>
      </c>
      <c r="G231" s="33">
        <v>576.84</v>
      </c>
      <c r="H231" s="33">
        <v>742.98</v>
      </c>
    </row>
    <row r="232" spans="1:8" x14ac:dyDescent="0.25">
      <c r="A232" s="40" t="s">
        <v>148</v>
      </c>
      <c r="B232" s="40" t="s">
        <v>71</v>
      </c>
      <c r="C232" s="40" t="s">
        <v>150</v>
      </c>
      <c r="D232" s="40" t="s">
        <v>133</v>
      </c>
      <c r="E232" s="40" t="s">
        <v>134</v>
      </c>
      <c r="F232" s="33">
        <v>1687.03</v>
      </c>
      <c r="G232" s="33">
        <v>1602.1200000000001</v>
      </c>
      <c r="H232" s="33">
        <v>2195.4499999999998</v>
      </c>
    </row>
    <row r="233" spans="1:8" x14ac:dyDescent="0.25">
      <c r="A233" s="40" t="s">
        <v>148</v>
      </c>
      <c r="B233" s="40" t="s">
        <v>71</v>
      </c>
      <c r="C233" s="40" t="s">
        <v>150</v>
      </c>
      <c r="D233" s="40" t="s">
        <v>133</v>
      </c>
      <c r="E233" s="40" t="s">
        <v>135</v>
      </c>
      <c r="F233" s="33">
        <v>796.32</v>
      </c>
      <c r="G233" s="33">
        <v>734.71999999999991</v>
      </c>
      <c r="H233" s="33">
        <v>756</v>
      </c>
    </row>
    <row r="234" spans="1:8" x14ac:dyDescent="0.25">
      <c r="A234" s="40" t="s">
        <v>148</v>
      </c>
      <c r="B234" s="40" t="s">
        <v>71</v>
      </c>
      <c r="C234" s="40" t="s">
        <v>150</v>
      </c>
      <c r="D234" s="40" t="s">
        <v>133</v>
      </c>
      <c r="E234" s="40" t="s">
        <v>136</v>
      </c>
      <c r="F234" s="33">
        <v>6132.75</v>
      </c>
      <c r="G234" s="33">
        <v>5771.7</v>
      </c>
      <c r="H234" s="33">
        <v>7431.45</v>
      </c>
    </row>
    <row r="235" spans="1:8" x14ac:dyDescent="0.25">
      <c r="A235" s="40" t="s">
        <v>148</v>
      </c>
      <c r="B235" s="40" t="s">
        <v>71</v>
      </c>
      <c r="C235" s="40" t="s">
        <v>150</v>
      </c>
      <c r="D235" s="40" t="s">
        <v>133</v>
      </c>
      <c r="E235" s="40" t="s">
        <v>137</v>
      </c>
      <c r="F235" s="33">
        <v>1198.8900000000001</v>
      </c>
      <c r="G235" s="33">
        <v>1356.32</v>
      </c>
      <c r="H235" s="33">
        <v>965.34</v>
      </c>
    </row>
    <row r="236" spans="1:8" x14ac:dyDescent="0.25">
      <c r="A236" s="40" t="s">
        <v>148</v>
      </c>
      <c r="B236" s="40" t="s">
        <v>71</v>
      </c>
      <c r="C236" s="40" t="s">
        <v>150</v>
      </c>
      <c r="D236" s="40" t="s">
        <v>133</v>
      </c>
      <c r="E236" s="40" t="s">
        <v>138</v>
      </c>
      <c r="F236" s="33">
        <v>763.49</v>
      </c>
      <c r="G236" s="33">
        <v>619.17999999999995</v>
      </c>
      <c r="H236" s="33">
        <v>771.88</v>
      </c>
    </row>
    <row r="237" spans="1:8" x14ac:dyDescent="0.25">
      <c r="A237" s="40" t="s">
        <v>148</v>
      </c>
      <c r="B237" s="40" t="s">
        <v>71</v>
      </c>
      <c r="C237" s="40" t="s">
        <v>150</v>
      </c>
      <c r="D237" s="40" t="s">
        <v>133</v>
      </c>
      <c r="E237" s="40" t="s">
        <v>139</v>
      </c>
      <c r="F237" s="33">
        <v>486.81000000000006</v>
      </c>
      <c r="G237" s="33">
        <v>374.5</v>
      </c>
      <c r="H237" s="33">
        <v>625.04000000000008</v>
      </c>
    </row>
    <row r="238" spans="1:8" x14ac:dyDescent="0.25">
      <c r="A238" s="40" t="s">
        <v>148</v>
      </c>
      <c r="B238" s="40" t="s">
        <v>71</v>
      </c>
      <c r="C238" s="40" t="s">
        <v>150</v>
      </c>
      <c r="D238" s="40" t="s">
        <v>133</v>
      </c>
      <c r="E238" s="40" t="s">
        <v>140</v>
      </c>
      <c r="F238" s="33">
        <v>582.75</v>
      </c>
      <c r="G238" s="33">
        <v>542.30000000000007</v>
      </c>
      <c r="H238" s="33">
        <v>543.9</v>
      </c>
    </row>
    <row r="239" spans="1:8" x14ac:dyDescent="0.25">
      <c r="A239" s="40" t="s">
        <v>148</v>
      </c>
      <c r="B239" s="40" t="s">
        <v>72</v>
      </c>
      <c r="C239" s="40" t="s">
        <v>150</v>
      </c>
      <c r="D239" s="40" t="s">
        <v>130</v>
      </c>
      <c r="E239" s="40" t="s">
        <v>131</v>
      </c>
      <c r="F239" s="33">
        <v>1247.3799999999999</v>
      </c>
      <c r="G239" s="33">
        <v>1108.26</v>
      </c>
      <c r="H239" s="33">
        <v>1419.89</v>
      </c>
    </row>
    <row r="240" spans="1:8" x14ac:dyDescent="0.25">
      <c r="A240" s="40" t="s">
        <v>148</v>
      </c>
      <c r="B240" s="40" t="s">
        <v>72</v>
      </c>
      <c r="C240" s="40" t="s">
        <v>150</v>
      </c>
      <c r="D240" s="40" t="s">
        <v>130</v>
      </c>
      <c r="E240" s="40" t="s">
        <v>132</v>
      </c>
      <c r="F240" s="33">
        <v>1445.99</v>
      </c>
      <c r="G240" s="33">
        <v>1383.76</v>
      </c>
      <c r="H240" s="33">
        <v>1128.19</v>
      </c>
    </row>
    <row r="241" spans="1:8" x14ac:dyDescent="0.25">
      <c r="A241" s="40" t="s">
        <v>148</v>
      </c>
      <c r="B241" s="40" t="s">
        <v>72</v>
      </c>
      <c r="C241" s="40" t="s">
        <v>150</v>
      </c>
      <c r="D241" s="40" t="s">
        <v>133</v>
      </c>
      <c r="E241" s="40" t="s">
        <v>134</v>
      </c>
      <c r="F241" s="33">
        <v>1901.3999999999999</v>
      </c>
      <c r="G241" s="33">
        <v>2337.2799999999997</v>
      </c>
      <c r="H241" s="33">
        <v>3454.21</v>
      </c>
    </row>
    <row r="242" spans="1:8" x14ac:dyDescent="0.25">
      <c r="A242" s="40" t="s">
        <v>148</v>
      </c>
      <c r="B242" s="40" t="s">
        <v>72</v>
      </c>
      <c r="C242" s="40" t="s">
        <v>150</v>
      </c>
      <c r="D242" s="40" t="s">
        <v>133</v>
      </c>
      <c r="E242" s="40" t="s">
        <v>135</v>
      </c>
      <c r="F242" s="33">
        <v>1858.5900000000001</v>
      </c>
      <c r="G242" s="33">
        <v>1142.56</v>
      </c>
      <c r="H242" s="33">
        <v>1163.79</v>
      </c>
    </row>
    <row r="243" spans="1:8" x14ac:dyDescent="0.25">
      <c r="A243" s="40" t="s">
        <v>148</v>
      </c>
      <c r="B243" s="40" t="s">
        <v>72</v>
      </c>
      <c r="C243" s="40" t="s">
        <v>150</v>
      </c>
      <c r="D243" s="40" t="s">
        <v>133</v>
      </c>
      <c r="E243" s="40" t="s">
        <v>136</v>
      </c>
      <c r="F243" s="33">
        <v>10740.84</v>
      </c>
      <c r="G243" s="33">
        <v>7044.4400000000005</v>
      </c>
      <c r="H243" s="33">
        <v>8342.4</v>
      </c>
    </row>
    <row r="244" spans="1:8" x14ac:dyDescent="0.25">
      <c r="A244" s="40" t="s">
        <v>148</v>
      </c>
      <c r="B244" s="40" t="s">
        <v>72</v>
      </c>
      <c r="C244" s="40" t="s">
        <v>150</v>
      </c>
      <c r="D244" s="40" t="s">
        <v>133</v>
      </c>
      <c r="E244" s="40" t="s">
        <v>137</v>
      </c>
      <c r="F244" s="33">
        <v>2486.1600000000003</v>
      </c>
      <c r="G244" s="33">
        <v>2066.46</v>
      </c>
      <c r="H244" s="33">
        <v>2140.86</v>
      </c>
    </row>
    <row r="245" spans="1:8" x14ac:dyDescent="0.25">
      <c r="A245" s="40" t="s">
        <v>148</v>
      </c>
      <c r="B245" s="40" t="s">
        <v>72</v>
      </c>
      <c r="C245" s="40" t="s">
        <v>150</v>
      </c>
      <c r="D245" s="40" t="s">
        <v>133</v>
      </c>
      <c r="E245" s="40" t="s">
        <v>138</v>
      </c>
      <c r="F245" s="33">
        <v>1231.6499999999999</v>
      </c>
      <c r="G245" s="33">
        <v>862.96</v>
      </c>
      <c r="H245" s="33">
        <v>941.85</v>
      </c>
    </row>
    <row r="246" spans="1:8" x14ac:dyDescent="0.25">
      <c r="A246" s="40" t="s">
        <v>148</v>
      </c>
      <c r="B246" s="40" t="s">
        <v>72</v>
      </c>
      <c r="C246" s="40" t="s">
        <v>150</v>
      </c>
      <c r="D246" s="40" t="s">
        <v>133</v>
      </c>
      <c r="E246" s="40" t="s">
        <v>139</v>
      </c>
      <c r="F246" s="33">
        <v>734.02</v>
      </c>
      <c r="G246" s="33">
        <v>472.85999999999996</v>
      </c>
      <c r="H246" s="33">
        <v>704.06</v>
      </c>
    </row>
    <row r="247" spans="1:8" x14ac:dyDescent="0.25">
      <c r="A247" s="40" t="s">
        <v>148</v>
      </c>
      <c r="B247" s="40" t="s">
        <v>72</v>
      </c>
      <c r="C247" s="40" t="s">
        <v>150</v>
      </c>
      <c r="D247" s="40" t="s">
        <v>133</v>
      </c>
      <c r="E247" s="40" t="s">
        <v>140</v>
      </c>
      <c r="F247" s="33">
        <v>909.09</v>
      </c>
      <c r="G247" s="33">
        <v>509.59999999999997</v>
      </c>
      <c r="H247" s="33">
        <v>540.54000000000008</v>
      </c>
    </row>
    <row r="248" spans="1:8" x14ac:dyDescent="0.25">
      <c r="A248" s="40" t="s">
        <v>148</v>
      </c>
      <c r="B248" s="40" t="s">
        <v>73</v>
      </c>
      <c r="C248" s="40" t="s">
        <v>150</v>
      </c>
      <c r="D248" s="40" t="s">
        <v>130</v>
      </c>
      <c r="E248" s="40" t="s">
        <v>131</v>
      </c>
      <c r="F248" s="33">
        <v>420.47999999999996</v>
      </c>
      <c r="G248" s="33">
        <v>394.44</v>
      </c>
      <c r="H248" s="33">
        <v>525.6</v>
      </c>
    </row>
    <row r="249" spans="1:8" x14ac:dyDescent="0.25">
      <c r="A249" s="40" t="s">
        <v>148</v>
      </c>
      <c r="B249" s="40" t="s">
        <v>73</v>
      </c>
      <c r="C249" s="40" t="s">
        <v>150</v>
      </c>
      <c r="D249" s="40" t="s">
        <v>130</v>
      </c>
      <c r="E249" s="40" t="s">
        <v>132</v>
      </c>
      <c r="F249" s="33">
        <v>432.71999999999997</v>
      </c>
      <c r="G249" s="33">
        <v>428</v>
      </c>
      <c r="H249" s="33">
        <v>661.1</v>
      </c>
    </row>
    <row r="250" spans="1:8" x14ac:dyDescent="0.25">
      <c r="A250" s="40" t="s">
        <v>148</v>
      </c>
      <c r="B250" s="40" t="s">
        <v>73</v>
      </c>
      <c r="C250" s="40" t="s">
        <v>150</v>
      </c>
      <c r="D250" s="40" t="s">
        <v>133</v>
      </c>
      <c r="E250" s="40" t="s">
        <v>134</v>
      </c>
      <c r="F250" s="33">
        <v>1051.17</v>
      </c>
      <c r="G250" s="33">
        <v>892.5200000000001</v>
      </c>
      <c r="H250" s="33">
        <v>871.24</v>
      </c>
    </row>
    <row r="251" spans="1:8" x14ac:dyDescent="0.25">
      <c r="A251" s="40" t="s">
        <v>148</v>
      </c>
      <c r="B251" s="40" t="s">
        <v>73</v>
      </c>
      <c r="C251" s="40" t="s">
        <v>150</v>
      </c>
      <c r="D251" s="40" t="s">
        <v>133</v>
      </c>
      <c r="E251" s="40" t="s">
        <v>135</v>
      </c>
      <c r="F251" s="33">
        <v>544.04000000000008</v>
      </c>
      <c r="G251" s="33">
        <v>490.96000000000004</v>
      </c>
      <c r="H251" s="33">
        <v>909.44</v>
      </c>
    </row>
    <row r="252" spans="1:8" x14ac:dyDescent="0.25">
      <c r="A252" s="40" t="s">
        <v>148</v>
      </c>
      <c r="B252" s="40" t="s">
        <v>73</v>
      </c>
      <c r="C252" s="40" t="s">
        <v>150</v>
      </c>
      <c r="D252" s="40" t="s">
        <v>133</v>
      </c>
      <c r="E252" s="40" t="s">
        <v>136</v>
      </c>
      <c r="F252" s="33">
        <v>2725.5</v>
      </c>
      <c r="G252" s="33">
        <v>2668.36</v>
      </c>
      <c r="H252" s="33">
        <v>3792</v>
      </c>
    </row>
    <row r="253" spans="1:8" x14ac:dyDescent="0.25">
      <c r="A253" s="40" t="s">
        <v>148</v>
      </c>
      <c r="B253" s="40" t="s">
        <v>73</v>
      </c>
      <c r="C253" s="40" t="s">
        <v>150</v>
      </c>
      <c r="D253" s="40" t="s">
        <v>133</v>
      </c>
      <c r="E253" s="40" t="s">
        <v>137</v>
      </c>
      <c r="F253" s="33">
        <v>510.26</v>
      </c>
      <c r="G253" s="33">
        <v>761.28</v>
      </c>
      <c r="H253" s="33">
        <v>674.86</v>
      </c>
    </row>
    <row r="254" spans="1:8" x14ac:dyDescent="0.25">
      <c r="A254" s="40" t="s">
        <v>148</v>
      </c>
      <c r="B254" s="40" t="s">
        <v>73</v>
      </c>
      <c r="C254" s="40" t="s">
        <v>150</v>
      </c>
      <c r="D254" s="40" t="s">
        <v>133</v>
      </c>
      <c r="E254" s="40" t="s">
        <v>138</v>
      </c>
      <c r="F254" s="33">
        <v>462.94</v>
      </c>
      <c r="G254" s="33">
        <v>432.43</v>
      </c>
      <c r="H254" s="33">
        <v>556.69999999999993</v>
      </c>
    </row>
    <row r="255" spans="1:8" x14ac:dyDescent="0.25">
      <c r="A255" s="40" t="s">
        <v>148</v>
      </c>
      <c r="B255" s="40" t="s">
        <v>73</v>
      </c>
      <c r="C255" s="40" t="s">
        <v>150</v>
      </c>
      <c r="D255" s="40" t="s">
        <v>133</v>
      </c>
      <c r="E255" s="40" t="s">
        <v>139</v>
      </c>
      <c r="F255" s="33">
        <v>224.4</v>
      </c>
      <c r="G255" s="33">
        <v>149.82</v>
      </c>
      <c r="H255" s="33">
        <v>216.75</v>
      </c>
    </row>
    <row r="256" spans="1:8" x14ac:dyDescent="0.25">
      <c r="A256" s="40" t="s">
        <v>148</v>
      </c>
      <c r="B256" s="40" t="s">
        <v>73</v>
      </c>
      <c r="C256" s="40" t="s">
        <v>150</v>
      </c>
      <c r="D256" s="40" t="s">
        <v>133</v>
      </c>
      <c r="E256" s="40" t="s">
        <v>140</v>
      </c>
      <c r="F256" s="33">
        <v>201.91</v>
      </c>
      <c r="G256" s="33">
        <v>249.9</v>
      </c>
      <c r="H256" s="33">
        <v>254.87</v>
      </c>
    </row>
    <row r="257" spans="1:8" x14ac:dyDescent="0.25">
      <c r="A257" s="40" t="s">
        <v>151</v>
      </c>
      <c r="B257" s="40" t="s">
        <v>67</v>
      </c>
      <c r="C257" s="40" t="s">
        <v>152</v>
      </c>
      <c r="D257" s="40" t="s">
        <v>130</v>
      </c>
      <c r="E257" s="40" t="s">
        <v>131</v>
      </c>
      <c r="F257" s="33">
        <v>5832.7</v>
      </c>
      <c r="G257" s="33">
        <v>3970.7999999999997</v>
      </c>
      <c r="H257" s="33">
        <v>3971.2000000000003</v>
      </c>
    </row>
    <row r="258" spans="1:8" x14ac:dyDescent="0.25">
      <c r="A258" s="40" t="s">
        <v>151</v>
      </c>
      <c r="B258" s="40" t="s">
        <v>67</v>
      </c>
      <c r="C258" s="40" t="s">
        <v>152</v>
      </c>
      <c r="D258" s="40" t="s">
        <v>130</v>
      </c>
      <c r="E258" s="40" t="s">
        <v>132</v>
      </c>
      <c r="F258" s="33">
        <v>8383.2000000000007</v>
      </c>
      <c r="G258" s="33">
        <v>4324.45</v>
      </c>
      <c r="H258" s="33">
        <v>6661.6500000000005</v>
      </c>
    </row>
    <row r="259" spans="1:8" x14ac:dyDescent="0.25">
      <c r="A259" s="40" t="s">
        <v>151</v>
      </c>
      <c r="B259" s="40" t="s">
        <v>67</v>
      </c>
      <c r="C259" s="40" t="s">
        <v>152</v>
      </c>
      <c r="D259" s="40" t="s">
        <v>133</v>
      </c>
      <c r="E259" s="40" t="s">
        <v>134</v>
      </c>
      <c r="F259" s="33">
        <v>9141.86</v>
      </c>
      <c r="G259" s="33">
        <v>5893.8</v>
      </c>
      <c r="H259" s="33">
        <v>11050.6</v>
      </c>
    </row>
    <row r="260" spans="1:8" x14ac:dyDescent="0.25">
      <c r="A260" s="40" t="s">
        <v>151</v>
      </c>
      <c r="B260" s="40" t="s">
        <v>67</v>
      </c>
      <c r="C260" s="40" t="s">
        <v>152</v>
      </c>
      <c r="D260" s="40" t="s">
        <v>133</v>
      </c>
      <c r="E260" s="40" t="s">
        <v>135</v>
      </c>
      <c r="F260" s="33">
        <v>6279</v>
      </c>
      <c r="G260" s="33">
        <v>7589.82</v>
      </c>
      <c r="H260" s="33">
        <v>5944.12</v>
      </c>
    </row>
    <row r="261" spans="1:8" x14ac:dyDescent="0.25">
      <c r="A261" s="40" t="s">
        <v>151</v>
      </c>
      <c r="B261" s="40" t="s">
        <v>67</v>
      </c>
      <c r="C261" s="40" t="s">
        <v>152</v>
      </c>
      <c r="D261" s="40" t="s">
        <v>133</v>
      </c>
      <c r="E261" s="40" t="s">
        <v>136</v>
      </c>
      <c r="F261" s="33">
        <v>26809.439999999999</v>
      </c>
      <c r="G261" s="33">
        <v>14864.85</v>
      </c>
      <c r="H261" s="33">
        <v>23889.600000000002</v>
      </c>
    </row>
    <row r="262" spans="1:8" x14ac:dyDescent="0.25">
      <c r="A262" s="40" t="s">
        <v>151</v>
      </c>
      <c r="B262" s="40" t="s">
        <v>67</v>
      </c>
      <c r="C262" s="40" t="s">
        <v>152</v>
      </c>
      <c r="D262" s="40" t="s">
        <v>133</v>
      </c>
      <c r="E262" s="40" t="s">
        <v>137</v>
      </c>
      <c r="F262" s="33">
        <v>11281.04</v>
      </c>
      <c r="G262" s="33">
        <v>7629.9999999999991</v>
      </c>
      <c r="H262" s="33">
        <v>13365.580000000002</v>
      </c>
    </row>
    <row r="263" spans="1:8" x14ac:dyDescent="0.25">
      <c r="A263" s="40" t="s">
        <v>151</v>
      </c>
      <c r="B263" s="40" t="s">
        <v>67</v>
      </c>
      <c r="C263" s="40" t="s">
        <v>152</v>
      </c>
      <c r="D263" s="40" t="s">
        <v>133</v>
      </c>
      <c r="E263" s="40" t="s">
        <v>138</v>
      </c>
      <c r="F263" s="33">
        <v>3053.88</v>
      </c>
      <c r="G263" s="33">
        <v>2554.88</v>
      </c>
      <c r="H263" s="33">
        <v>4086.81</v>
      </c>
    </row>
    <row r="264" spans="1:8" x14ac:dyDescent="0.25">
      <c r="A264" s="40" t="s">
        <v>151</v>
      </c>
      <c r="B264" s="40" t="s">
        <v>67</v>
      </c>
      <c r="C264" s="40" t="s">
        <v>152</v>
      </c>
      <c r="D264" s="40" t="s">
        <v>133</v>
      </c>
      <c r="E264" s="40" t="s">
        <v>139</v>
      </c>
      <c r="F264" s="33">
        <v>3897.42</v>
      </c>
      <c r="G264" s="33">
        <v>2682.84</v>
      </c>
      <c r="H264" s="33">
        <v>4050.26</v>
      </c>
    </row>
    <row r="265" spans="1:8" x14ac:dyDescent="0.25">
      <c r="A265" s="40" t="s">
        <v>151</v>
      </c>
      <c r="B265" s="40" t="s">
        <v>67</v>
      </c>
      <c r="C265" s="40" t="s">
        <v>152</v>
      </c>
      <c r="D265" s="40" t="s">
        <v>133</v>
      </c>
      <c r="E265" s="40" t="s">
        <v>140</v>
      </c>
      <c r="F265" s="33">
        <v>1986.1200000000001</v>
      </c>
      <c r="G265" s="33">
        <v>2332.6</v>
      </c>
      <c r="H265" s="33">
        <v>1912.5600000000002</v>
      </c>
    </row>
    <row r="266" spans="1:8" x14ac:dyDescent="0.25">
      <c r="A266" s="40" t="s">
        <v>151</v>
      </c>
      <c r="B266" s="40" t="s">
        <v>68</v>
      </c>
      <c r="C266" s="40" t="s">
        <v>152</v>
      </c>
      <c r="D266" s="40" t="s">
        <v>130</v>
      </c>
      <c r="E266" s="40" t="s">
        <v>131</v>
      </c>
      <c r="F266" s="33">
        <v>4988.5200000000004</v>
      </c>
      <c r="G266" s="33">
        <v>3099.2000000000003</v>
      </c>
      <c r="H266" s="33">
        <v>4023</v>
      </c>
    </row>
    <row r="267" spans="1:8" x14ac:dyDescent="0.25">
      <c r="A267" s="40" t="s">
        <v>151</v>
      </c>
      <c r="B267" s="40" t="s">
        <v>68</v>
      </c>
      <c r="C267" s="40" t="s">
        <v>152</v>
      </c>
      <c r="D267" s="40" t="s">
        <v>130</v>
      </c>
      <c r="E267" s="40" t="s">
        <v>132</v>
      </c>
      <c r="F267" s="33">
        <v>5088.7299999999996</v>
      </c>
      <c r="G267" s="33">
        <v>3978.5</v>
      </c>
      <c r="H267" s="33">
        <v>4169.08</v>
      </c>
    </row>
    <row r="268" spans="1:8" x14ac:dyDescent="0.25">
      <c r="A268" s="40" t="s">
        <v>151</v>
      </c>
      <c r="B268" s="40" t="s">
        <v>68</v>
      </c>
      <c r="C268" s="40" t="s">
        <v>152</v>
      </c>
      <c r="D268" s="40" t="s">
        <v>133</v>
      </c>
      <c r="E268" s="40" t="s">
        <v>134</v>
      </c>
      <c r="F268" s="33">
        <v>6880.6799999999994</v>
      </c>
      <c r="G268" s="33">
        <v>8154.88</v>
      </c>
      <c r="H268" s="33">
        <v>7877.88</v>
      </c>
    </row>
    <row r="269" spans="1:8" x14ac:dyDescent="0.25">
      <c r="A269" s="40" t="s">
        <v>151</v>
      </c>
      <c r="B269" s="40" t="s">
        <v>68</v>
      </c>
      <c r="C269" s="40" t="s">
        <v>152</v>
      </c>
      <c r="D269" s="40" t="s">
        <v>133</v>
      </c>
      <c r="E269" s="40" t="s">
        <v>135</v>
      </c>
      <c r="F269" s="33">
        <v>4099.8</v>
      </c>
      <c r="G269" s="33">
        <v>5769.3499999999995</v>
      </c>
      <c r="H269" s="33">
        <v>5193.08</v>
      </c>
    </row>
    <row r="270" spans="1:8" x14ac:dyDescent="0.25">
      <c r="A270" s="40" t="s">
        <v>151</v>
      </c>
      <c r="B270" s="40" t="s">
        <v>68</v>
      </c>
      <c r="C270" s="40" t="s">
        <v>152</v>
      </c>
      <c r="D270" s="40" t="s">
        <v>133</v>
      </c>
      <c r="E270" s="40" t="s">
        <v>136</v>
      </c>
      <c r="F270" s="33">
        <v>23511.829999999998</v>
      </c>
      <c r="G270" s="33">
        <v>19175.939999999999</v>
      </c>
      <c r="H270" s="33">
        <v>15028.18</v>
      </c>
    </row>
    <row r="271" spans="1:8" x14ac:dyDescent="0.25">
      <c r="A271" s="40" t="s">
        <v>151</v>
      </c>
      <c r="B271" s="40" t="s">
        <v>68</v>
      </c>
      <c r="C271" s="40" t="s">
        <v>152</v>
      </c>
      <c r="D271" s="40" t="s">
        <v>133</v>
      </c>
      <c r="E271" s="40" t="s">
        <v>137</v>
      </c>
      <c r="F271" s="33">
        <v>7221.72</v>
      </c>
      <c r="G271" s="33">
        <v>6516.42</v>
      </c>
      <c r="H271" s="33">
        <v>9191.2799999999988</v>
      </c>
    </row>
    <row r="272" spans="1:8" x14ac:dyDescent="0.25">
      <c r="A272" s="40" t="s">
        <v>151</v>
      </c>
      <c r="B272" s="40" t="s">
        <v>68</v>
      </c>
      <c r="C272" s="40" t="s">
        <v>152</v>
      </c>
      <c r="D272" s="40" t="s">
        <v>133</v>
      </c>
      <c r="E272" s="40" t="s">
        <v>138</v>
      </c>
      <c r="F272" s="33">
        <v>5484.6</v>
      </c>
      <c r="G272" s="33">
        <v>3146.72</v>
      </c>
      <c r="H272" s="33">
        <v>5135.58</v>
      </c>
    </row>
    <row r="273" spans="1:8" x14ac:dyDescent="0.25">
      <c r="A273" s="40" t="s">
        <v>151</v>
      </c>
      <c r="B273" s="40" t="s">
        <v>68</v>
      </c>
      <c r="C273" s="40" t="s">
        <v>152</v>
      </c>
      <c r="D273" s="40" t="s">
        <v>133</v>
      </c>
      <c r="E273" s="40" t="s">
        <v>139</v>
      </c>
      <c r="F273" s="33">
        <v>2303.0700000000002</v>
      </c>
      <c r="G273" s="33">
        <v>2605.8200000000002</v>
      </c>
      <c r="H273" s="33">
        <v>2153.52</v>
      </c>
    </row>
    <row r="274" spans="1:8" x14ac:dyDescent="0.25">
      <c r="A274" s="40" t="s">
        <v>151</v>
      </c>
      <c r="B274" s="40" t="s">
        <v>68</v>
      </c>
      <c r="C274" s="40" t="s">
        <v>152</v>
      </c>
      <c r="D274" s="40" t="s">
        <v>133</v>
      </c>
      <c r="E274" s="40" t="s">
        <v>140</v>
      </c>
      <c r="F274" s="33">
        <v>1694.8799999999999</v>
      </c>
      <c r="G274" s="33">
        <v>1465.1</v>
      </c>
      <c r="H274" s="33">
        <v>1412.3999999999999</v>
      </c>
    </row>
    <row r="275" spans="1:8" x14ac:dyDescent="0.25">
      <c r="A275" s="40" t="s">
        <v>151</v>
      </c>
      <c r="B275" s="40" t="s">
        <v>69</v>
      </c>
      <c r="C275" s="40" t="s">
        <v>152</v>
      </c>
      <c r="D275" s="40" t="s">
        <v>130</v>
      </c>
      <c r="E275" s="40" t="s">
        <v>131</v>
      </c>
      <c r="F275" s="33">
        <v>4493.8900000000003</v>
      </c>
      <c r="G275" s="33">
        <v>3490.2000000000003</v>
      </c>
      <c r="H275" s="33">
        <v>4493.8900000000003</v>
      </c>
    </row>
    <row r="276" spans="1:8" x14ac:dyDescent="0.25">
      <c r="A276" s="40" t="s">
        <v>151</v>
      </c>
      <c r="B276" s="40" t="s">
        <v>69</v>
      </c>
      <c r="C276" s="40" t="s">
        <v>152</v>
      </c>
      <c r="D276" s="40" t="s">
        <v>130</v>
      </c>
      <c r="E276" s="40" t="s">
        <v>132</v>
      </c>
      <c r="F276" s="33">
        <v>4389.9299999999994</v>
      </c>
      <c r="G276" s="33">
        <v>5111.2800000000007</v>
      </c>
      <c r="H276" s="33">
        <v>6739.47</v>
      </c>
    </row>
    <row r="277" spans="1:8" x14ac:dyDescent="0.25">
      <c r="A277" s="40" t="s">
        <v>151</v>
      </c>
      <c r="B277" s="40" t="s">
        <v>69</v>
      </c>
      <c r="C277" s="40" t="s">
        <v>152</v>
      </c>
      <c r="D277" s="40" t="s">
        <v>133</v>
      </c>
      <c r="E277" s="40" t="s">
        <v>134</v>
      </c>
      <c r="F277" s="33">
        <v>8903.0399999999991</v>
      </c>
      <c r="G277" s="33">
        <v>5935.6799999999994</v>
      </c>
      <c r="H277" s="33">
        <v>7882.9</v>
      </c>
    </row>
    <row r="278" spans="1:8" x14ac:dyDescent="0.25">
      <c r="A278" s="40" t="s">
        <v>151</v>
      </c>
      <c r="B278" s="40" t="s">
        <v>69</v>
      </c>
      <c r="C278" s="40" t="s">
        <v>152</v>
      </c>
      <c r="D278" s="40" t="s">
        <v>133</v>
      </c>
      <c r="E278" s="40" t="s">
        <v>135</v>
      </c>
      <c r="F278" s="33">
        <v>5856.3</v>
      </c>
      <c r="G278" s="33">
        <v>4819.5</v>
      </c>
      <c r="H278" s="33">
        <v>5277.9</v>
      </c>
    </row>
    <row r="279" spans="1:8" x14ac:dyDescent="0.25">
      <c r="A279" s="40" t="s">
        <v>151</v>
      </c>
      <c r="B279" s="40" t="s">
        <v>69</v>
      </c>
      <c r="C279" s="40" t="s">
        <v>152</v>
      </c>
      <c r="D279" s="40" t="s">
        <v>133</v>
      </c>
      <c r="E279" s="40" t="s">
        <v>136</v>
      </c>
      <c r="F279" s="33">
        <v>16509.240000000002</v>
      </c>
      <c r="G279" s="33">
        <v>22012.65</v>
      </c>
      <c r="H279" s="33">
        <v>27765.54</v>
      </c>
    </row>
    <row r="280" spans="1:8" x14ac:dyDescent="0.25">
      <c r="A280" s="40" t="s">
        <v>151</v>
      </c>
      <c r="B280" s="40" t="s">
        <v>69</v>
      </c>
      <c r="C280" s="40" t="s">
        <v>152</v>
      </c>
      <c r="D280" s="40" t="s">
        <v>133</v>
      </c>
      <c r="E280" s="40" t="s">
        <v>137</v>
      </c>
      <c r="F280" s="33">
        <v>8638.630000000001</v>
      </c>
      <c r="G280" s="33">
        <v>10769.76</v>
      </c>
      <c r="H280" s="33">
        <v>8975.2000000000007</v>
      </c>
    </row>
    <row r="281" spans="1:8" x14ac:dyDescent="0.25">
      <c r="A281" s="40" t="s">
        <v>151</v>
      </c>
      <c r="B281" s="40" t="s">
        <v>69</v>
      </c>
      <c r="C281" s="40" t="s">
        <v>152</v>
      </c>
      <c r="D281" s="40" t="s">
        <v>133</v>
      </c>
      <c r="E281" s="40" t="s">
        <v>138</v>
      </c>
      <c r="F281" s="33">
        <v>3173.12</v>
      </c>
      <c r="G281" s="33">
        <v>3658.56</v>
      </c>
      <c r="H281" s="33">
        <v>2572.7999999999997</v>
      </c>
    </row>
    <row r="282" spans="1:8" x14ac:dyDescent="0.25">
      <c r="A282" s="40" t="s">
        <v>151</v>
      </c>
      <c r="B282" s="40" t="s">
        <v>69</v>
      </c>
      <c r="C282" s="40" t="s">
        <v>152</v>
      </c>
      <c r="D282" s="40" t="s">
        <v>133</v>
      </c>
      <c r="E282" s="40" t="s">
        <v>139</v>
      </c>
      <c r="F282" s="33">
        <v>1962</v>
      </c>
      <c r="G282" s="33">
        <v>2422</v>
      </c>
      <c r="H282" s="33">
        <v>2588.75</v>
      </c>
    </row>
    <row r="283" spans="1:8" x14ac:dyDescent="0.25">
      <c r="A283" s="40" t="s">
        <v>151</v>
      </c>
      <c r="B283" s="40" t="s">
        <v>69</v>
      </c>
      <c r="C283" s="40" t="s">
        <v>152</v>
      </c>
      <c r="D283" s="40" t="s">
        <v>133</v>
      </c>
      <c r="E283" s="40" t="s">
        <v>140</v>
      </c>
      <c r="F283" s="33">
        <v>1315.8</v>
      </c>
      <c r="G283" s="33">
        <v>2106</v>
      </c>
      <c r="H283" s="33">
        <v>1885.98</v>
      </c>
    </row>
    <row r="284" spans="1:8" x14ac:dyDescent="0.25">
      <c r="A284" s="40" t="s">
        <v>151</v>
      </c>
      <c r="B284" s="40" t="s">
        <v>70</v>
      </c>
      <c r="C284" s="40" t="s">
        <v>152</v>
      </c>
      <c r="D284" s="40" t="s">
        <v>130</v>
      </c>
      <c r="E284" s="40" t="s">
        <v>131</v>
      </c>
      <c r="F284" s="33">
        <v>663.78</v>
      </c>
      <c r="G284" s="33">
        <v>453.59999999999997</v>
      </c>
      <c r="H284" s="33">
        <v>587.18999999999994</v>
      </c>
    </row>
    <row r="285" spans="1:8" x14ac:dyDescent="0.25">
      <c r="A285" s="40" t="s">
        <v>151</v>
      </c>
      <c r="B285" s="40" t="s">
        <v>70</v>
      </c>
      <c r="C285" s="40" t="s">
        <v>152</v>
      </c>
      <c r="D285" s="40" t="s">
        <v>130</v>
      </c>
      <c r="E285" s="40" t="s">
        <v>132</v>
      </c>
      <c r="F285" s="33">
        <v>682.55</v>
      </c>
      <c r="G285" s="33">
        <v>673.11</v>
      </c>
      <c r="H285" s="33">
        <v>1019.1500000000001</v>
      </c>
    </row>
    <row r="286" spans="1:8" x14ac:dyDescent="0.25">
      <c r="A286" s="40" t="s">
        <v>151</v>
      </c>
      <c r="B286" s="40" t="s">
        <v>70</v>
      </c>
      <c r="C286" s="40" t="s">
        <v>152</v>
      </c>
      <c r="D286" s="40" t="s">
        <v>133</v>
      </c>
      <c r="E286" s="40" t="s">
        <v>134</v>
      </c>
      <c r="F286" s="33">
        <v>1333.04</v>
      </c>
      <c r="G286" s="33">
        <v>1044.53</v>
      </c>
      <c r="H286" s="33">
        <v>1455.82</v>
      </c>
    </row>
    <row r="287" spans="1:8" x14ac:dyDescent="0.25">
      <c r="A287" s="40" t="s">
        <v>151</v>
      </c>
      <c r="B287" s="40" t="s">
        <v>70</v>
      </c>
      <c r="C287" s="40" t="s">
        <v>152</v>
      </c>
      <c r="D287" s="40" t="s">
        <v>133</v>
      </c>
      <c r="E287" s="40" t="s">
        <v>135</v>
      </c>
      <c r="F287" s="33">
        <v>1535.1000000000001</v>
      </c>
      <c r="G287" s="33">
        <v>792.39</v>
      </c>
      <c r="H287" s="33">
        <v>1023.4</v>
      </c>
    </row>
    <row r="288" spans="1:8" x14ac:dyDescent="0.25">
      <c r="A288" s="40" t="s">
        <v>151</v>
      </c>
      <c r="B288" s="40" t="s">
        <v>70</v>
      </c>
      <c r="C288" s="40" t="s">
        <v>152</v>
      </c>
      <c r="D288" s="40" t="s">
        <v>133</v>
      </c>
      <c r="E288" s="40" t="s">
        <v>136</v>
      </c>
      <c r="F288" s="33">
        <v>3186.48</v>
      </c>
      <c r="G288" s="33">
        <v>4040.0499999999997</v>
      </c>
      <c r="H288" s="33">
        <v>3701.94</v>
      </c>
    </row>
    <row r="289" spans="1:8" x14ac:dyDescent="0.25">
      <c r="A289" s="40" t="s">
        <v>151</v>
      </c>
      <c r="B289" s="40" t="s">
        <v>70</v>
      </c>
      <c r="C289" s="40" t="s">
        <v>152</v>
      </c>
      <c r="D289" s="40" t="s">
        <v>133</v>
      </c>
      <c r="E289" s="40" t="s">
        <v>137</v>
      </c>
      <c r="F289" s="33">
        <v>2346.5100000000002</v>
      </c>
      <c r="G289" s="33">
        <v>1754.1000000000001</v>
      </c>
      <c r="H289" s="33">
        <v>1447.38</v>
      </c>
    </row>
    <row r="290" spans="1:8" x14ac:dyDescent="0.25">
      <c r="A290" s="40" t="s">
        <v>151</v>
      </c>
      <c r="B290" s="40" t="s">
        <v>70</v>
      </c>
      <c r="C290" s="40" t="s">
        <v>152</v>
      </c>
      <c r="D290" s="40" t="s">
        <v>133</v>
      </c>
      <c r="E290" s="40" t="s">
        <v>138</v>
      </c>
      <c r="F290" s="33">
        <v>677.97</v>
      </c>
      <c r="G290" s="33">
        <v>686.88</v>
      </c>
      <c r="H290" s="33">
        <v>648.81000000000006</v>
      </c>
    </row>
    <row r="291" spans="1:8" x14ac:dyDescent="0.25">
      <c r="A291" s="40" t="s">
        <v>151</v>
      </c>
      <c r="B291" s="40" t="s">
        <v>70</v>
      </c>
      <c r="C291" s="40" t="s">
        <v>152</v>
      </c>
      <c r="D291" s="40" t="s">
        <v>133</v>
      </c>
      <c r="E291" s="40" t="s">
        <v>139</v>
      </c>
      <c r="F291" s="33">
        <v>436.8</v>
      </c>
      <c r="G291" s="33">
        <v>379.76</v>
      </c>
      <c r="H291" s="33">
        <v>377.65</v>
      </c>
    </row>
    <row r="292" spans="1:8" x14ac:dyDescent="0.25">
      <c r="A292" s="40" t="s">
        <v>151</v>
      </c>
      <c r="B292" s="40" t="s">
        <v>70</v>
      </c>
      <c r="C292" s="40" t="s">
        <v>152</v>
      </c>
      <c r="D292" s="40" t="s">
        <v>133</v>
      </c>
      <c r="E292" s="40" t="s">
        <v>140</v>
      </c>
      <c r="F292" s="33">
        <v>250.92000000000002</v>
      </c>
      <c r="G292" s="33">
        <v>196.79999999999998</v>
      </c>
      <c r="H292" s="33">
        <v>280.44</v>
      </c>
    </row>
    <row r="293" spans="1:8" x14ac:dyDescent="0.25">
      <c r="A293" s="40" t="s">
        <v>151</v>
      </c>
      <c r="B293" s="40" t="s">
        <v>71</v>
      </c>
      <c r="C293" s="40" t="s">
        <v>152</v>
      </c>
      <c r="D293" s="40" t="s">
        <v>130</v>
      </c>
      <c r="E293" s="40" t="s">
        <v>131</v>
      </c>
      <c r="F293" s="33">
        <v>238.56</v>
      </c>
      <c r="G293" s="33">
        <v>238.4</v>
      </c>
      <c r="H293" s="33">
        <v>315.83999999999997</v>
      </c>
    </row>
    <row r="294" spans="1:8" x14ac:dyDescent="0.25">
      <c r="A294" s="40" t="s">
        <v>151</v>
      </c>
      <c r="B294" s="40" t="s">
        <v>71</v>
      </c>
      <c r="C294" s="40" t="s">
        <v>152</v>
      </c>
      <c r="D294" s="40" t="s">
        <v>130</v>
      </c>
      <c r="E294" s="40" t="s">
        <v>132</v>
      </c>
      <c r="F294" s="33">
        <v>346.68</v>
      </c>
      <c r="G294" s="33">
        <v>372.4</v>
      </c>
      <c r="H294" s="33">
        <v>368.08</v>
      </c>
    </row>
    <row r="295" spans="1:8" x14ac:dyDescent="0.25">
      <c r="A295" s="40" t="s">
        <v>151</v>
      </c>
      <c r="B295" s="40" t="s">
        <v>71</v>
      </c>
      <c r="C295" s="40" t="s">
        <v>152</v>
      </c>
      <c r="D295" s="40" t="s">
        <v>133</v>
      </c>
      <c r="E295" s="40" t="s">
        <v>134</v>
      </c>
      <c r="F295" s="33">
        <v>677.16000000000008</v>
      </c>
      <c r="G295" s="33">
        <v>385.02</v>
      </c>
      <c r="H295" s="33">
        <v>689.7</v>
      </c>
    </row>
    <row r="296" spans="1:8" x14ac:dyDescent="0.25">
      <c r="A296" s="40" t="s">
        <v>151</v>
      </c>
      <c r="B296" s="40" t="s">
        <v>71</v>
      </c>
      <c r="C296" s="40" t="s">
        <v>152</v>
      </c>
      <c r="D296" s="40" t="s">
        <v>133</v>
      </c>
      <c r="E296" s="40" t="s">
        <v>135</v>
      </c>
      <c r="F296" s="33">
        <v>657.2700000000001</v>
      </c>
      <c r="G296" s="33">
        <v>477.04</v>
      </c>
      <c r="H296" s="33">
        <v>609.03</v>
      </c>
    </row>
    <row r="297" spans="1:8" x14ac:dyDescent="0.25">
      <c r="A297" s="40" t="s">
        <v>151</v>
      </c>
      <c r="B297" s="40" t="s">
        <v>71</v>
      </c>
      <c r="C297" s="40" t="s">
        <v>152</v>
      </c>
      <c r="D297" s="40" t="s">
        <v>133</v>
      </c>
      <c r="E297" s="40" t="s">
        <v>136</v>
      </c>
      <c r="F297" s="33">
        <v>1243.55</v>
      </c>
      <c r="G297" s="33">
        <v>1608.3200000000002</v>
      </c>
      <c r="H297" s="33">
        <v>1663.45</v>
      </c>
    </row>
    <row r="298" spans="1:8" x14ac:dyDescent="0.25">
      <c r="A298" s="40" t="s">
        <v>151</v>
      </c>
      <c r="B298" s="40" t="s">
        <v>71</v>
      </c>
      <c r="C298" s="40" t="s">
        <v>152</v>
      </c>
      <c r="D298" s="40" t="s">
        <v>133</v>
      </c>
      <c r="E298" s="40" t="s">
        <v>137</v>
      </c>
      <c r="F298" s="33">
        <v>806.52</v>
      </c>
      <c r="G298" s="33">
        <v>671.44</v>
      </c>
      <c r="H298" s="33">
        <v>540.54</v>
      </c>
    </row>
    <row r="299" spans="1:8" x14ac:dyDescent="0.25">
      <c r="A299" s="40" t="s">
        <v>151</v>
      </c>
      <c r="B299" s="40" t="s">
        <v>71</v>
      </c>
      <c r="C299" s="40" t="s">
        <v>152</v>
      </c>
      <c r="D299" s="40" t="s">
        <v>133</v>
      </c>
      <c r="E299" s="40" t="s">
        <v>138</v>
      </c>
      <c r="F299" s="33">
        <v>275.89999999999998</v>
      </c>
      <c r="G299" s="33">
        <v>261.25</v>
      </c>
      <c r="H299" s="33">
        <v>260.39999999999998</v>
      </c>
    </row>
    <row r="300" spans="1:8" x14ac:dyDescent="0.25">
      <c r="A300" s="40" t="s">
        <v>151</v>
      </c>
      <c r="B300" s="40" t="s">
        <v>71</v>
      </c>
      <c r="C300" s="40" t="s">
        <v>152</v>
      </c>
      <c r="D300" s="40" t="s">
        <v>133</v>
      </c>
      <c r="E300" s="40" t="s">
        <v>139</v>
      </c>
      <c r="F300" s="33">
        <v>161.16</v>
      </c>
      <c r="G300" s="33">
        <v>115.84</v>
      </c>
      <c r="H300" s="33">
        <v>128.52000000000001</v>
      </c>
    </row>
    <row r="301" spans="1:8" x14ac:dyDescent="0.25">
      <c r="A301" s="40" t="s">
        <v>151</v>
      </c>
      <c r="B301" s="40" t="s">
        <v>71</v>
      </c>
      <c r="C301" s="40" t="s">
        <v>152</v>
      </c>
      <c r="D301" s="40" t="s">
        <v>133</v>
      </c>
      <c r="E301" s="40" t="s">
        <v>140</v>
      </c>
      <c r="F301" s="33">
        <v>118.5</v>
      </c>
      <c r="G301" s="33">
        <v>126.9</v>
      </c>
      <c r="H301" s="33">
        <v>101.12</v>
      </c>
    </row>
    <row r="302" spans="1:8" x14ac:dyDescent="0.25">
      <c r="A302" s="40" t="s">
        <v>151</v>
      </c>
      <c r="B302" s="40" t="s">
        <v>72</v>
      </c>
      <c r="C302" s="40" t="s">
        <v>152</v>
      </c>
      <c r="D302" s="40" t="s">
        <v>130</v>
      </c>
      <c r="E302" s="40" t="s">
        <v>131</v>
      </c>
      <c r="F302" s="33">
        <v>378.63</v>
      </c>
      <c r="G302" s="33">
        <v>491.28000000000003</v>
      </c>
      <c r="H302" s="33">
        <v>661.1</v>
      </c>
    </row>
    <row r="303" spans="1:8" x14ac:dyDescent="0.25">
      <c r="A303" s="40" t="s">
        <v>151</v>
      </c>
      <c r="B303" s="40" t="s">
        <v>72</v>
      </c>
      <c r="C303" s="40" t="s">
        <v>152</v>
      </c>
      <c r="D303" s="40" t="s">
        <v>130</v>
      </c>
      <c r="E303" s="40" t="s">
        <v>132</v>
      </c>
      <c r="F303" s="33">
        <v>780.84</v>
      </c>
      <c r="G303" s="33">
        <v>417.95</v>
      </c>
      <c r="H303" s="33">
        <v>788.07</v>
      </c>
    </row>
    <row r="304" spans="1:8" x14ac:dyDescent="0.25">
      <c r="A304" s="40" t="s">
        <v>151</v>
      </c>
      <c r="B304" s="40" t="s">
        <v>72</v>
      </c>
      <c r="C304" s="40" t="s">
        <v>152</v>
      </c>
      <c r="D304" s="40" t="s">
        <v>133</v>
      </c>
      <c r="E304" s="40" t="s">
        <v>134</v>
      </c>
      <c r="F304" s="33">
        <v>597.87</v>
      </c>
      <c r="G304" s="33">
        <v>451.36</v>
      </c>
      <c r="H304" s="33">
        <v>786.24</v>
      </c>
    </row>
    <row r="305" spans="1:8" x14ac:dyDescent="0.25">
      <c r="A305" s="40" t="s">
        <v>151</v>
      </c>
      <c r="B305" s="40" t="s">
        <v>72</v>
      </c>
      <c r="C305" s="40" t="s">
        <v>152</v>
      </c>
      <c r="D305" s="40" t="s">
        <v>133</v>
      </c>
      <c r="E305" s="40" t="s">
        <v>135</v>
      </c>
      <c r="F305" s="33">
        <v>673.73</v>
      </c>
      <c r="G305" s="33">
        <v>740.30000000000007</v>
      </c>
      <c r="H305" s="33">
        <v>711.57999999999993</v>
      </c>
    </row>
    <row r="306" spans="1:8" x14ac:dyDescent="0.25">
      <c r="A306" s="40" t="s">
        <v>151</v>
      </c>
      <c r="B306" s="40" t="s">
        <v>72</v>
      </c>
      <c r="C306" s="40" t="s">
        <v>152</v>
      </c>
      <c r="D306" s="40" t="s">
        <v>133</v>
      </c>
      <c r="E306" s="40" t="s">
        <v>136</v>
      </c>
      <c r="F306" s="33">
        <v>2205.75</v>
      </c>
      <c r="G306" s="33">
        <v>2849.26</v>
      </c>
      <c r="H306" s="33">
        <v>2117.52</v>
      </c>
    </row>
    <row r="307" spans="1:8" x14ac:dyDescent="0.25">
      <c r="A307" s="40" t="s">
        <v>151</v>
      </c>
      <c r="B307" s="40" t="s">
        <v>72</v>
      </c>
      <c r="C307" s="40" t="s">
        <v>152</v>
      </c>
      <c r="D307" s="40" t="s">
        <v>133</v>
      </c>
      <c r="E307" s="40" t="s">
        <v>137</v>
      </c>
      <c r="F307" s="33">
        <v>988.76</v>
      </c>
      <c r="G307" s="33">
        <v>1237.99</v>
      </c>
      <c r="H307" s="33">
        <v>1079.83</v>
      </c>
    </row>
    <row r="308" spans="1:8" x14ac:dyDescent="0.25">
      <c r="A308" s="40" t="s">
        <v>151</v>
      </c>
      <c r="B308" s="40" t="s">
        <v>72</v>
      </c>
      <c r="C308" s="40" t="s">
        <v>152</v>
      </c>
      <c r="D308" s="40" t="s">
        <v>133</v>
      </c>
      <c r="E308" s="40" t="s">
        <v>138</v>
      </c>
      <c r="F308" s="33">
        <v>287.95</v>
      </c>
      <c r="G308" s="33">
        <v>326.19</v>
      </c>
      <c r="H308" s="33">
        <v>358.83000000000004</v>
      </c>
    </row>
    <row r="309" spans="1:8" x14ac:dyDescent="0.25">
      <c r="A309" s="40" t="s">
        <v>151</v>
      </c>
      <c r="B309" s="40" t="s">
        <v>72</v>
      </c>
      <c r="C309" s="40" t="s">
        <v>152</v>
      </c>
      <c r="D309" s="40" t="s">
        <v>133</v>
      </c>
      <c r="E309" s="40" t="s">
        <v>139</v>
      </c>
      <c r="F309" s="33">
        <v>242.19000000000003</v>
      </c>
      <c r="G309" s="33">
        <v>291.5</v>
      </c>
      <c r="H309" s="33">
        <v>254.15</v>
      </c>
    </row>
    <row r="310" spans="1:8" x14ac:dyDescent="0.25">
      <c r="A310" s="40" t="s">
        <v>151</v>
      </c>
      <c r="B310" s="40" t="s">
        <v>72</v>
      </c>
      <c r="C310" s="40" t="s">
        <v>152</v>
      </c>
      <c r="D310" s="40" t="s">
        <v>133</v>
      </c>
      <c r="E310" s="40" t="s">
        <v>140</v>
      </c>
      <c r="F310" s="33">
        <v>224.1</v>
      </c>
      <c r="G310" s="33">
        <v>229.84</v>
      </c>
      <c r="H310" s="33">
        <v>151.88999999999999</v>
      </c>
    </row>
    <row r="311" spans="1:8" x14ac:dyDescent="0.25">
      <c r="A311" s="40" t="s">
        <v>151</v>
      </c>
      <c r="B311" s="40" t="s">
        <v>73</v>
      </c>
      <c r="C311" s="40" t="s">
        <v>152</v>
      </c>
      <c r="D311" s="40" t="s">
        <v>130</v>
      </c>
      <c r="E311" s="40" t="s">
        <v>131</v>
      </c>
      <c r="F311" s="33">
        <v>179.85000000000002</v>
      </c>
      <c r="G311" s="33">
        <v>105.83999999999999</v>
      </c>
      <c r="H311" s="33">
        <v>150.15</v>
      </c>
    </row>
    <row r="312" spans="1:8" x14ac:dyDescent="0.25">
      <c r="A312" s="40" t="s">
        <v>151</v>
      </c>
      <c r="B312" s="40" t="s">
        <v>73</v>
      </c>
      <c r="C312" s="40" t="s">
        <v>152</v>
      </c>
      <c r="D312" s="40" t="s">
        <v>130</v>
      </c>
      <c r="E312" s="40" t="s">
        <v>132</v>
      </c>
      <c r="F312" s="33">
        <v>127.49</v>
      </c>
      <c r="G312" s="33">
        <v>137.63999999999999</v>
      </c>
      <c r="H312" s="33">
        <v>225.72000000000003</v>
      </c>
    </row>
    <row r="313" spans="1:8" x14ac:dyDescent="0.25">
      <c r="A313" s="40" t="s">
        <v>151</v>
      </c>
      <c r="B313" s="40" t="s">
        <v>73</v>
      </c>
      <c r="C313" s="40" t="s">
        <v>152</v>
      </c>
      <c r="D313" s="40" t="s">
        <v>133</v>
      </c>
      <c r="E313" s="40" t="s">
        <v>134</v>
      </c>
      <c r="F313" s="33">
        <v>234.32999999999998</v>
      </c>
      <c r="G313" s="33">
        <v>256.5</v>
      </c>
      <c r="H313" s="33">
        <v>276.06</v>
      </c>
    </row>
    <row r="314" spans="1:8" x14ac:dyDescent="0.25">
      <c r="A314" s="40" t="s">
        <v>151</v>
      </c>
      <c r="B314" s="40" t="s">
        <v>73</v>
      </c>
      <c r="C314" s="40" t="s">
        <v>152</v>
      </c>
      <c r="D314" s="40" t="s">
        <v>133</v>
      </c>
      <c r="E314" s="40" t="s">
        <v>135</v>
      </c>
      <c r="F314" s="33">
        <v>268.92</v>
      </c>
      <c r="G314" s="33">
        <v>187.85</v>
      </c>
      <c r="H314" s="33">
        <v>239.04</v>
      </c>
    </row>
    <row r="315" spans="1:8" x14ac:dyDescent="0.25">
      <c r="A315" s="40" t="s">
        <v>151</v>
      </c>
      <c r="B315" s="40" t="s">
        <v>73</v>
      </c>
      <c r="C315" s="40" t="s">
        <v>152</v>
      </c>
      <c r="D315" s="40" t="s">
        <v>133</v>
      </c>
      <c r="E315" s="40" t="s">
        <v>136</v>
      </c>
      <c r="F315" s="33">
        <v>1050.46</v>
      </c>
      <c r="G315" s="33">
        <v>721.59999999999991</v>
      </c>
      <c r="H315" s="33">
        <v>1070.28</v>
      </c>
    </row>
    <row r="316" spans="1:8" x14ac:dyDescent="0.25">
      <c r="A316" s="40" t="s">
        <v>151</v>
      </c>
      <c r="B316" s="40" t="s">
        <v>73</v>
      </c>
      <c r="C316" s="40" t="s">
        <v>152</v>
      </c>
      <c r="D316" s="40" t="s">
        <v>133</v>
      </c>
      <c r="E316" s="40" t="s">
        <v>137</v>
      </c>
      <c r="F316" s="33">
        <v>221.65</v>
      </c>
      <c r="G316" s="33">
        <v>254.51999999999998</v>
      </c>
      <c r="H316" s="33">
        <v>252.34</v>
      </c>
    </row>
    <row r="317" spans="1:8" x14ac:dyDescent="0.25">
      <c r="A317" s="40" t="s">
        <v>151</v>
      </c>
      <c r="B317" s="40" t="s">
        <v>73</v>
      </c>
      <c r="C317" s="40" t="s">
        <v>152</v>
      </c>
      <c r="D317" s="40" t="s">
        <v>133</v>
      </c>
      <c r="E317" s="40" t="s">
        <v>138</v>
      </c>
      <c r="F317" s="33">
        <v>148.57</v>
      </c>
      <c r="G317" s="33">
        <v>122.43</v>
      </c>
      <c r="H317" s="33">
        <v>195.11</v>
      </c>
    </row>
    <row r="318" spans="1:8" x14ac:dyDescent="0.25">
      <c r="A318" s="40" t="s">
        <v>151</v>
      </c>
      <c r="B318" s="40" t="s">
        <v>73</v>
      </c>
      <c r="C318" s="40" t="s">
        <v>152</v>
      </c>
      <c r="D318" s="40" t="s">
        <v>133</v>
      </c>
      <c r="E318" s="40" t="s">
        <v>139</v>
      </c>
      <c r="F318" s="33">
        <v>84.96</v>
      </c>
      <c r="G318" s="33">
        <v>114.45</v>
      </c>
      <c r="H318" s="33">
        <v>132.16000000000003</v>
      </c>
    </row>
    <row r="319" spans="1:8" x14ac:dyDescent="0.25">
      <c r="A319" s="40" t="s">
        <v>151</v>
      </c>
      <c r="B319" s="40" t="s">
        <v>73</v>
      </c>
      <c r="C319" s="40" t="s">
        <v>152</v>
      </c>
      <c r="D319" s="40" t="s">
        <v>133</v>
      </c>
      <c r="E319" s="40" t="s">
        <v>140</v>
      </c>
      <c r="F319" s="33">
        <v>74.2</v>
      </c>
      <c r="G319" s="33">
        <v>42.160000000000004</v>
      </c>
      <c r="H319" s="33">
        <v>72.8</v>
      </c>
    </row>
  </sheetData>
  <conditionalFormatting sqref="A3:XFD3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D718-3D16-4A05-A847-863373CD8754}">
  <dimension ref="A1:H72"/>
  <sheetViews>
    <sheetView zoomScaleNormal="100" workbookViewId="0"/>
  </sheetViews>
  <sheetFormatPr defaultRowHeight="15" x14ac:dyDescent="0.25"/>
  <cols>
    <col min="1" max="1" width="24.7109375" style="4" customWidth="1"/>
    <col min="2" max="8" width="12.7109375" style="4" customWidth="1"/>
    <col min="9" max="16384" width="9.140625" style="4"/>
  </cols>
  <sheetData>
    <row r="1" spans="1:5" ht="21" x14ac:dyDescent="0.25">
      <c r="A1" s="17" t="s">
        <v>65</v>
      </c>
      <c r="B1" s="19"/>
      <c r="C1" s="19"/>
      <c r="D1" s="19"/>
    </row>
    <row r="3" spans="1:5" x14ac:dyDescent="0.25">
      <c r="A3" s="20" t="s">
        <v>153</v>
      </c>
      <c r="B3" s="21"/>
      <c r="C3" s="21"/>
      <c r="D3" s="21"/>
      <c r="E3" s="4" t="s">
        <v>214</v>
      </c>
    </row>
    <row r="4" spans="1:5" x14ac:dyDescent="0.25">
      <c r="A4" s="22" t="s">
        <v>66</v>
      </c>
      <c r="B4" s="86">
        <v>2020</v>
      </c>
      <c r="C4" s="86">
        <v>2021</v>
      </c>
      <c r="D4" s="86">
        <v>2022</v>
      </c>
    </row>
    <row r="5" spans="1:5" x14ac:dyDescent="0.25">
      <c r="A5" s="23" t="s">
        <v>67</v>
      </c>
      <c r="B5" s="24">
        <f>SUMIFS(Dataset!F:F,Dataset!$B:$B,$A5)</f>
        <v>1015191.8</v>
      </c>
      <c r="C5" s="24">
        <f>SUMIFS(Dataset!G:G,Dataset!$B:$B,$A5)</f>
        <v>856906.3600000001</v>
      </c>
      <c r="D5" s="24">
        <f>SUMIFS(Dataset!H:H,Dataset!$B:$B,$A5)</f>
        <v>1011803.7000000001</v>
      </c>
    </row>
    <row r="6" spans="1:5" x14ac:dyDescent="0.25">
      <c r="A6" s="23" t="s">
        <v>68</v>
      </c>
      <c r="B6" s="24">
        <f>SUMIFS(Dataset!F:F,Dataset!$B:$B,$A6)</f>
        <v>1042842.89</v>
      </c>
      <c r="C6" s="24">
        <f>SUMIFS(Dataset!G:G,Dataset!$B:$B,$A6)</f>
        <v>936920.05999999971</v>
      </c>
      <c r="D6" s="24">
        <f>SUMIFS(Dataset!H:H,Dataset!$B:$B,$A6)</f>
        <v>1027789.0899999999</v>
      </c>
    </row>
    <row r="7" spans="1:5" x14ac:dyDescent="0.25">
      <c r="A7" s="23" t="s">
        <v>69</v>
      </c>
      <c r="B7" s="24">
        <f>SUMIFS(Dataset!F:F,Dataset!$B:$B,$A7)</f>
        <v>853491.35000000021</v>
      </c>
      <c r="C7" s="24">
        <f>SUMIFS(Dataset!G:G,Dataset!$B:$B,$A7)</f>
        <v>722663.12999999989</v>
      </c>
      <c r="D7" s="24">
        <f>SUMIFS(Dataset!H:H,Dataset!$B:$B,$A7)</f>
        <v>807764.97000000009</v>
      </c>
    </row>
    <row r="8" spans="1:5" x14ac:dyDescent="0.25">
      <c r="A8" s="23" t="s">
        <v>70</v>
      </c>
      <c r="B8" s="24">
        <f>SUMIFS(Dataset!F:F,Dataset!$B:$B,$A8)</f>
        <v>145263.94999999998</v>
      </c>
      <c r="C8" s="24">
        <f>SUMIFS(Dataset!G:G,Dataset!$B:$B,$A8)</f>
        <v>130083.96000000002</v>
      </c>
      <c r="D8" s="24">
        <f>SUMIFS(Dataset!H:H,Dataset!$B:$B,$A8)</f>
        <v>150166.15999999997</v>
      </c>
    </row>
    <row r="9" spans="1:5" x14ac:dyDescent="0.25">
      <c r="A9" s="23" t="s">
        <v>71</v>
      </c>
      <c r="B9" s="24">
        <f>SUMIFS(Dataset!F:F,Dataset!$B:$B,$A9)</f>
        <v>62767.849999999977</v>
      </c>
      <c r="C9" s="24">
        <f>SUMIFS(Dataset!G:G,Dataset!$B:$B,$A9)</f>
        <v>51997.11</v>
      </c>
      <c r="D9" s="24">
        <f>SUMIFS(Dataset!H:H,Dataset!$B:$B,$A9)</f>
        <v>63403.229999999981</v>
      </c>
    </row>
    <row r="10" spans="1:5" x14ac:dyDescent="0.25">
      <c r="A10" s="23" t="s">
        <v>72</v>
      </c>
      <c r="B10" s="24">
        <f>SUMIFS(Dataset!F:F,Dataset!$B:$B,$A10)</f>
        <v>95251.87</v>
      </c>
      <c r="C10" s="24">
        <f>SUMIFS(Dataset!G:G,Dataset!$B:$B,$A10)</f>
        <v>87796.700000000026</v>
      </c>
      <c r="D10" s="24">
        <f>SUMIFS(Dataset!H:H,Dataset!$B:$B,$A10)</f>
        <v>92482.490000000034</v>
      </c>
    </row>
    <row r="11" spans="1:5" x14ac:dyDescent="0.25">
      <c r="A11" s="23" t="s">
        <v>73</v>
      </c>
      <c r="B11" s="24">
        <f>SUMIFS(Dataset!F:F,Dataset!$B:$B,$A11)</f>
        <v>31764.840000000007</v>
      </c>
      <c r="C11" s="24">
        <f>SUMIFS(Dataset!G:G,Dataset!$B:$B,$A11)</f>
        <v>29991.27</v>
      </c>
      <c r="D11" s="24">
        <f>SUMIFS(Dataset!H:H,Dataset!$B:$B,$A11)</f>
        <v>32879.340000000004</v>
      </c>
    </row>
    <row r="12" spans="1:5" x14ac:dyDescent="0.25">
      <c r="A12" s="25" t="s">
        <v>74</v>
      </c>
      <c r="B12" s="26">
        <f>SUM(B5:B11)</f>
        <v>3246574.5500000003</v>
      </c>
      <c r="C12" s="26">
        <f t="shared" ref="C12:D12" si="0">SUM(C5:C11)</f>
        <v>2816358.59</v>
      </c>
      <c r="D12" s="26">
        <f t="shared" si="0"/>
        <v>3186288.9800000004</v>
      </c>
    </row>
    <row r="13" spans="1:5" x14ac:dyDescent="0.25">
      <c r="A13" s="27" t="s">
        <v>75</v>
      </c>
      <c r="B13" s="28">
        <f>B12-Dataset!F3</f>
        <v>0</v>
      </c>
      <c r="C13" s="28">
        <f>C12-Dataset!G3</f>
        <v>0</v>
      </c>
      <c r="D13" s="28">
        <f>D12-Dataset!H3</f>
        <v>0</v>
      </c>
    </row>
    <row r="15" spans="1:5" ht="18.75" x14ac:dyDescent="0.25">
      <c r="A15" s="29" t="s">
        <v>76</v>
      </c>
    </row>
    <row r="16" spans="1:5" x14ac:dyDescent="0.25">
      <c r="A16" s="3" t="s">
        <v>212</v>
      </c>
    </row>
    <row r="17" spans="1:4" x14ac:dyDescent="0.25">
      <c r="A17" s="22" t="s">
        <v>66</v>
      </c>
      <c r="B17" s="86">
        <v>2020</v>
      </c>
      <c r="C17" s="86">
        <v>2021</v>
      </c>
      <c r="D17" s="86">
        <v>2022</v>
      </c>
    </row>
    <row r="18" spans="1:4" x14ac:dyDescent="0.25">
      <c r="A18" s="23" t="s">
        <v>67</v>
      </c>
      <c r="B18" s="24"/>
      <c r="C18" s="24"/>
      <c r="D18" s="24"/>
    </row>
    <row r="19" spans="1:4" x14ac:dyDescent="0.25">
      <c r="A19" s="23" t="s">
        <v>68</v>
      </c>
      <c r="B19" s="24"/>
      <c r="C19" s="24"/>
      <c r="D19" s="24"/>
    </row>
    <row r="20" spans="1:4" x14ac:dyDescent="0.25">
      <c r="A20" s="23" t="s">
        <v>69</v>
      </c>
      <c r="B20" s="24"/>
      <c r="C20" s="24"/>
      <c r="D20" s="24"/>
    </row>
    <row r="21" spans="1:4" x14ac:dyDescent="0.25">
      <c r="A21" s="23" t="s">
        <v>70</v>
      </c>
      <c r="B21" s="24"/>
      <c r="C21" s="24"/>
      <c r="D21" s="24"/>
    </row>
    <row r="22" spans="1:4" x14ac:dyDescent="0.25">
      <c r="A22" s="23" t="s">
        <v>71</v>
      </c>
      <c r="B22" s="24"/>
      <c r="C22" s="24"/>
      <c r="D22" s="24"/>
    </row>
    <row r="23" spans="1:4" x14ac:dyDescent="0.25">
      <c r="A23" s="23" t="s">
        <v>72</v>
      </c>
      <c r="B23" s="24"/>
      <c r="C23" s="24"/>
      <c r="D23" s="24"/>
    </row>
    <row r="24" spans="1:4" x14ac:dyDescent="0.25">
      <c r="A24" s="23" t="s">
        <v>73</v>
      </c>
      <c r="B24" s="24"/>
      <c r="C24" s="24"/>
      <c r="D24" s="24"/>
    </row>
    <row r="25" spans="1:4" x14ac:dyDescent="0.25">
      <c r="A25" s="30" t="s">
        <v>74</v>
      </c>
      <c r="B25" s="31">
        <f>SUM(B18:B24)</f>
        <v>0</v>
      </c>
      <c r="C25" s="31">
        <f t="shared" ref="C25:D25" si="1">SUM(C18:C24)</f>
        <v>0</v>
      </c>
      <c r="D25" s="31">
        <f t="shared" si="1"/>
        <v>0</v>
      </c>
    </row>
    <row r="26" spans="1:4" x14ac:dyDescent="0.25">
      <c r="A26" s="27" t="s">
        <v>75</v>
      </c>
      <c r="B26" s="28">
        <f>B25-B12</f>
        <v>-3246574.5500000003</v>
      </c>
      <c r="C26" s="28">
        <f t="shared" ref="C26:D26" si="2">C25-C12</f>
        <v>-2816358.59</v>
      </c>
      <c r="D26" s="28">
        <f t="shared" si="2"/>
        <v>-3186288.9800000004</v>
      </c>
    </row>
    <row r="28" spans="1:4" ht="18.75" x14ac:dyDescent="0.25">
      <c r="A28" s="29" t="s">
        <v>77</v>
      </c>
    </row>
    <row r="29" spans="1:4" x14ac:dyDescent="0.25">
      <c r="A29" s="3" t="s">
        <v>212</v>
      </c>
    </row>
    <row r="30" spans="1:4" x14ac:dyDescent="0.25">
      <c r="A30" s="22" t="s">
        <v>66</v>
      </c>
      <c r="B30" s="86">
        <v>2020</v>
      </c>
      <c r="C30" s="86">
        <v>2021</v>
      </c>
      <c r="D30" s="86">
        <v>2022</v>
      </c>
    </row>
    <row r="31" spans="1:4" x14ac:dyDescent="0.25">
      <c r="A31" s="23" t="s">
        <v>67</v>
      </c>
      <c r="B31" s="32"/>
      <c r="C31" s="32"/>
      <c r="D31" s="32"/>
    </row>
    <row r="32" spans="1:4" x14ac:dyDescent="0.25">
      <c r="A32" s="23" t="s">
        <v>68</v>
      </c>
      <c r="B32" s="32"/>
      <c r="C32" s="32"/>
      <c r="D32" s="32"/>
    </row>
    <row r="33" spans="1:4" x14ac:dyDescent="0.25">
      <c r="A33" s="23" t="s">
        <v>69</v>
      </c>
      <c r="B33" s="32"/>
      <c r="C33" s="32"/>
      <c r="D33" s="32"/>
    </row>
    <row r="34" spans="1:4" x14ac:dyDescent="0.25">
      <c r="A34" s="23" t="s">
        <v>70</v>
      </c>
      <c r="B34" s="32"/>
      <c r="C34" s="32"/>
      <c r="D34" s="32"/>
    </row>
    <row r="35" spans="1:4" x14ac:dyDescent="0.25">
      <c r="A35" s="23" t="s">
        <v>71</v>
      </c>
      <c r="B35" s="32"/>
      <c r="C35" s="32"/>
      <c r="D35" s="32"/>
    </row>
    <row r="36" spans="1:4" x14ac:dyDescent="0.25">
      <c r="A36" s="23" t="s">
        <v>72</v>
      </c>
      <c r="B36" s="32"/>
      <c r="C36" s="32"/>
      <c r="D36" s="32"/>
    </row>
    <row r="37" spans="1:4" x14ac:dyDescent="0.25">
      <c r="A37" s="23" t="s">
        <v>73</v>
      </c>
      <c r="B37" s="32"/>
      <c r="C37" s="32"/>
      <c r="D37" s="32"/>
    </row>
    <row r="38" spans="1:4" x14ac:dyDescent="0.25">
      <c r="A38" s="30" t="s">
        <v>74</v>
      </c>
      <c r="B38" s="31">
        <f>SUM(B31:B37)</f>
        <v>0</v>
      </c>
      <c r="C38" s="31">
        <f t="shared" ref="C38:D38" si="3">SUM(C31:C37)</f>
        <v>0</v>
      </c>
      <c r="D38" s="31">
        <f t="shared" si="3"/>
        <v>0</v>
      </c>
    </row>
    <row r="39" spans="1:4" x14ac:dyDescent="0.25">
      <c r="A39" s="27" t="s">
        <v>75</v>
      </c>
      <c r="B39" s="28">
        <f>B38-B12</f>
        <v>-3246574.5500000003</v>
      </c>
      <c r="C39" s="28">
        <f t="shared" ref="C39:D39" si="4">C38-C12</f>
        <v>-2816358.59</v>
      </c>
      <c r="D39" s="28">
        <f t="shared" si="4"/>
        <v>-3186288.9800000004</v>
      </c>
    </row>
    <row r="41" spans="1:4" ht="18.75" x14ac:dyDescent="0.25">
      <c r="A41" s="29" t="s">
        <v>78</v>
      </c>
    </row>
    <row r="42" spans="1:4" x14ac:dyDescent="0.25">
      <c r="A42" s="3" t="s">
        <v>212</v>
      </c>
    </row>
    <row r="43" spans="1:4" x14ac:dyDescent="0.25">
      <c r="A43" s="22" t="s">
        <v>66</v>
      </c>
      <c r="B43" s="86">
        <v>2020</v>
      </c>
      <c r="C43" s="86">
        <v>2021</v>
      </c>
      <c r="D43" s="86">
        <v>2022</v>
      </c>
    </row>
    <row r="44" spans="1:4" x14ac:dyDescent="0.25">
      <c r="A44" s="23" t="s">
        <v>67</v>
      </c>
      <c r="B44" s="67"/>
      <c r="C44" s="67"/>
      <c r="D44" s="67"/>
    </row>
    <row r="45" spans="1:4" x14ac:dyDescent="0.25">
      <c r="A45" s="23" t="s">
        <v>68</v>
      </c>
      <c r="B45" s="67"/>
      <c r="C45" s="67"/>
      <c r="D45" s="67"/>
    </row>
    <row r="46" spans="1:4" x14ac:dyDescent="0.25">
      <c r="A46" s="23" t="s">
        <v>69</v>
      </c>
      <c r="B46" s="67"/>
      <c r="C46" s="67"/>
      <c r="D46" s="67"/>
    </row>
    <row r="47" spans="1:4" x14ac:dyDescent="0.25">
      <c r="A47" s="23" t="s">
        <v>70</v>
      </c>
      <c r="B47" s="67"/>
      <c r="C47" s="67"/>
      <c r="D47" s="67"/>
    </row>
    <row r="48" spans="1:4" x14ac:dyDescent="0.25">
      <c r="A48" s="23" t="s">
        <v>71</v>
      </c>
      <c r="B48" s="67"/>
      <c r="C48" s="67"/>
      <c r="D48" s="67"/>
    </row>
    <row r="49" spans="1:4" x14ac:dyDescent="0.25">
      <c r="A49" s="23" t="s">
        <v>72</v>
      </c>
      <c r="B49" s="67"/>
      <c r="C49" s="67"/>
      <c r="D49" s="67"/>
    </row>
    <row r="50" spans="1:4" x14ac:dyDescent="0.25">
      <c r="A50" s="23" t="s">
        <v>73</v>
      </c>
      <c r="B50" s="67"/>
      <c r="C50" s="67"/>
      <c r="D50" s="67"/>
    </row>
    <row r="51" spans="1:4" x14ac:dyDescent="0.25">
      <c r="A51" s="30" t="s">
        <v>74</v>
      </c>
      <c r="B51" s="31">
        <f>SUM(B44:B50)</f>
        <v>0</v>
      </c>
      <c r="C51" s="31">
        <f t="shared" ref="C51:D51" si="5">SUM(C44:C50)</f>
        <v>0</v>
      </c>
      <c r="D51" s="31">
        <f t="shared" si="5"/>
        <v>0</v>
      </c>
    </row>
    <row r="52" spans="1:4" x14ac:dyDescent="0.25">
      <c r="A52" s="27" t="s">
        <v>75</v>
      </c>
      <c r="B52" s="28">
        <f>B12-B51</f>
        <v>3246574.5500000003</v>
      </c>
      <c r="C52" s="28">
        <f t="shared" ref="C52:D52" si="6">C12-C51</f>
        <v>2816358.59</v>
      </c>
      <c r="D52" s="28">
        <f t="shared" si="6"/>
        <v>3186288.9800000004</v>
      </c>
    </row>
    <row r="54" spans="1:4" ht="18.75" x14ac:dyDescent="0.25">
      <c r="A54" s="29" t="s">
        <v>79</v>
      </c>
    </row>
    <row r="55" spans="1:4" x14ac:dyDescent="0.25">
      <c r="A55" s="3" t="s">
        <v>213</v>
      </c>
      <c r="D55" s="4">
        <v>1.1000000000000001</v>
      </c>
    </row>
    <row r="56" spans="1:4" x14ac:dyDescent="0.25">
      <c r="A56" s="22" t="s">
        <v>66</v>
      </c>
      <c r="B56" s="86">
        <v>2023</v>
      </c>
    </row>
    <row r="57" spans="1:4" x14ac:dyDescent="0.25">
      <c r="A57" s="23" t="s">
        <v>67</v>
      </c>
      <c r="B57" s="68"/>
    </row>
    <row r="58" spans="1:4" x14ac:dyDescent="0.25">
      <c r="A58" s="23" t="s">
        <v>68</v>
      </c>
      <c r="B58" s="68"/>
    </row>
    <row r="59" spans="1:4" x14ac:dyDescent="0.25">
      <c r="A59" s="23" t="s">
        <v>69</v>
      </c>
      <c r="B59" s="68"/>
    </row>
    <row r="60" spans="1:4" x14ac:dyDescent="0.25">
      <c r="A60" s="23" t="s">
        <v>70</v>
      </c>
      <c r="B60" s="68"/>
    </row>
    <row r="61" spans="1:4" x14ac:dyDescent="0.25">
      <c r="A61" s="23" t="s">
        <v>71</v>
      </c>
      <c r="B61" s="68"/>
    </row>
    <row r="62" spans="1:4" x14ac:dyDescent="0.25">
      <c r="A62" s="23" t="s">
        <v>72</v>
      </c>
      <c r="B62" s="68"/>
    </row>
    <row r="63" spans="1:4" x14ac:dyDescent="0.25">
      <c r="A63" s="23" t="s">
        <v>73</v>
      </c>
      <c r="B63" s="68"/>
    </row>
    <row r="64" spans="1:4" x14ac:dyDescent="0.25">
      <c r="A64" s="30" t="s">
        <v>74</v>
      </c>
      <c r="B64" s="31">
        <f>SUM(B57:B63)</f>
        <v>0</v>
      </c>
    </row>
    <row r="65" spans="1:8" x14ac:dyDescent="0.25">
      <c r="A65" s="27" t="s">
        <v>75</v>
      </c>
      <c r="B65" s="35">
        <f>B64/D12-1</f>
        <v>-1</v>
      </c>
    </row>
    <row r="67" spans="1:8" ht="21" x14ac:dyDescent="0.25">
      <c r="A67" s="36" t="s">
        <v>80</v>
      </c>
    </row>
    <row r="69" spans="1:8" ht="30" x14ac:dyDescent="0.25">
      <c r="A69" s="34" t="s">
        <v>211</v>
      </c>
      <c r="B69" s="37" t="s">
        <v>67</v>
      </c>
      <c r="C69" s="37" t="s">
        <v>68</v>
      </c>
      <c r="D69" s="37" t="s">
        <v>69</v>
      </c>
      <c r="E69" s="37" t="s">
        <v>70</v>
      </c>
      <c r="F69" s="37" t="s">
        <v>71</v>
      </c>
      <c r="G69" s="37" t="s">
        <v>72</v>
      </c>
      <c r="H69" s="37" t="s">
        <v>73</v>
      </c>
    </row>
    <row r="70" spans="1:8" x14ac:dyDescent="0.25">
      <c r="A70" s="88">
        <v>2020</v>
      </c>
      <c r="B70" s="24">
        <v>1015191.8</v>
      </c>
      <c r="C70" s="24">
        <v>1042842.89</v>
      </c>
      <c r="D70" s="24">
        <v>853491.35000000021</v>
      </c>
      <c r="E70" s="24">
        <v>145263.94999999998</v>
      </c>
      <c r="F70" s="24">
        <v>62767.849999999977</v>
      </c>
      <c r="G70" s="24">
        <v>95251.87</v>
      </c>
      <c r="H70" s="24">
        <v>31764.840000000007</v>
      </c>
    </row>
    <row r="71" spans="1:8" x14ac:dyDescent="0.25">
      <c r="A71" s="88">
        <v>2021</v>
      </c>
      <c r="B71" s="24">
        <v>856906.3600000001</v>
      </c>
      <c r="C71" s="24">
        <v>936920.05999999971</v>
      </c>
      <c r="D71" s="24">
        <v>722663.12999999989</v>
      </c>
      <c r="E71" s="24">
        <v>130083.96000000002</v>
      </c>
      <c r="F71" s="24">
        <v>51997.11</v>
      </c>
      <c r="G71" s="24">
        <v>87796.700000000026</v>
      </c>
      <c r="H71" s="24">
        <v>29991.27</v>
      </c>
    </row>
    <row r="72" spans="1:8" x14ac:dyDescent="0.25">
      <c r="A72" s="88">
        <v>2022</v>
      </c>
      <c r="B72" s="24">
        <v>1011803.7000000001</v>
      </c>
      <c r="C72" s="24">
        <v>1027789.0899999999</v>
      </c>
      <c r="D72" s="24">
        <v>807764.97000000009</v>
      </c>
      <c r="E72" s="24">
        <v>150166.15999999997</v>
      </c>
      <c r="F72" s="24">
        <v>63403.229999999981</v>
      </c>
      <c r="G72" s="24">
        <v>92482.490000000034</v>
      </c>
      <c r="H72" s="24">
        <v>32879.340000000004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548A-3D7E-4AC9-8B3A-72688424C492}">
  <dimension ref="A1:H15"/>
  <sheetViews>
    <sheetView zoomScaleNormal="100" workbookViewId="0"/>
  </sheetViews>
  <sheetFormatPr defaultRowHeight="15" x14ac:dyDescent="0.25"/>
  <cols>
    <col min="1" max="4" width="16.7109375" customWidth="1"/>
    <col min="5" max="5" width="12.7109375" customWidth="1"/>
    <col min="6" max="7" width="12.7109375" style="42" customWidth="1"/>
    <col min="8" max="8" width="12.7109375" customWidth="1"/>
  </cols>
  <sheetData>
    <row r="1" spans="1:8" ht="21" x14ac:dyDescent="0.25">
      <c r="A1" s="17" t="s">
        <v>15</v>
      </c>
      <c r="B1" s="17"/>
      <c r="C1" s="17"/>
      <c r="D1" s="17"/>
      <c r="E1" s="18"/>
      <c r="F1" s="89"/>
      <c r="G1" s="89"/>
      <c r="H1" s="19"/>
    </row>
    <row r="3" spans="1:8" x14ac:dyDescent="0.25">
      <c r="A3" s="103" t="s">
        <v>84</v>
      </c>
      <c r="B3" s="104" t="s">
        <v>90</v>
      </c>
      <c r="C3" s="104" t="s">
        <v>216</v>
      </c>
      <c r="D3" s="104" t="s">
        <v>217</v>
      </c>
      <c r="E3" s="105" t="s">
        <v>85</v>
      </c>
      <c r="F3" s="106" t="s">
        <v>82</v>
      </c>
      <c r="G3" s="107" t="s">
        <v>86</v>
      </c>
      <c r="H3" s="108" t="s">
        <v>52</v>
      </c>
    </row>
    <row r="4" spans="1:8" x14ac:dyDescent="0.25">
      <c r="A4" s="90" t="s">
        <v>87</v>
      </c>
      <c r="B4" s="92" t="s">
        <v>218</v>
      </c>
      <c r="C4" s="98" t="s">
        <v>62</v>
      </c>
      <c r="D4" s="98" t="s">
        <v>219</v>
      </c>
      <c r="E4" s="53">
        <v>1</v>
      </c>
      <c r="F4" s="94" t="s">
        <v>88</v>
      </c>
      <c r="G4" s="101" t="s">
        <v>89</v>
      </c>
      <c r="H4" s="96">
        <v>44562</v>
      </c>
    </row>
    <row r="5" spans="1:8" x14ac:dyDescent="0.25">
      <c r="A5" s="90"/>
      <c r="B5" s="92" t="s">
        <v>93</v>
      </c>
      <c r="C5" s="98"/>
      <c r="D5" s="98"/>
      <c r="E5" s="53"/>
      <c r="F5" s="94"/>
      <c r="G5" s="101"/>
      <c r="H5" s="96"/>
    </row>
    <row r="6" spans="1:8" x14ac:dyDescent="0.25">
      <c r="A6" s="90"/>
      <c r="B6" s="92" t="s">
        <v>94</v>
      </c>
      <c r="C6" s="98"/>
      <c r="D6" s="98"/>
      <c r="E6" s="53"/>
      <c r="F6" s="94"/>
      <c r="G6" s="101"/>
      <c r="H6" s="96"/>
    </row>
    <row r="7" spans="1:8" x14ac:dyDescent="0.25">
      <c r="A7" s="90"/>
      <c r="B7" s="92" t="s">
        <v>95</v>
      </c>
      <c r="C7" s="98"/>
      <c r="D7" s="98"/>
      <c r="E7" s="53"/>
      <c r="F7" s="94"/>
      <c r="G7" s="101"/>
      <c r="H7" s="96"/>
    </row>
    <row r="8" spans="1:8" x14ac:dyDescent="0.25">
      <c r="A8" s="90"/>
      <c r="B8" s="92" t="s">
        <v>96</v>
      </c>
      <c r="C8" s="98"/>
      <c r="D8" s="98"/>
      <c r="E8" s="53"/>
      <c r="F8" s="94"/>
      <c r="G8" s="101"/>
      <c r="H8" s="96"/>
    </row>
    <row r="9" spans="1:8" x14ac:dyDescent="0.25">
      <c r="A9" s="90"/>
      <c r="B9" s="92" t="s">
        <v>97</v>
      </c>
      <c r="C9" s="98"/>
      <c r="D9" s="98"/>
      <c r="E9" s="53"/>
      <c r="F9" s="94"/>
      <c r="G9" s="101"/>
      <c r="H9" s="96"/>
    </row>
    <row r="10" spans="1:8" x14ac:dyDescent="0.25">
      <c r="A10" s="90"/>
      <c r="B10" s="92" t="s">
        <v>98</v>
      </c>
      <c r="C10" s="98"/>
      <c r="D10" s="98"/>
      <c r="E10" s="53"/>
      <c r="F10" s="94"/>
      <c r="G10" s="101"/>
      <c r="H10" s="96"/>
    </row>
    <row r="11" spans="1:8" x14ac:dyDescent="0.25">
      <c r="A11" s="90"/>
      <c r="B11" s="92" t="s">
        <v>99</v>
      </c>
      <c r="C11" s="98"/>
      <c r="D11" s="98"/>
      <c r="E11" s="53"/>
      <c r="F11" s="94"/>
      <c r="G11" s="101"/>
      <c r="H11" s="96"/>
    </row>
    <row r="12" spans="1:8" x14ac:dyDescent="0.25">
      <c r="A12" s="90"/>
      <c r="B12" s="92" t="s">
        <v>100</v>
      </c>
      <c r="C12" s="98"/>
      <c r="D12" s="98"/>
      <c r="E12" s="53"/>
      <c r="F12" s="94"/>
      <c r="G12" s="101"/>
      <c r="H12" s="96"/>
    </row>
    <row r="13" spans="1:8" x14ac:dyDescent="0.25">
      <c r="A13" s="90"/>
      <c r="B13" s="92" t="s">
        <v>101</v>
      </c>
      <c r="C13" s="98"/>
      <c r="D13" s="98"/>
      <c r="E13" s="53"/>
      <c r="F13" s="94"/>
      <c r="G13" s="101"/>
      <c r="H13" s="96"/>
    </row>
    <row r="14" spans="1:8" x14ac:dyDescent="0.25">
      <c r="A14" s="90"/>
      <c r="B14" s="92" t="s">
        <v>102</v>
      </c>
      <c r="C14" s="98"/>
      <c r="D14" s="98"/>
      <c r="E14" s="53"/>
      <c r="F14" s="94"/>
      <c r="G14" s="101"/>
      <c r="H14" s="96"/>
    </row>
    <row r="15" spans="1:8" x14ac:dyDescent="0.25">
      <c r="A15" s="91"/>
      <c r="B15" s="93" t="s">
        <v>103</v>
      </c>
      <c r="C15" s="99"/>
      <c r="D15" s="99"/>
      <c r="E15" s="100"/>
      <c r="F15" s="95"/>
      <c r="G15" s="102"/>
      <c r="H15" s="97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EED9-CF13-4B76-A88C-AAF7E703906D}">
  <dimension ref="A1:D35"/>
  <sheetViews>
    <sheetView workbookViewId="0"/>
  </sheetViews>
  <sheetFormatPr defaultRowHeight="15" x14ac:dyDescent="0.25"/>
  <cols>
    <col min="2" max="3" width="20.5703125" customWidth="1"/>
    <col min="4" max="4" width="35" customWidth="1"/>
  </cols>
  <sheetData>
    <row r="1" spans="1:4" ht="21" x14ac:dyDescent="0.25">
      <c r="A1" s="17" t="s">
        <v>154</v>
      </c>
      <c r="B1" s="19"/>
      <c r="C1" s="19"/>
      <c r="D1" s="19"/>
    </row>
    <row r="4" spans="1:4" x14ac:dyDescent="0.25">
      <c r="A4" s="43" t="s">
        <v>0</v>
      </c>
      <c r="B4" s="41" t="s">
        <v>90</v>
      </c>
      <c r="C4" s="41" t="s">
        <v>155</v>
      </c>
      <c r="D4" s="41" t="s">
        <v>91</v>
      </c>
    </row>
    <row r="5" spans="1:4" x14ac:dyDescent="0.25">
      <c r="A5" s="42">
        <v>1</v>
      </c>
      <c r="B5" t="s">
        <v>92</v>
      </c>
    </row>
    <row r="6" spans="1:4" x14ac:dyDescent="0.25">
      <c r="A6" s="42">
        <v>2</v>
      </c>
      <c r="B6" t="s">
        <v>93</v>
      </c>
    </row>
    <row r="7" spans="1:4" x14ac:dyDescent="0.25">
      <c r="A7" s="42">
        <v>3</v>
      </c>
      <c r="B7" t="s">
        <v>94</v>
      </c>
    </row>
    <row r="8" spans="1:4" x14ac:dyDescent="0.25">
      <c r="A8" s="42">
        <v>4</v>
      </c>
      <c r="B8" t="s">
        <v>95</v>
      </c>
    </row>
    <row r="9" spans="1:4" x14ac:dyDescent="0.25">
      <c r="A9" s="42">
        <v>5</v>
      </c>
      <c r="B9" t="s">
        <v>96</v>
      </c>
    </row>
    <row r="10" spans="1:4" x14ac:dyDescent="0.25">
      <c r="A10" s="42">
        <v>6</v>
      </c>
      <c r="B10" t="s">
        <v>97</v>
      </c>
    </row>
    <row r="11" spans="1:4" x14ac:dyDescent="0.25">
      <c r="A11" s="42">
        <v>7</v>
      </c>
      <c r="B11" t="s">
        <v>98</v>
      </c>
    </row>
    <row r="12" spans="1:4" x14ac:dyDescent="0.25">
      <c r="A12" s="42">
        <v>8</v>
      </c>
      <c r="B12" t="s">
        <v>99</v>
      </c>
    </row>
    <row r="13" spans="1:4" x14ac:dyDescent="0.25">
      <c r="A13" s="42">
        <v>9</v>
      </c>
      <c r="B13" t="s">
        <v>100</v>
      </c>
    </row>
    <row r="14" spans="1:4" x14ac:dyDescent="0.25">
      <c r="A14" s="42">
        <v>10</v>
      </c>
      <c r="B14" t="s">
        <v>101</v>
      </c>
    </row>
    <row r="15" spans="1:4" x14ac:dyDescent="0.25">
      <c r="A15" s="42">
        <v>11</v>
      </c>
      <c r="B15" t="s">
        <v>102</v>
      </c>
    </row>
    <row r="16" spans="1:4" x14ac:dyDescent="0.25">
      <c r="A16" s="42">
        <v>12</v>
      </c>
      <c r="B16" t="s">
        <v>103</v>
      </c>
    </row>
    <row r="17" spans="1:2" x14ac:dyDescent="0.25">
      <c r="A17" s="42">
        <v>13</v>
      </c>
      <c r="B17" t="s">
        <v>104</v>
      </c>
    </row>
    <row r="18" spans="1:2" x14ac:dyDescent="0.25">
      <c r="A18" s="42">
        <v>14</v>
      </c>
      <c r="B18" t="s">
        <v>105</v>
      </c>
    </row>
    <row r="19" spans="1:2" x14ac:dyDescent="0.25">
      <c r="A19" s="42">
        <v>15</v>
      </c>
      <c r="B19" t="s">
        <v>106</v>
      </c>
    </row>
    <row r="20" spans="1:2" x14ac:dyDescent="0.25">
      <c r="A20" s="42">
        <v>16</v>
      </c>
      <c r="B20" t="s">
        <v>107</v>
      </c>
    </row>
    <row r="21" spans="1:2" x14ac:dyDescent="0.25">
      <c r="A21" s="42">
        <v>17</v>
      </c>
      <c r="B21" t="s">
        <v>108</v>
      </c>
    </row>
    <row r="22" spans="1:2" x14ac:dyDescent="0.25">
      <c r="A22" s="42">
        <v>18</v>
      </c>
      <c r="B22" t="s">
        <v>109</v>
      </c>
    </row>
    <row r="23" spans="1:2" x14ac:dyDescent="0.25">
      <c r="A23" s="42">
        <v>19</v>
      </c>
      <c r="B23" t="s">
        <v>110</v>
      </c>
    </row>
    <row r="24" spans="1:2" x14ac:dyDescent="0.25">
      <c r="A24" s="42">
        <v>20</v>
      </c>
      <c r="B24" t="s">
        <v>111</v>
      </c>
    </row>
    <row r="25" spans="1:2" x14ac:dyDescent="0.25">
      <c r="A25" s="42">
        <v>21</v>
      </c>
      <c r="B25" t="s">
        <v>112</v>
      </c>
    </row>
    <row r="26" spans="1:2" x14ac:dyDescent="0.25">
      <c r="A26" s="42">
        <v>22</v>
      </c>
      <c r="B26" t="s">
        <v>113</v>
      </c>
    </row>
    <row r="27" spans="1:2" x14ac:dyDescent="0.25">
      <c r="A27" s="42">
        <v>23</v>
      </c>
      <c r="B27" t="s">
        <v>114</v>
      </c>
    </row>
    <row r="28" spans="1:2" x14ac:dyDescent="0.25">
      <c r="A28" s="42">
        <v>24</v>
      </c>
      <c r="B28" t="s">
        <v>115</v>
      </c>
    </row>
    <row r="29" spans="1:2" x14ac:dyDescent="0.25">
      <c r="A29" s="42">
        <v>25</v>
      </c>
      <c r="B29" t="s">
        <v>116</v>
      </c>
    </row>
    <row r="30" spans="1:2" x14ac:dyDescent="0.25">
      <c r="A30" s="42">
        <v>26</v>
      </c>
      <c r="B30" t="s">
        <v>117</v>
      </c>
    </row>
    <row r="31" spans="1:2" x14ac:dyDescent="0.25">
      <c r="A31" s="42">
        <v>27</v>
      </c>
      <c r="B31" t="s">
        <v>118</v>
      </c>
    </row>
    <row r="32" spans="1:2" x14ac:dyDescent="0.25">
      <c r="A32" s="42">
        <v>28</v>
      </c>
      <c r="B32" t="s">
        <v>119</v>
      </c>
    </row>
    <row r="33" spans="1:2" x14ac:dyDescent="0.25">
      <c r="A33" s="42">
        <v>29</v>
      </c>
      <c r="B33" t="s">
        <v>120</v>
      </c>
    </row>
    <row r="34" spans="1:2" x14ac:dyDescent="0.25">
      <c r="A34" s="42">
        <v>30</v>
      </c>
      <c r="B34" t="s">
        <v>121</v>
      </c>
    </row>
    <row r="35" spans="1:2" x14ac:dyDescent="0.25">
      <c r="A35" s="42">
        <v>31</v>
      </c>
      <c r="B35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F565-DDA1-4610-90CA-A200B8D930D9}">
  <dimension ref="A1:C48"/>
  <sheetViews>
    <sheetView zoomScaleNormal="100" workbookViewId="0"/>
  </sheetViews>
  <sheetFormatPr defaultRowHeight="15" x14ac:dyDescent="0.25"/>
  <cols>
    <col min="1" max="1" width="30" customWidth="1"/>
    <col min="2" max="3" width="50.28515625" customWidth="1"/>
  </cols>
  <sheetData>
    <row r="1" spans="1:3" ht="21" x14ac:dyDescent="0.25">
      <c r="A1" s="17" t="s">
        <v>244</v>
      </c>
      <c r="B1" s="19" t="s">
        <v>156</v>
      </c>
      <c r="C1" s="19"/>
    </row>
    <row r="3" spans="1:3" x14ac:dyDescent="0.25">
      <c r="A3" s="41" t="s">
        <v>157</v>
      </c>
      <c r="B3" s="41" t="s">
        <v>158</v>
      </c>
      <c r="C3" s="41" t="s">
        <v>197</v>
      </c>
    </row>
    <row r="4" spans="1:3" x14ac:dyDescent="0.25">
      <c r="A4" s="44" t="s">
        <v>159</v>
      </c>
      <c r="B4" s="44"/>
      <c r="C4" s="44"/>
    </row>
    <row r="5" spans="1:3" x14ac:dyDescent="0.25">
      <c r="A5" s="45" t="s">
        <v>160</v>
      </c>
      <c r="B5" s="46" t="s">
        <v>160</v>
      </c>
      <c r="C5" s="45" t="s">
        <v>160</v>
      </c>
    </row>
    <row r="6" spans="1:3" ht="23.25" x14ac:dyDescent="0.35">
      <c r="A6" t="s">
        <v>161</v>
      </c>
      <c r="B6" s="47" t="s">
        <v>161</v>
      </c>
      <c r="C6" t="s">
        <v>161</v>
      </c>
    </row>
    <row r="7" spans="1:3" x14ac:dyDescent="0.25">
      <c r="A7" t="s">
        <v>162</v>
      </c>
      <c r="B7" s="38" t="s">
        <v>163</v>
      </c>
      <c r="C7" t="s">
        <v>163</v>
      </c>
    </row>
    <row r="8" spans="1:3" x14ac:dyDescent="0.25">
      <c r="A8" t="s">
        <v>164</v>
      </c>
      <c r="B8" s="48" t="s">
        <v>165</v>
      </c>
      <c r="C8" t="s">
        <v>165</v>
      </c>
    </row>
    <row r="9" spans="1:3" x14ac:dyDescent="0.25">
      <c r="A9" t="s">
        <v>166</v>
      </c>
      <c r="B9" s="49" t="s">
        <v>167</v>
      </c>
      <c r="C9" t="s">
        <v>167</v>
      </c>
    </row>
    <row r="10" spans="1:3" x14ac:dyDescent="0.25">
      <c r="A10" t="s">
        <v>168</v>
      </c>
      <c r="B10" s="50" t="s">
        <v>168</v>
      </c>
      <c r="C10" t="s">
        <v>168</v>
      </c>
    </row>
    <row r="11" spans="1:3" x14ac:dyDescent="0.25">
      <c r="A11" t="s">
        <v>169</v>
      </c>
      <c r="B11" s="51" t="s">
        <v>169</v>
      </c>
      <c r="C11" t="s">
        <v>169</v>
      </c>
    </row>
    <row r="12" spans="1:3" x14ac:dyDescent="0.25">
      <c r="A12" t="s">
        <v>170</v>
      </c>
      <c r="B12" s="52" t="s">
        <v>170</v>
      </c>
      <c r="C12" t="s">
        <v>170</v>
      </c>
    </row>
    <row r="13" spans="1:3" x14ac:dyDescent="0.25">
      <c r="A13" t="s">
        <v>171</v>
      </c>
      <c r="B13" s="53" t="s">
        <v>171</v>
      </c>
      <c r="C13" t="s">
        <v>171</v>
      </c>
    </row>
    <row r="14" spans="1:3" x14ac:dyDescent="0.25">
      <c r="A14" t="s">
        <v>172</v>
      </c>
      <c r="B14" s="54" t="s">
        <v>172</v>
      </c>
      <c r="C14" t="s">
        <v>172</v>
      </c>
    </row>
    <row r="16" spans="1:3" x14ac:dyDescent="0.25">
      <c r="A16" s="44" t="s">
        <v>173</v>
      </c>
      <c r="B16" s="44"/>
      <c r="C16" s="44"/>
    </row>
    <row r="17" spans="1:3" x14ac:dyDescent="0.25">
      <c r="A17" t="s">
        <v>174</v>
      </c>
      <c r="B17" s="55" t="s">
        <v>174</v>
      </c>
      <c r="C17" t="s">
        <v>174</v>
      </c>
    </row>
    <row r="18" spans="1:3" x14ac:dyDescent="0.25">
      <c r="A18" t="s">
        <v>175</v>
      </c>
      <c r="B18" s="42" t="s">
        <v>175</v>
      </c>
      <c r="C18" t="s">
        <v>175</v>
      </c>
    </row>
    <row r="19" spans="1:3" x14ac:dyDescent="0.25">
      <c r="A19" t="s">
        <v>176</v>
      </c>
      <c r="B19" s="56" t="s">
        <v>176</v>
      </c>
      <c r="C19" t="s">
        <v>176</v>
      </c>
    </row>
    <row r="20" spans="1:3" ht="28.5" customHeight="1" x14ac:dyDescent="0.25">
      <c r="A20" t="s">
        <v>177</v>
      </c>
      <c r="B20" s="57" t="s">
        <v>177</v>
      </c>
      <c r="C20" t="s">
        <v>177</v>
      </c>
    </row>
    <row r="21" spans="1:3" ht="28.5" customHeight="1" x14ac:dyDescent="0.25">
      <c r="A21" t="s">
        <v>178</v>
      </c>
      <c r="B21" s="4" t="s">
        <v>178</v>
      </c>
      <c r="C21" t="s">
        <v>178</v>
      </c>
    </row>
    <row r="22" spans="1:3" ht="28.5" customHeight="1" x14ac:dyDescent="0.25">
      <c r="A22" t="s">
        <v>179</v>
      </c>
      <c r="B22" t="s">
        <v>179</v>
      </c>
      <c r="C22" t="s">
        <v>179</v>
      </c>
    </row>
    <row r="23" spans="1:3" ht="51" x14ac:dyDescent="0.25">
      <c r="A23" t="s">
        <v>180</v>
      </c>
      <c r="B23" s="58" t="s">
        <v>180</v>
      </c>
      <c r="C23" t="s">
        <v>180</v>
      </c>
    </row>
    <row r="24" spans="1:3" x14ac:dyDescent="0.25">
      <c r="A24" t="s">
        <v>181</v>
      </c>
      <c r="B24" t="s">
        <v>181</v>
      </c>
      <c r="C24" t="s">
        <v>181</v>
      </c>
    </row>
    <row r="25" spans="1:3" x14ac:dyDescent="0.25">
      <c r="B25" s="59" t="s">
        <v>182</v>
      </c>
      <c r="C25" t="s">
        <v>182</v>
      </c>
    </row>
    <row r="26" spans="1:3" x14ac:dyDescent="0.25">
      <c r="B26" s="60" t="s">
        <v>183</v>
      </c>
      <c r="C26" t="s">
        <v>183</v>
      </c>
    </row>
    <row r="27" spans="1:3" x14ac:dyDescent="0.25">
      <c r="B27" s="60" t="s">
        <v>184</v>
      </c>
      <c r="C27" t="s">
        <v>184</v>
      </c>
    </row>
    <row r="28" spans="1:3" x14ac:dyDescent="0.25">
      <c r="B28" s="60" t="s">
        <v>185</v>
      </c>
      <c r="C28" t="s">
        <v>185</v>
      </c>
    </row>
    <row r="30" spans="1:3" x14ac:dyDescent="0.25">
      <c r="A30" s="44" t="s">
        <v>186</v>
      </c>
      <c r="B30" s="44"/>
      <c r="C30" s="44"/>
    </row>
    <row r="31" spans="1:3" ht="30" x14ac:dyDescent="0.25">
      <c r="A31" t="s">
        <v>187</v>
      </c>
      <c r="B31" s="61" t="s">
        <v>188</v>
      </c>
      <c r="C31" t="s">
        <v>188</v>
      </c>
    </row>
    <row r="32" spans="1:3" x14ac:dyDescent="0.25">
      <c r="A32" t="s">
        <v>189</v>
      </c>
      <c r="B32" s="62" t="s">
        <v>190</v>
      </c>
      <c r="C32" t="s">
        <v>190</v>
      </c>
    </row>
    <row r="33" spans="1:3" x14ac:dyDescent="0.25">
      <c r="A33" t="s">
        <v>191</v>
      </c>
      <c r="B33" s="129" t="s">
        <v>192</v>
      </c>
      <c r="C33" t="s">
        <v>192</v>
      </c>
    </row>
    <row r="34" spans="1:3" x14ac:dyDescent="0.25">
      <c r="B34" s="129"/>
    </row>
    <row r="35" spans="1:3" x14ac:dyDescent="0.25">
      <c r="B35" s="129"/>
    </row>
    <row r="36" spans="1:3" x14ac:dyDescent="0.25">
      <c r="A36" s="44" t="s">
        <v>85</v>
      </c>
      <c r="B36" s="44"/>
      <c r="C36" s="44"/>
    </row>
    <row r="37" spans="1:3" x14ac:dyDescent="0.25">
      <c r="A37" t="s">
        <v>193</v>
      </c>
      <c r="B37" s="63">
        <f>2999/56</f>
        <v>53.553571428571431</v>
      </c>
      <c r="C37">
        <f>2999/56</f>
        <v>53.553571428571431</v>
      </c>
    </row>
    <row r="38" spans="1:3" x14ac:dyDescent="0.25">
      <c r="A38" t="s">
        <v>194</v>
      </c>
      <c r="B38" s="64">
        <v>0.1</v>
      </c>
      <c r="C38">
        <v>0.1</v>
      </c>
    </row>
    <row r="39" spans="1:3" x14ac:dyDescent="0.25">
      <c r="A39" t="s">
        <v>195</v>
      </c>
      <c r="B39" s="65">
        <v>2999</v>
      </c>
      <c r="C39">
        <v>2999</v>
      </c>
    </row>
    <row r="40" spans="1:3" x14ac:dyDescent="0.25">
      <c r="A40" t="s">
        <v>196</v>
      </c>
      <c r="B40" s="66">
        <f>2999/56</f>
        <v>53.553571428571431</v>
      </c>
      <c r="C40">
        <f>2999/56</f>
        <v>53.553571428571431</v>
      </c>
    </row>
    <row r="43" spans="1:3" x14ac:dyDescent="0.25">
      <c r="A43" s="44" t="s">
        <v>208</v>
      </c>
      <c r="B43" s="44"/>
      <c r="C43" s="44"/>
    </row>
    <row r="44" spans="1:3" ht="20.25" thickBot="1" x14ac:dyDescent="0.35">
      <c r="A44" t="s">
        <v>206</v>
      </c>
      <c r="B44" s="79" t="s">
        <v>206</v>
      </c>
      <c r="C44" t="s">
        <v>206</v>
      </c>
    </row>
    <row r="45" spans="1:3" ht="15.75" thickTop="1" x14ac:dyDescent="0.25">
      <c r="A45" t="s">
        <v>203</v>
      </c>
      <c r="B45" s="80" t="s">
        <v>203</v>
      </c>
      <c r="C45" t="s">
        <v>203</v>
      </c>
    </row>
    <row r="46" spans="1:3" x14ac:dyDescent="0.25">
      <c r="A46" t="s">
        <v>204</v>
      </c>
      <c r="B46" s="81" t="s">
        <v>204</v>
      </c>
      <c r="C46" t="s">
        <v>204</v>
      </c>
    </row>
    <row r="47" spans="1:3" x14ac:dyDescent="0.25">
      <c r="A47" t="s">
        <v>205</v>
      </c>
      <c r="B47" s="82" t="s">
        <v>205</v>
      </c>
      <c r="C47" t="s">
        <v>205</v>
      </c>
    </row>
    <row r="48" spans="1:3" x14ac:dyDescent="0.25">
      <c r="A48" t="s">
        <v>207</v>
      </c>
      <c r="B48" s="83" t="s">
        <v>207</v>
      </c>
      <c r="C48" t="s">
        <v>207</v>
      </c>
    </row>
  </sheetData>
  <mergeCells count="1">
    <mergeCell ref="B33:B3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7ABD-1B53-42BB-BA7E-8C0D9837B156}">
  <dimension ref="A1:I10"/>
  <sheetViews>
    <sheetView workbookViewId="0"/>
  </sheetViews>
  <sheetFormatPr defaultRowHeight="15" x14ac:dyDescent="0.25"/>
  <cols>
    <col min="1" max="1" width="22.5703125" customWidth="1"/>
    <col min="2" max="2" width="17.140625" customWidth="1"/>
  </cols>
  <sheetData>
    <row r="1" spans="1:9" s="4" customFormat="1" x14ac:dyDescent="0.25">
      <c r="A1" t="s">
        <v>221</v>
      </c>
      <c r="B1"/>
      <c r="C1"/>
      <c r="D1"/>
      <c r="E1"/>
      <c r="I1" s="4" t="s">
        <v>239</v>
      </c>
    </row>
    <row r="2" spans="1:9" x14ac:dyDescent="0.25">
      <c r="A2" t="s">
        <v>222</v>
      </c>
      <c r="I2" s="4" t="s">
        <v>239</v>
      </c>
    </row>
    <row r="4" spans="1:9" x14ac:dyDescent="0.25">
      <c r="A4" t="s">
        <v>223</v>
      </c>
      <c r="B4">
        <v>2020</v>
      </c>
      <c r="C4">
        <v>2021</v>
      </c>
      <c r="D4">
        <v>2022</v>
      </c>
      <c r="E4">
        <v>2023</v>
      </c>
    </row>
    <row r="5" spans="1:9" x14ac:dyDescent="0.25">
      <c r="A5" t="s">
        <v>224</v>
      </c>
      <c r="B5">
        <v>50000</v>
      </c>
      <c r="C5">
        <f>B5*1.1</f>
        <v>55000.000000000007</v>
      </c>
      <c r="D5">
        <f t="shared" ref="D5:E5" si="0">C5*1.1</f>
        <v>60500.000000000015</v>
      </c>
      <c r="E5">
        <f t="shared" si="0"/>
        <v>66550.000000000015</v>
      </c>
    </row>
    <row r="6" spans="1:9" x14ac:dyDescent="0.25">
      <c r="A6" t="s">
        <v>225</v>
      </c>
      <c r="B6">
        <v>40000</v>
      </c>
      <c r="C6">
        <f t="shared" ref="C6:E9" si="1">B6*1.1</f>
        <v>44000</v>
      </c>
      <c r="D6">
        <f t="shared" si="1"/>
        <v>48400.000000000007</v>
      </c>
      <c r="E6">
        <f t="shared" si="1"/>
        <v>53240.000000000015</v>
      </c>
    </row>
    <row r="7" spans="1:9" x14ac:dyDescent="0.25">
      <c r="A7" t="s">
        <v>226</v>
      </c>
      <c r="B7">
        <v>25000</v>
      </c>
      <c r="C7">
        <f t="shared" si="1"/>
        <v>27500.000000000004</v>
      </c>
      <c r="D7">
        <f t="shared" si="1"/>
        <v>30250.000000000007</v>
      </c>
      <c r="E7">
        <f t="shared" si="1"/>
        <v>33275.000000000007</v>
      </c>
    </row>
    <row r="8" spans="1:9" x14ac:dyDescent="0.25">
      <c r="A8" t="s">
        <v>227</v>
      </c>
      <c r="B8">
        <v>15000</v>
      </c>
      <c r="C8">
        <f t="shared" si="1"/>
        <v>16500</v>
      </c>
      <c r="D8">
        <f t="shared" si="1"/>
        <v>18150</v>
      </c>
      <c r="E8">
        <f t="shared" si="1"/>
        <v>19965</v>
      </c>
    </row>
    <row r="9" spans="1:9" x14ac:dyDescent="0.25">
      <c r="A9" t="s">
        <v>228</v>
      </c>
      <c r="B9">
        <v>70000</v>
      </c>
      <c r="C9">
        <f t="shared" si="1"/>
        <v>77000</v>
      </c>
      <c r="D9">
        <f t="shared" si="1"/>
        <v>84700</v>
      </c>
      <c r="E9">
        <f t="shared" si="1"/>
        <v>93170.000000000015</v>
      </c>
    </row>
    <row r="10" spans="1:9" x14ac:dyDescent="0.25">
      <c r="A10" t="s">
        <v>83</v>
      </c>
      <c r="B10">
        <f>SUM(B5:B9)</f>
        <v>200000</v>
      </c>
      <c r="C10">
        <f t="shared" ref="C10:E10" si="2">SUM(C5:C9)</f>
        <v>220000</v>
      </c>
      <c r="D10">
        <f t="shared" si="2"/>
        <v>242000.00000000003</v>
      </c>
      <c r="E10">
        <f t="shared" si="2"/>
        <v>266200.00000000006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C66B-4073-4787-ACC6-3FFFE3E667AC}">
  <dimension ref="A1:F23"/>
  <sheetViews>
    <sheetView workbookViewId="0"/>
  </sheetViews>
  <sheetFormatPr defaultRowHeight="15" x14ac:dyDescent="0.25"/>
  <cols>
    <col min="1" max="1" width="17.42578125" customWidth="1"/>
    <col min="2" max="2" width="15.85546875" customWidth="1"/>
    <col min="3" max="3" width="15.28515625" customWidth="1"/>
    <col min="4" max="4" width="14.85546875" customWidth="1"/>
    <col min="5" max="5" width="12.28515625" customWidth="1"/>
    <col min="6" max="6" width="15.140625" customWidth="1"/>
  </cols>
  <sheetData>
    <row r="1" spans="1:6" ht="21" x14ac:dyDescent="0.25">
      <c r="A1" s="17" t="s">
        <v>198</v>
      </c>
      <c r="B1" s="69"/>
      <c r="C1" s="69"/>
      <c r="D1" s="69"/>
      <c r="E1" s="69"/>
      <c r="F1" s="69"/>
    </row>
    <row r="3" spans="1:6" x14ac:dyDescent="0.25">
      <c r="A3" t="s">
        <v>199</v>
      </c>
    </row>
    <row r="4" spans="1:6" x14ac:dyDescent="0.25">
      <c r="A4" s="70" t="s">
        <v>52</v>
      </c>
      <c r="B4" s="71" t="s">
        <v>53</v>
      </c>
      <c r="C4" s="71" t="s">
        <v>54</v>
      </c>
      <c r="D4" s="70" t="s">
        <v>55</v>
      </c>
      <c r="E4" s="70" t="s">
        <v>200</v>
      </c>
      <c r="F4" s="70" t="s">
        <v>202</v>
      </c>
    </row>
    <row r="5" spans="1:6" x14ac:dyDescent="0.25">
      <c r="A5" s="72">
        <f ca="1">TODAY()-60</f>
        <v>44873</v>
      </c>
      <c r="B5" s="73" t="s">
        <v>57</v>
      </c>
      <c r="C5" s="73" t="s">
        <v>56</v>
      </c>
      <c r="D5" s="74">
        <v>1200</v>
      </c>
      <c r="E5" s="74">
        <v>1000</v>
      </c>
      <c r="F5" s="77">
        <f t="shared" ref="F5:F11" si="0">D5/E5</f>
        <v>1.2</v>
      </c>
    </row>
    <row r="6" spans="1:6" x14ac:dyDescent="0.25">
      <c r="A6" s="72">
        <f t="shared" ref="A6:A10" ca="1" si="1">TODAY()-60</f>
        <v>44873</v>
      </c>
      <c r="B6" s="73" t="s">
        <v>60</v>
      </c>
      <c r="C6" s="73" t="s">
        <v>58</v>
      </c>
      <c r="D6" s="74">
        <v>1020</v>
      </c>
      <c r="E6" s="74">
        <v>1000</v>
      </c>
      <c r="F6" s="77">
        <f t="shared" si="0"/>
        <v>1.02</v>
      </c>
    </row>
    <row r="7" spans="1:6" x14ac:dyDescent="0.25">
      <c r="A7" s="72">
        <f t="shared" ca="1" si="1"/>
        <v>44873</v>
      </c>
      <c r="B7" s="73" t="s">
        <v>61</v>
      </c>
      <c r="C7" s="73" t="s">
        <v>56</v>
      </c>
      <c r="D7" s="74">
        <v>850</v>
      </c>
      <c r="E7" s="74">
        <v>1000</v>
      </c>
      <c r="F7" s="77">
        <f t="shared" si="0"/>
        <v>0.85</v>
      </c>
    </row>
    <row r="8" spans="1:6" x14ac:dyDescent="0.25">
      <c r="A8" s="72">
        <f t="shared" ca="1" si="1"/>
        <v>44873</v>
      </c>
      <c r="B8" s="73" t="s">
        <v>64</v>
      </c>
      <c r="C8" s="73" t="s">
        <v>59</v>
      </c>
      <c r="D8" s="74">
        <v>950</v>
      </c>
      <c r="E8" s="74">
        <v>1000</v>
      </c>
      <c r="F8" s="77">
        <f t="shared" si="0"/>
        <v>0.95</v>
      </c>
    </row>
    <row r="9" spans="1:6" x14ac:dyDescent="0.25">
      <c r="A9" s="72">
        <f t="shared" ca="1" si="1"/>
        <v>44873</v>
      </c>
      <c r="B9" s="73" t="s">
        <v>62</v>
      </c>
      <c r="C9" s="73" t="s">
        <v>59</v>
      </c>
      <c r="D9" s="74">
        <v>1300</v>
      </c>
      <c r="E9" s="74">
        <v>1000</v>
      </c>
      <c r="F9" s="77">
        <f t="shared" si="0"/>
        <v>1.3</v>
      </c>
    </row>
    <row r="10" spans="1:6" x14ac:dyDescent="0.25">
      <c r="A10" s="72">
        <f t="shared" ca="1" si="1"/>
        <v>44873</v>
      </c>
      <c r="B10" s="73" t="s">
        <v>63</v>
      </c>
      <c r="C10" s="73" t="s">
        <v>58</v>
      </c>
      <c r="D10" s="74">
        <v>900</v>
      </c>
      <c r="E10" s="74">
        <v>1000</v>
      </c>
      <c r="F10" s="77">
        <f t="shared" si="0"/>
        <v>0.9</v>
      </c>
    </row>
    <row r="11" spans="1:6" x14ac:dyDescent="0.25">
      <c r="C11" s="75" t="s">
        <v>83</v>
      </c>
      <c r="D11" s="76">
        <f>SUM(D5:D10)</f>
        <v>6220</v>
      </c>
      <c r="E11" s="76">
        <f t="shared" ref="E11" si="2">SUM(E5:E10)</f>
        <v>6000</v>
      </c>
      <c r="F11" s="78">
        <f t="shared" si="0"/>
        <v>1.0366666666666666</v>
      </c>
    </row>
    <row r="16" spans="1:6" x14ac:dyDescent="0.25">
      <c r="A16" t="s">
        <v>238</v>
      </c>
    </row>
    <row r="17" spans="1:6" x14ac:dyDescent="0.25">
      <c r="A17" s="111" t="s">
        <v>52</v>
      </c>
      <c r="B17" s="112" t="s">
        <v>53</v>
      </c>
      <c r="C17" s="112" t="s">
        <v>54</v>
      </c>
      <c r="D17" s="113" t="s">
        <v>55</v>
      </c>
      <c r="E17" s="113" t="s">
        <v>200</v>
      </c>
      <c r="F17" s="114" t="s">
        <v>201</v>
      </c>
    </row>
    <row r="18" spans="1:6" x14ac:dyDescent="0.25">
      <c r="A18" s="109">
        <f ca="1">TODAY()-60</f>
        <v>44873</v>
      </c>
      <c r="B18" s="73" t="s">
        <v>57</v>
      </c>
      <c r="C18" s="73" t="s">
        <v>56</v>
      </c>
      <c r="D18" s="74">
        <v>1400</v>
      </c>
      <c r="E18" s="74">
        <v>1000</v>
      </c>
      <c r="F18" s="110">
        <v>1400</v>
      </c>
    </row>
    <row r="19" spans="1:6" x14ac:dyDescent="0.25">
      <c r="A19" s="109">
        <f t="shared" ref="A19:A23" ca="1" si="3">TODAY()-60</f>
        <v>44873</v>
      </c>
      <c r="B19" s="73" t="s">
        <v>60</v>
      </c>
      <c r="C19" s="73" t="s">
        <v>58</v>
      </c>
      <c r="D19" s="74">
        <v>1010</v>
      </c>
      <c r="E19" s="74">
        <v>1000</v>
      </c>
      <c r="F19" s="110">
        <v>1010</v>
      </c>
    </row>
    <row r="20" spans="1:6" x14ac:dyDescent="0.25">
      <c r="A20" s="109">
        <f t="shared" ca="1" si="3"/>
        <v>44873</v>
      </c>
      <c r="B20" s="73" t="s">
        <v>61</v>
      </c>
      <c r="C20" s="73" t="s">
        <v>56</v>
      </c>
      <c r="D20" s="74">
        <v>750</v>
      </c>
      <c r="E20" s="74">
        <v>1000</v>
      </c>
      <c r="F20" s="110">
        <v>750</v>
      </c>
    </row>
    <row r="21" spans="1:6" x14ac:dyDescent="0.25">
      <c r="A21" s="109">
        <f t="shared" ca="1" si="3"/>
        <v>44873</v>
      </c>
      <c r="B21" s="73" t="s">
        <v>64</v>
      </c>
      <c r="C21" s="73" t="s">
        <v>59</v>
      </c>
      <c r="D21" s="74">
        <v>510</v>
      </c>
      <c r="E21" s="74">
        <v>1000</v>
      </c>
      <c r="F21" s="110">
        <v>510</v>
      </c>
    </row>
    <row r="22" spans="1:6" x14ac:dyDescent="0.25">
      <c r="A22" s="109">
        <f t="shared" ca="1" si="3"/>
        <v>44873</v>
      </c>
      <c r="B22" s="73" t="s">
        <v>62</v>
      </c>
      <c r="C22" s="73" t="s">
        <v>59</v>
      </c>
      <c r="D22" s="74">
        <v>1600</v>
      </c>
      <c r="E22" s="74">
        <v>1000</v>
      </c>
      <c r="F22" s="110">
        <v>1600</v>
      </c>
    </row>
    <row r="23" spans="1:6" x14ac:dyDescent="0.25">
      <c r="A23" s="115">
        <f t="shared" ca="1" si="3"/>
        <v>44873</v>
      </c>
      <c r="B23" s="116" t="s">
        <v>63</v>
      </c>
      <c r="C23" s="116" t="s">
        <v>58</v>
      </c>
      <c r="D23" s="117">
        <v>680</v>
      </c>
      <c r="E23" s="117">
        <v>1000</v>
      </c>
      <c r="F23" s="118">
        <v>680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AAB-B56E-44EC-ACD5-1A90B06A4DAA}">
  <dimension ref="A1:O24"/>
  <sheetViews>
    <sheetView workbookViewId="0"/>
  </sheetViews>
  <sheetFormatPr defaultRowHeight="15" x14ac:dyDescent="0.25"/>
  <cols>
    <col min="1" max="1" width="31.7109375" bestFit="1" customWidth="1"/>
    <col min="2" max="2" width="18.28515625" customWidth="1"/>
    <col min="3" max="14" width="8.7109375" customWidth="1"/>
    <col min="15" max="15" width="14.42578125" customWidth="1"/>
  </cols>
  <sheetData>
    <row r="1" spans="1:15" ht="21" x14ac:dyDescent="0.25">
      <c r="A1" s="17" t="s">
        <v>30</v>
      </c>
      <c r="B1" s="17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4" spans="1:15" s="4" customFormat="1" ht="18" customHeight="1" x14ac:dyDescent="0.25">
      <c r="A4" s="121" t="s">
        <v>292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</row>
    <row r="5" spans="1:15" s="4" customFormat="1" ht="18" customHeight="1" x14ac:dyDescent="0.25">
      <c r="A5" s="123" t="s">
        <v>245</v>
      </c>
      <c r="B5" s="123" t="s">
        <v>291</v>
      </c>
      <c r="C5" s="124" t="s">
        <v>88</v>
      </c>
      <c r="D5" s="124" t="s">
        <v>246</v>
      </c>
      <c r="E5" s="124" t="s">
        <v>247</v>
      </c>
      <c r="F5" s="124" t="s">
        <v>248</v>
      </c>
      <c r="G5" s="124" t="s">
        <v>249</v>
      </c>
      <c r="H5" s="124" t="s">
        <v>250</v>
      </c>
      <c r="I5" s="124" t="s">
        <v>251</v>
      </c>
      <c r="J5" s="124" t="s">
        <v>252</v>
      </c>
      <c r="K5" s="124" t="s">
        <v>253</v>
      </c>
      <c r="L5" s="124" t="s">
        <v>254</v>
      </c>
      <c r="M5" s="124" t="s">
        <v>255</v>
      </c>
      <c r="N5" s="124" t="s">
        <v>256</v>
      </c>
      <c r="O5" s="124" t="s">
        <v>83</v>
      </c>
    </row>
    <row r="6" spans="1:15" x14ac:dyDescent="0.25">
      <c r="A6" s="73" t="s">
        <v>257</v>
      </c>
      <c r="B6" s="73" t="s">
        <v>258</v>
      </c>
      <c r="C6" s="119">
        <v>741</v>
      </c>
      <c r="D6" s="119">
        <v>570</v>
      </c>
      <c r="E6" s="119">
        <v>889</v>
      </c>
      <c r="F6" s="119">
        <v>1000</v>
      </c>
      <c r="G6" s="119">
        <v>864</v>
      </c>
      <c r="H6" s="119">
        <v>624</v>
      </c>
      <c r="I6" s="119">
        <v>748</v>
      </c>
      <c r="J6" s="119">
        <v>760</v>
      </c>
      <c r="K6" s="119">
        <v>997</v>
      </c>
      <c r="L6" s="119">
        <v>667</v>
      </c>
      <c r="M6" s="119">
        <v>854</v>
      </c>
      <c r="N6" s="119">
        <v>942</v>
      </c>
      <c r="O6" s="120">
        <f>SUM(C6:N6)</f>
        <v>9656</v>
      </c>
    </row>
    <row r="7" spans="1:15" x14ac:dyDescent="0.25">
      <c r="A7" s="73" t="s">
        <v>259</v>
      </c>
      <c r="B7" s="73" t="s">
        <v>260</v>
      </c>
      <c r="C7" s="119">
        <v>876</v>
      </c>
      <c r="D7" s="119">
        <v>630</v>
      </c>
      <c r="E7" s="119">
        <v>828</v>
      </c>
      <c r="F7" s="119">
        <v>661</v>
      </c>
      <c r="G7" s="119">
        <v>825</v>
      </c>
      <c r="H7" s="119">
        <v>784</v>
      </c>
      <c r="I7" s="119">
        <v>926</v>
      </c>
      <c r="J7" s="119">
        <v>540</v>
      </c>
      <c r="K7" s="119">
        <v>691</v>
      </c>
      <c r="L7" s="119">
        <v>820</v>
      </c>
      <c r="M7" s="119">
        <v>912</v>
      </c>
      <c r="N7" s="119">
        <v>658</v>
      </c>
      <c r="O7" s="120">
        <f t="shared" ref="O7:O22" si="0">SUM(C7:N7)</f>
        <v>9151</v>
      </c>
    </row>
    <row r="8" spans="1:15" x14ac:dyDescent="0.25">
      <c r="A8" s="73" t="s">
        <v>261</v>
      </c>
      <c r="B8" s="73" t="s">
        <v>262</v>
      </c>
      <c r="C8" s="119">
        <v>617</v>
      </c>
      <c r="D8" s="119">
        <v>1015</v>
      </c>
      <c r="E8" s="119">
        <v>1246</v>
      </c>
      <c r="F8" s="119">
        <v>1491</v>
      </c>
      <c r="G8" s="119">
        <v>775</v>
      </c>
      <c r="H8" s="119">
        <v>803</v>
      </c>
      <c r="I8" s="119">
        <v>1050</v>
      </c>
      <c r="J8" s="119">
        <v>625</v>
      </c>
      <c r="K8" s="119">
        <v>1463</v>
      </c>
      <c r="L8" s="119">
        <v>856</v>
      </c>
      <c r="M8" s="119">
        <v>829</v>
      </c>
      <c r="N8" s="119">
        <v>1433</v>
      </c>
      <c r="O8" s="120">
        <f t="shared" si="0"/>
        <v>12203</v>
      </c>
    </row>
    <row r="9" spans="1:15" x14ac:dyDescent="0.25">
      <c r="A9" s="73" t="s">
        <v>263</v>
      </c>
      <c r="B9" s="73" t="s">
        <v>264</v>
      </c>
      <c r="C9" s="119">
        <v>630</v>
      </c>
      <c r="D9" s="119">
        <v>599</v>
      </c>
      <c r="E9" s="119">
        <v>793</v>
      </c>
      <c r="F9" s="119">
        <v>903</v>
      </c>
      <c r="G9" s="119">
        <v>748</v>
      </c>
      <c r="H9" s="119">
        <v>641</v>
      </c>
      <c r="I9" s="119">
        <v>859</v>
      </c>
      <c r="J9" s="119">
        <v>505</v>
      </c>
      <c r="K9" s="119">
        <v>701</v>
      </c>
      <c r="L9" s="119">
        <v>685</v>
      </c>
      <c r="M9" s="119">
        <v>551</v>
      </c>
      <c r="N9" s="119">
        <v>779</v>
      </c>
      <c r="O9" s="120">
        <f t="shared" si="0"/>
        <v>8394</v>
      </c>
    </row>
    <row r="10" spans="1:15" x14ac:dyDescent="0.25">
      <c r="A10" s="73" t="s">
        <v>265</v>
      </c>
      <c r="B10" s="73" t="s">
        <v>266</v>
      </c>
      <c r="C10" s="119">
        <v>580</v>
      </c>
      <c r="D10" s="119">
        <v>604</v>
      </c>
      <c r="E10" s="119">
        <v>588</v>
      </c>
      <c r="F10" s="119">
        <v>638</v>
      </c>
      <c r="G10" s="119">
        <v>984</v>
      </c>
      <c r="H10" s="119">
        <v>764</v>
      </c>
      <c r="I10" s="119">
        <v>929</v>
      </c>
      <c r="J10" s="119">
        <v>681</v>
      </c>
      <c r="K10" s="119">
        <v>541</v>
      </c>
      <c r="L10" s="119">
        <v>649</v>
      </c>
      <c r="M10" s="119">
        <v>507</v>
      </c>
      <c r="N10" s="119">
        <v>660</v>
      </c>
      <c r="O10" s="120">
        <f t="shared" si="0"/>
        <v>8125</v>
      </c>
    </row>
    <row r="11" spans="1:15" x14ac:dyDescent="0.25">
      <c r="A11" s="73" t="s">
        <v>267</v>
      </c>
      <c r="B11" s="73" t="s">
        <v>268</v>
      </c>
      <c r="C11" s="119">
        <v>663</v>
      </c>
      <c r="D11" s="119">
        <v>629</v>
      </c>
      <c r="E11" s="119">
        <v>848</v>
      </c>
      <c r="F11" s="119">
        <v>915</v>
      </c>
      <c r="G11" s="119">
        <v>801</v>
      </c>
      <c r="H11" s="119">
        <v>591</v>
      </c>
      <c r="I11" s="119">
        <v>922</v>
      </c>
      <c r="J11" s="119">
        <v>803</v>
      </c>
      <c r="K11" s="119">
        <v>840</v>
      </c>
      <c r="L11" s="119">
        <v>633</v>
      </c>
      <c r="M11" s="119">
        <v>624</v>
      </c>
      <c r="N11" s="119">
        <v>729</v>
      </c>
      <c r="O11" s="120">
        <f t="shared" si="0"/>
        <v>8998</v>
      </c>
    </row>
    <row r="12" spans="1:15" x14ac:dyDescent="0.25">
      <c r="A12" s="73" t="s">
        <v>269</v>
      </c>
      <c r="B12" s="73" t="s">
        <v>270</v>
      </c>
      <c r="C12" s="119">
        <v>860</v>
      </c>
      <c r="D12" s="119">
        <v>506</v>
      </c>
      <c r="E12" s="119">
        <v>709</v>
      </c>
      <c r="F12" s="119">
        <v>802</v>
      </c>
      <c r="G12" s="119">
        <v>925</v>
      </c>
      <c r="H12" s="119">
        <v>709</v>
      </c>
      <c r="I12" s="119">
        <v>530</v>
      </c>
      <c r="J12" s="119">
        <v>778</v>
      </c>
      <c r="K12" s="119">
        <v>756</v>
      </c>
      <c r="L12" s="119">
        <v>844</v>
      </c>
      <c r="M12" s="119">
        <v>825</v>
      </c>
      <c r="N12" s="119">
        <v>523</v>
      </c>
      <c r="O12" s="120">
        <f t="shared" si="0"/>
        <v>8767</v>
      </c>
    </row>
    <row r="13" spans="1:15" x14ac:dyDescent="0.25">
      <c r="A13" s="73" t="s">
        <v>271</v>
      </c>
      <c r="B13" s="73" t="s">
        <v>272</v>
      </c>
      <c r="C13" s="119">
        <v>749</v>
      </c>
      <c r="D13" s="119">
        <v>672</v>
      </c>
      <c r="E13" s="119">
        <v>552</v>
      </c>
      <c r="F13" s="119">
        <v>791</v>
      </c>
      <c r="G13" s="119">
        <v>952</v>
      </c>
      <c r="H13" s="119">
        <v>717</v>
      </c>
      <c r="I13" s="119">
        <v>876</v>
      </c>
      <c r="J13" s="119">
        <v>787</v>
      </c>
      <c r="K13" s="119">
        <v>883</v>
      </c>
      <c r="L13" s="119">
        <v>956</v>
      </c>
      <c r="M13" s="119">
        <v>627</v>
      </c>
      <c r="N13" s="119">
        <v>774</v>
      </c>
      <c r="O13" s="120">
        <f t="shared" si="0"/>
        <v>9336</v>
      </c>
    </row>
    <row r="14" spans="1:15" x14ac:dyDescent="0.25">
      <c r="A14" s="73" t="s">
        <v>273</v>
      </c>
      <c r="B14" s="73" t="s">
        <v>274</v>
      </c>
      <c r="C14" s="119">
        <v>944</v>
      </c>
      <c r="D14" s="119">
        <v>690</v>
      </c>
      <c r="E14" s="119">
        <v>520</v>
      </c>
      <c r="F14" s="119">
        <v>635</v>
      </c>
      <c r="G14" s="119">
        <v>952</v>
      </c>
      <c r="H14" s="119">
        <v>572</v>
      </c>
      <c r="I14" s="119">
        <v>931</v>
      </c>
      <c r="J14" s="119">
        <v>640</v>
      </c>
      <c r="K14" s="119">
        <v>593</v>
      </c>
      <c r="L14" s="119">
        <v>970</v>
      </c>
      <c r="M14" s="119">
        <v>526</v>
      </c>
      <c r="N14" s="119">
        <v>897</v>
      </c>
      <c r="O14" s="120">
        <f t="shared" si="0"/>
        <v>8870</v>
      </c>
    </row>
    <row r="15" spans="1:15" x14ac:dyDescent="0.25">
      <c r="A15" s="73" t="s">
        <v>275</v>
      </c>
      <c r="B15" s="73" t="s">
        <v>276</v>
      </c>
      <c r="C15" s="119">
        <v>665</v>
      </c>
      <c r="D15" s="119">
        <v>554</v>
      </c>
      <c r="E15" s="119">
        <v>875</v>
      </c>
      <c r="F15" s="119">
        <v>780</v>
      </c>
      <c r="G15" s="119">
        <v>506</v>
      </c>
      <c r="H15" s="119">
        <v>807</v>
      </c>
      <c r="I15" s="119">
        <v>835</v>
      </c>
      <c r="J15" s="119">
        <v>812</v>
      </c>
      <c r="K15" s="119">
        <v>844</v>
      </c>
      <c r="L15" s="119">
        <v>820</v>
      </c>
      <c r="M15" s="119">
        <v>994</v>
      </c>
      <c r="N15" s="119">
        <v>964</v>
      </c>
      <c r="O15" s="120">
        <f t="shared" si="0"/>
        <v>9456</v>
      </c>
    </row>
    <row r="16" spans="1:15" x14ac:dyDescent="0.25">
      <c r="A16" s="73" t="s">
        <v>277</v>
      </c>
      <c r="B16" s="73" t="s">
        <v>278</v>
      </c>
      <c r="C16" s="119">
        <v>554</v>
      </c>
      <c r="D16" s="119">
        <v>935</v>
      </c>
      <c r="E16" s="119">
        <v>828</v>
      </c>
      <c r="F16" s="119">
        <v>516</v>
      </c>
      <c r="G16" s="119">
        <v>880</v>
      </c>
      <c r="H16" s="119">
        <v>805</v>
      </c>
      <c r="I16" s="119">
        <v>536</v>
      </c>
      <c r="J16" s="119">
        <v>907</v>
      </c>
      <c r="K16" s="119">
        <v>993</v>
      </c>
      <c r="L16" s="119">
        <v>973</v>
      </c>
      <c r="M16" s="119">
        <v>524</v>
      </c>
      <c r="N16" s="119">
        <v>858</v>
      </c>
      <c r="O16" s="120">
        <f t="shared" si="0"/>
        <v>9309</v>
      </c>
    </row>
    <row r="17" spans="1:15" x14ac:dyDescent="0.25">
      <c r="A17" s="73" t="s">
        <v>279</v>
      </c>
      <c r="B17" s="73" t="s">
        <v>280</v>
      </c>
      <c r="C17" s="119">
        <v>978</v>
      </c>
      <c r="D17" s="119">
        <v>678</v>
      </c>
      <c r="E17" s="119">
        <v>980</v>
      </c>
      <c r="F17" s="119">
        <v>649</v>
      </c>
      <c r="G17" s="119">
        <v>596</v>
      </c>
      <c r="H17" s="119">
        <v>971</v>
      </c>
      <c r="I17" s="119">
        <v>558</v>
      </c>
      <c r="J17" s="119">
        <v>634</v>
      </c>
      <c r="K17" s="119">
        <v>702</v>
      </c>
      <c r="L17" s="119">
        <v>839</v>
      </c>
      <c r="M17" s="119">
        <v>577</v>
      </c>
      <c r="N17" s="119">
        <v>538</v>
      </c>
      <c r="O17" s="120">
        <f t="shared" si="0"/>
        <v>8700</v>
      </c>
    </row>
    <row r="18" spans="1:15" x14ac:dyDescent="0.25">
      <c r="A18" s="73" t="s">
        <v>281</v>
      </c>
      <c r="B18" s="73" t="s">
        <v>282</v>
      </c>
      <c r="C18" s="119">
        <v>693</v>
      </c>
      <c r="D18" s="119">
        <v>748</v>
      </c>
      <c r="E18" s="119">
        <v>720</v>
      </c>
      <c r="F18" s="119">
        <v>554</v>
      </c>
      <c r="G18" s="119">
        <v>680</v>
      </c>
      <c r="H18" s="119">
        <v>669</v>
      </c>
      <c r="I18" s="119">
        <v>584</v>
      </c>
      <c r="J18" s="119">
        <v>684</v>
      </c>
      <c r="K18" s="119">
        <v>929</v>
      </c>
      <c r="L18" s="119">
        <v>779</v>
      </c>
      <c r="M18" s="119">
        <v>954</v>
      </c>
      <c r="N18" s="119">
        <v>788</v>
      </c>
      <c r="O18" s="120">
        <f t="shared" si="0"/>
        <v>8782</v>
      </c>
    </row>
    <row r="19" spans="1:15" x14ac:dyDescent="0.25">
      <c r="A19" s="73" t="s">
        <v>283</v>
      </c>
      <c r="B19" s="73" t="s">
        <v>284</v>
      </c>
      <c r="C19" s="119">
        <v>744</v>
      </c>
      <c r="D19" s="119">
        <v>1173</v>
      </c>
      <c r="E19" s="119">
        <v>1719</v>
      </c>
      <c r="F19" s="119">
        <v>1337</v>
      </c>
      <c r="G19" s="119">
        <v>1155</v>
      </c>
      <c r="H19" s="119">
        <v>1624</v>
      </c>
      <c r="I19" s="119">
        <v>934</v>
      </c>
      <c r="J19" s="119">
        <v>1414</v>
      </c>
      <c r="K19" s="119">
        <v>1359</v>
      </c>
      <c r="L19" s="119">
        <v>1631</v>
      </c>
      <c r="M19" s="119">
        <v>1979</v>
      </c>
      <c r="N19" s="119">
        <v>1835</v>
      </c>
      <c r="O19" s="120">
        <f t="shared" si="0"/>
        <v>16904</v>
      </c>
    </row>
    <row r="20" spans="1:15" x14ac:dyDescent="0.25">
      <c r="A20" s="73" t="s">
        <v>285</v>
      </c>
      <c r="B20" s="73" t="s">
        <v>286</v>
      </c>
      <c r="C20" s="119">
        <v>927</v>
      </c>
      <c r="D20" s="119">
        <v>898</v>
      </c>
      <c r="E20" s="119">
        <v>977</v>
      </c>
      <c r="F20" s="119">
        <v>723</v>
      </c>
      <c r="G20" s="119">
        <v>908</v>
      </c>
      <c r="H20" s="119">
        <v>1188</v>
      </c>
      <c r="I20" s="119">
        <v>1161</v>
      </c>
      <c r="J20" s="119">
        <v>960</v>
      </c>
      <c r="K20" s="119">
        <v>734</v>
      </c>
      <c r="L20" s="119">
        <v>1251</v>
      </c>
      <c r="M20" s="119">
        <v>1105</v>
      </c>
      <c r="N20" s="119">
        <v>1030</v>
      </c>
      <c r="O20" s="120">
        <f t="shared" si="0"/>
        <v>11862</v>
      </c>
    </row>
    <row r="21" spans="1:15" x14ac:dyDescent="0.25">
      <c r="A21" s="73" t="s">
        <v>287</v>
      </c>
      <c r="B21" s="73" t="s">
        <v>288</v>
      </c>
      <c r="C21" s="119">
        <v>544</v>
      </c>
      <c r="D21" s="119">
        <v>976</v>
      </c>
      <c r="E21" s="119">
        <v>742</v>
      </c>
      <c r="F21" s="119">
        <v>755</v>
      </c>
      <c r="G21" s="119">
        <v>801</v>
      </c>
      <c r="H21" s="119">
        <v>979</v>
      </c>
      <c r="I21" s="119">
        <v>656</v>
      </c>
      <c r="J21" s="119">
        <v>811</v>
      </c>
      <c r="K21" s="119">
        <v>879</v>
      </c>
      <c r="L21" s="119">
        <v>746</v>
      </c>
      <c r="M21" s="119">
        <v>529</v>
      </c>
      <c r="N21" s="119">
        <v>550</v>
      </c>
      <c r="O21" s="120">
        <f t="shared" si="0"/>
        <v>8968</v>
      </c>
    </row>
    <row r="22" spans="1:15" x14ac:dyDescent="0.25">
      <c r="A22" s="73" t="s">
        <v>289</v>
      </c>
      <c r="B22" s="73" t="s">
        <v>290</v>
      </c>
      <c r="C22" s="119">
        <v>568</v>
      </c>
      <c r="D22" s="119">
        <v>856</v>
      </c>
      <c r="E22" s="119">
        <v>975</v>
      </c>
      <c r="F22" s="119">
        <v>611</v>
      </c>
      <c r="G22" s="119">
        <v>746</v>
      </c>
      <c r="H22" s="119">
        <v>510</v>
      </c>
      <c r="I22" s="119">
        <v>777</v>
      </c>
      <c r="J22" s="119">
        <v>862</v>
      </c>
      <c r="K22" s="119">
        <v>616</v>
      </c>
      <c r="L22" s="119">
        <v>951</v>
      </c>
      <c r="M22" s="119">
        <v>931</v>
      </c>
      <c r="N22" s="119">
        <v>450</v>
      </c>
      <c r="O22" s="120">
        <f t="shared" si="0"/>
        <v>8853</v>
      </c>
    </row>
    <row r="23" spans="1:15" ht="18" customHeight="1" thickBot="1" x14ac:dyDescent="0.3">
      <c r="B23" s="125" t="s">
        <v>83</v>
      </c>
      <c r="C23" s="126">
        <f t="shared" ref="C23:O23" si="1">SUM(C6:C22)</f>
        <v>12333</v>
      </c>
      <c r="D23" s="126">
        <f t="shared" si="1"/>
        <v>12733</v>
      </c>
      <c r="E23" s="126">
        <f t="shared" si="1"/>
        <v>14789</v>
      </c>
      <c r="F23" s="126">
        <f t="shared" si="1"/>
        <v>13761</v>
      </c>
      <c r="G23" s="126">
        <f t="shared" si="1"/>
        <v>14098</v>
      </c>
      <c r="H23" s="126">
        <f t="shared" si="1"/>
        <v>13758</v>
      </c>
      <c r="I23" s="126">
        <f t="shared" si="1"/>
        <v>13812</v>
      </c>
      <c r="J23" s="126">
        <f t="shared" si="1"/>
        <v>13203</v>
      </c>
      <c r="K23" s="126">
        <f t="shared" si="1"/>
        <v>14521</v>
      </c>
      <c r="L23" s="126">
        <f t="shared" si="1"/>
        <v>15070</v>
      </c>
      <c r="M23" s="126">
        <f t="shared" si="1"/>
        <v>13848</v>
      </c>
      <c r="N23" s="126">
        <f t="shared" si="1"/>
        <v>14408</v>
      </c>
      <c r="O23" s="126">
        <f t="shared" si="1"/>
        <v>166334</v>
      </c>
    </row>
    <row r="24" spans="1:1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MO 200 Section 2 - Index</vt:lpstr>
      <vt:lpstr>Dataset</vt:lpstr>
      <vt:lpstr>Paste Special</vt:lpstr>
      <vt:lpstr>AutoFill</vt:lpstr>
      <vt:lpstr>Insert &amp; Del Cell, Rows, &amp; Cols</vt:lpstr>
      <vt:lpstr>Format cells and ranges</vt:lpstr>
      <vt:lpstr>Marketing Budget (Format Cell)</vt:lpstr>
      <vt:lpstr>Define &amp; reference named range</vt:lpstr>
      <vt:lpstr>Summarize data visually</vt:lpstr>
      <vt:lpstr>'MO 200 Section 2 - Index'!Print_Area</vt:lpstr>
      <vt:lpstr>'MO 200 Section 2 - Index'!Print_Titles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DataSense Analytics;Abraham Avila Jr.</dc:creator>
  <cp:lastModifiedBy>abz.avila@gmail.com</cp:lastModifiedBy>
  <cp:lastPrinted>2022-12-23T13:27:25Z</cp:lastPrinted>
  <dcterms:created xsi:type="dcterms:W3CDTF">2015-06-05T18:17:20Z</dcterms:created>
  <dcterms:modified xsi:type="dcterms:W3CDTF">2023-01-07T11:39:32Z</dcterms:modified>
</cp:coreProperties>
</file>