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ata Analytics\MOS 200\DataSense MO200\"/>
    </mc:Choice>
  </mc:AlternateContent>
  <xr:revisionPtr revIDLastSave="0" documentId="13_ncr:1_{8487F08F-447B-4260-9F66-1110701FE2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 200 Section 4 - Index" sheetId="2" r:id="rId1"/>
    <sheet name="Cell Reference" sheetId="3" r:id="rId2"/>
    <sheet name="Reference named ranges " sheetId="4" r:id="rId3"/>
    <sheet name="Lecture - Inside the Formula" sheetId="5" r:id="rId4"/>
    <sheet name="SUM, AVERAGE, SUBTOTAL" sheetId="6" r:id="rId5"/>
    <sheet name="MIN &amp; MAX" sheetId="8" r:id="rId6"/>
    <sheet name="COUNTs" sheetId="7" r:id="rId7"/>
    <sheet name="IF" sheetId="9" r:id="rId8"/>
    <sheet name="Split+Extract String, LEN, TRIM" sheetId="12" r:id="rId9"/>
    <sheet name="Merge &amp; Combine Data" sheetId="10" r:id="rId10"/>
    <sheet name="Capitalization" sheetId="11" r:id="rId11"/>
  </sheets>
  <definedNames>
    <definedName name="_xlnm._FilterDatabase" localSheetId="6" hidden="1">COUNTs!$A$9:$D$18</definedName>
    <definedName name="_xlnm._FilterDatabase" localSheetId="0" hidden="1">'MO 200 Section 4 - Index'!#REF!</definedName>
    <definedName name="_xlnm._FilterDatabase" localSheetId="4" hidden="1">'SUM, AVERAGE, SUBTOTAL'!$A$15:$D$35</definedName>
    <definedName name="_xlcn.WorksheetConnection_T9A2C161" localSheetId="10" hidden="1">#REF!</definedName>
    <definedName name="_xlcn.WorksheetConnection_T9A2C161" localSheetId="7" hidden="1">#REF!</definedName>
    <definedName name="_xlcn.WorksheetConnection_T9A2C161" localSheetId="9" hidden="1">#REF!</definedName>
    <definedName name="_xlcn.WorksheetConnection_T9A2C161" localSheetId="2" hidden="1">#REF!</definedName>
    <definedName name="_xlcn.WorksheetConnection_T9A2C161" localSheetId="8" hidden="1">#REF!</definedName>
    <definedName name="_xlcn.WorksheetConnection_T9A2C161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2" l="1"/>
  <c r="C23" i="12"/>
  <c r="E22" i="12"/>
  <c r="C22" i="12"/>
  <c r="E21" i="12"/>
  <c r="C21" i="12"/>
  <c r="C11" i="12"/>
  <c r="C10" i="12"/>
  <c r="C9" i="12"/>
  <c r="F1" i="12"/>
  <c r="E1" i="12"/>
  <c r="G1" i="12" s="1"/>
  <c r="E8" i="11"/>
  <c r="D8" i="11"/>
  <c r="C8" i="11"/>
  <c r="F1" i="10"/>
  <c r="E15" i="12"/>
  <c r="E17" i="12"/>
  <c r="F38" i="12"/>
  <c r="F37" i="12"/>
  <c r="D11" i="12"/>
  <c r="C16" i="11"/>
  <c r="F33" i="12"/>
  <c r="F31" i="12"/>
  <c r="E16" i="12"/>
  <c r="F34" i="12"/>
  <c r="C15" i="11"/>
  <c r="F36" i="12"/>
  <c r="F35" i="12"/>
  <c r="D9" i="12"/>
  <c r="F32" i="12"/>
  <c r="F39" i="12"/>
  <c r="C17" i="11"/>
  <c r="D10" i="12"/>
  <c r="E45" i="9" l="1"/>
  <c r="E44" i="9"/>
  <c r="E43" i="9"/>
  <c r="E41" i="9"/>
  <c r="E40" i="9"/>
  <c r="E39" i="9"/>
  <c r="E38" i="9"/>
  <c r="E5" i="8" l="1"/>
  <c r="E4" i="8"/>
  <c r="F6" i="7"/>
  <c r="F5" i="7"/>
  <c r="F4" i="7"/>
  <c r="D35" i="6"/>
  <c r="D14" i="6"/>
  <c r="D13" i="6"/>
  <c r="J10" i="6"/>
  <c r="J9" i="6"/>
  <c r="J6" i="6"/>
  <c r="J4" i="6"/>
  <c r="K4" i="6"/>
  <c r="F4" i="8"/>
  <c r="K10" i="6"/>
  <c r="G6" i="7"/>
  <c r="F5" i="8"/>
  <c r="K9" i="6"/>
  <c r="F10" i="8"/>
  <c r="K6" i="6"/>
  <c r="G5" i="7"/>
  <c r="G4" i="7"/>
  <c r="L17" i="5" l="1"/>
  <c r="L15" i="5"/>
  <c r="L16" i="5" s="1"/>
  <c r="L14" i="5"/>
  <c r="L13" i="5"/>
  <c r="L12" i="5"/>
  <c r="L11" i="5"/>
  <c r="L10" i="5"/>
  <c r="L9" i="5"/>
  <c r="L8" i="5"/>
  <c r="C21" i="4"/>
  <c r="D21" i="4" s="1"/>
  <c r="E21" i="4" s="1"/>
  <c r="C20" i="4"/>
  <c r="D20" i="4" s="1"/>
  <c r="E20" i="4" s="1"/>
  <c r="C19" i="4"/>
  <c r="D19" i="4" s="1"/>
  <c r="E19" i="4" s="1"/>
  <c r="C18" i="4"/>
  <c r="D18" i="4" s="1"/>
  <c r="E18" i="4" s="1"/>
  <c r="C17" i="4"/>
  <c r="D17" i="4" s="1"/>
  <c r="E17" i="4" s="1"/>
  <c r="C10" i="4"/>
  <c r="D10" i="4" s="1"/>
  <c r="E10" i="4" s="1"/>
  <c r="C9" i="4"/>
  <c r="D9" i="4" s="1"/>
  <c r="E9" i="4" s="1"/>
  <c r="C8" i="4"/>
  <c r="D8" i="4" s="1"/>
  <c r="E8" i="4" s="1"/>
  <c r="C7" i="4"/>
  <c r="D7" i="4" s="1"/>
  <c r="E7" i="4" s="1"/>
  <c r="C6" i="4"/>
  <c r="D6" i="4" s="1"/>
  <c r="M13" i="5"/>
  <c r="M11" i="5"/>
  <c r="M14" i="5"/>
  <c r="M8" i="5"/>
  <c r="M17" i="5"/>
  <c r="M12" i="5"/>
  <c r="M10" i="5"/>
  <c r="M15" i="5"/>
  <c r="M18" i="5"/>
  <c r="M19" i="5"/>
  <c r="M16" i="5"/>
  <c r="M9" i="5"/>
  <c r="E6" i="4" l="1"/>
  <c r="D38" i="3" l="1"/>
  <c r="D41" i="3" s="1"/>
  <c r="B57" i="3"/>
  <c r="E51" i="3"/>
  <c r="D51" i="3"/>
  <c r="C51" i="3"/>
  <c r="B51" i="3"/>
  <c r="F50" i="3"/>
  <c r="F72" i="3" s="1"/>
  <c r="F49" i="3"/>
  <c r="F71" i="3" s="1"/>
  <c r="F48" i="3"/>
  <c r="F47" i="3"/>
  <c r="F69" i="3" s="1"/>
  <c r="F46" i="3"/>
  <c r="B68" i="3" s="1"/>
  <c r="F68" i="3" s="1"/>
  <c r="J28" i="3"/>
  <c r="E21" i="3"/>
  <c r="J31" i="3" s="1"/>
  <c r="G70" i="3"/>
  <c r="H48" i="3"/>
  <c r="G69" i="3"/>
  <c r="E38" i="3"/>
  <c r="G68" i="3"/>
  <c r="K31" i="3"/>
  <c r="G71" i="3"/>
  <c r="F62" i="3"/>
  <c r="H47" i="3"/>
  <c r="K30" i="3"/>
  <c r="F59" i="3"/>
  <c r="K29" i="3"/>
  <c r="H49" i="3"/>
  <c r="E40" i="3"/>
  <c r="F58" i="3"/>
  <c r="F57" i="3"/>
  <c r="F60" i="3"/>
  <c r="K27" i="3"/>
  <c r="E39" i="3"/>
  <c r="H50" i="3"/>
  <c r="F61" i="3"/>
  <c r="G72" i="3"/>
  <c r="H46" i="3"/>
  <c r="K28" i="3"/>
  <c r="B62" i="3" l="1"/>
  <c r="D62" i="3"/>
  <c r="F70" i="3"/>
  <c r="F51" i="3"/>
  <c r="G46" i="3" s="1"/>
  <c r="J27" i="3"/>
  <c r="C62" i="3"/>
  <c r="E62" i="3"/>
  <c r="J30" i="3"/>
  <c r="G51" i="3" l="1"/>
</calcChain>
</file>

<file path=xl/sharedStrings.xml><?xml version="1.0" encoding="utf-8"?>
<sst xmlns="http://schemas.openxmlformats.org/spreadsheetml/2006/main" count="466" uniqueCount="301">
  <si>
    <t>SN</t>
  </si>
  <si>
    <t>Topics</t>
  </si>
  <si>
    <t>Completed</t>
  </si>
  <si>
    <t>Your Notes</t>
  </si>
  <si>
    <t>Select One…</t>
  </si>
  <si>
    <t>Done &amp; Understood</t>
  </si>
  <si>
    <t>Done but needs practice</t>
  </si>
  <si>
    <t>Review Later</t>
  </si>
  <si>
    <t>datasenseph@gmail.com</t>
  </si>
  <si>
    <t>https://www.facebook.com/datasenseph</t>
  </si>
  <si>
    <t>https://www.youtube.com/@DataSensePh</t>
  </si>
  <si>
    <r>
      <rPr>
        <b/>
        <sz val="18"/>
        <color rgb="FF0070C0"/>
        <rFont val="Calibri"/>
        <family val="2"/>
        <scheme val="minor"/>
      </rPr>
      <t>DataSense</t>
    </r>
    <r>
      <rPr>
        <b/>
        <sz val="18"/>
        <color theme="1"/>
        <rFont val="Calibri"/>
        <family val="2"/>
        <scheme val="minor"/>
      </rPr>
      <t xml:space="preserve"> </t>
    </r>
    <r>
      <rPr>
        <b/>
        <sz val="18"/>
        <color theme="5"/>
        <rFont val="Calibri"/>
        <family val="2"/>
        <scheme val="minor"/>
      </rPr>
      <t>Analytics</t>
    </r>
  </si>
  <si>
    <t>Microsoft Excel (Microsoft 365 Apps and Office 2019): Exam MO-200</t>
  </si>
  <si>
    <t>Insert references</t>
  </si>
  <si>
    <t>Insert relative, absolute, and mixed references</t>
  </si>
  <si>
    <t>Perform operations by using formulas and functions</t>
  </si>
  <si>
    <t>Reference named ranges and named tables in formulas</t>
  </si>
  <si>
    <t>Calculate and transform datas</t>
  </si>
  <si>
    <t>Perform calculations by using the AVERAGE(), MAX(), MIN(), and SUM() functions</t>
  </si>
  <si>
    <t>Count cells by using the COUNT(), COUNTA(), and COUNTBLANK() functions</t>
  </si>
  <si>
    <t>Perform conditional operations by using the IF() function</t>
  </si>
  <si>
    <t>Format and modify text</t>
  </si>
  <si>
    <t>Format text by using RIGHT(), LEFT(), and MID() functions</t>
  </si>
  <si>
    <t>Format text by using UPPER(), LOWER(), and LEN() functions</t>
  </si>
  <si>
    <t>Format text by using the CONCAT() and TEXTJOIN() functions</t>
  </si>
  <si>
    <t>4.1.1</t>
  </si>
  <si>
    <t>4.1.2</t>
  </si>
  <si>
    <t>4.2.1</t>
  </si>
  <si>
    <t>4.2.2</t>
  </si>
  <si>
    <t>4.2.3</t>
  </si>
  <si>
    <t>4.3.1</t>
  </si>
  <si>
    <t>4.3.2</t>
  </si>
  <si>
    <t>4.3.3</t>
  </si>
  <si>
    <t>Cell Reference</t>
  </si>
  <si>
    <t>Reference</t>
  </si>
  <si>
    <t>Total Sales</t>
  </si>
  <si>
    <t>Current Sheet</t>
  </si>
  <si>
    <t>Other Sheet</t>
  </si>
  <si>
    <t>Other workbook</t>
  </si>
  <si>
    <t>Emp. ID</t>
  </si>
  <si>
    <t>First Name</t>
  </si>
  <si>
    <t>Last Name</t>
  </si>
  <si>
    <t>Country</t>
  </si>
  <si>
    <t>Sales</t>
  </si>
  <si>
    <t>Helga</t>
  </si>
  <si>
    <t>Bautista</t>
  </si>
  <si>
    <t>USA</t>
  </si>
  <si>
    <t>Bernardo</t>
  </si>
  <si>
    <t>Mendez</t>
  </si>
  <si>
    <t>Canada</t>
  </si>
  <si>
    <t>Daniel</t>
  </si>
  <si>
    <t>Gomez</t>
  </si>
  <si>
    <t>Australia</t>
  </si>
  <si>
    <t>Luis</t>
  </si>
  <si>
    <t>Ventura</t>
  </si>
  <si>
    <t>Alicia</t>
  </si>
  <si>
    <t>Vargas</t>
  </si>
  <si>
    <t>UK</t>
  </si>
  <si>
    <t>Mario</t>
  </si>
  <si>
    <t>Uy</t>
  </si>
  <si>
    <t>Lexi</t>
  </si>
  <si>
    <t>Delgado</t>
  </si>
  <si>
    <t>Kristine</t>
  </si>
  <si>
    <t>David</t>
  </si>
  <si>
    <t>Caterina</t>
  </si>
  <si>
    <t>Agustin</t>
  </si>
  <si>
    <t>Kylie</t>
  </si>
  <si>
    <t>Chavez</t>
  </si>
  <si>
    <t>New Zealand</t>
  </si>
  <si>
    <t>Grand Total</t>
  </si>
  <si>
    <t>Relative, Absolute, Mixed Reference</t>
  </si>
  <si>
    <t>Example</t>
  </si>
  <si>
    <t>Relative Reference</t>
  </si>
  <si>
    <r>
      <t xml:space="preserve">Absolute Reference </t>
    </r>
    <r>
      <rPr>
        <sz val="11"/>
        <color theme="1"/>
        <rFont val="Calibri"/>
        <family val="2"/>
        <scheme val="minor"/>
      </rPr>
      <t>(Absolute row and absolute column)</t>
    </r>
  </si>
  <si>
    <t>Mixed Reference</t>
  </si>
  <si>
    <t>Absolute row and relative column</t>
  </si>
  <si>
    <t>Absolute column and relative row</t>
  </si>
  <si>
    <t>Note:</t>
  </si>
  <si>
    <r>
      <rPr>
        <b/>
        <sz val="11"/>
        <color rgb="FFFF0000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- To switch between relative, absolute, or mixed reference</t>
    </r>
  </si>
  <si>
    <t>Item</t>
  </si>
  <si>
    <t>Quantity</t>
  </si>
  <si>
    <t>Price</t>
  </si>
  <si>
    <t>Sub-Total</t>
  </si>
  <si>
    <t>Pants</t>
  </si>
  <si>
    <t>Shirts</t>
  </si>
  <si>
    <t>Shoes</t>
  </si>
  <si>
    <t>Absolute Reference</t>
  </si>
  <si>
    <t>Region</t>
  </si>
  <si>
    <t>Q1</t>
  </si>
  <si>
    <t>Q2</t>
  </si>
  <si>
    <t>Q3</t>
  </si>
  <si>
    <t>Q4</t>
  </si>
  <si>
    <t>Total</t>
  </si>
  <si>
    <t>% Cont'n</t>
  </si>
  <si>
    <t>East</t>
  </si>
  <si>
    <t>West</t>
  </si>
  <si>
    <t>North</t>
  </si>
  <si>
    <t>South</t>
  </si>
  <si>
    <t>Central</t>
  </si>
  <si>
    <t>Mixed Reference: Absolute row and relative column</t>
  </si>
  <si>
    <t>Get the contribution% of each region on each quarter</t>
  </si>
  <si>
    <t>=E48/E$53</t>
  </si>
  <si>
    <t>Mixed Reference: Absolute column and relative row</t>
  </si>
  <si>
    <t>Get the contribution% of each quarter on each region</t>
  </si>
  <si>
    <t>=E48/$F48</t>
  </si>
  <si>
    <t>Notice that $F$53 doesn't change when you copy the formula</t>
  </si>
  <si>
    <t>Marketing Budget</t>
  </si>
  <si>
    <t>From Year 2020-2023</t>
  </si>
  <si>
    <t>Category</t>
  </si>
  <si>
    <t>Social Media Marketing</t>
  </si>
  <si>
    <t>Email Marketing</t>
  </si>
  <si>
    <t>News Paper</t>
  </si>
  <si>
    <t>Radio</t>
  </si>
  <si>
    <t>TV</t>
  </si>
  <si>
    <t>Range</t>
  </si>
  <si>
    <t>Table</t>
  </si>
  <si>
    <t>2020</t>
  </si>
  <si>
    <t>2021</t>
  </si>
  <si>
    <t>2022</t>
  </si>
  <si>
    <t>2023</t>
  </si>
  <si>
    <t>Inside the Formula</t>
  </si>
  <si>
    <t>: , $ % [] !</t>
  </si>
  <si>
    <r>
      <rPr>
        <sz val="22"/>
        <color rgb="FFC00000"/>
        <rFont val="Calibri"/>
        <family val="2"/>
        <scheme val="minor"/>
      </rPr>
      <t>[</t>
    </r>
    <r>
      <rPr>
        <sz val="22"/>
        <color theme="1"/>
        <rFont val="Calibri"/>
        <family val="2"/>
        <scheme val="minor"/>
      </rPr>
      <t>other workbook</t>
    </r>
    <r>
      <rPr>
        <sz val="22"/>
        <color rgb="FFC00000"/>
        <rFont val="Calibri"/>
        <family val="2"/>
        <scheme val="minor"/>
      </rPr>
      <t>]</t>
    </r>
    <r>
      <rPr>
        <sz val="22"/>
        <color theme="1"/>
        <rFont val="Calibri"/>
        <family val="2"/>
        <scheme val="minor"/>
      </rPr>
      <t>other sheet</t>
    </r>
    <r>
      <rPr>
        <sz val="22"/>
        <color rgb="FFC00000"/>
        <rFont val="Calibri"/>
        <family val="2"/>
        <scheme val="minor"/>
      </rPr>
      <t>!</t>
    </r>
    <r>
      <rPr>
        <sz val="22"/>
        <color theme="1"/>
        <rFont val="Calibri"/>
        <family val="2"/>
        <scheme val="minor"/>
      </rPr>
      <t>CellRef</t>
    </r>
  </si>
  <si>
    <t>SUM, SUBTOTAL, AVERAGE, &amp; AVERAGEA</t>
  </si>
  <si>
    <r>
      <t xml:space="preserve">The </t>
    </r>
    <r>
      <rPr>
        <b/>
        <sz val="11"/>
        <color theme="1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 xml:space="preserve"> function adds the numbers in a range.</t>
    </r>
  </si>
  <si>
    <t>SUM</t>
  </si>
  <si>
    <r>
      <t xml:space="preserve">The </t>
    </r>
    <r>
      <rPr>
        <b/>
        <sz val="11"/>
        <color theme="1"/>
        <rFont val="Calibri"/>
        <family val="2"/>
        <scheme val="minor"/>
      </rPr>
      <t>SUBTOTAL</t>
    </r>
    <r>
      <rPr>
        <sz val="11"/>
        <color theme="1"/>
        <rFont val="Calibri"/>
        <family val="2"/>
        <scheme val="minor"/>
      </rPr>
      <t xml:space="preserve"> function returns a </t>
    </r>
    <r>
      <rPr>
        <i/>
        <sz val="11"/>
        <color theme="1"/>
        <rFont val="Calibri"/>
        <family val="2"/>
        <scheme val="minor"/>
      </rPr>
      <t>subtotal</t>
    </r>
    <r>
      <rPr>
        <sz val="11"/>
        <color theme="1"/>
        <rFont val="Calibri"/>
        <family val="2"/>
        <scheme val="minor"/>
      </rPr>
      <t xml:space="preserve"> in a range.</t>
    </r>
  </si>
  <si>
    <t>SUBTOTAL</t>
  </si>
  <si>
    <t>Average is calculated by adding a group of numbers and then dividing by the count of those numbers</t>
  </si>
  <si>
    <r>
      <t xml:space="preserve">The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function returns an arithmetic mean in a range</t>
    </r>
  </si>
  <si>
    <t>AVARAGE</t>
  </si>
  <si>
    <r>
      <t xml:space="preserve">The </t>
    </r>
    <r>
      <rPr>
        <b/>
        <sz val="11"/>
        <color theme="1"/>
        <rFont val="Calibri"/>
        <family val="2"/>
        <scheme val="minor"/>
      </rPr>
      <t>AVERAGEA</t>
    </r>
    <r>
      <rPr>
        <sz val="11"/>
        <color theme="1"/>
        <rFont val="Calibri"/>
        <family val="2"/>
        <scheme val="minor"/>
      </rPr>
      <t xml:space="preserve"> returns an arithmetic mean in a range, including non-numeric and empty cells</t>
    </r>
  </si>
  <si>
    <t>AVARAGEA</t>
  </si>
  <si>
    <t>Filtered Total</t>
  </si>
  <si>
    <t>Month</t>
  </si>
  <si>
    <t>Product</t>
  </si>
  <si>
    <t>Sales Revenue</t>
  </si>
  <si>
    <t>Jan</t>
  </si>
  <si>
    <t>Green Mugs</t>
  </si>
  <si>
    <t>Red Mugs</t>
  </si>
  <si>
    <t>Feb</t>
  </si>
  <si>
    <t>Blue Mugs</t>
  </si>
  <si>
    <t>White Mugs</t>
  </si>
  <si>
    <t>Mar</t>
  </si>
  <si>
    <t>Apr</t>
  </si>
  <si>
    <t>May</t>
  </si>
  <si>
    <t>COUNT, COUNTA, COUNTBLANK</t>
  </si>
  <si>
    <r>
      <t>The</t>
    </r>
    <r>
      <rPr>
        <b/>
        <sz val="11"/>
        <color theme="1"/>
        <rFont val="Calibri"/>
        <family val="2"/>
        <scheme val="minor"/>
      </rPr>
      <t xml:space="preserve"> COUNT</t>
    </r>
    <r>
      <rPr>
        <sz val="11"/>
        <color theme="1"/>
        <rFont val="Calibri"/>
        <family val="2"/>
        <scheme val="minor"/>
      </rPr>
      <t xml:space="preserve"> function counts the number of cells in a range containing numbers.</t>
    </r>
  </si>
  <si>
    <t>COUNT</t>
  </si>
  <si>
    <r>
      <t xml:space="preserve">The </t>
    </r>
    <r>
      <rPr>
        <b/>
        <sz val="11"/>
        <color theme="1"/>
        <rFont val="Calibri"/>
        <family val="2"/>
        <scheme val="minor"/>
      </rPr>
      <t>COUNTA</t>
    </r>
    <r>
      <rPr>
        <sz val="11"/>
        <color theme="1"/>
        <rFont val="Calibri"/>
        <family val="2"/>
        <scheme val="minor"/>
      </rPr>
      <t xml:space="preserve"> function counts the number of nonblank cells in a range.</t>
    </r>
  </si>
  <si>
    <t>COUNTA</t>
  </si>
  <si>
    <r>
      <t xml:space="preserve">The </t>
    </r>
    <r>
      <rPr>
        <b/>
        <sz val="11"/>
        <color theme="1"/>
        <rFont val="Calibri"/>
        <family val="2"/>
        <scheme val="minor"/>
      </rPr>
      <t>COUNTBLANK</t>
    </r>
    <r>
      <rPr>
        <sz val="11"/>
        <color theme="1"/>
        <rFont val="Calibri"/>
        <family val="2"/>
        <scheme val="minor"/>
      </rPr>
      <t xml:space="preserve"> function counts the number of blank cells in a range.</t>
    </r>
  </si>
  <si>
    <t>COUNTBLANK</t>
  </si>
  <si>
    <t>Name</t>
  </si>
  <si>
    <t>Date Hired</t>
  </si>
  <si>
    <t>PY Salary</t>
  </si>
  <si>
    <t>Annual Salary (USD)</t>
  </si>
  <si>
    <t>Cris Samson</t>
  </si>
  <si>
    <t>Christian Rosario</t>
  </si>
  <si>
    <t>Sandara Delgado</t>
  </si>
  <si>
    <t>Janine Padilla</t>
  </si>
  <si>
    <t>Blessica Ponce</t>
  </si>
  <si>
    <t>Teresa Flores</t>
  </si>
  <si>
    <t>missing</t>
  </si>
  <si>
    <t>Daisy Aguirre</t>
  </si>
  <si>
    <t>Jacob Bustamante</t>
  </si>
  <si>
    <t>80K</t>
  </si>
  <si>
    <t>Maine Ruiz</t>
  </si>
  <si>
    <t>MIN, MAX</t>
  </si>
  <si>
    <r>
      <t xml:space="preserve">The </t>
    </r>
    <r>
      <rPr>
        <b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function determines the lowest value of the range.</t>
    </r>
  </si>
  <si>
    <t>MIN</t>
  </si>
  <si>
    <r>
      <t xml:space="preserve">The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function determines the highest value of the range.</t>
    </r>
  </si>
  <si>
    <t>MAX</t>
  </si>
  <si>
    <t>Bruce Banner</t>
  </si>
  <si>
    <t>Tony Stark</t>
  </si>
  <si>
    <t>Peter Parker</t>
  </si>
  <si>
    <t>Steve Rogers</t>
  </si>
  <si>
    <t>Nathasha Romanoff</t>
  </si>
  <si>
    <t>Stephen Strange</t>
  </si>
  <si>
    <t>Lowest Sale</t>
  </si>
  <si>
    <t>Highest Sale</t>
  </si>
  <si>
    <t>IF Statement</t>
  </si>
  <si>
    <t>IF statements allow you to make logical comparisons between conditions</t>
  </si>
  <si>
    <t>General form:</t>
  </si>
  <si>
    <r>
      <t>=IF(</t>
    </r>
    <r>
      <rPr>
        <b/>
        <i/>
        <sz val="14"/>
        <color theme="8"/>
        <rFont val="Calibri"/>
        <family val="2"/>
        <scheme val="minor"/>
      </rPr>
      <t>condition</t>
    </r>
    <r>
      <rPr>
        <b/>
        <sz val="14"/>
        <color theme="1"/>
        <rFont val="Calibri"/>
        <family val="2"/>
        <scheme val="minor"/>
      </rPr>
      <t>,</t>
    </r>
    <r>
      <rPr>
        <b/>
        <i/>
        <sz val="14"/>
        <color rgb="FF00B050"/>
        <rFont val="Calibri"/>
        <family val="2"/>
        <scheme val="minor"/>
      </rPr>
      <t>statement_if_TRUE</t>
    </r>
    <r>
      <rPr>
        <b/>
        <sz val="14"/>
        <color theme="1"/>
        <rFont val="Calibri"/>
        <family val="2"/>
        <scheme val="minor"/>
      </rPr>
      <t>,</t>
    </r>
    <r>
      <rPr>
        <b/>
        <i/>
        <sz val="14"/>
        <color rgb="FFFF0000"/>
        <rFont val="Calibri"/>
        <family val="2"/>
        <scheme val="minor"/>
      </rPr>
      <t>statement_if_FALSE</t>
    </r>
    <r>
      <rPr>
        <b/>
        <sz val="14"/>
        <color theme="1"/>
        <rFont val="Calibri"/>
        <family val="2"/>
        <scheme val="minor"/>
      </rPr>
      <t>)</t>
    </r>
  </si>
  <si>
    <t>Student ID</t>
  </si>
  <si>
    <t>Exam Score</t>
  </si>
  <si>
    <t>Remark</t>
  </si>
  <si>
    <t>John</t>
  </si>
  <si>
    <t>Passing Rate:</t>
  </si>
  <si>
    <t>Salary &amp; bonus commissions</t>
  </si>
  <si>
    <t>Emp. No.</t>
  </si>
  <si>
    <t>Target</t>
  </si>
  <si>
    <t>Achievement</t>
  </si>
  <si>
    <t>Total Salary + Com</t>
  </si>
  <si>
    <t>John Doe</t>
  </si>
  <si>
    <t>Jane Doe</t>
  </si>
  <si>
    <t>Commission Bench Mark</t>
  </si>
  <si>
    <t>Standard Salary</t>
  </si>
  <si>
    <t>+ Commission if entitled</t>
  </si>
  <si>
    <t>A program that will identify if the student is pass or fail the exam base on given bench mark.</t>
  </si>
  <si>
    <t>Serrano, Ernesto</t>
  </si>
  <si>
    <t>Bartolome, Caterina</t>
  </si>
  <si>
    <t>Catalan, Venancio</t>
  </si>
  <si>
    <t>Rojo, Abel</t>
  </si>
  <si>
    <t>Amil, Charito</t>
  </si>
  <si>
    <t>Francisco, Michelle</t>
  </si>
  <si>
    <t>de Mesa, Ferdinand</t>
  </si>
  <si>
    <t>Lapuz, Dolores</t>
  </si>
  <si>
    <t>Gonzaga, Ruby</t>
  </si>
  <si>
    <t>Espejo, Mariel</t>
  </si>
  <si>
    <t>Nacario, Alfonso</t>
  </si>
  <si>
    <t>Serrano, Paolo</t>
  </si>
  <si>
    <t>Villalobos, Arnell</t>
  </si>
  <si>
    <t>dela Paz, Atoy</t>
  </si>
  <si>
    <t>Maranan, Daniel</t>
  </si>
  <si>
    <t>Sarip, Elena</t>
  </si>
  <si>
    <t>Amar, Maricris</t>
  </si>
  <si>
    <t>Abao, Lani</t>
  </si>
  <si>
    <t>Tayag, Prince</t>
  </si>
  <si>
    <t>Chan, Angela</t>
  </si>
  <si>
    <t>Valdez, Gilberto</t>
  </si>
  <si>
    <t>Merge &amp; Combine Data</t>
  </si>
  <si>
    <r>
      <t xml:space="preserve">The </t>
    </r>
    <r>
      <rPr>
        <b/>
        <sz val="11"/>
        <color theme="1"/>
        <rFont val="Calibri"/>
        <family val="2"/>
        <scheme val="minor"/>
      </rPr>
      <t>CONCATENATE</t>
    </r>
    <r>
      <rPr>
        <sz val="11"/>
        <color theme="1"/>
        <rFont val="Calibri"/>
        <family val="2"/>
        <scheme val="minor"/>
      </rPr>
      <t xml:space="preserve"> function join two or more text strings into one string</t>
    </r>
  </si>
  <si>
    <t>CONCAT</t>
  </si>
  <si>
    <t>TEXTJOIN</t>
  </si>
  <si>
    <t>&amp;</t>
  </si>
  <si>
    <t>Title</t>
  </si>
  <si>
    <t>Full Name (Fname Lname)</t>
  </si>
  <si>
    <t>LastName, FirstName</t>
  </si>
  <si>
    <t>Mr</t>
  </si>
  <si>
    <t>Doe</t>
  </si>
  <si>
    <t>Mrs</t>
  </si>
  <si>
    <t>Jane</t>
  </si>
  <si>
    <t>Bruce</t>
  </si>
  <si>
    <t>Banner</t>
  </si>
  <si>
    <t>Tony</t>
  </si>
  <si>
    <t>Stark</t>
  </si>
  <si>
    <t>Peter</t>
  </si>
  <si>
    <t>Parker</t>
  </si>
  <si>
    <t>Steve</t>
  </si>
  <si>
    <t>Rogers</t>
  </si>
  <si>
    <t>Ms</t>
  </si>
  <si>
    <t>Nathasha</t>
  </si>
  <si>
    <t>Romanoff</t>
  </si>
  <si>
    <t>Dr</t>
  </si>
  <si>
    <t>Stephen</t>
  </si>
  <si>
    <t>Strange</t>
  </si>
  <si>
    <t>Scott</t>
  </si>
  <si>
    <t>Lang</t>
  </si>
  <si>
    <t>Nick</t>
  </si>
  <si>
    <t>Fury</t>
  </si>
  <si>
    <t>Capitalization with UPPER, LOWER, PROPER</t>
  </si>
  <si>
    <r>
      <t xml:space="preserve">The </t>
    </r>
    <r>
      <rPr>
        <b/>
        <sz val="11"/>
        <color theme="1"/>
        <rFont val="Calibri"/>
        <family val="2"/>
        <scheme val="minor"/>
      </rPr>
      <t>UPPER, LOWER, PROPER</t>
    </r>
    <r>
      <rPr>
        <sz val="11"/>
        <color theme="1"/>
        <rFont val="Calibri"/>
        <family val="2"/>
        <scheme val="minor"/>
      </rPr>
      <t xml:space="preserve"> functions format the text case accordingly</t>
    </r>
  </si>
  <si>
    <t>UPPER</t>
  </si>
  <si>
    <t>lower</t>
  </si>
  <si>
    <t>Proper</t>
  </si>
  <si>
    <t>JOHN DOE</t>
  </si>
  <si>
    <t>john doe</t>
  </si>
  <si>
    <t>JOHN dOE</t>
  </si>
  <si>
    <t>JoHn jEjEmOn</t>
  </si>
  <si>
    <t>Function</t>
  </si>
  <si>
    <t>Formula</t>
  </si>
  <si>
    <t>Split, Extracting, and String Manipulation + LEN + TRIM</t>
  </si>
  <si>
    <r>
      <t xml:space="preserve">The </t>
    </r>
    <r>
      <rPr>
        <b/>
        <sz val="11"/>
        <color theme="1"/>
        <rFont val="Calibri"/>
        <family val="2"/>
        <scheme val="minor"/>
      </rPr>
      <t>LEN</t>
    </r>
    <r>
      <rPr>
        <sz val="11"/>
        <color theme="1"/>
        <rFont val="Calibri"/>
        <family val="2"/>
        <scheme val="minor"/>
      </rPr>
      <t xml:space="preserve"> function returns the number of characters in a text string</t>
    </r>
  </si>
  <si>
    <r>
      <t xml:space="preserve">The </t>
    </r>
    <r>
      <rPr>
        <b/>
        <sz val="11"/>
        <color theme="1"/>
        <rFont val="Calibri"/>
        <family val="2"/>
        <scheme val="minor"/>
      </rPr>
      <t>LEFT, RIGHT, MID</t>
    </r>
    <r>
      <rPr>
        <sz val="11"/>
        <color theme="1"/>
        <rFont val="Calibri"/>
        <family val="2"/>
        <scheme val="minor"/>
      </rPr>
      <t xml:space="preserve"> functions extract the portion of text</t>
    </r>
  </si>
  <si>
    <r>
      <t xml:space="preserve">The </t>
    </r>
    <r>
      <rPr>
        <b/>
        <sz val="11"/>
        <color theme="1"/>
        <rFont val="Calibri"/>
        <family val="2"/>
        <scheme val="minor"/>
      </rPr>
      <t>TRIM</t>
    </r>
    <r>
      <rPr>
        <sz val="11"/>
        <color theme="1"/>
        <rFont val="Calibri"/>
        <family val="2"/>
        <scheme val="minor"/>
      </rPr>
      <t xml:space="preserve"> function to remove unnecessary space at start, middle of end of text</t>
    </r>
  </si>
  <si>
    <t>LEN</t>
  </si>
  <si>
    <t>Full Name</t>
  </si>
  <si>
    <t>No. of characters</t>
  </si>
  <si>
    <t xml:space="preserve">John Doe </t>
  </si>
  <si>
    <t xml:space="preserve">John  Doe </t>
  </si>
  <si>
    <t>Output</t>
  </si>
  <si>
    <t>DSA-%ABCD%-12345</t>
  </si>
  <si>
    <t>LEFT</t>
  </si>
  <si>
    <t>RIGHT</t>
  </si>
  <si>
    <t>MID</t>
  </si>
  <si>
    <t>LEN of untrimmed</t>
  </si>
  <si>
    <t>Data Cleaning with TRIM</t>
  </si>
  <si>
    <t>LEN of Trimmed</t>
  </si>
  <si>
    <t xml:space="preserve">John Doe     </t>
  </si>
  <si>
    <t>Bruce   Banner</t>
  </si>
  <si>
    <t xml:space="preserve"> Tony    Stark     </t>
  </si>
  <si>
    <t>Exercise</t>
  </si>
  <si>
    <r>
      <rPr>
        <b/>
        <sz val="11"/>
        <color theme="1"/>
        <rFont val="Calibri"/>
        <family val="2"/>
        <scheme val="minor"/>
      </rPr>
      <t xml:space="preserve">Requirement: </t>
    </r>
    <r>
      <rPr>
        <sz val="11"/>
        <color theme="1"/>
        <rFont val="Calibri"/>
        <family val="2"/>
        <scheme val="minor"/>
      </rPr>
      <t>Using appropriate functions consolidate the full name as follow: LAST NAME, First Name MI.</t>
    </r>
  </si>
  <si>
    <t>Middle Name</t>
  </si>
  <si>
    <t>Robinson</t>
  </si>
  <si>
    <t>DOE, Jonh R.</t>
  </si>
  <si>
    <t>Lee</t>
  </si>
  <si>
    <t>Hulk</t>
  </si>
  <si>
    <t>Iron</t>
  </si>
  <si>
    <t>Spiderman</t>
  </si>
  <si>
    <t>Captain</t>
  </si>
  <si>
    <t>Spy</t>
  </si>
  <si>
    <t>Doctor</t>
  </si>
  <si>
    <t>Ant</t>
  </si>
  <si>
    <t>Leader</t>
  </si>
  <si>
    <t>DSA</t>
  </si>
  <si>
    <t>12345</t>
  </si>
  <si>
    <t>ABCD</t>
  </si>
  <si>
    <t>Extract the following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</si>
</sst>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rgb="FF19723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8"/>
      <color theme="5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1972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7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8"/>
      <name val="Calibri"/>
      <family val="2"/>
      <scheme val="minor"/>
    </font>
    <font>
      <b/>
      <i/>
      <sz val="14"/>
      <color rgb="FF00B05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19723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19723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double">
        <color theme="1" tint="0.499984740745262"/>
      </top>
      <bottom style="medium">
        <color theme="1" tint="0.499984740745262"/>
      </bottom>
      <diagonal/>
    </border>
    <border>
      <left/>
      <right/>
      <top style="double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theme="1" tint="0.499984740745262"/>
      </bottom>
      <diagonal/>
    </border>
    <border>
      <left/>
      <right/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2" fillId="4" borderId="5" applyNumberFormat="0" applyAlignment="0" applyProtection="0"/>
    <xf numFmtId="0" fontId="13" fillId="5" borderId="5" applyNumberFormat="0" applyAlignment="0" applyProtection="0"/>
    <xf numFmtId="0" fontId="1" fillId="6" borderId="6" applyNumberFormat="0" applyFont="0" applyAlignment="0" applyProtection="0"/>
    <xf numFmtId="0" fontId="2" fillId="0" borderId="7" applyNumberFormat="0" applyFill="0" applyAlignment="0" applyProtection="0"/>
    <xf numFmtId="0" fontId="1" fillId="15" borderId="6"/>
  </cellStyleXfs>
  <cellXfs count="14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left" vertical="center" indent="2"/>
    </xf>
    <xf numFmtId="0" fontId="1" fillId="0" borderId="0" xfId="1" applyFont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17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/>
    <xf numFmtId="0" fontId="18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9" fillId="0" borderId="0" xfId="0" applyFont="1" applyAlignment="1">
      <alignment horizontal="center" vertical="center"/>
    </xf>
    <xf numFmtId="3" fontId="0" fillId="0" borderId="0" xfId="0" applyNumberFormat="1" applyAlignment="1">
      <alignment vertical="center"/>
    </xf>
    <xf numFmtId="0" fontId="19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18" fillId="0" borderId="1" xfId="0" applyNumberFormat="1" applyFon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9" xfId="0" applyBorder="1"/>
    <xf numFmtId="3" fontId="18" fillId="0" borderId="9" xfId="0" applyNumberFormat="1" applyFont="1" applyBorder="1" applyAlignment="1">
      <alignment horizontal="right"/>
    </xf>
    <xf numFmtId="0" fontId="2" fillId="7" borderId="10" xfId="0" applyFont="1" applyFill="1" applyBorder="1" applyAlignment="1">
      <alignment horizontal="left"/>
    </xf>
    <xf numFmtId="0" fontId="0" fillId="7" borderId="11" xfId="0" applyFill="1" applyBorder="1"/>
    <xf numFmtId="0" fontId="0" fillId="7" borderId="12" xfId="0" applyFill="1" applyBorder="1"/>
    <xf numFmtId="3" fontId="19" fillId="7" borderId="13" xfId="0" applyNumberFormat="1" applyFont="1" applyFill="1" applyBorder="1" applyAlignment="1">
      <alignment horizontal="right"/>
    </xf>
    <xf numFmtId="0" fontId="0" fillId="2" borderId="0" xfId="0" applyFill="1" applyAlignment="1">
      <alignment vertical="center"/>
    </xf>
    <xf numFmtId="0" fontId="18" fillId="2" borderId="0" xfId="0" applyFont="1" applyFill="1" applyAlignment="1">
      <alignment vertical="center"/>
    </xf>
    <xf numFmtId="0" fontId="21" fillId="0" borderId="14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18" fillId="0" borderId="14" xfId="0" applyFont="1" applyBorder="1" applyAlignment="1">
      <alignment vertical="center"/>
    </xf>
    <xf numFmtId="0" fontId="0" fillId="0" borderId="0" xfId="0" applyAlignment="1">
      <alignment horizontal="left" vertical="center" indent="2"/>
    </xf>
    <xf numFmtId="0" fontId="20" fillId="6" borderId="0" xfId="5" applyFont="1" applyBorder="1" applyAlignment="1">
      <alignment vertical="center"/>
    </xf>
    <xf numFmtId="0" fontId="0" fillId="6" borderId="0" xfId="5" applyFont="1" applyBorder="1" applyAlignment="1">
      <alignment vertical="center"/>
    </xf>
    <xf numFmtId="0" fontId="18" fillId="6" borderId="0" xfId="5" applyFont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4" fontId="2" fillId="9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3" fontId="0" fillId="3" borderId="1" xfId="0" applyNumberFormat="1" applyFill="1" applyBorder="1" applyAlignment="1">
      <alignment horizontal="center" vertical="center"/>
    </xf>
    <xf numFmtId="3" fontId="19" fillId="8" borderId="1" xfId="0" applyNumberFormat="1" applyFont="1" applyFill="1" applyBorder="1" applyAlignment="1">
      <alignment horizontal="center" vertical="center"/>
    </xf>
    <xf numFmtId="9" fontId="19" fillId="8" borderId="1" xfId="2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3" fontId="2" fillId="7" borderId="1" xfId="0" applyNumberFormat="1" applyFont="1" applyFill="1" applyBorder="1" applyAlignment="1">
      <alignment horizontal="center" vertical="center"/>
    </xf>
    <xf numFmtId="9" fontId="2" fillId="7" borderId="1" xfId="2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9" fontId="0" fillId="0" borderId="1" xfId="2" applyFont="1" applyFill="1" applyBorder="1" applyAlignment="1">
      <alignment horizontal="center" vertical="center"/>
    </xf>
    <xf numFmtId="0" fontId="22" fillId="0" borderId="0" xfId="0" quotePrefix="1" applyFont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2" borderId="1" xfId="0" applyFont="1" applyFill="1" applyBorder="1"/>
    <xf numFmtId="3" fontId="0" fillId="0" borderId="1" xfId="0" applyNumberFormat="1" applyBorder="1"/>
    <xf numFmtId="0" fontId="2" fillId="7" borderId="15" xfId="0" applyFont="1" applyFill="1" applyBorder="1"/>
    <xf numFmtId="3" fontId="2" fillId="7" borderId="15" xfId="0" applyNumberFormat="1" applyFont="1" applyFill="1" applyBorder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0" fontId="0" fillId="0" borderId="4" xfId="0" applyBorder="1"/>
    <xf numFmtId="3" fontId="0" fillId="0" borderId="2" xfId="0" applyNumberFormat="1" applyBorder="1"/>
    <xf numFmtId="0" fontId="0" fillId="0" borderId="19" xfId="0" applyBorder="1"/>
    <xf numFmtId="3" fontId="0" fillId="0" borderId="20" xfId="0" applyNumberFormat="1" applyBorder="1"/>
    <xf numFmtId="0" fontId="2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3" fillId="0" borderId="0" xfId="0" applyFont="1"/>
    <xf numFmtId="0" fontId="24" fillId="0" borderId="0" xfId="0" applyFont="1" applyAlignment="1">
      <alignment vertical="center"/>
    </xf>
    <xf numFmtId="0" fontId="17" fillId="0" borderId="8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right"/>
    </xf>
    <xf numFmtId="4" fontId="13" fillId="5" borderId="5" xfId="4" applyNumberFormat="1"/>
    <xf numFmtId="0" fontId="26" fillId="0" borderId="0" xfId="0" applyFont="1"/>
    <xf numFmtId="164" fontId="13" fillId="5" borderId="5" xfId="4" applyNumberFormat="1"/>
    <xf numFmtId="0" fontId="2" fillId="0" borderId="0" xfId="0" applyFont="1"/>
    <xf numFmtId="0" fontId="19" fillId="9" borderId="0" xfId="0" applyFont="1" applyFill="1"/>
    <xf numFmtId="3" fontId="19" fillId="9" borderId="0" xfId="0" applyNumberFormat="1" applyFont="1" applyFill="1" applyAlignment="1">
      <alignment horizontal="center"/>
    </xf>
    <xf numFmtId="164" fontId="0" fillId="0" borderId="0" xfId="0" applyNumberFormat="1"/>
    <xf numFmtId="0" fontId="14" fillId="2" borderId="1" xfId="0" applyFont="1" applyFill="1" applyBorder="1"/>
    <xf numFmtId="0" fontId="14" fillId="2" borderId="1" xfId="0" applyFont="1" applyFill="1" applyBorder="1" applyAlignment="1">
      <alignment horizontal="right" indent="2"/>
    </xf>
    <xf numFmtId="0" fontId="18" fillId="0" borderId="1" xfId="0" applyFont="1" applyBorder="1"/>
    <xf numFmtId="3" fontId="0" fillId="0" borderId="0" xfId="0" applyNumberFormat="1"/>
    <xf numFmtId="0" fontId="2" fillId="9" borderId="21" xfId="6" applyFill="1" applyBorder="1"/>
    <xf numFmtId="0" fontId="2" fillId="9" borderId="22" xfId="6" applyFill="1" applyBorder="1"/>
    <xf numFmtId="3" fontId="2" fillId="9" borderId="23" xfId="6" applyNumberFormat="1" applyFill="1" applyBorder="1" applyAlignment="1">
      <alignment horizontal="right"/>
    </xf>
    <xf numFmtId="3" fontId="13" fillId="5" borderId="5" xfId="4" applyNumberFormat="1"/>
    <xf numFmtId="0" fontId="14" fillId="2" borderId="1" xfId="0" applyFont="1" applyFill="1" applyBorder="1" applyAlignment="1">
      <alignment horizontal="right"/>
    </xf>
    <xf numFmtId="14" fontId="0" fillId="8" borderId="1" xfId="0" applyNumberFormat="1" applyFill="1" applyBorder="1" applyAlignment="1">
      <alignment horizontal="right"/>
    </xf>
    <xf numFmtId="3" fontId="0" fillId="8" borderId="1" xfId="0" applyNumberFormat="1" applyFill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11" borderId="1" xfId="0" applyNumberFormat="1" applyFill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26" fillId="8" borderId="1" xfId="0" applyNumberFormat="1" applyFont="1" applyFill="1" applyBorder="1" applyAlignment="1">
      <alignment horizontal="right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14" fillId="2" borderId="1" xfId="0" applyFont="1" applyFill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9" borderId="1" xfId="0" applyFont="1" applyFill="1" applyBorder="1"/>
    <xf numFmtId="3" fontId="1" fillId="15" borderId="1" xfId="7" applyNumberFormat="1" applyBorder="1" applyAlignment="1">
      <alignment horizontal="right" vertical="center"/>
    </xf>
    <xf numFmtId="3" fontId="1" fillId="15" borderId="1" xfId="7" applyNumberFormat="1" applyBorder="1" applyAlignment="1">
      <alignment horizontal="center" vertical="center"/>
    </xf>
    <xf numFmtId="0" fontId="21" fillId="0" borderId="0" xfId="0" quotePrefix="1" applyFont="1" applyAlignment="1">
      <alignment vertical="center"/>
    </xf>
    <xf numFmtId="0" fontId="19" fillId="7" borderId="1" xfId="0" applyFont="1" applyFill="1" applyBorder="1" applyAlignment="1">
      <alignment horizontal="center" vertical="center"/>
    </xf>
    <xf numFmtId="3" fontId="12" fillId="16" borderId="1" xfId="3" applyNumberForma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3" fontId="12" fillId="16" borderId="5" xfId="3" applyNumberFormat="1" applyFill="1" applyAlignment="1">
      <alignment horizontal="center" vertical="center"/>
    </xf>
    <xf numFmtId="9" fontId="12" fillId="16" borderId="5" xfId="3" applyNumberFormat="1" applyFill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0" fontId="16" fillId="2" borderId="0" xfId="0" applyFont="1" applyFill="1"/>
    <xf numFmtId="0" fontId="14" fillId="2" borderId="1" xfId="0" applyFont="1" applyFill="1" applyBorder="1" applyAlignment="1">
      <alignment horizontal="center"/>
    </xf>
    <xf numFmtId="3" fontId="1" fillId="3" borderId="1" xfId="7" applyNumberFormat="1" applyFill="1" applyBorder="1" applyAlignment="1">
      <alignment horizontal="left" vertical="center"/>
    </xf>
    <xf numFmtId="14" fontId="0" fillId="0" borderId="0" xfId="0" applyNumberFormat="1"/>
    <xf numFmtId="0" fontId="16" fillId="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3" fontId="1" fillId="3" borderId="1" xfId="7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right"/>
    </xf>
    <xf numFmtId="0" fontId="30" fillId="0" borderId="0" xfId="0" applyFont="1"/>
    <xf numFmtId="0" fontId="14" fillId="17" borderId="1" xfId="0" applyFont="1" applyFill="1" applyBorder="1" applyAlignment="1">
      <alignment horizontal="center"/>
    </xf>
    <xf numFmtId="3" fontId="0" fillId="18" borderId="1" xfId="7" applyNumberFormat="1" applyFont="1" applyFill="1" applyBorder="1" applyAlignment="1">
      <alignment horizontal="left" vertical="center"/>
    </xf>
    <xf numFmtId="3" fontId="1" fillId="12" borderId="1" xfId="7" applyNumberFormat="1" applyFill="1" applyBorder="1" applyAlignment="1">
      <alignment horizontal="left" vertical="center"/>
    </xf>
    <xf numFmtId="0" fontId="0" fillId="7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</cellXfs>
  <cellStyles count="8">
    <cellStyle name="Calculation" xfId="4" builtinId="22"/>
    <cellStyle name="Hyperlink" xfId="1" builtinId="8"/>
    <cellStyle name="Input" xfId="3" builtinId="20"/>
    <cellStyle name="Normal" xfId="0" builtinId="0"/>
    <cellStyle name="Note" xfId="5" builtinId="10"/>
    <cellStyle name="Percent" xfId="2" builtinId="5"/>
    <cellStyle name="Total" xfId="6" builtinId="25"/>
    <cellStyle name="YellowCell 2 2" xfId="7" xr:uid="{280C3190-8A1D-4172-B36D-54A7C0D6453A}"/>
  </cellStyles>
  <dxfs count="19">
    <dxf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/>
      </border>
    </dxf>
    <dxf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/>
      </border>
    </dxf>
    <dxf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/>
      </border>
    </dxf>
    <dxf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/>
      </border>
    </dxf>
    <dxf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double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972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177404</xdr:colOff>
      <xdr:row>15</xdr:row>
      <xdr:rowOff>107076</xdr:rowOff>
    </xdr:from>
    <xdr:to>
      <xdr:col>1</xdr:col>
      <xdr:colOff>3836068</xdr:colOff>
      <xdr:row>19</xdr:row>
      <xdr:rowOff>80210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FD9C78ED-5824-6D17-AF54-801030ABD44A}"/>
            </a:ext>
          </a:extLst>
        </xdr:cNvPr>
        <xdr:cNvGrpSpPr/>
      </xdr:nvGrpSpPr>
      <xdr:grpSpPr>
        <a:xfrm>
          <a:off x="177404" y="3717051"/>
          <a:ext cx="4639739" cy="735134"/>
          <a:chOff x="177404" y="6460251"/>
          <a:chExt cx="4639739" cy="735134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B983F147-B0B9-9E74-D2BC-81A0BB5B16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7404" y="6484918"/>
            <a:ext cx="683860" cy="685800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3648E142-22C4-8EE2-95DB-F45767B53DA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875" r="22874"/>
          <a:stretch/>
        </xdr:blipFill>
        <xdr:spPr>
          <a:xfrm>
            <a:off x="2730570" y="6460251"/>
            <a:ext cx="708466" cy="735134"/>
          </a:xfrm>
          <a:prstGeom prst="rect">
            <a:avLst/>
          </a:prstGeom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920C389A-E1FA-6757-BCA1-67705B1CF8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12945" y="6464115"/>
            <a:ext cx="727176" cy="727406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8E85DC6E-3244-F5B9-5F77-EFBFBD9A78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29484" y="6545555"/>
            <a:ext cx="1287659" cy="564526"/>
          </a:xfrm>
          <a:prstGeom prst="rect">
            <a:avLst/>
          </a:prstGeom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BD1E9143-8C9C-AC64-CE86-FCA0534B23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8863" y="6470634"/>
            <a:ext cx="756483" cy="714368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152400</xdr:rowOff>
    </xdr:from>
    <xdr:to>
      <xdr:col>11</xdr:col>
      <xdr:colOff>19470</xdr:colOff>
      <xdr:row>19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3D5AFE-139B-4A8F-BA98-F300A50A7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00100"/>
          <a:ext cx="634407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C449B4-0ECC-4401-95CD-DCF77C7F0F54}" name="Table1" displayName="Table1" ref="A16:E22" totalsRowCount="1" headerRowDxfId="14" dataDxfId="12" headerRowBorderDxfId="13" tableBorderDxfId="11" totalsRowBorderDxfId="10">
  <autoFilter ref="A16:E21" xr:uid="{52C449B4-0ECC-4401-95CD-DCF77C7F0F54}"/>
  <tableColumns count="5">
    <tableColumn id="1" xr3:uid="{9BE0BA43-1939-40C9-8AE0-B909083623E9}" name="Category" totalsRowLabel="Total" dataDxfId="9" totalsRowDxfId="8"/>
    <tableColumn id="2" xr3:uid="{57D5C58F-9AD8-47D6-8D73-A95DBB1EBFEC}" name="2020" dataDxfId="7" totalsRowDxfId="6"/>
    <tableColumn id="3" xr3:uid="{36547759-EAFA-48A5-B004-3ED6687D9C5F}" name="2021" dataDxfId="5" totalsRowDxfId="4"/>
    <tableColumn id="4" xr3:uid="{F0BB3864-A333-4A27-A68F-D8466E907D0C}" name="2022" dataDxfId="3" totalsRowDxfId="2"/>
    <tableColumn id="5" xr3:uid="{21F3E341-CDA1-44F2-B001-64D52A024C07}" name="2023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@DataSensePh" TargetMode="External"/><Relationship Id="rId2" Type="http://schemas.openxmlformats.org/officeDocument/2006/relationships/hyperlink" Target="https://www.facebook.com/datasenseph" TargetMode="External"/><Relationship Id="rId1" Type="http://schemas.openxmlformats.org/officeDocument/2006/relationships/hyperlink" Target="mailto:datasenseph@gmail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FRu48zy-Dj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929F-33BB-449B-B253-48EE15F96405}">
  <sheetPr>
    <tabColor rgb="FF19723F"/>
    <pageSetUpPr fitToPage="1"/>
  </sheetPr>
  <dimension ref="A1:G24"/>
  <sheetViews>
    <sheetView showGridLines="0" tabSelected="1" zoomScaleNormal="100" workbookViewId="0"/>
  </sheetViews>
  <sheetFormatPr defaultRowHeight="15" x14ac:dyDescent="0.25"/>
  <cols>
    <col min="1" max="1" width="14.7109375" style="13" customWidth="1"/>
    <col min="2" max="2" width="75.7109375" style="4" customWidth="1"/>
    <col min="3" max="3" width="24.7109375" style="4" customWidth="1"/>
    <col min="4" max="4" width="80.7109375" style="4" customWidth="1"/>
    <col min="5" max="5" width="9.140625" style="4"/>
    <col min="6" max="6" width="9.140625" style="4" customWidth="1"/>
    <col min="7" max="7" width="9.140625" style="4" hidden="1" customWidth="1"/>
    <col min="8" max="8" width="9.140625" style="4" customWidth="1"/>
    <col min="9" max="16384" width="9.140625" style="4"/>
  </cols>
  <sheetData>
    <row r="1" spans="1:7" ht="31.5" x14ac:dyDescent="0.25">
      <c r="A1" s="1" t="s">
        <v>12</v>
      </c>
      <c r="B1" s="2"/>
      <c r="C1" s="3"/>
      <c r="D1" s="3"/>
    </row>
    <row r="2" spans="1:7" x14ac:dyDescent="0.25">
      <c r="A2" s="5"/>
      <c r="B2" s="3"/>
    </row>
    <row r="3" spans="1:7" ht="18.75" x14ac:dyDescent="0.25">
      <c r="A3" s="6" t="s">
        <v>0</v>
      </c>
      <c r="B3" s="6" t="s">
        <v>1</v>
      </c>
      <c r="C3" s="6" t="s">
        <v>2</v>
      </c>
      <c r="D3" s="6" t="s">
        <v>3</v>
      </c>
    </row>
    <row r="4" spans="1:7" ht="21" x14ac:dyDescent="0.25">
      <c r="A4" s="7">
        <v>4</v>
      </c>
      <c r="B4" s="8" t="s">
        <v>15</v>
      </c>
      <c r="C4" s="9"/>
      <c r="D4" s="10"/>
    </row>
    <row r="5" spans="1:7" ht="18" customHeight="1" x14ac:dyDescent="0.25">
      <c r="A5" s="18">
        <v>4.0999999999999996</v>
      </c>
      <c r="B5" s="19" t="s">
        <v>13</v>
      </c>
      <c r="C5" s="140" t="s">
        <v>4</v>
      </c>
      <c r="D5" s="140"/>
      <c r="G5" s="12" t="s">
        <v>4</v>
      </c>
    </row>
    <row r="6" spans="1:7" ht="18" customHeight="1" x14ac:dyDescent="0.25">
      <c r="A6" s="17" t="s">
        <v>25</v>
      </c>
      <c r="B6" s="16" t="s">
        <v>14</v>
      </c>
      <c r="C6" s="141" t="s">
        <v>4</v>
      </c>
      <c r="D6" s="141"/>
      <c r="G6" s="12" t="s">
        <v>5</v>
      </c>
    </row>
    <row r="7" spans="1:7" ht="18" customHeight="1" x14ac:dyDescent="0.25">
      <c r="A7" s="17" t="s">
        <v>26</v>
      </c>
      <c r="B7" s="16" t="s">
        <v>16</v>
      </c>
      <c r="C7" s="141" t="s">
        <v>4</v>
      </c>
      <c r="D7" s="141"/>
      <c r="G7" s="12" t="s">
        <v>6</v>
      </c>
    </row>
    <row r="8" spans="1:7" ht="18" customHeight="1" x14ac:dyDescent="0.25">
      <c r="A8" s="18">
        <v>4.2</v>
      </c>
      <c r="B8" s="19" t="s">
        <v>17</v>
      </c>
      <c r="C8" s="140" t="s">
        <v>4</v>
      </c>
      <c r="D8" s="140"/>
      <c r="G8" s="12" t="s">
        <v>7</v>
      </c>
    </row>
    <row r="9" spans="1:7" ht="18" customHeight="1" x14ac:dyDescent="0.25">
      <c r="A9" s="17" t="s">
        <v>27</v>
      </c>
      <c r="B9" s="16" t="s">
        <v>18</v>
      </c>
      <c r="C9" s="141" t="s">
        <v>4</v>
      </c>
      <c r="D9" s="141"/>
    </row>
    <row r="10" spans="1:7" ht="18" customHeight="1" x14ac:dyDescent="0.25">
      <c r="A10" s="17" t="s">
        <v>28</v>
      </c>
      <c r="B10" s="16" t="s">
        <v>19</v>
      </c>
      <c r="C10" s="141" t="s">
        <v>4</v>
      </c>
      <c r="D10" s="141"/>
    </row>
    <row r="11" spans="1:7" ht="18" customHeight="1" x14ac:dyDescent="0.25">
      <c r="A11" s="17" t="s">
        <v>29</v>
      </c>
      <c r="B11" s="16" t="s">
        <v>20</v>
      </c>
      <c r="C11" s="141" t="s">
        <v>4</v>
      </c>
      <c r="D11" s="141"/>
    </row>
    <row r="12" spans="1:7" ht="18" customHeight="1" x14ac:dyDescent="0.25">
      <c r="A12" s="18">
        <v>4.3</v>
      </c>
      <c r="B12" s="19" t="s">
        <v>21</v>
      </c>
      <c r="C12" s="140" t="s">
        <v>4</v>
      </c>
      <c r="D12" s="140"/>
    </row>
    <row r="13" spans="1:7" ht="18" customHeight="1" x14ac:dyDescent="0.25">
      <c r="A13" s="17" t="s">
        <v>30</v>
      </c>
      <c r="B13" s="16" t="s">
        <v>22</v>
      </c>
      <c r="C13" s="141" t="s">
        <v>4</v>
      </c>
      <c r="D13" s="141"/>
    </row>
    <row r="14" spans="1:7" ht="18" customHeight="1" x14ac:dyDescent="0.25">
      <c r="A14" s="17" t="s">
        <v>31</v>
      </c>
      <c r="B14" s="16" t="s">
        <v>23</v>
      </c>
      <c r="C14" s="141" t="s">
        <v>4</v>
      </c>
      <c r="D14" s="141"/>
    </row>
    <row r="15" spans="1:7" ht="18" customHeight="1" x14ac:dyDescent="0.25">
      <c r="A15" s="17" t="s">
        <v>32</v>
      </c>
      <c r="B15" s="16" t="s">
        <v>24</v>
      </c>
      <c r="C15" s="141" t="s">
        <v>4</v>
      </c>
      <c r="D15" s="141"/>
    </row>
    <row r="21" spans="1:1" ht="18" customHeight="1" x14ac:dyDescent="0.25">
      <c r="A21" s="14" t="s">
        <v>11</v>
      </c>
    </row>
    <row r="22" spans="1:1" ht="15.95" customHeight="1" x14ac:dyDescent="0.25">
      <c r="A22" s="15" t="s">
        <v>8</v>
      </c>
    </row>
    <row r="23" spans="1:1" ht="15.95" customHeight="1" x14ac:dyDescent="0.25">
      <c r="A23" s="15" t="s">
        <v>9</v>
      </c>
    </row>
    <row r="24" spans="1:1" ht="15.95" customHeight="1" x14ac:dyDescent="0.25">
      <c r="A24" s="15" t="s">
        <v>10</v>
      </c>
    </row>
  </sheetData>
  <sheetProtection algorithmName="SHA-512" hashValue="CUzRgoYaksP1GKObAWdSD7+oVdQDTx4+x4C9vHlZPtl18x26J/wlfm0MInwZ4cyGzww1WuLM6A6UxXqKCGw0yg==" saltValue="kmQaXyUYxnZPHHkrpgScFw==" spinCount="100000" sheet="1" objects="1" scenarios="1"/>
  <phoneticPr fontId="8" type="noConversion"/>
  <conditionalFormatting sqref="C5:C15">
    <cfRule type="cellIs" dxfId="18" priority="1" operator="equal">
      <formula>"Review Later"</formula>
    </cfRule>
    <cfRule type="cellIs" dxfId="17" priority="2" operator="equal">
      <formula>"Done but needs practice"</formula>
    </cfRule>
    <cfRule type="cellIs" dxfId="16" priority="3" operator="equal">
      <formula>"Done &amp; Understood"</formula>
    </cfRule>
  </conditionalFormatting>
  <conditionalFormatting sqref="B1:B15">
    <cfRule type="duplicateValues" dxfId="15" priority="9"/>
  </conditionalFormatting>
  <dataValidations count="1">
    <dataValidation type="list" allowBlank="1" showInputMessage="1" showErrorMessage="1" sqref="C4:C15" xr:uid="{96962207-EE2F-4BE2-8F92-206607751FDF}">
      <formula1>$G$5:$G$8</formula1>
    </dataValidation>
  </dataValidations>
  <hyperlinks>
    <hyperlink ref="A22" r:id="rId1" xr:uid="{C50760E1-0298-457E-9266-DC2F1C556760}"/>
    <hyperlink ref="A23" r:id="rId2" xr:uid="{EAC623D1-74E5-4724-BB5E-4E75EC238109}"/>
    <hyperlink ref="A24" r:id="rId3" xr:uid="{8992CD43-072F-422E-9D5A-7DC5ED0F20A5}"/>
  </hyperlinks>
  <printOptions horizontalCentered="1"/>
  <pageMargins left="0.7" right="0.7" top="0.75" bottom="0.75" header="0.3" footer="0.3"/>
  <pageSetup scale="62" fitToHeight="0" orientation="landscape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DD208-BBE9-4019-BDAB-E5040D47ED7A}">
  <dimension ref="A1:G18"/>
  <sheetViews>
    <sheetView zoomScaleNormal="100" workbookViewId="0"/>
  </sheetViews>
  <sheetFormatPr defaultRowHeight="15" x14ac:dyDescent="0.25"/>
  <cols>
    <col min="3" max="3" width="24" customWidth="1"/>
    <col min="4" max="4" width="18.7109375" customWidth="1"/>
    <col min="5" max="5" width="23.5703125" customWidth="1"/>
    <col min="6" max="6" width="24.5703125" customWidth="1"/>
  </cols>
  <sheetData>
    <row r="1" spans="1:7" ht="21" x14ac:dyDescent="0.35">
      <c r="A1" s="86" t="s">
        <v>222</v>
      </c>
      <c r="B1" s="87"/>
      <c r="C1" s="88"/>
      <c r="D1" s="23"/>
      <c r="E1" s="23"/>
      <c r="F1" s="23" t="str">
        <f>C1 &amp;" "&amp;D1</f>
        <v xml:space="preserve"> </v>
      </c>
      <c r="G1" s="23"/>
    </row>
    <row r="3" spans="1:7" x14ac:dyDescent="0.25">
      <c r="A3" t="s">
        <v>223</v>
      </c>
    </row>
    <row r="4" spans="1:7" x14ac:dyDescent="0.25">
      <c r="A4" t="s">
        <v>224</v>
      </c>
    </row>
    <row r="5" spans="1:7" x14ac:dyDescent="0.25">
      <c r="A5" t="s">
        <v>225</v>
      </c>
    </row>
    <row r="6" spans="1:7" x14ac:dyDescent="0.25">
      <c r="A6" s="128" t="s">
        <v>226</v>
      </c>
    </row>
    <row r="7" spans="1:7" x14ac:dyDescent="0.25">
      <c r="E7" s="133" t="s">
        <v>224</v>
      </c>
      <c r="F7" s="133" t="s">
        <v>225</v>
      </c>
    </row>
    <row r="8" spans="1:7" x14ac:dyDescent="0.25">
      <c r="B8" s="129" t="s">
        <v>227</v>
      </c>
      <c r="C8" s="129" t="s">
        <v>40</v>
      </c>
      <c r="D8" s="129" t="s">
        <v>41</v>
      </c>
      <c r="E8" s="129" t="s">
        <v>228</v>
      </c>
      <c r="F8" s="129" t="s">
        <v>229</v>
      </c>
    </row>
    <row r="9" spans="1:7" x14ac:dyDescent="0.25">
      <c r="B9" s="31" t="s">
        <v>230</v>
      </c>
      <c r="C9" s="31" t="s">
        <v>188</v>
      </c>
      <c r="D9" s="31" t="s">
        <v>231</v>
      </c>
      <c r="E9" s="130"/>
      <c r="F9" s="130"/>
    </row>
    <row r="10" spans="1:7" x14ac:dyDescent="0.25">
      <c r="B10" s="31" t="s">
        <v>232</v>
      </c>
      <c r="C10" s="31" t="s">
        <v>233</v>
      </c>
      <c r="D10" s="31" t="s">
        <v>231</v>
      </c>
      <c r="E10" s="130"/>
      <c r="F10" s="130"/>
    </row>
    <row r="11" spans="1:7" x14ac:dyDescent="0.25">
      <c r="B11" s="31" t="s">
        <v>230</v>
      </c>
      <c r="C11" s="31" t="s">
        <v>234</v>
      </c>
      <c r="D11" s="31" t="s">
        <v>235</v>
      </c>
      <c r="E11" s="130"/>
      <c r="F11" s="130"/>
    </row>
    <row r="12" spans="1:7" x14ac:dyDescent="0.25">
      <c r="B12" s="31" t="s">
        <v>230</v>
      </c>
      <c r="C12" s="31" t="s">
        <v>236</v>
      </c>
      <c r="D12" s="31" t="s">
        <v>237</v>
      </c>
      <c r="E12" s="130"/>
      <c r="F12" s="130"/>
    </row>
    <row r="13" spans="1:7" x14ac:dyDescent="0.25">
      <c r="B13" s="31" t="s">
        <v>230</v>
      </c>
      <c r="C13" s="31" t="s">
        <v>238</v>
      </c>
      <c r="D13" s="31" t="s">
        <v>239</v>
      </c>
      <c r="E13" s="130"/>
      <c r="F13" s="130"/>
    </row>
    <row r="14" spans="1:7" x14ac:dyDescent="0.25">
      <c r="B14" s="31" t="s">
        <v>230</v>
      </c>
      <c r="C14" s="31" t="s">
        <v>240</v>
      </c>
      <c r="D14" s="31" t="s">
        <v>241</v>
      </c>
      <c r="E14" s="130"/>
      <c r="F14" s="130"/>
    </row>
    <row r="15" spans="1:7" x14ac:dyDescent="0.25">
      <c r="B15" s="31" t="s">
        <v>242</v>
      </c>
      <c r="C15" s="31" t="s">
        <v>243</v>
      </c>
      <c r="D15" s="31" t="s">
        <v>244</v>
      </c>
      <c r="E15" s="130"/>
      <c r="F15" s="130"/>
    </row>
    <row r="16" spans="1:7" x14ac:dyDescent="0.25">
      <c r="B16" s="31" t="s">
        <v>245</v>
      </c>
      <c r="C16" s="31" t="s">
        <v>246</v>
      </c>
      <c r="D16" s="31" t="s">
        <v>247</v>
      </c>
      <c r="E16" s="130"/>
      <c r="F16" s="130"/>
    </row>
    <row r="17" spans="2:6" x14ac:dyDescent="0.25">
      <c r="B17" s="31" t="s">
        <v>230</v>
      </c>
      <c r="C17" s="31" t="s">
        <v>248</v>
      </c>
      <c r="D17" s="31" t="s">
        <v>249</v>
      </c>
      <c r="E17" s="130"/>
      <c r="F17" s="130"/>
    </row>
    <row r="18" spans="2:6" x14ac:dyDescent="0.25">
      <c r="B18" s="31" t="s">
        <v>230</v>
      </c>
      <c r="C18" s="31" t="s">
        <v>250</v>
      </c>
      <c r="D18" s="31" t="s">
        <v>251</v>
      </c>
      <c r="E18" s="130"/>
      <c r="F18" s="130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95B-994E-47B9-9FA9-1AF2B13EF20B}">
  <dimension ref="A1:G17"/>
  <sheetViews>
    <sheetView zoomScaleNormal="100" workbookViewId="0"/>
  </sheetViews>
  <sheetFormatPr defaultRowHeight="15" x14ac:dyDescent="0.25"/>
  <cols>
    <col min="2" max="2" width="24" customWidth="1"/>
    <col min="3" max="3" width="18.7109375" customWidth="1"/>
    <col min="4" max="4" width="23.5703125" customWidth="1"/>
    <col min="5" max="5" width="24.5703125" customWidth="1"/>
    <col min="6" max="6" width="18.140625" bestFit="1" customWidth="1"/>
    <col min="7" max="7" width="18.140625" customWidth="1"/>
    <col min="8" max="8" width="20.5703125" customWidth="1"/>
    <col min="9" max="9" width="10.140625" bestFit="1" customWidth="1"/>
    <col min="10" max="10" width="24.5703125" bestFit="1" customWidth="1"/>
    <col min="11" max="11" width="19.42578125" customWidth="1"/>
  </cols>
  <sheetData>
    <row r="1" spans="1:7" ht="21" x14ac:dyDescent="0.35">
      <c r="A1" s="86" t="s">
        <v>252</v>
      </c>
      <c r="B1" s="87"/>
      <c r="C1" s="88"/>
      <c r="D1" s="23"/>
      <c r="E1" s="23"/>
      <c r="F1" s="23"/>
      <c r="G1" s="23"/>
    </row>
    <row r="4" spans="1:7" x14ac:dyDescent="0.25">
      <c r="A4" t="s">
        <v>253</v>
      </c>
    </row>
    <row r="7" spans="1:7" x14ac:dyDescent="0.25">
      <c r="B7" s="129" t="s">
        <v>153</v>
      </c>
      <c r="C7" s="129" t="s">
        <v>254</v>
      </c>
      <c r="D7" s="129" t="s">
        <v>255</v>
      </c>
      <c r="E7" s="129" t="s">
        <v>256</v>
      </c>
    </row>
    <row r="8" spans="1:7" x14ac:dyDescent="0.25">
      <c r="B8" s="31" t="s">
        <v>195</v>
      </c>
      <c r="C8" s="130" t="str">
        <f>UPPER(B8)</f>
        <v>JOHN DOE</v>
      </c>
      <c r="D8" s="130" t="str">
        <f>LOWER(B8)</f>
        <v>john doe</v>
      </c>
      <c r="E8" s="130" t="str">
        <f>PROPER(B8)</f>
        <v>John Doe</v>
      </c>
    </row>
    <row r="9" spans="1:7" x14ac:dyDescent="0.25">
      <c r="B9" s="31" t="s">
        <v>257</v>
      </c>
      <c r="C9" s="130"/>
      <c r="D9" s="130"/>
      <c r="E9" s="130"/>
    </row>
    <row r="10" spans="1:7" x14ac:dyDescent="0.25">
      <c r="B10" s="31" t="s">
        <v>258</v>
      </c>
      <c r="C10" s="130"/>
      <c r="D10" s="130"/>
      <c r="E10" s="130"/>
    </row>
    <row r="11" spans="1:7" x14ac:dyDescent="0.25">
      <c r="B11" s="31" t="s">
        <v>259</v>
      </c>
      <c r="C11" s="130"/>
      <c r="D11" s="130"/>
      <c r="E11" s="130"/>
    </row>
    <row r="12" spans="1:7" x14ac:dyDescent="0.25">
      <c r="B12" s="31" t="s">
        <v>260</v>
      </c>
      <c r="C12" s="130"/>
      <c r="D12" s="130"/>
      <c r="E12" s="130"/>
    </row>
    <row r="13" spans="1:7" x14ac:dyDescent="0.25">
      <c r="C13" s="131"/>
    </row>
    <row r="14" spans="1:7" ht="18" customHeight="1" x14ac:dyDescent="0.25">
      <c r="B14" s="56" t="s">
        <v>261</v>
      </c>
      <c r="C14" s="56" t="s">
        <v>262</v>
      </c>
    </row>
    <row r="15" spans="1:7" ht="18" customHeight="1" x14ac:dyDescent="0.25">
      <c r="B15" s="132" t="s">
        <v>254</v>
      </c>
      <c r="C15" s="57" t="str">
        <f ca="1">IFERROR(_xlfn.FORMULATEXT(C8),"")</f>
        <v>=UPPER(B8)</v>
      </c>
    </row>
    <row r="16" spans="1:7" ht="18" customHeight="1" x14ac:dyDescent="0.25">
      <c r="B16" s="132" t="s">
        <v>255</v>
      </c>
      <c r="C16" s="57" t="str">
        <f ca="1">IFERROR(_xlfn.FORMULATEXT(D8),"")</f>
        <v>=LOWER(B8)</v>
      </c>
    </row>
    <row r="17" spans="2:3" ht="18" customHeight="1" x14ac:dyDescent="0.25">
      <c r="B17" s="132" t="s">
        <v>256</v>
      </c>
      <c r="C17" s="57" t="str">
        <f ca="1">IFERROR(_xlfn.FORMULATEXT(E8),"")</f>
        <v>=PROPER(B8)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3AFB-EF37-49C2-A399-9CFE985FA94C}">
  <dimension ref="A1:K72"/>
  <sheetViews>
    <sheetView zoomScaleNormal="100" workbookViewId="0"/>
  </sheetViews>
  <sheetFormatPr defaultRowHeight="15" x14ac:dyDescent="0.25"/>
  <cols>
    <col min="1" max="1" width="9.7109375" style="4" customWidth="1"/>
    <col min="2" max="3" width="11.140625" style="4" customWidth="1"/>
    <col min="4" max="4" width="13.28515625" style="4" customWidth="1"/>
    <col min="5" max="5" width="11.140625" style="4" customWidth="1"/>
    <col min="6" max="6" width="11.140625" style="24" customWidth="1"/>
    <col min="7" max="7" width="12.140625" style="4" customWidth="1"/>
    <col min="8" max="8" width="16" style="4" customWidth="1"/>
    <col min="9" max="9" width="15.5703125" style="4" bestFit="1" customWidth="1"/>
    <col min="10" max="10" width="11.140625" style="4" customWidth="1"/>
    <col min="11" max="11" width="108.5703125" style="4" bestFit="1" customWidth="1"/>
    <col min="12" max="16384" width="9.140625" style="4"/>
  </cols>
  <sheetData>
    <row r="1" spans="1:8" ht="21" x14ac:dyDescent="0.25">
      <c r="A1" s="20" t="s">
        <v>33</v>
      </c>
      <c r="B1" s="21"/>
      <c r="C1" s="22"/>
      <c r="D1" s="23"/>
      <c r="E1" s="23"/>
      <c r="F1" s="23"/>
      <c r="G1" s="23"/>
    </row>
    <row r="4" spans="1:8" x14ac:dyDescent="0.25">
      <c r="A4" s="25" t="s">
        <v>34</v>
      </c>
      <c r="B4" s="25"/>
      <c r="C4" s="26"/>
      <c r="E4" s="5"/>
      <c r="F4" s="27"/>
      <c r="G4" s="5"/>
      <c r="H4" s="5"/>
    </row>
    <row r="5" spans="1:8" ht="15.75" x14ac:dyDescent="0.25">
      <c r="A5" s="12">
        <v>1</v>
      </c>
      <c r="B5" s="12" t="s">
        <v>36</v>
      </c>
      <c r="C5" s="12"/>
      <c r="E5" s="13"/>
    </row>
    <row r="6" spans="1:8" ht="15.75" x14ac:dyDescent="0.25">
      <c r="A6" s="12">
        <v>2</v>
      </c>
      <c r="B6" s="12" t="s">
        <v>37</v>
      </c>
      <c r="C6" s="12"/>
      <c r="E6" s="13"/>
    </row>
    <row r="7" spans="1:8" ht="15.75" x14ac:dyDescent="0.25">
      <c r="A7" s="12">
        <v>3</v>
      </c>
      <c r="B7" s="12" t="s">
        <v>38</v>
      </c>
      <c r="C7" s="12"/>
      <c r="E7" s="13"/>
    </row>
    <row r="8" spans="1:8" x14ac:dyDescent="0.25">
      <c r="E8" s="13"/>
    </row>
    <row r="9" spans="1:8" x14ac:dyDescent="0.25">
      <c r="E9" s="13"/>
    </row>
    <row r="10" spans="1:8" x14ac:dyDescent="0.25">
      <c r="A10" s="29" t="s">
        <v>39</v>
      </c>
      <c r="B10" s="29" t="s">
        <v>40</v>
      </c>
      <c r="C10" s="29" t="s">
        <v>41</v>
      </c>
      <c r="D10" s="29" t="s">
        <v>42</v>
      </c>
      <c r="E10" s="29" t="s">
        <v>43</v>
      </c>
    </row>
    <row r="11" spans="1:8" x14ac:dyDescent="0.25">
      <c r="A11" s="30">
        <v>1001</v>
      </c>
      <c r="B11" s="31" t="s">
        <v>44</v>
      </c>
      <c r="C11" s="31" t="s">
        <v>45</v>
      </c>
      <c r="D11" s="31" t="s">
        <v>46</v>
      </c>
      <c r="E11" s="32">
        <v>12500</v>
      </c>
    </row>
    <row r="12" spans="1:8" x14ac:dyDescent="0.25">
      <c r="A12" s="30">
        <v>1002</v>
      </c>
      <c r="B12" s="31" t="s">
        <v>47</v>
      </c>
      <c r="C12" s="31" t="s">
        <v>48</v>
      </c>
      <c r="D12" s="31" t="s">
        <v>49</v>
      </c>
      <c r="E12" s="32">
        <v>13500</v>
      </c>
    </row>
    <row r="13" spans="1:8" x14ac:dyDescent="0.25">
      <c r="A13" s="30">
        <v>1003</v>
      </c>
      <c r="B13" s="31" t="s">
        <v>50</v>
      </c>
      <c r="C13" s="31" t="s">
        <v>51</v>
      </c>
      <c r="D13" s="31" t="s">
        <v>52</v>
      </c>
      <c r="E13" s="32">
        <v>12000</v>
      </c>
    </row>
    <row r="14" spans="1:8" x14ac:dyDescent="0.25">
      <c r="A14" s="30">
        <v>1004</v>
      </c>
      <c r="B14" s="31" t="s">
        <v>53</v>
      </c>
      <c r="C14" s="31" t="s">
        <v>54</v>
      </c>
      <c r="D14" s="31" t="s">
        <v>52</v>
      </c>
      <c r="E14" s="32">
        <v>1000</v>
      </c>
    </row>
    <row r="15" spans="1:8" x14ac:dyDescent="0.25">
      <c r="A15" s="30">
        <v>1005</v>
      </c>
      <c r="B15" s="31" t="s">
        <v>55</v>
      </c>
      <c r="C15" s="31" t="s">
        <v>56</v>
      </c>
      <c r="D15" s="31" t="s">
        <v>57</v>
      </c>
      <c r="E15" s="32">
        <v>15000</v>
      </c>
    </row>
    <row r="16" spans="1:8" x14ac:dyDescent="0.25">
      <c r="A16" s="30">
        <v>1006</v>
      </c>
      <c r="B16" s="31" t="s">
        <v>58</v>
      </c>
      <c r="C16" s="31" t="s">
        <v>59</v>
      </c>
      <c r="D16" s="31" t="s">
        <v>46</v>
      </c>
      <c r="E16" s="32">
        <v>14500</v>
      </c>
    </row>
    <row r="17" spans="1:11" x14ac:dyDescent="0.25">
      <c r="A17" s="30">
        <v>1007</v>
      </c>
      <c r="B17" s="31" t="s">
        <v>60</v>
      </c>
      <c r="C17" s="31" t="s">
        <v>61</v>
      </c>
      <c r="D17" s="31" t="s">
        <v>49</v>
      </c>
      <c r="E17" s="32">
        <v>14200</v>
      </c>
    </row>
    <row r="18" spans="1:11" x14ac:dyDescent="0.25">
      <c r="A18" s="30">
        <v>1008</v>
      </c>
      <c r="B18" s="31" t="s">
        <v>62</v>
      </c>
      <c r="C18" s="31" t="s">
        <v>63</v>
      </c>
      <c r="D18" s="31" t="s">
        <v>57</v>
      </c>
      <c r="E18" s="32">
        <v>13000</v>
      </c>
    </row>
    <row r="19" spans="1:11" x14ac:dyDescent="0.25">
      <c r="A19" s="30">
        <v>1009</v>
      </c>
      <c r="B19" s="31" t="s">
        <v>64</v>
      </c>
      <c r="C19" s="31" t="s">
        <v>65</v>
      </c>
      <c r="D19" s="31" t="s">
        <v>57</v>
      </c>
      <c r="E19" s="32">
        <v>11000</v>
      </c>
    </row>
    <row r="20" spans="1:11" ht="15.75" thickBot="1" x14ac:dyDescent="0.3">
      <c r="A20" s="33">
        <v>1010</v>
      </c>
      <c r="B20" s="34" t="s">
        <v>66</v>
      </c>
      <c r="C20" s="34" t="s">
        <v>67</v>
      </c>
      <c r="D20" s="34" t="s">
        <v>68</v>
      </c>
      <c r="E20" s="35">
        <v>11400</v>
      </c>
    </row>
    <row r="21" spans="1:11" ht="16.5" thickTop="1" thickBot="1" x14ac:dyDescent="0.3">
      <c r="A21" s="36" t="s">
        <v>69</v>
      </c>
      <c r="B21" s="37"/>
      <c r="C21" s="37"/>
      <c r="D21" s="38"/>
      <c r="E21" s="39">
        <f>SUM(E11:E20)</f>
        <v>118100</v>
      </c>
      <c r="J21" s="28"/>
    </row>
    <row r="23" spans="1:11" x14ac:dyDescent="0.25">
      <c r="A23" s="40"/>
      <c r="B23" s="40"/>
      <c r="C23" s="40"/>
      <c r="D23" s="40"/>
      <c r="E23" s="40"/>
      <c r="F23" s="41"/>
      <c r="G23" s="40"/>
      <c r="H23" s="40"/>
      <c r="I23" s="40"/>
      <c r="J23" s="40"/>
      <c r="K23" s="40"/>
    </row>
    <row r="25" spans="1:11" x14ac:dyDescent="0.25">
      <c r="I25" s="28"/>
      <c r="J25" s="28"/>
    </row>
    <row r="26" spans="1:11" ht="18.75" x14ac:dyDescent="0.25">
      <c r="A26" s="42" t="s">
        <v>70</v>
      </c>
      <c r="B26" s="43"/>
      <c r="C26" s="43"/>
      <c r="D26" s="43"/>
      <c r="E26" s="43"/>
      <c r="F26" s="44"/>
      <c r="I26" s="25" t="s">
        <v>71</v>
      </c>
      <c r="J26" s="26"/>
      <c r="K26" s="26"/>
    </row>
    <row r="27" spans="1:11" x14ac:dyDescent="0.25">
      <c r="A27" s="3" t="s">
        <v>72</v>
      </c>
      <c r="E27" s="13"/>
      <c r="I27" s="4" t="s">
        <v>35</v>
      </c>
      <c r="J27" s="28">
        <f>E21</f>
        <v>118100</v>
      </c>
      <c r="K27" s="4" t="str">
        <f t="shared" ref="K27:K31" ca="1" si="0">IFERROR(_xlfn.FORMULATEXT(J27),"")</f>
        <v>=E21</v>
      </c>
    </row>
    <row r="28" spans="1:11" x14ac:dyDescent="0.25">
      <c r="A28" s="3" t="s">
        <v>73</v>
      </c>
      <c r="E28" s="13"/>
      <c r="I28" s="4" t="s">
        <v>35</v>
      </c>
      <c r="J28" s="28">
        <f>$E$21</f>
        <v>118100</v>
      </c>
      <c r="K28" s="4" t="str">
        <f t="shared" ca="1" si="0"/>
        <v>=$E$21</v>
      </c>
    </row>
    <row r="29" spans="1:11" x14ac:dyDescent="0.25">
      <c r="A29" s="3" t="s">
        <v>74</v>
      </c>
      <c r="E29" s="13"/>
      <c r="J29" s="28"/>
      <c r="K29" s="4" t="str">
        <f t="shared" ca="1" si="0"/>
        <v/>
      </c>
    </row>
    <row r="30" spans="1:11" x14ac:dyDescent="0.25">
      <c r="A30" s="45" t="s">
        <v>75</v>
      </c>
      <c r="E30" s="13"/>
      <c r="I30" s="4" t="s">
        <v>35</v>
      </c>
      <c r="J30" s="28">
        <f>E$21</f>
        <v>118100</v>
      </c>
      <c r="K30" s="4" t="str">
        <f t="shared" ca="1" si="0"/>
        <v>=E$21</v>
      </c>
    </row>
    <row r="31" spans="1:11" x14ac:dyDescent="0.25">
      <c r="A31" s="45" t="s">
        <v>76</v>
      </c>
      <c r="E31" s="13"/>
      <c r="H31" s="28"/>
      <c r="I31" s="4" t="s">
        <v>35</v>
      </c>
      <c r="J31" s="28">
        <f>$E21</f>
        <v>118100</v>
      </c>
      <c r="K31" s="4" t="str">
        <f t="shared" ca="1" si="0"/>
        <v>=$E21</v>
      </c>
    </row>
    <row r="32" spans="1:11" x14ac:dyDescent="0.25">
      <c r="J32" s="28"/>
    </row>
    <row r="33" spans="1:8" x14ac:dyDescent="0.25">
      <c r="A33" s="46" t="s">
        <v>77</v>
      </c>
      <c r="B33" s="47"/>
      <c r="C33" s="47"/>
      <c r="D33" s="47"/>
      <c r="E33" s="47"/>
      <c r="F33" s="48"/>
      <c r="G33" s="47"/>
    </row>
    <row r="34" spans="1:8" x14ac:dyDescent="0.25">
      <c r="A34" s="47" t="s">
        <v>78</v>
      </c>
      <c r="B34" s="47"/>
      <c r="C34" s="47"/>
      <c r="D34" s="47"/>
      <c r="E34" s="47"/>
      <c r="F34" s="48"/>
      <c r="G34" s="47"/>
    </row>
    <row r="36" spans="1:8" x14ac:dyDescent="0.25">
      <c r="A36" s="3" t="s">
        <v>72</v>
      </c>
    </row>
    <row r="37" spans="1:8" x14ac:dyDescent="0.25">
      <c r="A37" s="49" t="s">
        <v>79</v>
      </c>
      <c r="B37" s="49" t="s">
        <v>80</v>
      </c>
      <c r="C37" s="49" t="s">
        <v>81</v>
      </c>
      <c r="D37" s="49" t="s">
        <v>82</v>
      </c>
    </row>
    <row r="38" spans="1:8" x14ac:dyDescent="0.25">
      <c r="A38" s="11" t="s">
        <v>83</v>
      </c>
      <c r="B38" s="50">
        <v>2</v>
      </c>
      <c r="C38" s="51">
        <v>450</v>
      </c>
      <c r="D38" s="52">
        <f>B38*C38</f>
        <v>900</v>
      </c>
      <c r="E38" s="4" t="str">
        <f ca="1">IFERROR(_xlfn.FORMULATEXT(D38),"")</f>
        <v>=B38*C38</v>
      </c>
    </row>
    <row r="39" spans="1:8" x14ac:dyDescent="0.25">
      <c r="A39" s="11" t="s">
        <v>84</v>
      </c>
      <c r="B39" s="50">
        <v>3</v>
      </c>
      <c r="C39" s="51">
        <v>150</v>
      </c>
      <c r="D39" s="52"/>
      <c r="E39" s="4" t="str">
        <f t="shared" ref="E39:E40" ca="1" si="1">IFERROR(_xlfn.FORMULATEXT(D39),"")</f>
        <v/>
      </c>
    </row>
    <row r="40" spans="1:8" x14ac:dyDescent="0.25">
      <c r="A40" s="11" t="s">
        <v>85</v>
      </c>
      <c r="B40" s="50">
        <v>1</v>
      </c>
      <c r="C40" s="51">
        <v>1200</v>
      </c>
      <c r="D40" s="52"/>
      <c r="E40" s="4" t="str">
        <f t="shared" ca="1" si="1"/>
        <v/>
      </c>
    </row>
    <row r="41" spans="1:8" x14ac:dyDescent="0.25">
      <c r="C41" s="53" t="s">
        <v>69</v>
      </c>
      <c r="D41" s="54">
        <f>SUM(D38:D40)</f>
        <v>900</v>
      </c>
    </row>
    <row r="44" spans="1:8" x14ac:dyDescent="0.25">
      <c r="A44" s="3" t="s">
        <v>86</v>
      </c>
      <c r="H44" s="55"/>
    </row>
    <row r="45" spans="1:8" x14ac:dyDescent="0.25">
      <c r="A45" s="56" t="s">
        <v>87</v>
      </c>
      <c r="B45" s="56" t="s">
        <v>88</v>
      </c>
      <c r="C45" s="56" t="s">
        <v>89</v>
      </c>
      <c r="D45" s="56" t="s">
        <v>90</v>
      </c>
      <c r="E45" s="56" t="s">
        <v>91</v>
      </c>
      <c r="F45" s="56" t="s">
        <v>92</v>
      </c>
      <c r="G45" s="56" t="s">
        <v>93</v>
      </c>
    </row>
    <row r="46" spans="1:8" x14ac:dyDescent="0.25">
      <c r="A46" s="57" t="s">
        <v>94</v>
      </c>
      <c r="B46" s="58">
        <v>330</v>
      </c>
      <c r="C46" s="58">
        <v>350</v>
      </c>
      <c r="D46" s="58">
        <v>360</v>
      </c>
      <c r="E46" s="58">
        <v>370</v>
      </c>
      <c r="F46" s="59">
        <f>SUM(B46:E46)</f>
        <v>1410</v>
      </c>
      <c r="G46" s="60">
        <f>F46/$F$51</f>
        <v>0.21792890262751158</v>
      </c>
      <c r="H46" s="4" t="str">
        <f ca="1">IFERROR(_xlfn.FORMULATEXT(G46),"")</f>
        <v>=F46/$F$51</v>
      </c>
    </row>
    <row r="47" spans="1:8" x14ac:dyDescent="0.25">
      <c r="A47" s="57" t="s">
        <v>95</v>
      </c>
      <c r="B47" s="58">
        <v>300</v>
      </c>
      <c r="C47" s="58">
        <v>320</v>
      </c>
      <c r="D47" s="58">
        <v>330</v>
      </c>
      <c r="E47" s="58">
        <v>320</v>
      </c>
      <c r="F47" s="59">
        <f t="shared" ref="F47:F50" si="2">SUM(B47:E47)</f>
        <v>1270</v>
      </c>
      <c r="G47" s="60"/>
      <c r="H47" s="4" t="str">
        <f t="shared" ref="H47:H50" ca="1" si="3">IFERROR(_xlfn.FORMULATEXT(G47),"")</f>
        <v/>
      </c>
    </row>
    <row r="48" spans="1:8" x14ac:dyDescent="0.25">
      <c r="A48" s="57" t="s">
        <v>96</v>
      </c>
      <c r="B48" s="58">
        <v>200</v>
      </c>
      <c r="C48" s="58">
        <v>250</v>
      </c>
      <c r="D48" s="58">
        <v>240</v>
      </c>
      <c r="E48" s="58">
        <v>240</v>
      </c>
      <c r="F48" s="59">
        <f t="shared" si="2"/>
        <v>930</v>
      </c>
      <c r="G48" s="60"/>
      <c r="H48" s="4" t="str">
        <f t="shared" ca="1" si="3"/>
        <v/>
      </c>
    </row>
    <row r="49" spans="1:8" x14ac:dyDescent="0.25">
      <c r="A49" s="57" t="s">
        <v>97</v>
      </c>
      <c r="B49" s="58">
        <v>250</v>
      </c>
      <c r="C49" s="58">
        <v>300</v>
      </c>
      <c r="D49" s="58">
        <v>260</v>
      </c>
      <c r="E49" s="58">
        <v>280</v>
      </c>
      <c r="F49" s="59">
        <f t="shared" si="2"/>
        <v>1090</v>
      </c>
      <c r="G49" s="60"/>
      <c r="H49" s="4" t="str">
        <f t="shared" ca="1" si="3"/>
        <v/>
      </c>
    </row>
    <row r="50" spans="1:8" x14ac:dyDescent="0.25">
      <c r="A50" s="57" t="s">
        <v>98</v>
      </c>
      <c r="B50" s="58">
        <v>450</v>
      </c>
      <c r="C50" s="58">
        <v>430</v>
      </c>
      <c r="D50" s="58">
        <v>440</v>
      </c>
      <c r="E50" s="58">
        <v>450</v>
      </c>
      <c r="F50" s="59">
        <f t="shared" si="2"/>
        <v>1770</v>
      </c>
      <c r="G50" s="60"/>
      <c r="H50" s="4" t="str">
        <f t="shared" ca="1" si="3"/>
        <v/>
      </c>
    </row>
    <row r="51" spans="1:8" x14ac:dyDescent="0.25">
      <c r="A51" s="61" t="s">
        <v>92</v>
      </c>
      <c r="B51" s="62">
        <f t="shared" ref="B51:F51" si="4">SUM(B46:B50)</f>
        <v>1530</v>
      </c>
      <c r="C51" s="62">
        <f t="shared" si="4"/>
        <v>1650</v>
      </c>
      <c r="D51" s="62">
        <f t="shared" si="4"/>
        <v>1630</v>
      </c>
      <c r="E51" s="62">
        <f t="shared" si="4"/>
        <v>1660</v>
      </c>
      <c r="F51" s="62">
        <f t="shared" si="4"/>
        <v>6470</v>
      </c>
      <c r="G51" s="63">
        <f>SUM(G46:G50)</f>
        <v>0.21792890262751158</v>
      </c>
      <c r="H51" s="55" t="s">
        <v>105</v>
      </c>
    </row>
    <row r="52" spans="1:8" x14ac:dyDescent="0.25">
      <c r="H52" s="55"/>
    </row>
    <row r="54" spans="1:8" x14ac:dyDescent="0.25">
      <c r="A54" s="3" t="s">
        <v>99</v>
      </c>
      <c r="F54" s="55"/>
    </row>
    <row r="55" spans="1:8" x14ac:dyDescent="0.25">
      <c r="A55" s="4" t="s">
        <v>100</v>
      </c>
    </row>
    <row r="56" spans="1:8" x14ac:dyDescent="0.25">
      <c r="A56" s="64" t="s">
        <v>87</v>
      </c>
      <c r="B56" s="64" t="s">
        <v>88</v>
      </c>
      <c r="C56" s="64" t="s">
        <v>89</v>
      </c>
      <c r="D56" s="64" t="s">
        <v>90</v>
      </c>
      <c r="E56" s="64" t="s">
        <v>91</v>
      </c>
    </row>
    <row r="57" spans="1:8" x14ac:dyDescent="0.25">
      <c r="A57" s="57" t="s">
        <v>94</v>
      </c>
      <c r="B57" s="65">
        <f>B46/B$51</f>
        <v>0.21568627450980393</v>
      </c>
      <c r="C57" s="65"/>
      <c r="D57" s="65"/>
      <c r="E57" s="65"/>
      <c r="F57" s="24" t="str">
        <f ca="1">IFERROR(_xlfn.FORMULATEXT(B57),"")</f>
        <v>=B46/B$51</v>
      </c>
      <c r="G57" s="66" t="s">
        <v>101</v>
      </c>
    </row>
    <row r="58" spans="1:8" x14ac:dyDescent="0.25">
      <c r="A58" s="57" t="s">
        <v>95</v>
      </c>
      <c r="B58" s="65"/>
      <c r="C58" s="65"/>
      <c r="D58" s="65"/>
      <c r="E58" s="65"/>
      <c r="F58" s="24" t="str">
        <f t="shared" ref="F58:F62" ca="1" si="5">IFERROR(_xlfn.FORMULATEXT(B58),"")</f>
        <v/>
      </c>
    </row>
    <row r="59" spans="1:8" x14ac:dyDescent="0.25">
      <c r="A59" s="57" t="s">
        <v>96</v>
      </c>
      <c r="B59" s="65"/>
      <c r="C59" s="65"/>
      <c r="D59" s="65"/>
      <c r="E59" s="65"/>
      <c r="F59" s="24" t="str">
        <f t="shared" ca="1" si="5"/>
        <v/>
      </c>
    </row>
    <row r="60" spans="1:8" x14ac:dyDescent="0.25">
      <c r="A60" s="57" t="s">
        <v>97</v>
      </c>
      <c r="B60" s="65"/>
      <c r="C60" s="65"/>
      <c r="D60" s="65"/>
      <c r="E60" s="65"/>
      <c r="F60" s="24" t="str">
        <f t="shared" ca="1" si="5"/>
        <v/>
      </c>
    </row>
    <row r="61" spans="1:8" x14ac:dyDescent="0.25">
      <c r="A61" s="57" t="s">
        <v>98</v>
      </c>
      <c r="B61" s="65"/>
      <c r="C61" s="65"/>
      <c r="D61" s="65"/>
      <c r="E61" s="65"/>
      <c r="F61" s="24" t="str">
        <f t="shared" ca="1" si="5"/>
        <v/>
      </c>
    </row>
    <row r="62" spans="1:8" x14ac:dyDescent="0.25">
      <c r="A62" s="61" t="s">
        <v>92</v>
      </c>
      <c r="B62" s="63">
        <f>SUM(B57:B61)</f>
        <v>0.21568627450980393</v>
      </c>
      <c r="C62" s="63">
        <f t="shared" ref="C62:E62" si="6">SUM(C57:C61)</f>
        <v>0</v>
      </c>
      <c r="D62" s="63">
        <f t="shared" si="6"/>
        <v>0</v>
      </c>
      <c r="E62" s="63">
        <f t="shared" si="6"/>
        <v>0</v>
      </c>
      <c r="F62" s="24" t="str">
        <f t="shared" ca="1" si="5"/>
        <v>=SUM(B57:B61)</v>
      </c>
    </row>
    <row r="65" spans="1:8" x14ac:dyDescent="0.25">
      <c r="A65" s="3" t="s">
        <v>102</v>
      </c>
      <c r="F65" s="4"/>
    </row>
    <row r="66" spans="1:8" x14ac:dyDescent="0.25">
      <c r="A66" s="4" t="s">
        <v>103</v>
      </c>
      <c r="F66" s="4"/>
    </row>
    <row r="67" spans="1:8" x14ac:dyDescent="0.25">
      <c r="A67" s="64" t="s">
        <v>87</v>
      </c>
      <c r="B67" s="64" t="s">
        <v>88</v>
      </c>
      <c r="C67" s="64" t="s">
        <v>89</v>
      </c>
      <c r="D67" s="64" t="s">
        <v>90</v>
      </c>
      <c r="E67" s="64" t="s">
        <v>91</v>
      </c>
      <c r="F67" s="67" t="s">
        <v>92</v>
      </c>
    </row>
    <row r="68" spans="1:8" x14ac:dyDescent="0.25">
      <c r="A68" s="57" t="s">
        <v>94</v>
      </c>
      <c r="B68" s="65">
        <f>B46/$F46</f>
        <v>0.23404255319148937</v>
      </c>
      <c r="C68" s="65"/>
      <c r="D68" s="65"/>
      <c r="E68" s="65"/>
      <c r="F68" s="63">
        <f>SUM(B68:E68)</f>
        <v>0.23404255319148937</v>
      </c>
      <c r="G68" s="24" t="str">
        <f ca="1">IFERROR(_xlfn.FORMULATEXT(B68),"")</f>
        <v>=B46/$F46</v>
      </c>
      <c r="H68" s="66" t="s">
        <v>104</v>
      </c>
    </row>
    <row r="69" spans="1:8" x14ac:dyDescent="0.25">
      <c r="A69" s="57" t="s">
        <v>95</v>
      </c>
      <c r="B69" s="65"/>
      <c r="C69" s="65"/>
      <c r="D69" s="65"/>
      <c r="E69" s="65"/>
      <c r="F69" s="63">
        <f t="shared" ref="F69:F72" si="7">SUM(B69:E69)</f>
        <v>0</v>
      </c>
      <c r="G69" s="24" t="str">
        <f t="shared" ref="G69:G72" ca="1" si="8">IFERROR(_xlfn.FORMULATEXT(B69),"")</f>
        <v/>
      </c>
    </row>
    <row r="70" spans="1:8" x14ac:dyDescent="0.25">
      <c r="A70" s="57" t="s">
        <v>96</v>
      </c>
      <c r="B70" s="65"/>
      <c r="C70" s="65"/>
      <c r="D70" s="65"/>
      <c r="E70" s="65"/>
      <c r="F70" s="63">
        <f t="shared" si="7"/>
        <v>0</v>
      </c>
      <c r="G70" s="24" t="str">
        <f t="shared" ca="1" si="8"/>
        <v/>
      </c>
    </row>
    <row r="71" spans="1:8" x14ac:dyDescent="0.25">
      <c r="A71" s="57" t="s">
        <v>97</v>
      </c>
      <c r="B71" s="65"/>
      <c r="C71" s="65"/>
      <c r="D71" s="65"/>
      <c r="E71" s="65"/>
      <c r="F71" s="63">
        <f t="shared" si="7"/>
        <v>0</v>
      </c>
      <c r="G71" s="24" t="str">
        <f t="shared" ca="1" si="8"/>
        <v/>
      </c>
    </row>
    <row r="72" spans="1:8" x14ac:dyDescent="0.25">
      <c r="A72" s="57" t="s">
        <v>98</v>
      </c>
      <c r="B72" s="65"/>
      <c r="C72" s="65"/>
      <c r="D72" s="65"/>
      <c r="E72" s="65"/>
      <c r="F72" s="63">
        <f t="shared" si="7"/>
        <v>0</v>
      </c>
      <c r="G72" s="24" t="str">
        <f t="shared" ca="1" si="8"/>
        <v/>
      </c>
    </row>
  </sheetData>
  <hyperlinks>
    <hyperlink ref="A76" r:id="rId1" display="https://www.youtube.com/watch?v=FRu48zy-Djk" xr:uid="{75DBE9E0-41B2-4B76-A9A3-BC26C6C95D36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5AF6-9730-4792-8BF2-08BA018BDC78}">
  <dimension ref="A1:E22"/>
  <sheetViews>
    <sheetView workbookViewId="0"/>
  </sheetViews>
  <sheetFormatPr defaultRowHeight="15" x14ac:dyDescent="0.25"/>
  <cols>
    <col min="1" max="1" width="22.5703125" customWidth="1"/>
    <col min="2" max="2" width="17.140625" customWidth="1"/>
    <col min="10" max="10" width="22.42578125" bestFit="1" customWidth="1"/>
  </cols>
  <sheetData>
    <row r="1" spans="1:5" s="4" customFormat="1" ht="21" x14ac:dyDescent="0.25">
      <c r="A1" s="68" t="s">
        <v>106</v>
      </c>
    </row>
    <row r="2" spans="1:5" x14ac:dyDescent="0.25">
      <c r="A2" t="s">
        <v>107</v>
      </c>
    </row>
    <row r="4" spans="1:5" x14ac:dyDescent="0.25">
      <c r="A4" t="s">
        <v>114</v>
      </c>
    </row>
    <row r="5" spans="1:5" x14ac:dyDescent="0.25">
      <c r="A5" s="69" t="s">
        <v>108</v>
      </c>
      <c r="B5" s="69">
        <v>2020</v>
      </c>
      <c r="C5" s="69">
        <v>2021</v>
      </c>
      <c r="D5" s="69">
        <v>2022</v>
      </c>
      <c r="E5" s="69">
        <v>2023</v>
      </c>
    </row>
    <row r="6" spans="1:5" x14ac:dyDescent="0.25">
      <c r="A6" s="31" t="s">
        <v>109</v>
      </c>
      <c r="B6" s="70">
        <v>50000</v>
      </c>
      <c r="C6" s="70">
        <f>B6*1.1</f>
        <v>55000.000000000007</v>
      </c>
      <c r="D6" s="70">
        <f t="shared" ref="D6:E6" si="0">C6*1.1</f>
        <v>60500.000000000015</v>
      </c>
      <c r="E6" s="70">
        <f t="shared" si="0"/>
        <v>66550.000000000015</v>
      </c>
    </row>
    <row r="7" spans="1:5" x14ac:dyDescent="0.25">
      <c r="A7" s="31" t="s">
        <v>110</v>
      </c>
      <c r="B7" s="70">
        <v>40000</v>
      </c>
      <c r="C7" s="70">
        <f t="shared" ref="C7:E10" si="1">B7*1.1</f>
        <v>44000</v>
      </c>
      <c r="D7" s="70">
        <f t="shared" si="1"/>
        <v>48400.000000000007</v>
      </c>
      <c r="E7" s="70">
        <f t="shared" si="1"/>
        <v>53240.000000000015</v>
      </c>
    </row>
    <row r="8" spans="1:5" x14ac:dyDescent="0.25">
      <c r="A8" s="31" t="s">
        <v>111</v>
      </c>
      <c r="B8" s="70">
        <v>25000</v>
      </c>
      <c r="C8" s="70">
        <f t="shared" si="1"/>
        <v>27500.000000000004</v>
      </c>
      <c r="D8" s="70">
        <f t="shared" si="1"/>
        <v>30250.000000000007</v>
      </c>
      <c r="E8" s="70">
        <f t="shared" si="1"/>
        <v>33275.000000000007</v>
      </c>
    </row>
    <row r="9" spans="1:5" x14ac:dyDescent="0.25">
      <c r="A9" s="31" t="s">
        <v>112</v>
      </c>
      <c r="B9" s="70">
        <v>15000</v>
      </c>
      <c r="C9" s="70">
        <f t="shared" si="1"/>
        <v>16500</v>
      </c>
      <c r="D9" s="70">
        <f t="shared" si="1"/>
        <v>18150</v>
      </c>
      <c r="E9" s="70">
        <f t="shared" si="1"/>
        <v>19965</v>
      </c>
    </row>
    <row r="10" spans="1:5" x14ac:dyDescent="0.25">
      <c r="A10" s="31" t="s">
        <v>113</v>
      </c>
      <c r="B10" s="70">
        <v>70000</v>
      </c>
      <c r="C10" s="70">
        <f t="shared" si="1"/>
        <v>77000</v>
      </c>
      <c r="D10" s="70">
        <f t="shared" si="1"/>
        <v>84700</v>
      </c>
      <c r="E10" s="70">
        <f t="shared" si="1"/>
        <v>93170.000000000015</v>
      </c>
    </row>
    <row r="11" spans="1:5" ht="15.75" thickBot="1" x14ac:dyDescent="0.3">
      <c r="A11" s="71" t="s">
        <v>92</v>
      </c>
      <c r="B11" s="72"/>
      <c r="C11" s="72"/>
      <c r="D11" s="72"/>
      <c r="E11" s="72"/>
    </row>
    <row r="12" spans="1:5" ht="15.75" thickTop="1" x14ac:dyDescent="0.25"/>
    <row r="15" spans="1:5" x14ac:dyDescent="0.25">
      <c r="A15" t="s">
        <v>115</v>
      </c>
    </row>
    <row r="16" spans="1:5" x14ac:dyDescent="0.25">
      <c r="A16" s="73" t="s">
        <v>108</v>
      </c>
      <c r="B16" s="74" t="s">
        <v>116</v>
      </c>
      <c r="C16" s="74" t="s">
        <v>117</v>
      </c>
      <c r="D16" s="74" t="s">
        <v>118</v>
      </c>
      <c r="E16" s="75" t="s">
        <v>119</v>
      </c>
    </row>
    <row r="17" spans="1:5" x14ac:dyDescent="0.25">
      <c r="A17" s="76" t="s">
        <v>109</v>
      </c>
      <c r="B17" s="70">
        <v>50000</v>
      </c>
      <c r="C17" s="70">
        <f>B17*1.1</f>
        <v>55000.000000000007</v>
      </c>
      <c r="D17" s="70">
        <f t="shared" ref="D17:D21" si="2">C17*1.1</f>
        <v>60500.000000000015</v>
      </c>
      <c r="E17" s="77">
        <f t="shared" ref="E17:E21" si="3">D17*1.1</f>
        <v>66550.000000000015</v>
      </c>
    </row>
    <row r="18" spans="1:5" x14ac:dyDescent="0.25">
      <c r="A18" s="76" t="s">
        <v>110</v>
      </c>
      <c r="B18" s="70">
        <v>40000</v>
      </c>
      <c r="C18" s="70">
        <f t="shared" ref="C18:C21" si="4">B18*1.1</f>
        <v>44000</v>
      </c>
      <c r="D18" s="70">
        <f t="shared" si="2"/>
        <v>48400.000000000007</v>
      </c>
      <c r="E18" s="77">
        <f t="shared" si="3"/>
        <v>53240.000000000015</v>
      </c>
    </row>
    <row r="19" spans="1:5" x14ac:dyDescent="0.25">
      <c r="A19" s="76" t="s">
        <v>111</v>
      </c>
      <c r="B19" s="70">
        <v>25000</v>
      </c>
      <c r="C19" s="70">
        <f t="shared" si="4"/>
        <v>27500.000000000004</v>
      </c>
      <c r="D19" s="70">
        <f t="shared" si="2"/>
        <v>30250.000000000007</v>
      </c>
      <c r="E19" s="77">
        <f t="shared" si="3"/>
        <v>33275.000000000007</v>
      </c>
    </row>
    <row r="20" spans="1:5" x14ac:dyDescent="0.25">
      <c r="A20" s="76" t="s">
        <v>112</v>
      </c>
      <c r="B20" s="70">
        <v>15000</v>
      </c>
      <c r="C20" s="70">
        <f t="shared" si="4"/>
        <v>16500</v>
      </c>
      <c r="D20" s="70">
        <f t="shared" si="2"/>
        <v>18150</v>
      </c>
      <c r="E20" s="77">
        <f t="shared" si="3"/>
        <v>19965</v>
      </c>
    </row>
    <row r="21" spans="1:5" x14ac:dyDescent="0.25">
      <c r="A21" s="76" t="s">
        <v>113</v>
      </c>
      <c r="B21" s="70">
        <v>70000</v>
      </c>
      <c r="C21" s="70">
        <f t="shared" si="4"/>
        <v>77000</v>
      </c>
      <c r="D21" s="70">
        <f t="shared" si="2"/>
        <v>84700</v>
      </c>
      <c r="E21" s="77">
        <f t="shared" si="3"/>
        <v>93170.000000000015</v>
      </c>
    </row>
    <row r="22" spans="1:5" x14ac:dyDescent="0.25">
      <c r="A22" s="78" t="s">
        <v>92</v>
      </c>
      <c r="B22" s="79"/>
      <c r="C22" s="79"/>
      <c r="D22" s="79"/>
      <c r="E22" s="7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16FE-5AC6-4664-9EBB-2EBD316E17A0}">
  <dimension ref="A1:P21"/>
  <sheetViews>
    <sheetView zoomScaleNormal="100" workbookViewId="0"/>
  </sheetViews>
  <sheetFormatPr defaultRowHeight="15" x14ac:dyDescent="0.25"/>
  <cols>
    <col min="11" max="11" width="3.85546875" customWidth="1"/>
    <col min="12" max="12" width="9.140625" style="13"/>
    <col min="13" max="13" width="64.42578125" style="4" customWidth="1"/>
    <col min="14" max="15" width="9.140625" style="13"/>
    <col min="16" max="16" width="9.140625" style="4"/>
  </cols>
  <sheetData>
    <row r="1" spans="1:14" s="4" customFormat="1" ht="21" x14ac:dyDescent="0.25">
      <c r="A1" s="20" t="s">
        <v>120</v>
      </c>
      <c r="B1" s="21"/>
      <c r="C1" s="22"/>
      <c r="D1" s="23"/>
      <c r="E1" s="23"/>
      <c r="F1" s="23"/>
      <c r="G1" s="23"/>
      <c r="H1" s="23"/>
      <c r="I1" s="23"/>
      <c r="J1" s="23"/>
    </row>
    <row r="6" spans="1:14" ht="26.45" customHeight="1" x14ac:dyDescent="0.25"/>
    <row r="7" spans="1:14" ht="26.25" customHeight="1" x14ac:dyDescent="0.25"/>
    <row r="8" spans="1:14" ht="24.75" customHeight="1" x14ac:dyDescent="0.25">
      <c r="L8" s="13">
        <f>1+1</f>
        <v>2</v>
      </c>
      <c r="M8" s="80" t="str">
        <f ca="1">IFERROR(_xlfn.FORMULATEXT(L8),"")</f>
        <v>=1+1</v>
      </c>
    </row>
    <row r="9" spans="1:14" ht="26.25" customHeight="1" x14ac:dyDescent="0.25">
      <c r="L9" s="13">
        <f>1+1</f>
        <v>2</v>
      </c>
      <c r="M9" s="80" t="str">
        <f t="shared" ref="M9:M19" ca="1" si="0">IFERROR(_xlfn.FORMULATEXT(L9),"")</f>
        <v>=1+1</v>
      </c>
    </row>
    <row r="10" spans="1:14" ht="25.5" customHeight="1" x14ac:dyDescent="0.25">
      <c r="L10" s="13">
        <f>5-3</f>
        <v>2</v>
      </c>
      <c r="M10" s="80" t="str">
        <f t="shared" ca="1" si="0"/>
        <v>=5-3</v>
      </c>
    </row>
    <row r="11" spans="1:14" ht="27.75" customHeight="1" x14ac:dyDescent="0.25">
      <c r="L11" s="13">
        <f>10/5</f>
        <v>2</v>
      </c>
      <c r="M11" s="80" t="str">
        <f t="shared" ca="1" si="0"/>
        <v>=10/5</v>
      </c>
    </row>
    <row r="12" spans="1:14" ht="25.5" customHeight="1" x14ac:dyDescent="0.25">
      <c r="L12" s="13">
        <f>1*2</f>
        <v>2</v>
      </c>
      <c r="M12" s="80" t="str">
        <f t="shared" ca="1" si="0"/>
        <v>=1*2</v>
      </c>
    </row>
    <row r="13" spans="1:14" ht="28.5" customHeight="1" x14ac:dyDescent="0.25">
      <c r="L13" s="13">
        <f>(3+5)/4</f>
        <v>2</v>
      </c>
      <c r="M13" s="80" t="str">
        <f t="shared" ca="1" si="0"/>
        <v>=(3+5)/4</v>
      </c>
    </row>
    <row r="14" spans="1:14" ht="26.25" customHeight="1" x14ac:dyDescent="0.25">
      <c r="L14" s="13">
        <f>SUM(N7:R7)</f>
        <v>0</v>
      </c>
      <c r="M14" s="80" t="str">
        <f t="shared" ca="1" si="0"/>
        <v>=SUM(N7:R7)</v>
      </c>
    </row>
    <row r="15" spans="1:14" ht="27" customHeight="1" x14ac:dyDescent="0.25">
      <c r="L15" s="13">
        <f>SUM(N7,P7,R7)</f>
        <v>0</v>
      </c>
      <c r="M15" s="80" t="str">
        <f t="shared" ca="1" si="0"/>
        <v>=SUM(N7,P7,R7)</v>
      </c>
      <c r="N15" s="81"/>
    </row>
    <row r="16" spans="1:14" ht="26.25" customHeight="1" x14ac:dyDescent="0.25">
      <c r="L16" s="13">
        <f>$L$15</f>
        <v>0</v>
      </c>
      <c r="M16" s="80" t="str">
        <f t="shared" ca="1" si="0"/>
        <v>=$L$15</v>
      </c>
    </row>
    <row r="17" spans="4:13" ht="27" customHeight="1" x14ac:dyDescent="0.25">
      <c r="L17" s="82">
        <f>2%</f>
        <v>0.02</v>
      </c>
      <c r="M17" s="80" t="str">
        <f t="shared" ca="1" si="0"/>
        <v>=2%</v>
      </c>
    </row>
    <row r="18" spans="4:13" ht="42" customHeight="1" x14ac:dyDescent="0.25">
      <c r="L18" s="83"/>
      <c r="M18" s="80" t="str">
        <f t="shared" ca="1" si="0"/>
        <v/>
      </c>
    </row>
    <row r="19" spans="4:13" ht="41.25" customHeight="1" x14ac:dyDescent="0.25">
      <c r="L19" s="83">
        <v>118100</v>
      </c>
      <c r="M19" s="80" t="str">
        <f t="shared" ca="1" si="0"/>
        <v/>
      </c>
    </row>
    <row r="21" spans="4:13" ht="92.25" x14ac:dyDescent="1.35">
      <c r="D21" s="84" t="s">
        <v>121</v>
      </c>
      <c r="M21" s="85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8399-7D39-4353-B400-609AB7FFFD47}">
  <dimension ref="A1:K36"/>
  <sheetViews>
    <sheetView zoomScaleNormal="100" workbookViewId="0"/>
  </sheetViews>
  <sheetFormatPr defaultRowHeight="15" x14ac:dyDescent="0.25"/>
  <cols>
    <col min="2" max="2" width="23.5703125" customWidth="1"/>
    <col min="3" max="3" width="13.5703125" customWidth="1"/>
    <col min="4" max="4" width="18.28515625" customWidth="1"/>
    <col min="5" max="5" width="12.5703125" customWidth="1"/>
    <col min="10" max="10" width="14.5703125" customWidth="1"/>
  </cols>
  <sheetData>
    <row r="1" spans="1:11" ht="21" x14ac:dyDescent="0.35">
      <c r="A1" s="86" t="s">
        <v>123</v>
      </c>
      <c r="B1" s="87"/>
      <c r="C1" s="88"/>
      <c r="D1" s="23"/>
      <c r="E1" s="23"/>
      <c r="F1" s="23"/>
      <c r="G1" s="23"/>
    </row>
    <row r="4" spans="1:11" x14ac:dyDescent="0.25">
      <c r="A4" t="s">
        <v>124</v>
      </c>
      <c r="I4" s="89" t="s">
        <v>125</v>
      </c>
      <c r="J4" s="90">
        <f>SUM(D16:D34)</f>
        <v>9309</v>
      </c>
      <c r="K4" t="str">
        <f t="shared" ref="K4:K6" ca="1" si="0">IFERROR(_xlfn.FORMULATEXT(J4),"")</f>
        <v>=SUM(D16:D34)</v>
      </c>
    </row>
    <row r="6" spans="1:11" x14ac:dyDescent="0.25">
      <c r="A6" t="s">
        <v>126</v>
      </c>
      <c r="I6" s="89" t="s">
        <v>127</v>
      </c>
      <c r="J6" s="90">
        <f>SUBTOTAL(9,D16:D34)</f>
        <v>9309</v>
      </c>
      <c r="K6" t="str">
        <f t="shared" ca="1" si="0"/>
        <v>=SUBTOTAL(9,D16:D34)</v>
      </c>
    </row>
    <row r="8" spans="1:11" x14ac:dyDescent="0.25">
      <c r="A8" s="91" t="s">
        <v>128</v>
      </c>
    </row>
    <row r="9" spans="1:11" x14ac:dyDescent="0.25">
      <c r="A9" t="s">
        <v>129</v>
      </c>
      <c r="I9" s="89" t="s">
        <v>130</v>
      </c>
      <c r="J9" s="92">
        <f>AVERAGE(D16:D34)</f>
        <v>489.94736842105266</v>
      </c>
      <c r="K9" t="str">
        <f t="shared" ref="K9:K10" ca="1" si="1">IFERROR(_xlfn.FORMULATEXT(J9),"")</f>
        <v>=AVERAGE(D16:D34)</v>
      </c>
    </row>
    <row r="10" spans="1:11" x14ac:dyDescent="0.25">
      <c r="A10" t="s">
        <v>131</v>
      </c>
      <c r="I10" s="89" t="s">
        <v>132</v>
      </c>
      <c r="J10" s="92">
        <f>AVERAGEA(D16:D34)</f>
        <v>489.94736842105266</v>
      </c>
      <c r="K10" t="str">
        <f t="shared" ca="1" si="1"/>
        <v>=AVERAGEA(D16:D34)</v>
      </c>
    </row>
    <row r="11" spans="1:11" x14ac:dyDescent="0.25">
      <c r="G11" s="93"/>
      <c r="H11" s="93"/>
    </row>
    <row r="13" spans="1:11" x14ac:dyDescent="0.25">
      <c r="A13" s="93"/>
      <c r="C13" s="94" t="s">
        <v>69</v>
      </c>
      <c r="D13" s="95">
        <f>SUM(D16:D34)</f>
        <v>9309</v>
      </c>
      <c r="J13" s="96"/>
    </row>
    <row r="14" spans="1:11" x14ac:dyDescent="0.25">
      <c r="C14" s="94" t="s">
        <v>133</v>
      </c>
      <c r="D14" s="95">
        <f>SUBTOTAL(109,D16:D34)</f>
        <v>9309</v>
      </c>
    </row>
    <row r="15" spans="1:11" x14ac:dyDescent="0.25">
      <c r="A15" s="97" t="s">
        <v>134</v>
      </c>
      <c r="B15" s="97" t="s">
        <v>135</v>
      </c>
      <c r="C15" s="97" t="s">
        <v>42</v>
      </c>
      <c r="D15" s="98" t="s">
        <v>136</v>
      </c>
    </row>
    <row r="16" spans="1:11" x14ac:dyDescent="0.25">
      <c r="A16" s="99" t="s">
        <v>137</v>
      </c>
      <c r="B16" s="99" t="s">
        <v>138</v>
      </c>
      <c r="C16" s="99" t="s">
        <v>46</v>
      </c>
      <c r="D16" s="32">
        <v>620</v>
      </c>
    </row>
    <row r="17" spans="1:4" x14ac:dyDescent="0.25">
      <c r="A17" s="99" t="s">
        <v>137</v>
      </c>
      <c r="B17" s="99" t="s">
        <v>139</v>
      </c>
      <c r="C17" s="99" t="s">
        <v>46</v>
      </c>
      <c r="D17" s="32">
        <v>519</v>
      </c>
    </row>
    <row r="18" spans="1:4" x14ac:dyDescent="0.25">
      <c r="A18" s="99" t="s">
        <v>140</v>
      </c>
      <c r="B18" s="99" t="s">
        <v>141</v>
      </c>
      <c r="C18" s="99" t="s">
        <v>46</v>
      </c>
      <c r="D18" s="32">
        <v>492</v>
      </c>
    </row>
    <row r="19" spans="1:4" x14ac:dyDescent="0.25">
      <c r="A19" s="99" t="s">
        <v>140</v>
      </c>
      <c r="B19" s="99" t="s">
        <v>139</v>
      </c>
      <c r="C19" s="99" t="s">
        <v>46</v>
      </c>
      <c r="D19" s="32">
        <v>559</v>
      </c>
    </row>
    <row r="20" spans="1:4" x14ac:dyDescent="0.25">
      <c r="A20" s="99" t="s">
        <v>140</v>
      </c>
      <c r="B20" s="99" t="s">
        <v>141</v>
      </c>
      <c r="C20" s="99" t="s">
        <v>46</v>
      </c>
      <c r="D20" s="32">
        <v>591</v>
      </c>
    </row>
    <row r="21" spans="1:4" x14ac:dyDescent="0.25">
      <c r="A21" s="99" t="s">
        <v>140</v>
      </c>
      <c r="B21" s="99" t="s">
        <v>141</v>
      </c>
      <c r="C21" s="99" t="s">
        <v>46</v>
      </c>
      <c r="D21" s="32">
        <v>610</v>
      </c>
    </row>
    <row r="22" spans="1:4" x14ac:dyDescent="0.25">
      <c r="A22" s="99" t="s">
        <v>140</v>
      </c>
      <c r="B22" s="99" t="s">
        <v>139</v>
      </c>
      <c r="C22" s="99" t="s">
        <v>46</v>
      </c>
      <c r="D22" s="32">
        <v>390</v>
      </c>
    </row>
    <row r="23" spans="1:4" x14ac:dyDescent="0.25">
      <c r="A23" s="99" t="s">
        <v>140</v>
      </c>
      <c r="B23" s="99" t="s">
        <v>142</v>
      </c>
      <c r="C23" s="99" t="s">
        <v>46</v>
      </c>
      <c r="D23" s="32">
        <v>517</v>
      </c>
    </row>
    <row r="24" spans="1:4" x14ac:dyDescent="0.25">
      <c r="A24" s="99" t="s">
        <v>140</v>
      </c>
      <c r="B24" s="99" t="s">
        <v>139</v>
      </c>
      <c r="C24" s="99" t="s">
        <v>57</v>
      </c>
      <c r="D24" s="32">
        <v>449</v>
      </c>
    </row>
    <row r="25" spans="1:4" x14ac:dyDescent="0.25">
      <c r="A25" s="99" t="s">
        <v>140</v>
      </c>
      <c r="B25" s="99" t="s">
        <v>141</v>
      </c>
      <c r="C25" s="99" t="s">
        <v>57</v>
      </c>
      <c r="D25" s="32">
        <v>410</v>
      </c>
    </row>
    <row r="26" spans="1:4" x14ac:dyDescent="0.25">
      <c r="A26" s="99" t="s">
        <v>143</v>
      </c>
      <c r="B26" s="99" t="s">
        <v>141</v>
      </c>
      <c r="C26" s="99" t="s">
        <v>57</v>
      </c>
      <c r="D26" s="32">
        <v>435</v>
      </c>
    </row>
    <row r="27" spans="1:4" x14ac:dyDescent="0.25">
      <c r="A27" s="99" t="s">
        <v>143</v>
      </c>
      <c r="B27" s="99" t="s">
        <v>142</v>
      </c>
      <c r="C27" s="99" t="s">
        <v>46</v>
      </c>
      <c r="D27" s="32">
        <v>468</v>
      </c>
    </row>
    <row r="28" spans="1:4" x14ac:dyDescent="0.25">
      <c r="A28" s="99" t="s">
        <v>144</v>
      </c>
      <c r="B28" s="99" t="s">
        <v>139</v>
      </c>
      <c r="C28" s="99" t="s">
        <v>46</v>
      </c>
      <c r="D28" s="32">
        <v>568</v>
      </c>
    </row>
    <row r="29" spans="1:4" x14ac:dyDescent="0.25">
      <c r="A29" s="99" t="s">
        <v>144</v>
      </c>
      <c r="B29" s="99" t="s">
        <v>141</v>
      </c>
      <c r="C29" s="99" t="s">
        <v>46</v>
      </c>
      <c r="D29" s="32">
        <v>432</v>
      </c>
    </row>
    <row r="30" spans="1:4" x14ac:dyDescent="0.25">
      <c r="A30" s="99" t="s">
        <v>144</v>
      </c>
      <c r="B30" s="99" t="s">
        <v>141</v>
      </c>
      <c r="C30" s="99" t="s">
        <v>46</v>
      </c>
      <c r="D30" s="32">
        <v>380</v>
      </c>
    </row>
    <row r="31" spans="1:4" x14ac:dyDescent="0.25">
      <c r="A31" s="99" t="s">
        <v>144</v>
      </c>
      <c r="B31" s="99" t="s">
        <v>141</v>
      </c>
      <c r="C31" s="99" t="s">
        <v>57</v>
      </c>
      <c r="D31" s="32">
        <v>479</v>
      </c>
    </row>
    <row r="32" spans="1:4" x14ac:dyDescent="0.25">
      <c r="A32" s="99" t="s">
        <v>144</v>
      </c>
      <c r="B32" s="99" t="s">
        <v>142</v>
      </c>
      <c r="C32" s="99" t="s">
        <v>57</v>
      </c>
      <c r="D32" s="32">
        <v>471</v>
      </c>
    </row>
    <row r="33" spans="1:6" x14ac:dyDescent="0.25">
      <c r="A33" s="99" t="s">
        <v>145</v>
      </c>
      <c r="B33" s="99" t="s">
        <v>142</v>
      </c>
      <c r="C33" s="99" t="s">
        <v>46</v>
      </c>
      <c r="D33" s="32">
        <v>534</v>
      </c>
      <c r="F33" s="100"/>
    </row>
    <row r="34" spans="1:6" x14ac:dyDescent="0.25">
      <c r="A34" s="99" t="s">
        <v>145</v>
      </c>
      <c r="B34" s="99" t="s">
        <v>141</v>
      </c>
      <c r="C34" s="99" t="s">
        <v>57</v>
      </c>
      <c r="D34" s="32">
        <v>385</v>
      </c>
    </row>
    <row r="35" spans="1:6" ht="15.75" thickBot="1" x14ac:dyDescent="0.3">
      <c r="A35" s="101"/>
      <c r="B35" s="102"/>
      <c r="C35" s="102" t="s">
        <v>69</v>
      </c>
      <c r="D35" s="103">
        <f>SUM(D16:D34)</f>
        <v>9309</v>
      </c>
    </row>
    <row r="36" spans="1:6" ht="15.75" thickTop="1" x14ac:dyDescent="0.25"/>
  </sheetData>
  <autoFilter ref="A15:D35" xr:uid="{00000000-0009-0000-0000-000002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7665-CD67-44BB-9410-8E486B553E7F}">
  <dimension ref="A1:F21"/>
  <sheetViews>
    <sheetView zoomScaleNormal="100" workbookViewId="0"/>
  </sheetViews>
  <sheetFormatPr defaultRowHeight="15" x14ac:dyDescent="0.25"/>
  <cols>
    <col min="2" max="2" width="26.28515625" customWidth="1"/>
    <col min="3" max="3" width="19.5703125" customWidth="1"/>
    <col min="4" max="4" width="13.5703125" customWidth="1"/>
    <col min="5" max="5" width="18.5703125" customWidth="1"/>
    <col min="6" max="6" width="15" customWidth="1"/>
  </cols>
  <sheetData>
    <row r="1" spans="1:6" ht="21" x14ac:dyDescent="0.35">
      <c r="A1" s="86" t="s">
        <v>168</v>
      </c>
      <c r="B1" s="87"/>
      <c r="C1" s="88"/>
      <c r="D1" s="23"/>
      <c r="E1" s="23"/>
      <c r="F1" s="23"/>
    </row>
    <row r="4" spans="1:6" x14ac:dyDescent="0.25">
      <c r="A4" t="s">
        <v>169</v>
      </c>
      <c r="D4" s="89" t="s">
        <v>170</v>
      </c>
      <c r="E4" s="104">
        <f>MIN(C10:C17)</f>
        <v>500</v>
      </c>
      <c r="F4" t="str">
        <f ca="1">IFERROR(_xlfn.FORMULATEXT(E4),"")</f>
        <v>=MIN(C10:C17)</v>
      </c>
    </row>
    <row r="5" spans="1:6" x14ac:dyDescent="0.25">
      <c r="A5" t="s">
        <v>171</v>
      </c>
      <c r="D5" s="89" t="s">
        <v>172</v>
      </c>
      <c r="E5" s="104">
        <f>MAX(C10:C17)</f>
        <v>2999</v>
      </c>
      <c r="F5" t="str">
        <f ca="1">IFERROR(_xlfn.FORMULATEXT(E5),"")</f>
        <v>=MAX(C10:C17)</v>
      </c>
    </row>
    <row r="9" spans="1:6" x14ac:dyDescent="0.25">
      <c r="B9" s="56" t="s">
        <v>153</v>
      </c>
      <c r="C9" s="115" t="s">
        <v>43</v>
      </c>
    </row>
    <row r="10" spans="1:6" x14ac:dyDescent="0.25">
      <c r="B10" s="11" t="s">
        <v>157</v>
      </c>
      <c r="C10" s="116">
        <v>1700</v>
      </c>
      <c r="F10" t="str">
        <f ca="1">IFERROR(_xlfn.FORMULATEXT(C20),"")</f>
        <v/>
      </c>
    </row>
    <row r="11" spans="1:6" x14ac:dyDescent="0.25">
      <c r="B11" s="11" t="s">
        <v>158</v>
      </c>
      <c r="C11" s="116">
        <v>900</v>
      </c>
    </row>
    <row r="12" spans="1:6" x14ac:dyDescent="0.25">
      <c r="B12" s="11" t="s">
        <v>159</v>
      </c>
      <c r="C12" s="116">
        <v>800</v>
      </c>
    </row>
    <row r="13" spans="1:6" x14ac:dyDescent="0.25">
      <c r="B13" s="11" t="s">
        <v>160</v>
      </c>
      <c r="C13" s="116">
        <v>2999</v>
      </c>
    </row>
    <row r="14" spans="1:6" x14ac:dyDescent="0.25">
      <c r="B14" s="11" t="s">
        <v>161</v>
      </c>
      <c r="C14" s="116">
        <v>790</v>
      </c>
    </row>
    <row r="15" spans="1:6" x14ac:dyDescent="0.25">
      <c r="B15" s="11" t="s">
        <v>162</v>
      </c>
      <c r="C15" s="116">
        <v>500</v>
      </c>
    </row>
    <row r="16" spans="1:6" x14ac:dyDescent="0.25">
      <c r="B16" s="11" t="s">
        <v>164</v>
      </c>
      <c r="C16" s="116">
        <v>799</v>
      </c>
    </row>
    <row r="17" spans="2:3" x14ac:dyDescent="0.25">
      <c r="B17" s="11" t="s">
        <v>165</v>
      </c>
      <c r="C17" s="116">
        <v>1500</v>
      </c>
    </row>
    <row r="18" spans="2:3" x14ac:dyDescent="0.25">
      <c r="C18" s="117"/>
    </row>
    <row r="19" spans="2:3" x14ac:dyDescent="0.25">
      <c r="B19" s="118" t="s">
        <v>179</v>
      </c>
      <c r="C19" s="119"/>
    </row>
    <row r="20" spans="2:3" x14ac:dyDescent="0.25">
      <c r="C20" s="117"/>
    </row>
    <row r="21" spans="2:3" x14ac:dyDescent="0.25">
      <c r="B21" s="118" t="s">
        <v>180</v>
      </c>
      <c r="C21" s="1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F696-03D1-4667-9EC0-8641C78399A8}">
  <dimension ref="A1:G22"/>
  <sheetViews>
    <sheetView zoomScaleNormal="100" workbookViewId="0"/>
  </sheetViews>
  <sheetFormatPr defaultRowHeight="15" x14ac:dyDescent="0.25"/>
  <cols>
    <col min="1" max="1" width="23.140625" customWidth="1"/>
    <col min="2" max="2" width="21.7109375" customWidth="1"/>
    <col min="3" max="4" width="19" customWidth="1"/>
    <col min="5" max="5" width="22.5703125" customWidth="1"/>
    <col min="6" max="6" width="13.42578125" bestFit="1" customWidth="1"/>
    <col min="7" max="7" width="26.85546875" customWidth="1"/>
  </cols>
  <sheetData>
    <row r="1" spans="1:7" ht="21" x14ac:dyDescent="0.35">
      <c r="A1" s="86" t="s">
        <v>146</v>
      </c>
      <c r="B1" s="87"/>
      <c r="C1" s="88"/>
      <c r="D1" s="23"/>
      <c r="E1" s="23"/>
      <c r="F1" s="23"/>
      <c r="G1" s="23"/>
    </row>
    <row r="4" spans="1:7" x14ac:dyDescent="0.25">
      <c r="A4" t="s">
        <v>147</v>
      </c>
      <c r="E4" s="89" t="s">
        <v>148</v>
      </c>
      <c r="F4" s="104">
        <f>COUNT(C10:C18)</f>
        <v>6</v>
      </c>
      <c r="G4" t="str">
        <f t="shared" ref="G4:G6" ca="1" si="0">IFERROR(_xlfn.FORMULATEXT(F4),"")</f>
        <v>=COUNT(C10:C18)</v>
      </c>
    </row>
    <row r="5" spans="1:7" x14ac:dyDescent="0.25">
      <c r="A5" t="s">
        <v>149</v>
      </c>
      <c r="E5" s="89" t="s">
        <v>150</v>
      </c>
      <c r="F5" s="104">
        <f>COUNTA(B10:B18)</f>
        <v>8</v>
      </c>
      <c r="G5" t="str">
        <f t="shared" ca="1" si="0"/>
        <v>=COUNTA(B10:B18)</v>
      </c>
    </row>
    <row r="6" spans="1:7" x14ac:dyDescent="0.25">
      <c r="A6" t="s">
        <v>151</v>
      </c>
      <c r="E6" s="89" t="s">
        <v>152</v>
      </c>
      <c r="F6" s="104">
        <f>COUNTBLANK(B10:B18)</f>
        <v>1</v>
      </c>
      <c r="G6" t="str">
        <f t="shared" ca="1" si="0"/>
        <v>=COUNTBLANK(B10:B18)</v>
      </c>
    </row>
    <row r="9" spans="1:7" x14ac:dyDescent="0.25">
      <c r="A9" s="97" t="s">
        <v>153</v>
      </c>
      <c r="B9" s="105" t="s">
        <v>154</v>
      </c>
      <c r="C9" s="105" t="s">
        <v>155</v>
      </c>
      <c r="D9" s="105" t="s">
        <v>156</v>
      </c>
    </row>
    <row r="10" spans="1:7" x14ac:dyDescent="0.25">
      <c r="A10" s="31" t="s">
        <v>157</v>
      </c>
      <c r="B10" s="106">
        <v>43845</v>
      </c>
      <c r="C10" s="107">
        <v>97000</v>
      </c>
      <c r="D10" s="108">
        <v>106700.00000000001</v>
      </c>
    </row>
    <row r="11" spans="1:7" x14ac:dyDescent="0.25">
      <c r="A11" s="31" t="s">
        <v>158</v>
      </c>
      <c r="B11" s="106">
        <v>44372</v>
      </c>
      <c r="C11" s="109"/>
      <c r="D11" s="108">
        <v>107140.00000000001</v>
      </c>
    </row>
    <row r="12" spans="1:7" x14ac:dyDescent="0.25">
      <c r="A12" s="31" t="s">
        <v>159</v>
      </c>
      <c r="B12" s="106">
        <v>43877</v>
      </c>
      <c r="C12" s="107">
        <v>71300</v>
      </c>
      <c r="D12" s="108">
        <v>78430</v>
      </c>
    </row>
    <row r="13" spans="1:7" x14ac:dyDescent="0.25">
      <c r="A13" s="31" t="s">
        <v>160</v>
      </c>
      <c r="B13" s="106">
        <v>44388</v>
      </c>
      <c r="C13" s="109"/>
      <c r="D13" s="108">
        <v>90750.000000000015</v>
      </c>
    </row>
    <row r="14" spans="1:7" x14ac:dyDescent="0.25">
      <c r="A14" s="31" t="s">
        <v>161</v>
      </c>
      <c r="B14" s="110"/>
      <c r="C14" s="107">
        <v>114000</v>
      </c>
      <c r="D14" s="108">
        <v>125400.00000000001</v>
      </c>
    </row>
    <row r="15" spans="1:7" x14ac:dyDescent="0.25">
      <c r="A15" s="31" t="s">
        <v>162</v>
      </c>
      <c r="B15" s="111" t="s">
        <v>163</v>
      </c>
      <c r="C15" s="107">
        <v>91000</v>
      </c>
      <c r="D15" s="108">
        <v>100100.00000000001</v>
      </c>
    </row>
    <row r="16" spans="1:7" x14ac:dyDescent="0.25">
      <c r="A16" s="31" t="s">
        <v>164</v>
      </c>
      <c r="B16" s="106">
        <v>43939</v>
      </c>
      <c r="C16" s="107">
        <v>79200</v>
      </c>
      <c r="D16" s="108">
        <v>87120</v>
      </c>
    </row>
    <row r="17" spans="1:5" x14ac:dyDescent="0.25">
      <c r="A17" s="31" t="s">
        <v>165</v>
      </c>
      <c r="B17" s="106">
        <v>44441</v>
      </c>
      <c r="C17" s="109" t="s">
        <v>166</v>
      </c>
      <c r="D17" s="108">
        <v>82500</v>
      </c>
    </row>
    <row r="18" spans="1:5" x14ac:dyDescent="0.25">
      <c r="A18" s="31" t="s">
        <v>167</v>
      </c>
      <c r="B18" s="106">
        <v>43940</v>
      </c>
      <c r="C18" s="107">
        <v>82000</v>
      </c>
      <c r="D18" s="108">
        <v>90200.000000000015</v>
      </c>
    </row>
    <row r="20" spans="1:5" x14ac:dyDescent="0.25">
      <c r="A20" s="112"/>
      <c r="B20" s="112"/>
      <c r="C20" s="112"/>
      <c r="D20" s="112"/>
      <c r="E20" s="112" t="s">
        <v>148</v>
      </c>
    </row>
    <row r="21" spans="1:5" x14ac:dyDescent="0.25">
      <c r="A21" s="113"/>
      <c r="B21" s="113"/>
      <c r="C21" s="113"/>
      <c r="D21" s="113"/>
      <c r="E21" s="113" t="s">
        <v>150</v>
      </c>
    </row>
    <row r="22" spans="1:5" x14ac:dyDescent="0.25">
      <c r="A22" s="114"/>
      <c r="B22" s="114"/>
      <c r="C22" s="114"/>
      <c r="D22" s="114"/>
      <c r="E22" s="114" t="s">
        <v>152</v>
      </c>
    </row>
  </sheetData>
  <autoFilter ref="A9:D18" xr:uid="{EB108624-D813-4D3D-A869-57DA566BAF6E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72A1-2EA8-40F3-9A7F-4D2124806B6D}">
  <dimension ref="A1:F49"/>
  <sheetViews>
    <sheetView zoomScale="115" zoomScaleNormal="115" workbookViewId="0"/>
  </sheetViews>
  <sheetFormatPr defaultRowHeight="15" x14ac:dyDescent="0.25"/>
  <cols>
    <col min="1" max="1" width="14.42578125" style="4" customWidth="1"/>
    <col min="2" max="2" width="25.140625" style="4" customWidth="1"/>
    <col min="3" max="3" width="12.7109375" style="4" customWidth="1"/>
    <col min="4" max="4" width="12.7109375" style="13" customWidth="1"/>
    <col min="5" max="5" width="15.42578125" style="13" customWidth="1"/>
    <col min="6" max="6" width="20.28515625" style="13" customWidth="1"/>
    <col min="7" max="7" width="12.7109375" style="4" customWidth="1"/>
    <col min="8" max="8" width="17.28515625" style="4" bestFit="1" customWidth="1"/>
    <col min="9" max="9" width="9.140625" style="4"/>
    <col min="10" max="10" width="18.42578125" style="4" customWidth="1"/>
    <col min="11" max="16384" width="9.140625" style="4"/>
  </cols>
  <sheetData>
    <row r="1" spans="1:4" ht="21" x14ac:dyDescent="0.35">
      <c r="A1" s="86" t="s">
        <v>181</v>
      </c>
      <c r="B1" s="87"/>
      <c r="C1" s="88"/>
      <c r="D1" s="88"/>
    </row>
    <row r="3" spans="1:4" x14ac:dyDescent="0.25">
      <c r="A3" s="4" t="s">
        <v>182</v>
      </c>
    </row>
    <row r="5" spans="1:4" x14ac:dyDescent="0.25">
      <c r="A5" s="3" t="s">
        <v>183</v>
      </c>
    </row>
    <row r="6" spans="1:4" ht="18.75" x14ac:dyDescent="0.25">
      <c r="A6" s="121" t="s">
        <v>184</v>
      </c>
    </row>
    <row r="9" spans="1:4" x14ac:dyDescent="0.25">
      <c r="A9" s="3" t="s">
        <v>200</v>
      </c>
    </row>
    <row r="10" spans="1:4" ht="17.25" customHeight="1" x14ac:dyDescent="0.25">
      <c r="A10" s="122" t="s">
        <v>185</v>
      </c>
      <c r="B10" s="122" t="s">
        <v>153</v>
      </c>
      <c r="C10" s="122" t="s">
        <v>186</v>
      </c>
      <c r="D10" s="122" t="s">
        <v>187</v>
      </c>
    </row>
    <row r="11" spans="1:4" x14ac:dyDescent="0.25">
      <c r="A11" s="17">
        <v>1001</v>
      </c>
      <c r="B11" s="11" t="s">
        <v>201</v>
      </c>
      <c r="C11" s="123">
        <v>80</v>
      </c>
      <c r="D11" s="120"/>
    </row>
    <row r="12" spans="1:4" x14ac:dyDescent="0.25">
      <c r="A12" s="17">
        <v>1002</v>
      </c>
      <c r="B12" s="11" t="s">
        <v>202</v>
      </c>
      <c r="C12" s="123">
        <v>67</v>
      </c>
      <c r="D12" s="120"/>
    </row>
    <row r="13" spans="1:4" x14ac:dyDescent="0.25">
      <c r="A13" s="17">
        <v>1003</v>
      </c>
      <c r="B13" s="11" t="s">
        <v>203</v>
      </c>
      <c r="C13" s="123">
        <v>81</v>
      </c>
      <c r="D13" s="120"/>
    </row>
    <row r="14" spans="1:4" x14ac:dyDescent="0.25">
      <c r="A14" s="17">
        <v>1004</v>
      </c>
      <c r="B14" s="11" t="s">
        <v>204</v>
      </c>
      <c r="C14" s="123">
        <v>92</v>
      </c>
      <c r="D14" s="120"/>
    </row>
    <row r="15" spans="1:4" x14ac:dyDescent="0.25">
      <c r="A15" s="17">
        <v>1005</v>
      </c>
      <c r="B15" s="11" t="s">
        <v>205</v>
      </c>
      <c r="C15" s="123">
        <v>94</v>
      </c>
      <c r="D15" s="120"/>
    </row>
    <row r="16" spans="1:4" x14ac:dyDescent="0.25">
      <c r="A16" s="17">
        <v>1006</v>
      </c>
      <c r="B16" s="11" t="s">
        <v>206</v>
      </c>
      <c r="C16" s="123">
        <v>85</v>
      </c>
      <c r="D16" s="120"/>
    </row>
    <row r="17" spans="1:4" x14ac:dyDescent="0.25">
      <c r="A17" s="17">
        <v>1007</v>
      </c>
      <c r="B17" s="11" t="s">
        <v>207</v>
      </c>
      <c r="C17" s="123">
        <v>72</v>
      </c>
      <c r="D17" s="120"/>
    </row>
    <row r="18" spans="1:4" x14ac:dyDescent="0.25">
      <c r="A18" s="17">
        <v>1008</v>
      </c>
      <c r="B18" s="11" t="s">
        <v>208</v>
      </c>
      <c r="C18" s="123">
        <v>100</v>
      </c>
      <c r="D18" s="120"/>
    </row>
    <row r="19" spans="1:4" x14ac:dyDescent="0.25">
      <c r="A19" s="17">
        <v>1009</v>
      </c>
      <c r="B19" s="11" t="s">
        <v>209</v>
      </c>
      <c r="C19" s="123">
        <v>96</v>
      </c>
      <c r="D19" s="120"/>
    </row>
    <row r="20" spans="1:4" x14ac:dyDescent="0.25">
      <c r="A20" s="17">
        <v>1010</v>
      </c>
      <c r="B20" s="11" t="s">
        <v>210</v>
      </c>
      <c r="C20" s="123">
        <v>92</v>
      </c>
      <c r="D20" s="120"/>
    </row>
    <row r="21" spans="1:4" x14ac:dyDescent="0.25">
      <c r="A21" s="17">
        <v>1011</v>
      </c>
      <c r="B21" s="11" t="s">
        <v>211</v>
      </c>
      <c r="C21" s="123">
        <v>70</v>
      </c>
      <c r="D21" s="120"/>
    </row>
    <row r="22" spans="1:4" x14ac:dyDescent="0.25">
      <c r="A22" s="17">
        <v>1012</v>
      </c>
      <c r="B22" s="11" t="s">
        <v>212</v>
      </c>
      <c r="C22" s="123">
        <v>90</v>
      </c>
      <c r="D22" s="120"/>
    </row>
    <row r="23" spans="1:4" x14ac:dyDescent="0.25">
      <c r="A23" s="17">
        <v>1013</v>
      </c>
      <c r="B23" s="11" t="s">
        <v>213</v>
      </c>
      <c r="C23" s="123">
        <v>74</v>
      </c>
      <c r="D23" s="120"/>
    </row>
    <row r="24" spans="1:4" x14ac:dyDescent="0.25">
      <c r="A24" s="17">
        <v>1014</v>
      </c>
      <c r="B24" s="11" t="s">
        <v>214</v>
      </c>
      <c r="C24" s="123">
        <v>75</v>
      </c>
      <c r="D24" s="120"/>
    </row>
    <row r="25" spans="1:4" x14ac:dyDescent="0.25">
      <c r="A25" s="17">
        <v>1015</v>
      </c>
      <c r="B25" s="11" t="s">
        <v>215</v>
      </c>
      <c r="C25" s="123">
        <v>100</v>
      </c>
      <c r="D25" s="120"/>
    </row>
    <row r="26" spans="1:4" x14ac:dyDescent="0.25">
      <c r="A26" s="17">
        <v>1016</v>
      </c>
      <c r="B26" s="11" t="s">
        <v>216</v>
      </c>
      <c r="C26" s="123">
        <v>70</v>
      </c>
      <c r="D26" s="120"/>
    </row>
    <row r="27" spans="1:4" x14ac:dyDescent="0.25">
      <c r="A27" s="17">
        <v>1017</v>
      </c>
      <c r="B27" s="11" t="s">
        <v>217</v>
      </c>
      <c r="C27" s="123">
        <v>75</v>
      </c>
      <c r="D27" s="120"/>
    </row>
    <row r="28" spans="1:4" x14ac:dyDescent="0.25">
      <c r="A28" s="17">
        <v>1018</v>
      </c>
      <c r="B28" s="11" t="s">
        <v>218</v>
      </c>
      <c r="C28" s="123">
        <v>60</v>
      </c>
      <c r="D28" s="120"/>
    </row>
    <row r="29" spans="1:4" x14ac:dyDescent="0.25">
      <c r="A29" s="17">
        <v>1019</v>
      </c>
      <c r="B29" s="11" t="s">
        <v>219</v>
      </c>
      <c r="C29" s="123">
        <v>76</v>
      </c>
      <c r="D29" s="120"/>
    </row>
    <row r="30" spans="1:4" x14ac:dyDescent="0.25">
      <c r="A30" s="17">
        <v>1020</v>
      </c>
      <c r="B30" s="11" t="s">
        <v>220</v>
      </c>
      <c r="C30" s="123">
        <v>98</v>
      </c>
      <c r="D30" s="120"/>
    </row>
    <row r="31" spans="1:4" x14ac:dyDescent="0.25">
      <c r="A31" s="17">
        <v>1021</v>
      </c>
      <c r="B31" s="11" t="s">
        <v>221</v>
      </c>
      <c r="C31" s="123">
        <v>84</v>
      </c>
      <c r="D31" s="120"/>
    </row>
    <row r="33" spans="1:6" x14ac:dyDescent="0.25">
      <c r="B33" s="124" t="s">
        <v>189</v>
      </c>
      <c r="C33" s="125">
        <v>80</v>
      </c>
    </row>
    <row r="36" spans="1:6" x14ac:dyDescent="0.25">
      <c r="A36" s="3" t="s">
        <v>190</v>
      </c>
    </row>
    <row r="37" spans="1:6" x14ac:dyDescent="0.25">
      <c r="A37" s="122" t="s">
        <v>191</v>
      </c>
      <c r="B37" s="122" t="s">
        <v>153</v>
      </c>
      <c r="C37" s="122" t="s">
        <v>43</v>
      </c>
      <c r="D37" s="122" t="s">
        <v>192</v>
      </c>
      <c r="E37" s="122" t="s">
        <v>193</v>
      </c>
      <c r="F37" s="122" t="s">
        <v>194</v>
      </c>
    </row>
    <row r="38" spans="1:6" x14ac:dyDescent="0.25">
      <c r="A38" s="17">
        <v>1001</v>
      </c>
      <c r="B38" s="11" t="s">
        <v>195</v>
      </c>
      <c r="C38" s="50">
        <v>900</v>
      </c>
      <c r="D38" s="50">
        <v>1000</v>
      </c>
      <c r="E38" s="126">
        <f>IFERROR(C38/D38,"")</f>
        <v>0.9</v>
      </c>
      <c r="F38" s="120"/>
    </row>
    <row r="39" spans="1:6" x14ac:dyDescent="0.25">
      <c r="A39" s="17">
        <v>1002</v>
      </c>
      <c r="B39" s="11" t="s">
        <v>196</v>
      </c>
      <c r="C39" s="50">
        <v>850</v>
      </c>
      <c r="D39" s="50">
        <v>1200</v>
      </c>
      <c r="E39" s="126">
        <f>IFERROR(C39/D39,"")</f>
        <v>0.70833333333333337</v>
      </c>
      <c r="F39" s="120"/>
    </row>
    <row r="40" spans="1:6" x14ac:dyDescent="0.25">
      <c r="A40" s="17">
        <v>1003</v>
      </c>
      <c r="B40" s="11" t="s">
        <v>173</v>
      </c>
      <c r="C40" s="50">
        <v>850</v>
      </c>
      <c r="D40" s="50">
        <v>1000</v>
      </c>
      <c r="E40" s="126">
        <f>IFERROR(C40/D40,"")</f>
        <v>0.85</v>
      </c>
      <c r="F40" s="120"/>
    </row>
    <row r="41" spans="1:6" x14ac:dyDescent="0.25">
      <c r="A41" s="17">
        <v>1004</v>
      </c>
      <c r="B41" s="11" t="s">
        <v>174</v>
      </c>
      <c r="C41" s="50">
        <v>900</v>
      </c>
      <c r="D41" s="50">
        <v>1100</v>
      </c>
      <c r="E41" s="126">
        <f>IFERROR(C41/D41,"")</f>
        <v>0.81818181818181823</v>
      </c>
      <c r="F41" s="120"/>
    </row>
    <row r="42" spans="1:6" x14ac:dyDescent="0.25">
      <c r="A42" s="17">
        <v>1005</v>
      </c>
      <c r="B42" s="11" t="s">
        <v>175</v>
      </c>
      <c r="C42" s="50">
        <v>1000</v>
      </c>
      <c r="D42" s="50">
        <v>1200</v>
      </c>
      <c r="E42" s="126">
        <v>0.79</v>
      </c>
      <c r="F42" s="120"/>
    </row>
    <row r="43" spans="1:6" x14ac:dyDescent="0.25">
      <c r="A43" s="17">
        <v>1006</v>
      </c>
      <c r="B43" s="11" t="s">
        <v>176</v>
      </c>
      <c r="C43" s="50">
        <v>1200</v>
      </c>
      <c r="D43" s="50">
        <v>1100</v>
      </c>
      <c r="E43" s="126">
        <f>IFERROR(C43/D43,"")</f>
        <v>1.0909090909090908</v>
      </c>
      <c r="F43" s="120"/>
    </row>
    <row r="44" spans="1:6" x14ac:dyDescent="0.25">
      <c r="A44" s="17">
        <v>1007</v>
      </c>
      <c r="B44" s="11" t="s">
        <v>177</v>
      </c>
      <c r="C44" s="50">
        <v>850</v>
      </c>
      <c r="D44" s="50">
        <v>1000</v>
      </c>
      <c r="E44" s="126">
        <f>IFERROR(C44/D44,"")</f>
        <v>0.85</v>
      </c>
      <c r="F44" s="120"/>
    </row>
    <row r="45" spans="1:6" x14ac:dyDescent="0.25">
      <c r="A45" s="17">
        <v>1008</v>
      </c>
      <c r="B45" s="11" t="s">
        <v>178</v>
      </c>
      <c r="C45" s="50">
        <v>800</v>
      </c>
      <c r="D45" s="50">
        <v>1000</v>
      </c>
      <c r="E45" s="126">
        <f>IFERROR(C45/D45,"")</f>
        <v>0.8</v>
      </c>
      <c r="F45" s="120"/>
    </row>
    <row r="47" spans="1:6" x14ac:dyDescent="0.25">
      <c r="B47" s="127" t="s">
        <v>197</v>
      </c>
      <c r="C47" s="126">
        <v>0.8</v>
      </c>
    </row>
    <row r="48" spans="1:6" x14ac:dyDescent="0.25">
      <c r="B48" s="127" t="s">
        <v>198</v>
      </c>
      <c r="C48" s="120">
        <v>1500</v>
      </c>
    </row>
    <row r="49" spans="2:3" x14ac:dyDescent="0.25">
      <c r="B49" s="127" t="s">
        <v>199</v>
      </c>
      <c r="C49" s="120">
        <v>200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C3DD7-E704-46D1-983B-39C13AF0893A}">
  <dimension ref="A1:G39"/>
  <sheetViews>
    <sheetView zoomScaleNormal="100" workbookViewId="0"/>
  </sheetViews>
  <sheetFormatPr defaultRowHeight="15" x14ac:dyDescent="0.25"/>
  <cols>
    <col min="2" max="5" width="25.7109375" customWidth="1"/>
    <col min="6" max="6" width="18.140625" bestFit="1" customWidth="1"/>
    <col min="7" max="7" width="18.140625" customWidth="1"/>
  </cols>
  <sheetData>
    <row r="1" spans="1:7" ht="21" x14ac:dyDescent="0.35">
      <c r="A1" s="86" t="s">
        <v>263</v>
      </c>
      <c r="B1" s="87"/>
      <c r="C1" s="88"/>
      <c r="D1" s="23"/>
      <c r="E1" s="23" t="str">
        <f>B1 &amp;" "&amp;C1</f>
        <v xml:space="preserve"> </v>
      </c>
      <c r="F1" s="23" t="str">
        <f t="shared" ref="F1:G1" si="0">C1 &amp;" "&amp;D1</f>
        <v xml:space="preserve"> </v>
      </c>
      <c r="G1" s="23" t="str">
        <f t="shared" si="0"/>
        <v xml:space="preserve">  </v>
      </c>
    </row>
    <row r="3" spans="1:7" x14ac:dyDescent="0.25">
      <c r="A3" t="s">
        <v>264</v>
      </c>
    </row>
    <row r="4" spans="1:7" x14ac:dyDescent="0.25">
      <c r="A4" t="s">
        <v>265</v>
      </c>
    </row>
    <row r="5" spans="1:7" x14ac:dyDescent="0.25">
      <c r="A5" t="s">
        <v>266</v>
      </c>
    </row>
    <row r="7" spans="1:7" x14ac:dyDescent="0.25">
      <c r="C7" s="133" t="s">
        <v>267</v>
      </c>
    </row>
    <row r="8" spans="1:7" x14ac:dyDescent="0.25">
      <c r="B8" s="129" t="s">
        <v>268</v>
      </c>
      <c r="C8" s="129" t="s">
        <v>269</v>
      </c>
    </row>
    <row r="9" spans="1:7" x14ac:dyDescent="0.25">
      <c r="B9" s="31" t="s">
        <v>195</v>
      </c>
      <c r="C9" s="134">
        <f>LEN(B9)</f>
        <v>8</v>
      </c>
      <c r="D9" t="str">
        <f ca="1">IFERROR(_xlfn.FORMULATEXT(C9),"")</f>
        <v>=LEN(B9)</v>
      </c>
    </row>
    <row r="10" spans="1:7" x14ac:dyDescent="0.25">
      <c r="B10" s="31" t="s">
        <v>270</v>
      </c>
      <c r="C10" s="134">
        <f>LEN(B10)</f>
        <v>9</v>
      </c>
      <c r="D10" t="str">
        <f t="shared" ref="D10:D11" ca="1" si="1">IFERROR(_xlfn.FORMULATEXT(C10),"")</f>
        <v>=LEN(B10)</v>
      </c>
    </row>
    <row r="11" spans="1:7" x14ac:dyDescent="0.25">
      <c r="B11" s="31" t="s">
        <v>271</v>
      </c>
      <c r="C11" s="134">
        <f>LEN(B11)</f>
        <v>10</v>
      </c>
      <c r="D11" t="str">
        <f t="shared" ca="1" si="1"/>
        <v>=LEN(B11)</v>
      </c>
    </row>
    <row r="14" spans="1:7" x14ac:dyDescent="0.25">
      <c r="B14" s="129" t="s">
        <v>153</v>
      </c>
      <c r="C14" s="129" t="s">
        <v>261</v>
      </c>
      <c r="D14" s="129" t="s">
        <v>272</v>
      </c>
      <c r="E14" s="129" t="s">
        <v>262</v>
      </c>
      <c r="F14" t="s">
        <v>300</v>
      </c>
    </row>
    <row r="15" spans="1:7" x14ac:dyDescent="0.25">
      <c r="B15" s="31" t="s">
        <v>273</v>
      </c>
      <c r="C15" s="130" t="s">
        <v>274</v>
      </c>
      <c r="D15" s="130"/>
      <c r="E15" s="130" t="str">
        <f ca="1">IFERROR(_xlfn.FORMULATEXT(D15),"")</f>
        <v/>
      </c>
      <c r="F15" t="s">
        <v>297</v>
      </c>
    </row>
    <row r="16" spans="1:7" x14ac:dyDescent="0.25">
      <c r="B16" s="31" t="s">
        <v>273</v>
      </c>
      <c r="C16" s="130" t="s">
        <v>275</v>
      </c>
      <c r="D16" s="130"/>
      <c r="E16" s="130" t="str">
        <f t="shared" ref="E16:E17" ca="1" si="2">IFERROR(_xlfn.FORMULATEXT(D16),"")</f>
        <v/>
      </c>
      <c r="F16" t="s">
        <v>298</v>
      </c>
    </row>
    <row r="17" spans="2:6" x14ac:dyDescent="0.25">
      <c r="B17" s="31" t="s">
        <v>273</v>
      </c>
      <c r="C17" s="130" t="s">
        <v>276</v>
      </c>
      <c r="D17" s="130"/>
      <c r="E17" s="130" t="str">
        <f t="shared" ca="1" si="2"/>
        <v/>
      </c>
      <c r="F17" t="s">
        <v>299</v>
      </c>
    </row>
    <row r="20" spans="2:6" x14ac:dyDescent="0.25">
      <c r="B20" s="129" t="s">
        <v>153</v>
      </c>
      <c r="C20" s="105" t="s">
        <v>277</v>
      </c>
      <c r="D20" s="129" t="s">
        <v>278</v>
      </c>
      <c r="E20" s="105" t="s">
        <v>279</v>
      </c>
    </row>
    <row r="21" spans="2:6" x14ac:dyDescent="0.25">
      <c r="B21" s="31" t="s">
        <v>280</v>
      </c>
      <c r="C21" s="135">
        <f>LEN(B21)</f>
        <v>13</v>
      </c>
      <c r="D21" s="130"/>
      <c r="E21" s="135">
        <f>LEN(D21)</f>
        <v>0</v>
      </c>
    </row>
    <row r="22" spans="2:6" x14ac:dyDescent="0.25">
      <c r="B22" s="31" t="s">
        <v>281</v>
      </c>
      <c r="C22" s="135">
        <f t="shared" ref="C22:C23" si="3">LEN(B22)</f>
        <v>14</v>
      </c>
      <c r="D22" s="130"/>
      <c r="E22" s="135">
        <f t="shared" ref="E22:E23" si="4">LEN(D22)</f>
        <v>0</v>
      </c>
    </row>
    <row r="23" spans="2:6" x14ac:dyDescent="0.25">
      <c r="B23" s="31" t="s">
        <v>282</v>
      </c>
      <c r="C23" s="135">
        <f t="shared" si="3"/>
        <v>19</v>
      </c>
      <c r="D23" s="130"/>
      <c r="E23" s="135">
        <f t="shared" si="4"/>
        <v>0</v>
      </c>
    </row>
    <row r="27" spans="2:6" ht="18.75" x14ac:dyDescent="0.3">
      <c r="B27" s="136" t="s">
        <v>283</v>
      </c>
    </row>
    <row r="28" spans="2:6" x14ac:dyDescent="0.25">
      <c r="B28" t="s">
        <v>284</v>
      </c>
    </row>
    <row r="29" spans="2:6" x14ac:dyDescent="0.25">
      <c r="B29" s="137" t="s">
        <v>40</v>
      </c>
      <c r="C29" s="137" t="s">
        <v>41</v>
      </c>
      <c r="D29" s="137" t="s">
        <v>285</v>
      </c>
      <c r="E29" s="137" t="s">
        <v>268</v>
      </c>
    </row>
    <row r="30" spans="2:6" x14ac:dyDescent="0.25">
      <c r="B30" s="31" t="s">
        <v>188</v>
      </c>
      <c r="C30" s="31" t="s">
        <v>231</v>
      </c>
      <c r="D30" s="31" t="s">
        <v>286</v>
      </c>
      <c r="E30" s="138" t="s">
        <v>287</v>
      </c>
    </row>
    <row r="31" spans="2:6" x14ac:dyDescent="0.25">
      <c r="B31" s="31" t="s">
        <v>233</v>
      </c>
      <c r="C31" s="31" t="s">
        <v>231</v>
      </c>
      <c r="D31" s="31" t="s">
        <v>288</v>
      </c>
      <c r="E31" s="139"/>
      <c r="F31" t="str">
        <f ca="1">IFERROR(_xlfn.FORMULATEXT(E31),"")</f>
        <v/>
      </c>
    </row>
    <row r="32" spans="2:6" x14ac:dyDescent="0.25">
      <c r="B32" s="31" t="s">
        <v>234</v>
      </c>
      <c r="C32" s="31" t="s">
        <v>235</v>
      </c>
      <c r="D32" s="31" t="s">
        <v>289</v>
      </c>
      <c r="E32" s="139"/>
      <c r="F32" t="str">
        <f t="shared" ref="F32:F39" ca="1" si="5">IFERROR(_xlfn.FORMULATEXT(E32),"")</f>
        <v/>
      </c>
    </row>
    <row r="33" spans="2:6" x14ac:dyDescent="0.25">
      <c r="B33" s="31" t="s">
        <v>236</v>
      </c>
      <c r="C33" s="31" t="s">
        <v>237</v>
      </c>
      <c r="D33" s="31" t="s">
        <v>290</v>
      </c>
      <c r="E33" s="139"/>
      <c r="F33" t="str">
        <f t="shared" ca="1" si="5"/>
        <v/>
      </c>
    </row>
    <row r="34" spans="2:6" x14ac:dyDescent="0.25">
      <c r="B34" s="31" t="s">
        <v>238</v>
      </c>
      <c r="C34" s="31" t="s">
        <v>239</v>
      </c>
      <c r="D34" s="31" t="s">
        <v>291</v>
      </c>
      <c r="E34" s="139"/>
      <c r="F34" t="str">
        <f t="shared" ca="1" si="5"/>
        <v/>
      </c>
    </row>
    <row r="35" spans="2:6" x14ac:dyDescent="0.25">
      <c r="B35" s="31" t="s">
        <v>240</v>
      </c>
      <c r="C35" s="31" t="s">
        <v>241</v>
      </c>
      <c r="D35" s="31" t="s">
        <v>292</v>
      </c>
      <c r="E35" s="139"/>
      <c r="F35" t="str">
        <f t="shared" ca="1" si="5"/>
        <v/>
      </c>
    </row>
    <row r="36" spans="2:6" x14ac:dyDescent="0.25">
      <c r="B36" s="31" t="s">
        <v>243</v>
      </c>
      <c r="C36" s="31" t="s">
        <v>244</v>
      </c>
      <c r="D36" s="31" t="s">
        <v>293</v>
      </c>
      <c r="E36" s="139"/>
      <c r="F36" t="str">
        <f t="shared" ca="1" si="5"/>
        <v/>
      </c>
    </row>
    <row r="37" spans="2:6" x14ac:dyDescent="0.25">
      <c r="B37" s="31" t="s">
        <v>246</v>
      </c>
      <c r="C37" s="31" t="s">
        <v>247</v>
      </c>
      <c r="D37" s="31" t="s">
        <v>294</v>
      </c>
      <c r="E37" s="139"/>
      <c r="F37" t="str">
        <f t="shared" ca="1" si="5"/>
        <v/>
      </c>
    </row>
    <row r="38" spans="2:6" x14ac:dyDescent="0.25">
      <c r="B38" s="31" t="s">
        <v>248</v>
      </c>
      <c r="C38" s="31" t="s">
        <v>249</v>
      </c>
      <c r="D38" s="31" t="s">
        <v>295</v>
      </c>
      <c r="E38" s="139"/>
      <c r="F38" t="str">
        <f t="shared" ca="1" si="5"/>
        <v/>
      </c>
    </row>
    <row r="39" spans="2:6" x14ac:dyDescent="0.25">
      <c r="B39" s="31" t="s">
        <v>250</v>
      </c>
      <c r="C39" s="31" t="s">
        <v>251</v>
      </c>
      <c r="D39" s="31" t="s">
        <v>296</v>
      </c>
      <c r="E39" s="139"/>
      <c r="F39" t="str">
        <f t="shared" ca="1" si="5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 200 Section 4 - Index</vt:lpstr>
      <vt:lpstr>Cell Reference</vt:lpstr>
      <vt:lpstr>Reference named ranges </vt:lpstr>
      <vt:lpstr>Lecture - Inside the Formula</vt:lpstr>
      <vt:lpstr>SUM, AVERAGE, SUBTOTAL</vt:lpstr>
      <vt:lpstr>MIN &amp; MAX</vt:lpstr>
      <vt:lpstr>COUNTs</vt:lpstr>
      <vt:lpstr>IF</vt:lpstr>
      <vt:lpstr>Split+Extract String, LEN, TRIM</vt:lpstr>
      <vt:lpstr>Merge &amp; Combine Data</vt:lpstr>
      <vt:lpstr>Capitalization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DataSense Analytics;Abraham Avila Jr.</dc:creator>
  <cp:lastModifiedBy>abz.avila@gmail.com</cp:lastModifiedBy>
  <cp:lastPrinted>2022-12-23T13:27:25Z</cp:lastPrinted>
  <dcterms:created xsi:type="dcterms:W3CDTF">2015-06-05T18:17:20Z</dcterms:created>
  <dcterms:modified xsi:type="dcterms:W3CDTF">2022-12-30T20:58:43Z</dcterms:modified>
</cp:coreProperties>
</file>