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ekes/Documents/Investing/Portfolio Optimisation/"/>
    </mc:Choice>
  </mc:AlternateContent>
  <xr:revisionPtr revIDLastSave="0" documentId="13_ncr:1_{8A28929D-7F32-AF48-9AD1-FA426B44E4FE}" xr6:coauthVersionLast="45" xr6:coauthVersionMax="45" xr10:uidLastSave="{00000000-0000-0000-0000-000000000000}"/>
  <bookViews>
    <workbookView xWindow="0" yWindow="460" windowWidth="28800" windowHeight="17540" activeTab="5" xr2:uid="{84E06DD1-26C8-0044-86BB-3AC55941189B}"/>
  </bookViews>
  <sheets>
    <sheet name="Yahoo Finance Data" sheetId="1" r:id="rId1"/>
    <sheet name="Correlations" sheetId="9" r:id="rId2"/>
    <sheet name="Portfolio Optimsation" sheetId="8" r:id="rId3"/>
    <sheet name="Sharpe Optimisation" sheetId="11" r:id="rId4"/>
    <sheet name="Normalized Stocks" sheetId="2" r:id="rId5"/>
    <sheet name="Stock Overview" sheetId="10" r:id="rId6"/>
    <sheet name="Consumer Goods" sheetId="3" r:id="rId7"/>
    <sheet name="Financial Services" sheetId="4" r:id="rId8"/>
    <sheet name="Healthcare" sheetId="5" r:id="rId9"/>
    <sheet name="Industrials" sheetId="6" r:id="rId10"/>
    <sheet name="Technology" sheetId="7" r:id="rId11"/>
  </sheets>
  <definedNames>
    <definedName name="solver_adj" localSheetId="2" hidden="1">'Portfolio Optimsation'!$C$4:$C$29</definedName>
    <definedName name="solver_adj" localSheetId="3" hidden="1">'Sharpe Optimisation'!$D$3:$D$28</definedName>
    <definedName name="solver_cvg" localSheetId="2" hidden="1">0.0001</definedName>
    <definedName name="solver_cvg" localSheetId="3" hidden="1">0.0001</definedName>
    <definedName name="solver_drv" localSheetId="2" hidden="1">1</definedName>
    <definedName name="solver_drv" localSheetId="3" hidden="1">1</definedName>
    <definedName name="solver_eng" localSheetId="2" hidden="1">1</definedName>
    <definedName name="solver_eng" localSheetId="3" hidden="1">1</definedName>
    <definedName name="solver_itr" localSheetId="2" hidden="1">2147483647</definedName>
    <definedName name="solver_itr" localSheetId="3" hidden="1">2147483647</definedName>
    <definedName name="solver_lhs1" localSheetId="2" hidden="1">'Portfolio Optimsation'!$C$30</definedName>
    <definedName name="solver_lhs1" localSheetId="3" hidden="1">'Sharpe Optimisation'!$D$10</definedName>
    <definedName name="solver_lhs10" localSheetId="3" hidden="1">'Sharpe Optimisation'!$D$18</definedName>
    <definedName name="solver_lhs11" localSheetId="3" hidden="1">'Sharpe Optimisation'!$D$19</definedName>
    <definedName name="solver_lhs12" localSheetId="3" hidden="1">'Sharpe Optimisation'!$D$19</definedName>
    <definedName name="solver_lhs13" localSheetId="3" hidden="1">'Sharpe Optimisation'!$D$20</definedName>
    <definedName name="solver_lhs14" localSheetId="3" hidden="1">'Sharpe Optimisation'!$D$21</definedName>
    <definedName name="solver_lhs15" localSheetId="3" hidden="1">'Sharpe Optimisation'!$D$21</definedName>
    <definedName name="solver_lhs16" localSheetId="3" hidden="1">'Sharpe Optimisation'!$D$21</definedName>
    <definedName name="solver_lhs17" localSheetId="3" hidden="1">'Sharpe Optimisation'!$D$22</definedName>
    <definedName name="solver_lhs18" localSheetId="3" hidden="1">'Sharpe Optimisation'!$D$23</definedName>
    <definedName name="solver_lhs19" localSheetId="3" hidden="1">'Sharpe Optimisation'!$D$24</definedName>
    <definedName name="solver_lhs2" localSheetId="2" hidden="1">'Portfolio Optimsation'!$C$31</definedName>
    <definedName name="solver_lhs2" localSheetId="3" hidden="1">'Sharpe Optimisation'!$D$11</definedName>
    <definedName name="solver_lhs20" localSheetId="3" hidden="1">'Sharpe Optimisation'!$D$25</definedName>
    <definedName name="solver_lhs21" localSheetId="3" hidden="1">'Sharpe Optimisation'!$D$26</definedName>
    <definedName name="solver_lhs22" localSheetId="3" hidden="1">'Sharpe Optimisation'!$D$27</definedName>
    <definedName name="solver_lhs23" localSheetId="3" hidden="1">'Sharpe Optimisation'!$D$28</definedName>
    <definedName name="solver_lhs24" localSheetId="3" hidden="1">'Sharpe Optimisation'!$D$29</definedName>
    <definedName name="solver_lhs25" localSheetId="3" hidden="1">'Sharpe Optimisation'!$D$3</definedName>
    <definedName name="solver_lhs26" localSheetId="3" hidden="1">'Sharpe Optimisation'!$D$4</definedName>
    <definedName name="solver_lhs27" localSheetId="3" hidden="1">'Sharpe Optimisation'!$D$5</definedName>
    <definedName name="solver_lhs28" localSheetId="3" hidden="1">'Sharpe Optimisation'!$D$6</definedName>
    <definedName name="solver_lhs29" localSheetId="3" hidden="1">'Sharpe Optimisation'!$D$7</definedName>
    <definedName name="solver_lhs3" localSheetId="3" hidden="1">'Sharpe Optimisation'!$D$12</definedName>
    <definedName name="solver_lhs30" localSheetId="3" hidden="1">'Sharpe Optimisation'!$D$8</definedName>
    <definedName name="solver_lhs31" localSheetId="3" hidden="1">'Sharpe Optimisation'!$D$9</definedName>
    <definedName name="solver_lhs32" localSheetId="3" hidden="1">'Sharpe Optimisation'!$D$9</definedName>
    <definedName name="solver_lhs4" localSheetId="3" hidden="1">'Sharpe Optimisation'!$D$13</definedName>
    <definedName name="solver_lhs5" localSheetId="3" hidden="1">'Sharpe Optimisation'!$D$14</definedName>
    <definedName name="solver_lhs6" localSheetId="3" hidden="1">'Sharpe Optimisation'!$D$15</definedName>
    <definedName name="solver_lhs7" localSheetId="3" hidden="1">'Sharpe Optimisation'!$D$15</definedName>
    <definedName name="solver_lhs8" localSheetId="3" hidden="1">'Sharpe Optimisation'!$D$16</definedName>
    <definedName name="solver_lhs9" localSheetId="3" hidden="1">'Sharpe Optimisation'!$D$17</definedName>
    <definedName name="solver_lin" localSheetId="2" hidden="1">2</definedName>
    <definedName name="solver_lin" localSheetId="3" hidden="1">2</definedName>
    <definedName name="solver_mip" localSheetId="2" hidden="1">2147483647</definedName>
    <definedName name="solver_mip" localSheetId="3" hidden="1">2147483647</definedName>
    <definedName name="solver_mni" localSheetId="2" hidden="1">30</definedName>
    <definedName name="solver_mni" localSheetId="3" hidden="1">30</definedName>
    <definedName name="solver_mrt" localSheetId="2" hidden="1">0.075</definedName>
    <definedName name="solver_mrt" localSheetId="3" hidden="1">0.075</definedName>
    <definedName name="solver_msl" localSheetId="2" hidden="1">2</definedName>
    <definedName name="solver_msl" localSheetId="3" hidden="1">2</definedName>
    <definedName name="solver_neg" localSheetId="2" hidden="1">1</definedName>
    <definedName name="solver_neg" localSheetId="3" hidden="1">1</definedName>
    <definedName name="solver_nod" localSheetId="2" hidden="1">2147483647</definedName>
    <definedName name="solver_nod" localSheetId="3" hidden="1">2147483647</definedName>
    <definedName name="solver_num" localSheetId="2" hidden="1">2</definedName>
    <definedName name="solver_num" localSheetId="3" hidden="1">31</definedName>
    <definedName name="solver_opt" localSheetId="2" hidden="1">'Portfolio Optimsation'!$C$32</definedName>
    <definedName name="solver_opt" localSheetId="3" hidden="1">'Sharpe Optimisation'!$D$33</definedName>
    <definedName name="solver_pre" localSheetId="2" hidden="1">0.000001</definedName>
    <definedName name="solver_pre" localSheetId="3" hidden="1">0.000001</definedName>
    <definedName name="solver_rbv" localSheetId="2" hidden="1">1</definedName>
    <definedName name="solver_rbv" localSheetId="3" hidden="1">1</definedName>
    <definedName name="solver_rel1" localSheetId="2" hidden="1">2</definedName>
    <definedName name="solver_rel1" localSheetId="3" hidden="1">1</definedName>
    <definedName name="solver_rel10" localSheetId="3" hidden="1">1</definedName>
    <definedName name="solver_rel11" localSheetId="3" hidden="1">1</definedName>
    <definedName name="solver_rel12" localSheetId="3" hidden="1">1</definedName>
    <definedName name="solver_rel13" localSheetId="3" hidden="1">1</definedName>
    <definedName name="solver_rel14" localSheetId="3" hidden="1">1</definedName>
    <definedName name="solver_rel15" localSheetId="3" hidden="1">1</definedName>
    <definedName name="solver_rel16" localSheetId="3" hidden="1">1</definedName>
    <definedName name="solver_rel17" localSheetId="3" hidden="1">1</definedName>
    <definedName name="solver_rel18" localSheetId="3" hidden="1">1</definedName>
    <definedName name="solver_rel19" localSheetId="3" hidden="1">1</definedName>
    <definedName name="solver_rel2" localSheetId="2" hidden="1">2</definedName>
    <definedName name="solver_rel2" localSheetId="3" hidden="1">1</definedName>
    <definedName name="solver_rel20" localSheetId="3" hidden="1">1</definedName>
    <definedName name="solver_rel21" localSheetId="3" hidden="1">1</definedName>
    <definedName name="solver_rel22" localSheetId="3" hidden="1">1</definedName>
    <definedName name="solver_rel23" localSheetId="3" hidden="1">1</definedName>
    <definedName name="solver_rel24" localSheetId="3" hidden="1">2</definedName>
    <definedName name="solver_rel25" localSheetId="3" hidden="1">1</definedName>
    <definedName name="solver_rel26" localSheetId="3" hidden="1">1</definedName>
    <definedName name="solver_rel27" localSheetId="3" hidden="1">1</definedName>
    <definedName name="solver_rel28" localSheetId="3" hidden="1">1</definedName>
    <definedName name="solver_rel29" localSheetId="3" hidden="1">1</definedName>
    <definedName name="solver_rel3" localSheetId="3" hidden="1">1</definedName>
    <definedName name="solver_rel30" localSheetId="3" hidden="1">1</definedName>
    <definedName name="solver_rel31" localSheetId="3" hidden="1">1</definedName>
    <definedName name="solver_rel32" localSheetId="3" hidden="1">1</definedName>
    <definedName name="solver_rel4" localSheetId="3" hidden="1">1</definedName>
    <definedName name="solver_rel5" localSheetId="3" hidden="1">1</definedName>
    <definedName name="solver_rel6" localSheetId="3" hidden="1">1</definedName>
    <definedName name="solver_rel7" localSheetId="3" hidden="1">1</definedName>
    <definedName name="solver_rel8" localSheetId="3" hidden="1">1</definedName>
    <definedName name="solver_rel9" localSheetId="3" hidden="1">1</definedName>
    <definedName name="solver_rhs1" localSheetId="2" hidden="1">1</definedName>
    <definedName name="solver_rhs1" localSheetId="3" hidden="1">0.1</definedName>
    <definedName name="solver_rhs10" localSheetId="3" hidden="1">0.1</definedName>
    <definedName name="solver_rhs11" localSheetId="3" hidden="1">0.1</definedName>
    <definedName name="solver_rhs12" localSheetId="3" hidden="1">0.1</definedName>
    <definedName name="solver_rhs13" localSheetId="3" hidden="1">0.1</definedName>
    <definedName name="solver_rhs14" localSheetId="3" hidden="1">0.1</definedName>
    <definedName name="solver_rhs15" localSheetId="3" hidden="1">0.1</definedName>
    <definedName name="solver_rhs16" localSheetId="3" hidden="1">0.1</definedName>
    <definedName name="solver_rhs17" localSheetId="3" hidden="1">0.1</definedName>
    <definedName name="solver_rhs18" localSheetId="3" hidden="1">0.1</definedName>
    <definedName name="solver_rhs19" localSheetId="3" hidden="1">0.1</definedName>
    <definedName name="solver_rhs2" localSheetId="2" hidden="1">0.05</definedName>
    <definedName name="solver_rhs2" localSheetId="3" hidden="1">0.1</definedName>
    <definedName name="solver_rhs20" localSheetId="3" hidden="1">0.1</definedName>
    <definedName name="solver_rhs21" localSheetId="3" hidden="1">0.1</definedName>
    <definedName name="solver_rhs22" localSheetId="3" hidden="1">0.1</definedName>
    <definedName name="solver_rhs23" localSheetId="3" hidden="1">0.1</definedName>
    <definedName name="solver_rhs24" localSheetId="3" hidden="1">1</definedName>
    <definedName name="solver_rhs25" localSheetId="3" hidden="1">0.1</definedName>
    <definedName name="solver_rhs26" localSheetId="3" hidden="1">0.1</definedName>
    <definedName name="solver_rhs27" localSheetId="3" hidden="1">0.1</definedName>
    <definedName name="solver_rhs28" localSheetId="3" hidden="1">0.1</definedName>
    <definedName name="solver_rhs29" localSheetId="3" hidden="1">0.1</definedName>
    <definedName name="solver_rhs3" localSheetId="3" hidden="1">0.1</definedName>
    <definedName name="solver_rhs30" localSheetId="3" hidden="1">0.1</definedName>
    <definedName name="solver_rhs31" localSheetId="3" hidden="1">0.1</definedName>
    <definedName name="solver_rhs32" localSheetId="3" hidden="1">0.1</definedName>
    <definedName name="solver_rhs4" localSheetId="3" hidden="1">0.1</definedName>
    <definedName name="solver_rhs5" localSheetId="3" hidden="1">0.1</definedName>
    <definedName name="solver_rhs6" localSheetId="3" hidden="1">0.1</definedName>
    <definedName name="solver_rhs7" localSheetId="3" hidden="1">0.1</definedName>
    <definedName name="solver_rhs8" localSheetId="3" hidden="1">0.1</definedName>
    <definedName name="solver_rhs9" localSheetId="3" hidden="1">0.1</definedName>
    <definedName name="solver_rlx" localSheetId="2" hidden="1">2</definedName>
    <definedName name="solver_rlx" localSheetId="3" hidden="1">2</definedName>
    <definedName name="solver_rsd" localSheetId="2" hidden="1">0</definedName>
    <definedName name="solver_rsd" localSheetId="3" hidden="1">0</definedName>
    <definedName name="solver_scl" localSheetId="2" hidden="1">1</definedName>
    <definedName name="solver_scl" localSheetId="3" hidden="1">1</definedName>
    <definedName name="solver_sho" localSheetId="2" hidden="1">2</definedName>
    <definedName name="solver_sho" localSheetId="3" hidden="1">2</definedName>
    <definedName name="solver_ssz" localSheetId="2" hidden="1">100</definedName>
    <definedName name="solver_ssz" localSheetId="3" hidden="1">100</definedName>
    <definedName name="solver_tim" localSheetId="2" hidden="1">2147483647</definedName>
    <definedName name="solver_tim" localSheetId="3" hidden="1">2147483647</definedName>
    <definedName name="solver_tol" localSheetId="2" hidden="1">0.01</definedName>
    <definedName name="solver_tol" localSheetId="3" hidden="1">0.01</definedName>
    <definedName name="solver_typ" localSheetId="2" hidden="1">2</definedName>
    <definedName name="solver_typ" localSheetId="3" hidden="1">1</definedName>
    <definedName name="solver_val" localSheetId="2" hidden="1">0</definedName>
    <definedName name="solver_val" localSheetId="3" hidden="1">0</definedName>
    <definedName name="solver_ver" localSheetId="2" hidden="1">2</definedName>
    <definedName name="solver_ver" localSheetId="3" hidden="1">2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8" i="9" l="1" a="1"/>
  <c r="B138" i="9" s="1"/>
  <c r="AC168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95" i="9"/>
  <c r="AC90" i="9"/>
  <c r="AC91" i="9"/>
  <c r="AC75" i="9"/>
  <c r="AC76" i="9"/>
  <c r="AC77" i="9"/>
  <c r="AC78" i="9"/>
  <c r="AC79" i="9"/>
  <c r="AC80" i="9"/>
  <c r="AC81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C47" i="9"/>
  <c r="D35" i="11" l="1"/>
  <c r="C47" i="11" l="1"/>
  <c r="D31" i="11" l="1" a="1"/>
  <c r="D31" i="11" s="1"/>
  <c r="D32" i="11" s="1"/>
  <c r="D48" i="11" s="1"/>
  <c r="D30" i="11"/>
  <c r="D29" i="11"/>
  <c r="C32" i="8" a="1"/>
  <c r="C32" i="8" s="1"/>
  <c r="D47" i="11" l="1"/>
  <c r="D33" i="11"/>
  <c r="Z63" i="8" a="1"/>
  <c r="Z63" i="8" s="1"/>
  <c r="Z64" i="8" s="1"/>
  <c r="Z65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B72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80" i="8"/>
  <c r="R105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80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C65" i="8"/>
  <c r="B65" i="8"/>
  <c r="L64" i="8"/>
  <c r="T64" i="8"/>
  <c r="C63" i="8" a="1"/>
  <c r="C63" i="8"/>
  <c r="C64" i="8" s="1"/>
  <c r="D63" i="8" a="1"/>
  <c r="D63" i="8" s="1"/>
  <c r="D64" i="8" s="1"/>
  <c r="E63" i="8" a="1"/>
  <c r="E63" i="8"/>
  <c r="E64" i="8" s="1"/>
  <c r="F63" i="8" a="1"/>
  <c r="F63" i="8" s="1"/>
  <c r="F64" i="8" s="1"/>
  <c r="G63" i="8" a="1"/>
  <c r="G63" i="8" s="1"/>
  <c r="G64" i="8" s="1"/>
  <c r="H63" i="8" a="1"/>
  <c r="H63" i="8" s="1"/>
  <c r="H64" i="8" s="1"/>
  <c r="I63" i="8" a="1"/>
  <c r="I63" i="8" s="1"/>
  <c r="I64" i="8" s="1"/>
  <c r="J63" i="8" a="1"/>
  <c r="J63" i="8"/>
  <c r="J64" i="8" s="1"/>
  <c r="K63" i="8" a="1"/>
  <c r="K63" i="8" s="1"/>
  <c r="K64" i="8" s="1"/>
  <c r="L63" i="8" a="1"/>
  <c r="L63" i="8"/>
  <c r="M63" i="8" a="1"/>
  <c r="M63" i="8" s="1"/>
  <c r="M64" i="8" s="1"/>
  <c r="N63" i="8" a="1"/>
  <c r="N63" i="8" s="1"/>
  <c r="N64" i="8" s="1"/>
  <c r="O63" i="8" a="1"/>
  <c r="O63" i="8" s="1"/>
  <c r="O64" i="8" s="1"/>
  <c r="P63" i="8" a="1"/>
  <c r="P63" i="8" s="1"/>
  <c r="P64" i="8" s="1"/>
  <c r="Q63" i="8" a="1"/>
  <c r="Q63" i="8" s="1"/>
  <c r="Q64" i="8" s="1"/>
  <c r="R63" i="8" a="1"/>
  <c r="R63" i="8"/>
  <c r="R64" i="8" s="1"/>
  <c r="S63" i="8" a="1"/>
  <c r="S63" i="8" s="1"/>
  <c r="S64" i="8" s="1"/>
  <c r="T63" i="8" a="1"/>
  <c r="T63" i="8"/>
  <c r="U63" i="8" a="1"/>
  <c r="U63" i="8" s="1"/>
  <c r="U64" i="8" s="1"/>
  <c r="V63" i="8" a="1"/>
  <c r="V63" i="8" s="1"/>
  <c r="V64" i="8" s="1"/>
  <c r="W63" i="8" a="1"/>
  <c r="W63" i="8" s="1"/>
  <c r="W64" i="8" s="1"/>
  <c r="X63" i="8" a="1"/>
  <c r="X63" i="8" s="1"/>
  <c r="X64" i="8" s="1"/>
  <c r="Y63" i="8" a="1"/>
  <c r="Y63" i="8" s="1"/>
  <c r="Y64" i="8" s="1"/>
  <c r="B63" i="8" a="1"/>
  <c r="B63" i="8"/>
  <c r="B64" i="8" s="1"/>
  <c r="C31" i="8"/>
  <c r="C30" i="8"/>
  <c r="A8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47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B47" i="9"/>
  <c r="AA47" i="9"/>
  <c r="Z47" i="9"/>
  <c r="Y47" i="9"/>
  <c r="X47" i="9"/>
  <c r="W47" i="9"/>
  <c r="V47" i="9"/>
  <c r="U47" i="9"/>
  <c r="U168" i="9" s="1"/>
  <c r="T47" i="9"/>
  <c r="S47" i="9"/>
  <c r="R47" i="9"/>
  <c r="Q47" i="9"/>
  <c r="Q168" i="9" s="1"/>
  <c r="P47" i="9"/>
  <c r="O47" i="9"/>
  <c r="N47" i="9"/>
  <c r="M47" i="9"/>
  <c r="M168" i="9" s="1"/>
  <c r="L47" i="9"/>
  <c r="K47" i="9"/>
  <c r="J47" i="9"/>
  <c r="I47" i="9"/>
  <c r="I168" i="9" s="1"/>
  <c r="H47" i="9"/>
  <c r="G47" i="9"/>
  <c r="F47" i="9"/>
  <c r="E47" i="9"/>
  <c r="E168" i="9" s="1"/>
  <c r="D47" i="9"/>
  <c r="C47" i="9"/>
  <c r="F47" i="11" l="1"/>
  <c r="E47" i="11"/>
  <c r="Y168" i="9"/>
  <c r="G168" i="9"/>
  <c r="C168" i="9"/>
  <c r="V168" i="9"/>
  <c r="F168" i="9"/>
  <c r="Z168" i="9"/>
  <c r="N168" i="9"/>
  <c r="J168" i="9"/>
  <c r="R168" i="9"/>
  <c r="D168" i="9"/>
  <c r="AB168" i="9"/>
  <c r="X168" i="9"/>
  <c r="T168" i="9"/>
  <c r="P168" i="9"/>
  <c r="L168" i="9"/>
  <c r="H168" i="9"/>
  <c r="B168" i="9"/>
  <c r="AA168" i="9"/>
  <c r="W168" i="9"/>
  <c r="S168" i="9"/>
  <c r="O168" i="9"/>
  <c r="K168" i="9"/>
  <c r="V91" i="9"/>
  <c r="V90" i="9"/>
  <c r="V105" i="9" s="1"/>
  <c r="M90" i="9"/>
  <c r="M123" i="9" s="1"/>
  <c r="M91" i="9"/>
  <c r="Y90" i="9"/>
  <c r="Y131" i="9" s="1"/>
  <c r="K90" i="9"/>
  <c r="K124" i="9" s="1"/>
  <c r="W91" i="9"/>
  <c r="W90" i="9"/>
  <c r="W100" i="9" s="1"/>
  <c r="Y111" i="9"/>
  <c r="K120" i="9"/>
  <c r="J91" i="9"/>
  <c r="J90" i="9"/>
  <c r="J129" i="9" s="1"/>
  <c r="R90" i="9"/>
  <c r="R132" i="9" s="1"/>
  <c r="V99" i="9"/>
  <c r="V117" i="9"/>
  <c r="V129" i="9"/>
  <c r="J133" i="9"/>
  <c r="R133" i="9"/>
  <c r="AB90" i="9"/>
  <c r="AB132" i="9" s="1"/>
  <c r="I90" i="9"/>
  <c r="I130" i="9" s="1"/>
  <c r="I91" i="9"/>
  <c r="U90" i="9"/>
  <c r="U115" i="9" s="1"/>
  <c r="U91" i="9"/>
  <c r="G91" i="9"/>
  <c r="S91" i="9"/>
  <c r="Y97" i="9"/>
  <c r="Y99" i="9"/>
  <c r="Y125" i="9"/>
  <c r="Y91" i="9"/>
  <c r="J103" i="9"/>
  <c r="J107" i="9"/>
  <c r="J109" i="9"/>
  <c r="J111" i="9"/>
  <c r="J113" i="9"/>
  <c r="J115" i="9"/>
  <c r="J117" i="9"/>
  <c r="V119" i="9"/>
  <c r="G90" i="9"/>
  <c r="G98" i="9" s="1"/>
  <c r="K91" i="9"/>
  <c r="V95" i="9"/>
  <c r="E90" i="9"/>
  <c r="E103" i="9" s="1"/>
  <c r="E91" i="9"/>
  <c r="Q90" i="9"/>
  <c r="Q100" i="9" s="1"/>
  <c r="Q91" i="9"/>
  <c r="AA90" i="9"/>
  <c r="AA100" i="9" s="1"/>
  <c r="AA91" i="9"/>
  <c r="M99" i="9"/>
  <c r="U101" i="9"/>
  <c r="M107" i="9"/>
  <c r="Y121" i="9"/>
  <c r="E123" i="9"/>
  <c r="F90" i="9"/>
  <c r="F131" i="9" s="1"/>
  <c r="F91" i="9"/>
  <c r="N90" i="9"/>
  <c r="N113" i="9" s="1"/>
  <c r="N91" i="9"/>
  <c r="Z91" i="9"/>
  <c r="Z90" i="9"/>
  <c r="Z131" i="9" s="1"/>
  <c r="J97" i="9"/>
  <c r="J99" i="9"/>
  <c r="J101" i="9"/>
  <c r="D91" i="9"/>
  <c r="D90" i="9"/>
  <c r="D108" i="9" s="1"/>
  <c r="H91" i="9"/>
  <c r="H90" i="9"/>
  <c r="H132" i="9" s="1"/>
  <c r="L91" i="9"/>
  <c r="L90" i="9"/>
  <c r="L114" i="9" s="1"/>
  <c r="P91" i="9"/>
  <c r="P90" i="9"/>
  <c r="P98" i="9" s="1"/>
  <c r="T91" i="9"/>
  <c r="T90" i="9"/>
  <c r="T130" i="9" s="1"/>
  <c r="T95" i="9"/>
  <c r="X91" i="9"/>
  <c r="X90" i="9"/>
  <c r="X96" i="9" s="1"/>
  <c r="AB91" i="9"/>
  <c r="J96" i="9"/>
  <c r="Z96" i="9"/>
  <c r="T97" i="9"/>
  <c r="J98" i="9"/>
  <c r="L99" i="9"/>
  <c r="T99" i="9"/>
  <c r="J100" i="9"/>
  <c r="D101" i="9"/>
  <c r="J102" i="9"/>
  <c r="D103" i="9"/>
  <c r="H103" i="9"/>
  <c r="T103" i="9"/>
  <c r="J104" i="9"/>
  <c r="Z104" i="9"/>
  <c r="P105" i="9"/>
  <c r="X105" i="9"/>
  <c r="F106" i="9"/>
  <c r="J106" i="9"/>
  <c r="T107" i="9"/>
  <c r="X107" i="9"/>
  <c r="J108" i="9"/>
  <c r="R108" i="9"/>
  <c r="T109" i="9"/>
  <c r="J110" i="9"/>
  <c r="D111" i="9"/>
  <c r="T111" i="9"/>
  <c r="X111" i="9"/>
  <c r="J112" i="9"/>
  <c r="H113" i="9"/>
  <c r="L113" i="9"/>
  <c r="X113" i="9"/>
  <c r="J114" i="9"/>
  <c r="D115" i="9"/>
  <c r="H115" i="9"/>
  <c r="T115" i="9"/>
  <c r="J116" i="9"/>
  <c r="D117" i="9"/>
  <c r="X117" i="9"/>
  <c r="J118" i="9"/>
  <c r="R118" i="9"/>
  <c r="Z118" i="9"/>
  <c r="L119" i="9"/>
  <c r="T119" i="9"/>
  <c r="J120" i="9"/>
  <c r="R120" i="9"/>
  <c r="T121" i="9"/>
  <c r="T127" i="9"/>
  <c r="J128" i="9"/>
  <c r="J130" i="9"/>
  <c r="V132" i="9"/>
  <c r="O90" i="9"/>
  <c r="O123" i="9" s="1"/>
  <c r="R91" i="9"/>
  <c r="T124" i="9"/>
  <c r="R125" i="9"/>
  <c r="H126" i="9"/>
  <c r="J127" i="9"/>
  <c r="X130" i="9"/>
  <c r="J131" i="9"/>
  <c r="D132" i="9"/>
  <c r="T132" i="9"/>
  <c r="V133" i="9"/>
  <c r="J125" i="9"/>
  <c r="V125" i="9"/>
  <c r="O91" i="9"/>
  <c r="K133" i="9"/>
  <c r="AA133" i="9"/>
  <c r="B90" i="9"/>
  <c r="B127" i="9" s="1"/>
  <c r="J122" i="9"/>
  <c r="R122" i="9"/>
  <c r="H123" i="9"/>
  <c r="T123" i="9"/>
  <c r="X123" i="9"/>
  <c r="J124" i="9"/>
  <c r="D125" i="9"/>
  <c r="H125" i="9"/>
  <c r="X125" i="9"/>
  <c r="J126" i="9"/>
  <c r="R126" i="9"/>
  <c r="Z126" i="9"/>
  <c r="H129" i="9"/>
  <c r="X129" i="9"/>
  <c r="V130" i="9"/>
  <c r="T131" i="9"/>
  <c r="J132" i="9"/>
  <c r="T133" i="9"/>
  <c r="J134" i="9"/>
  <c r="Z134" i="9"/>
  <c r="B126" i="9"/>
  <c r="B91" i="9"/>
  <c r="E96" i="9"/>
  <c r="M96" i="9"/>
  <c r="G97" i="9"/>
  <c r="M98" i="9"/>
  <c r="U98" i="9"/>
  <c r="E100" i="9"/>
  <c r="M100" i="9"/>
  <c r="Y100" i="9"/>
  <c r="G101" i="9"/>
  <c r="E102" i="9"/>
  <c r="M102" i="9"/>
  <c r="Q102" i="9"/>
  <c r="Y102" i="9"/>
  <c r="U104" i="9"/>
  <c r="G105" i="9"/>
  <c r="M106" i="9"/>
  <c r="U106" i="9"/>
  <c r="Y106" i="9"/>
  <c r="E108" i="9"/>
  <c r="M108" i="9"/>
  <c r="E110" i="9"/>
  <c r="M110" i="9"/>
  <c r="G111" i="9"/>
  <c r="I112" i="9"/>
  <c r="M112" i="9"/>
  <c r="Y112" i="9"/>
  <c r="G113" i="9"/>
  <c r="E114" i="9"/>
  <c r="M114" i="9"/>
  <c r="Y114" i="9"/>
  <c r="G115" i="9"/>
  <c r="K115" i="9"/>
  <c r="M116" i="9"/>
  <c r="U116" i="9"/>
  <c r="Y116" i="9"/>
  <c r="K117" i="9"/>
  <c r="E118" i="9"/>
  <c r="M118" i="9"/>
  <c r="Y118" i="9"/>
  <c r="G119" i="9"/>
  <c r="E120" i="9"/>
  <c r="M120" i="9"/>
  <c r="Y120" i="9"/>
  <c r="G121" i="9"/>
  <c r="I122" i="9"/>
  <c r="M122" i="9"/>
  <c r="U122" i="9"/>
  <c r="Y122" i="9"/>
  <c r="AA123" i="9"/>
  <c r="E124" i="9"/>
  <c r="M124" i="9"/>
  <c r="Y124" i="9"/>
  <c r="G125" i="9"/>
  <c r="E126" i="9"/>
  <c r="M126" i="9"/>
  <c r="G127" i="9"/>
  <c r="AA127" i="9"/>
  <c r="M128" i="9"/>
  <c r="Y128" i="9"/>
  <c r="E130" i="9"/>
  <c r="M130" i="9"/>
  <c r="G131" i="9"/>
  <c r="AA131" i="9"/>
  <c r="M132" i="9"/>
  <c r="Y132" i="9"/>
  <c r="C90" i="9"/>
  <c r="C112" i="9" s="1"/>
  <c r="S90" i="9"/>
  <c r="S111" i="9" s="1"/>
  <c r="C91" i="9"/>
  <c r="Y107" i="9"/>
  <c r="E109" i="9"/>
  <c r="M111" i="9"/>
  <c r="U111" i="9"/>
  <c r="G112" i="9"/>
  <c r="M113" i="9"/>
  <c r="G114" i="9"/>
  <c r="W114" i="9"/>
  <c r="M115" i="9"/>
  <c r="B97" i="9"/>
  <c r="AL11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AC11" i="1"/>
  <c r="AD11" i="1"/>
  <c r="AE11" i="1"/>
  <c r="AF11" i="1"/>
  <c r="AG11" i="1"/>
  <c r="AH11" i="1"/>
  <c r="AI11" i="1"/>
  <c r="AJ11" i="1"/>
  <c r="AK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106" i="9" l="1"/>
  <c r="B115" i="9"/>
  <c r="K111" i="9"/>
  <c r="X133" i="9"/>
  <c r="X131" i="9"/>
  <c r="N130" i="9"/>
  <c r="X127" i="9"/>
  <c r="X128" i="9"/>
  <c r="X121" i="9"/>
  <c r="V116" i="9"/>
  <c r="AB113" i="9"/>
  <c r="F110" i="9"/>
  <c r="V108" i="9"/>
  <c r="AB105" i="9"/>
  <c r="X103" i="9"/>
  <c r="V102" i="9"/>
  <c r="V100" i="9"/>
  <c r="V101" i="9"/>
  <c r="V113" i="9"/>
  <c r="V109" i="9"/>
  <c r="V103" i="9"/>
  <c r="V123" i="9"/>
  <c r="V115" i="9"/>
  <c r="K125" i="9"/>
  <c r="K109" i="9"/>
  <c r="V134" i="9"/>
  <c r="V124" i="9"/>
  <c r="AB128" i="9"/>
  <c r="AB124" i="9"/>
  <c r="V128" i="9"/>
  <c r="AB119" i="9"/>
  <c r="V112" i="9"/>
  <c r="AB109" i="9"/>
  <c r="V106" i="9"/>
  <c r="V104" i="9"/>
  <c r="V98" i="9"/>
  <c r="AB116" i="9"/>
  <c r="Y117" i="9"/>
  <c r="V121" i="9"/>
  <c r="V111" i="9"/>
  <c r="B121" i="9"/>
  <c r="U109" i="9"/>
  <c r="U132" i="9"/>
  <c r="Y130" i="9"/>
  <c r="U128" i="9"/>
  <c r="Y126" i="9"/>
  <c r="Y110" i="9"/>
  <c r="U102" i="9"/>
  <c r="Y98" i="9"/>
  <c r="Y96" i="9"/>
  <c r="B106" i="9"/>
  <c r="R134" i="9"/>
  <c r="D133" i="9"/>
  <c r="D131" i="9"/>
  <c r="T129" i="9"/>
  <c r="V126" i="9"/>
  <c r="T125" i="9"/>
  <c r="V122" i="9"/>
  <c r="V127" i="9"/>
  <c r="AB134" i="9"/>
  <c r="V120" i="9"/>
  <c r="X119" i="9"/>
  <c r="V118" i="9"/>
  <c r="T117" i="9"/>
  <c r="X115" i="9"/>
  <c r="V114" i="9"/>
  <c r="T113" i="9"/>
  <c r="V110" i="9"/>
  <c r="X109" i="9"/>
  <c r="T105" i="9"/>
  <c r="R104" i="9"/>
  <c r="T101" i="9"/>
  <c r="AB99" i="9"/>
  <c r="R98" i="9"/>
  <c r="V96" i="9"/>
  <c r="AB108" i="9"/>
  <c r="Y105" i="9"/>
  <c r="J121" i="9"/>
  <c r="R115" i="9"/>
  <c r="R111" i="9"/>
  <c r="V107" i="9"/>
  <c r="V97" i="9"/>
  <c r="U113" i="9"/>
  <c r="V131" i="9"/>
  <c r="J119" i="9"/>
  <c r="J123" i="9"/>
  <c r="X99" i="9"/>
  <c r="X95" i="9"/>
  <c r="X118" i="9"/>
  <c r="Z107" i="9"/>
  <c r="Z99" i="9"/>
  <c r="J105" i="9"/>
  <c r="J95" i="9"/>
  <c r="N124" i="9"/>
  <c r="N116" i="9"/>
  <c r="T100" i="9"/>
  <c r="G104" i="9"/>
  <c r="X122" i="9"/>
  <c r="T126" i="9"/>
  <c r="X101" i="9"/>
  <c r="X97" i="9"/>
  <c r="N109" i="9"/>
  <c r="G128" i="9"/>
  <c r="R99" i="9"/>
  <c r="H102" i="9"/>
  <c r="G108" i="9"/>
  <c r="AA129" i="9"/>
  <c r="AA125" i="9"/>
  <c r="U124" i="9"/>
  <c r="G123" i="9"/>
  <c r="U120" i="9"/>
  <c r="AA111" i="9"/>
  <c r="U110" i="9"/>
  <c r="G109" i="9"/>
  <c r="G107" i="9"/>
  <c r="E106" i="9"/>
  <c r="W103" i="9"/>
  <c r="G99" i="9"/>
  <c r="E98" i="9"/>
  <c r="H133" i="9"/>
  <c r="H127" i="9"/>
  <c r="H128" i="9"/>
  <c r="H117" i="9"/>
  <c r="H107" i="9"/>
  <c r="H105" i="9"/>
  <c r="H97" i="9"/>
  <c r="H95" i="9"/>
  <c r="H104" i="9"/>
  <c r="G126" i="9"/>
  <c r="U103" i="9"/>
  <c r="E95" i="9"/>
  <c r="E105" i="9"/>
  <c r="W106" i="9"/>
  <c r="H98" i="9"/>
  <c r="U96" i="9"/>
  <c r="AA112" i="9"/>
  <c r="E111" i="9"/>
  <c r="E132" i="9"/>
  <c r="U130" i="9"/>
  <c r="G129" i="9"/>
  <c r="E128" i="9"/>
  <c r="U126" i="9"/>
  <c r="E122" i="9"/>
  <c r="U118" i="9"/>
  <c r="G117" i="9"/>
  <c r="E116" i="9"/>
  <c r="U112" i="9"/>
  <c r="U108" i="9"/>
  <c r="AA105" i="9"/>
  <c r="G103" i="9"/>
  <c r="U100" i="9"/>
  <c r="AA97" i="9"/>
  <c r="H130" i="9"/>
  <c r="R127" i="9"/>
  <c r="H131" i="9"/>
  <c r="H121" i="9"/>
  <c r="H119" i="9"/>
  <c r="R112" i="9"/>
  <c r="H111" i="9"/>
  <c r="P109" i="9"/>
  <c r="T102" i="9"/>
  <c r="G118" i="9"/>
  <c r="M105" i="9"/>
  <c r="M103" i="9"/>
  <c r="AA98" i="9"/>
  <c r="R121" i="9"/>
  <c r="AB98" i="9"/>
  <c r="E101" i="9"/>
  <c r="AB102" i="9"/>
  <c r="G122" i="9"/>
  <c r="G100" i="9"/>
  <c r="R129" i="9"/>
  <c r="R130" i="9"/>
  <c r="H109" i="9"/>
  <c r="N102" i="9"/>
  <c r="H101" i="9"/>
  <c r="H99" i="9"/>
  <c r="U123" i="9"/>
  <c r="AA114" i="9"/>
  <c r="AA104" i="9"/>
  <c r="AA102" i="9"/>
  <c r="R131" i="9"/>
  <c r="R123" i="9"/>
  <c r="T118" i="9"/>
  <c r="H106" i="9"/>
  <c r="X100" i="9"/>
  <c r="E99" i="9"/>
  <c r="B128" i="9"/>
  <c r="C124" i="9"/>
  <c r="L96" i="9"/>
  <c r="B105" i="9"/>
  <c r="B125" i="9"/>
  <c r="W112" i="9"/>
  <c r="B99" i="9"/>
  <c r="B123" i="9"/>
  <c r="W131" i="9"/>
  <c r="C121" i="9"/>
  <c r="C95" i="9"/>
  <c r="B110" i="9"/>
  <c r="B130" i="9"/>
  <c r="P133" i="9"/>
  <c r="L127" i="9"/>
  <c r="P123" i="9"/>
  <c r="L128" i="9"/>
  <c r="L121" i="9"/>
  <c r="P117" i="9"/>
  <c r="L105" i="9"/>
  <c r="P95" i="9"/>
  <c r="D106" i="9"/>
  <c r="L106" i="9"/>
  <c r="W128" i="9"/>
  <c r="W122" i="9"/>
  <c r="I103" i="9"/>
  <c r="P130" i="9"/>
  <c r="L124" i="9"/>
  <c r="P120" i="9"/>
  <c r="D118" i="9"/>
  <c r="P114" i="9"/>
  <c r="P110" i="9"/>
  <c r="W104" i="9"/>
  <c r="C129" i="9"/>
  <c r="C105" i="9"/>
  <c r="B109" i="9"/>
  <c r="B129" i="9"/>
  <c r="C114" i="9"/>
  <c r="B107" i="9"/>
  <c r="B131" i="9"/>
  <c r="O131" i="9"/>
  <c r="W129" i="9"/>
  <c r="W127" i="9"/>
  <c r="Q126" i="9"/>
  <c r="W125" i="9"/>
  <c r="W123" i="9"/>
  <c r="AA121" i="9"/>
  <c r="AA119" i="9"/>
  <c r="AA117" i="9"/>
  <c r="AA115" i="9"/>
  <c r="AA113" i="9"/>
  <c r="W111" i="9"/>
  <c r="AA109" i="9"/>
  <c r="AA107" i="9"/>
  <c r="W105" i="9"/>
  <c r="M104" i="9"/>
  <c r="AA99" i="9"/>
  <c r="W97" i="9"/>
  <c r="Q96" i="9"/>
  <c r="B114" i="9"/>
  <c r="AB133" i="9"/>
  <c r="L133" i="9"/>
  <c r="R128" i="9"/>
  <c r="P125" i="9"/>
  <c r="AB123" i="9"/>
  <c r="B96" i="9"/>
  <c r="P128" i="9"/>
  <c r="AB126" i="9"/>
  <c r="L131" i="9"/>
  <c r="AB129" i="9"/>
  <c r="AB117" i="9"/>
  <c r="L117" i="9"/>
  <c r="R116" i="9"/>
  <c r="D113" i="9"/>
  <c r="F112" i="9"/>
  <c r="L111" i="9"/>
  <c r="R110" i="9"/>
  <c r="D109" i="9"/>
  <c r="F108" i="9"/>
  <c r="P107" i="9"/>
  <c r="R106" i="9"/>
  <c r="P103" i="9"/>
  <c r="D99" i="9"/>
  <c r="F98" i="9"/>
  <c r="P97" i="9"/>
  <c r="P108" i="9"/>
  <c r="R105" i="9"/>
  <c r="AB96" i="9"/>
  <c r="AA106" i="9"/>
  <c r="Q97" i="9"/>
  <c r="AA96" i="9"/>
  <c r="H118" i="9"/>
  <c r="T116" i="9"/>
  <c r="AB114" i="9"/>
  <c r="AB112" i="9"/>
  <c r="AB110" i="9"/>
  <c r="L108" i="9"/>
  <c r="P104" i="9"/>
  <c r="R101" i="9"/>
  <c r="AA126" i="9"/>
  <c r="E119" i="9"/>
  <c r="E107" i="9"/>
  <c r="W102" i="9"/>
  <c r="T134" i="9"/>
  <c r="P132" i="9"/>
  <c r="H124" i="9"/>
  <c r="AB122" i="9"/>
  <c r="H120" i="9"/>
  <c r="H114" i="9"/>
  <c r="T108" i="9"/>
  <c r="M129" i="9"/>
  <c r="W118" i="9"/>
  <c r="W98" i="9"/>
  <c r="C110" i="9"/>
  <c r="C107" i="9"/>
  <c r="B113" i="9"/>
  <c r="AA110" i="9"/>
  <c r="AA108" i="9"/>
  <c r="B111" i="9"/>
  <c r="B95" i="9"/>
  <c r="W121" i="9"/>
  <c r="W119" i="9"/>
  <c r="Q118" i="9"/>
  <c r="W117" i="9"/>
  <c r="W115" i="9"/>
  <c r="Q114" i="9"/>
  <c r="W113" i="9"/>
  <c r="Q110" i="9"/>
  <c r="W109" i="9"/>
  <c r="Q108" i="9"/>
  <c r="AA103" i="9"/>
  <c r="W101" i="9"/>
  <c r="W99" i="9"/>
  <c r="B98" i="9"/>
  <c r="B122" i="9"/>
  <c r="AB127" i="9"/>
  <c r="AB125" i="9"/>
  <c r="L125" i="9"/>
  <c r="R124" i="9"/>
  <c r="D123" i="9"/>
  <c r="AB121" i="9"/>
  <c r="B112" i="9"/>
  <c r="P126" i="9"/>
  <c r="D129" i="9"/>
  <c r="D121" i="9"/>
  <c r="F120" i="9"/>
  <c r="P119" i="9"/>
  <c r="P115" i="9"/>
  <c r="R114" i="9"/>
  <c r="AB111" i="9"/>
  <c r="AB107" i="9"/>
  <c r="L107" i="9"/>
  <c r="AB103" i="9"/>
  <c r="L103" i="9"/>
  <c r="P101" i="9"/>
  <c r="R100" i="9"/>
  <c r="AB97" i="9"/>
  <c r="L97" i="9"/>
  <c r="R96" i="9"/>
  <c r="L95" i="9"/>
  <c r="L110" i="9"/>
  <c r="AB100" i="9"/>
  <c r="M97" i="9"/>
  <c r="D124" i="9"/>
  <c r="T120" i="9"/>
  <c r="R117" i="9"/>
  <c r="H116" i="9"/>
  <c r="T112" i="9"/>
  <c r="H110" i="9"/>
  <c r="D100" i="9"/>
  <c r="T96" i="9"/>
  <c r="G106" i="9"/>
  <c r="G102" i="9"/>
  <c r="H134" i="9"/>
  <c r="T128" i="9"/>
  <c r="T122" i="9"/>
  <c r="X116" i="9"/>
  <c r="X112" i="9"/>
  <c r="T106" i="9"/>
  <c r="X104" i="9"/>
  <c r="T98" i="9"/>
  <c r="S95" i="9"/>
  <c r="O110" i="9"/>
  <c r="O130" i="9"/>
  <c r="O115" i="9"/>
  <c r="O120" i="9"/>
  <c r="O124" i="9"/>
  <c r="O134" i="9"/>
  <c r="O103" i="9"/>
  <c r="O128" i="9"/>
  <c r="O95" i="9"/>
  <c r="O133" i="9"/>
  <c r="O116" i="9"/>
  <c r="O102" i="9"/>
  <c r="Q131" i="9"/>
  <c r="Q133" i="9"/>
  <c r="Q123" i="9"/>
  <c r="Q115" i="9"/>
  <c r="Q119" i="9"/>
  <c r="Q129" i="9"/>
  <c r="Z121" i="9"/>
  <c r="N119" i="9"/>
  <c r="S98" i="9"/>
  <c r="I119" i="9"/>
  <c r="I108" i="9"/>
  <c r="I114" i="9"/>
  <c r="I123" i="9"/>
  <c r="I127" i="9"/>
  <c r="I129" i="9"/>
  <c r="I134" i="9"/>
  <c r="I133" i="9"/>
  <c r="F113" i="9"/>
  <c r="S124" i="9"/>
  <c r="S116" i="9"/>
  <c r="I107" i="9"/>
  <c r="I105" i="9"/>
  <c r="I101" i="9"/>
  <c r="I97" i="9"/>
  <c r="K108" i="9"/>
  <c r="K114" i="9"/>
  <c r="K122" i="9"/>
  <c r="K132" i="9"/>
  <c r="K118" i="9"/>
  <c r="K128" i="9"/>
  <c r="K95" i="9"/>
  <c r="K99" i="9"/>
  <c r="K130" i="9"/>
  <c r="K134" i="9"/>
  <c r="K126" i="9"/>
  <c r="S100" i="9"/>
  <c r="S129" i="9"/>
  <c r="I115" i="9"/>
  <c r="C128" i="9"/>
  <c r="C99" i="9"/>
  <c r="C111" i="9"/>
  <c r="C113" i="9"/>
  <c r="C118" i="9"/>
  <c r="C126" i="9"/>
  <c r="C133" i="9"/>
  <c r="C122" i="9"/>
  <c r="C132" i="9"/>
  <c r="C134" i="9"/>
  <c r="Q132" i="9"/>
  <c r="K131" i="9"/>
  <c r="O129" i="9"/>
  <c r="I128" i="9"/>
  <c r="S127" i="9"/>
  <c r="C127" i="9"/>
  <c r="Q124" i="9"/>
  <c r="K123" i="9"/>
  <c r="O121" i="9"/>
  <c r="I120" i="9"/>
  <c r="S119" i="9"/>
  <c r="C119" i="9"/>
  <c r="Q116" i="9"/>
  <c r="S113" i="9"/>
  <c r="O107" i="9"/>
  <c r="I106" i="9"/>
  <c r="O105" i="9"/>
  <c r="C103" i="9"/>
  <c r="S101" i="9"/>
  <c r="C101" i="9"/>
  <c r="I98" i="9"/>
  <c r="S97" i="9"/>
  <c r="C97" i="9"/>
  <c r="F134" i="9"/>
  <c r="Z132" i="9"/>
  <c r="F126" i="9"/>
  <c r="Z124" i="9"/>
  <c r="N122" i="9"/>
  <c r="O113" i="9"/>
  <c r="B100" i="9"/>
  <c r="B116" i="9"/>
  <c r="B132" i="9"/>
  <c r="F133" i="9"/>
  <c r="N131" i="9"/>
  <c r="F125" i="9"/>
  <c r="F130" i="9"/>
  <c r="Z128" i="9"/>
  <c r="F118" i="9"/>
  <c r="Z116" i="9"/>
  <c r="N114" i="9"/>
  <c r="F104" i="9"/>
  <c r="Z102" i="9"/>
  <c r="N100" i="9"/>
  <c r="F96" i="9"/>
  <c r="P127" i="9"/>
  <c r="P131" i="9"/>
  <c r="L130" i="9"/>
  <c r="L109" i="9"/>
  <c r="Z111" i="9"/>
  <c r="N107" i="9"/>
  <c r="Z103" i="9"/>
  <c r="L102" i="9"/>
  <c r="N99" i="9"/>
  <c r="Z95" i="9"/>
  <c r="N95" i="9"/>
  <c r="S120" i="9"/>
  <c r="I117" i="9"/>
  <c r="I113" i="9"/>
  <c r="C102" i="9"/>
  <c r="O100" i="9"/>
  <c r="O96" i="9"/>
  <c r="Q95" i="9"/>
  <c r="L120" i="9"/>
  <c r="F119" i="9"/>
  <c r="Z117" i="9"/>
  <c r="D114" i="9"/>
  <c r="Z105" i="9"/>
  <c r="F97" i="9"/>
  <c r="O132" i="9"/>
  <c r="O118" i="9"/>
  <c r="S106" i="9"/>
  <c r="O104" i="9"/>
  <c r="K100" i="9"/>
  <c r="K98" i="9"/>
  <c r="S96" i="9"/>
  <c r="U127" i="9"/>
  <c r="U107" i="9"/>
  <c r="U121" i="9"/>
  <c r="U125" i="9"/>
  <c r="U131" i="9"/>
  <c r="U134" i="9"/>
  <c r="U114" i="9"/>
  <c r="U133" i="9"/>
  <c r="U117" i="9"/>
  <c r="U129" i="9"/>
  <c r="I95" i="9"/>
  <c r="P134" i="9"/>
  <c r="N133" i="9"/>
  <c r="Z127" i="9"/>
  <c r="D126" i="9"/>
  <c r="N123" i="9"/>
  <c r="N121" i="9"/>
  <c r="AB118" i="9"/>
  <c r="P116" i="9"/>
  <c r="N115" i="9"/>
  <c r="N111" i="9"/>
  <c r="D110" i="9"/>
  <c r="L104" i="9"/>
  <c r="P102" i="9"/>
  <c r="L100" i="9"/>
  <c r="Z97" i="9"/>
  <c r="Q127" i="9"/>
  <c r="U119" i="9"/>
  <c r="O114" i="9"/>
  <c r="S102" i="9"/>
  <c r="W126" i="9"/>
  <c r="W134" i="9"/>
  <c r="W108" i="9"/>
  <c r="W116" i="9"/>
  <c r="W124" i="9"/>
  <c r="W107" i="9"/>
  <c r="W95" i="9"/>
  <c r="W120" i="9"/>
  <c r="W132" i="9"/>
  <c r="W130" i="9"/>
  <c r="W133" i="9"/>
  <c r="K96" i="9"/>
  <c r="M127" i="9"/>
  <c r="M109" i="9"/>
  <c r="M117" i="9"/>
  <c r="M125" i="9"/>
  <c r="M134" i="9"/>
  <c r="M133" i="9"/>
  <c r="M131" i="9"/>
  <c r="M121" i="9"/>
  <c r="P111" i="9"/>
  <c r="S107" i="9"/>
  <c r="Q113" i="9"/>
  <c r="O112" i="9"/>
  <c r="Q111" i="9"/>
  <c r="S110" i="9"/>
  <c r="Q109" i="9"/>
  <c r="S108" i="9"/>
  <c r="Q107" i="9"/>
  <c r="Q130" i="9"/>
  <c r="K129" i="9"/>
  <c r="O127" i="9"/>
  <c r="I126" i="9"/>
  <c r="S125" i="9"/>
  <c r="C125" i="9"/>
  <c r="Q122" i="9"/>
  <c r="K121" i="9"/>
  <c r="O119" i="9"/>
  <c r="I118" i="9"/>
  <c r="S117" i="9"/>
  <c r="C117" i="9"/>
  <c r="C115" i="9"/>
  <c r="K113" i="9"/>
  <c r="Q112" i="9"/>
  <c r="I110" i="9"/>
  <c r="S109" i="9"/>
  <c r="C109" i="9"/>
  <c r="K107" i="9"/>
  <c r="K105" i="9"/>
  <c r="Q104" i="9"/>
  <c r="S103" i="9"/>
  <c r="I102" i="9"/>
  <c r="O101" i="9"/>
  <c r="I100" i="9"/>
  <c r="S99" i="9"/>
  <c r="O97" i="9"/>
  <c r="I96" i="9"/>
  <c r="N128" i="9"/>
  <c r="F124" i="9"/>
  <c r="Z122" i="9"/>
  <c r="Q134" i="9"/>
  <c r="Z129" i="9"/>
  <c r="F127" i="9"/>
  <c r="B104" i="9"/>
  <c r="B120" i="9"/>
  <c r="N132" i="9"/>
  <c r="Z130" i="9"/>
  <c r="N120" i="9"/>
  <c r="F116" i="9"/>
  <c r="Z114" i="9"/>
  <c r="N112" i="9"/>
  <c r="N110" i="9"/>
  <c r="N108" i="9"/>
  <c r="N106" i="9"/>
  <c r="F102" i="9"/>
  <c r="Z100" i="9"/>
  <c r="N98" i="9"/>
  <c r="D127" i="9"/>
  <c r="D130" i="9"/>
  <c r="D134" i="9"/>
  <c r="D128" i="9"/>
  <c r="F105" i="9"/>
  <c r="N103" i="9"/>
  <c r="D102" i="9"/>
  <c r="D98" i="9"/>
  <c r="P96" i="9"/>
  <c r="C120" i="9"/>
  <c r="K116" i="9"/>
  <c r="I111" i="9"/>
  <c r="O106" i="9"/>
  <c r="C100" i="9"/>
  <c r="O98" i="9"/>
  <c r="C96" i="9"/>
  <c r="P122" i="9"/>
  <c r="D120" i="9"/>
  <c r="L112" i="9"/>
  <c r="N105" i="9"/>
  <c r="F101" i="9"/>
  <c r="I131" i="9"/>
  <c r="Q121" i="9"/>
  <c r="K112" i="9"/>
  <c r="K104" i="9"/>
  <c r="U95" i="9"/>
  <c r="N129" i="9"/>
  <c r="N127" i="9"/>
  <c r="N125" i="9"/>
  <c r="Z123" i="9"/>
  <c r="L122" i="9"/>
  <c r="F121" i="9"/>
  <c r="Z119" i="9"/>
  <c r="N117" i="9"/>
  <c r="L116" i="9"/>
  <c r="F115" i="9"/>
  <c r="Z113" i="9"/>
  <c r="P112" i="9"/>
  <c r="F111" i="9"/>
  <c r="R109" i="9"/>
  <c r="R107" i="9"/>
  <c r="D104" i="9"/>
  <c r="Z101" i="9"/>
  <c r="N97" i="9"/>
  <c r="R95" i="9"/>
  <c r="O126" i="9"/>
  <c r="K106" i="9"/>
  <c r="C104" i="9"/>
  <c r="K102" i="9"/>
  <c r="Y104" i="9"/>
  <c r="Y109" i="9"/>
  <c r="Y113" i="9"/>
  <c r="Y119" i="9"/>
  <c r="Y133" i="9"/>
  <c r="Y115" i="9"/>
  <c r="Y127" i="9"/>
  <c r="Y129" i="9"/>
  <c r="Y108" i="9"/>
  <c r="Y123" i="9"/>
  <c r="Y134" i="9"/>
  <c r="M95" i="9"/>
  <c r="AB95" i="9"/>
  <c r="S132" i="9"/>
  <c r="S118" i="9"/>
  <c r="S126" i="9"/>
  <c r="S105" i="9"/>
  <c r="S112" i="9"/>
  <c r="S133" i="9"/>
  <c r="S122" i="9"/>
  <c r="S134" i="9"/>
  <c r="S128" i="9"/>
  <c r="S121" i="9"/>
  <c r="B101" i="9"/>
  <c r="B117" i="9"/>
  <c r="B133" i="9"/>
  <c r="S114" i="9"/>
  <c r="K110" i="9"/>
  <c r="I109" i="9"/>
  <c r="O108" i="9"/>
  <c r="B103" i="9"/>
  <c r="B119" i="9"/>
  <c r="I132" i="9"/>
  <c r="S131" i="9"/>
  <c r="C131" i="9"/>
  <c r="Q128" i="9"/>
  <c r="K127" i="9"/>
  <c r="O125" i="9"/>
  <c r="I124" i="9"/>
  <c r="S123" i="9"/>
  <c r="C123" i="9"/>
  <c r="Q120" i="9"/>
  <c r="K119" i="9"/>
  <c r="O117" i="9"/>
  <c r="I116" i="9"/>
  <c r="S115" i="9"/>
  <c r="O111" i="9"/>
  <c r="O109" i="9"/>
  <c r="Q106" i="9"/>
  <c r="K103" i="9"/>
  <c r="K101" i="9"/>
  <c r="O99" i="9"/>
  <c r="Q98" i="9"/>
  <c r="K97" i="9"/>
  <c r="B102" i="9"/>
  <c r="B118" i="9"/>
  <c r="B134" i="9"/>
  <c r="N134" i="9"/>
  <c r="F132" i="9"/>
  <c r="L129" i="9"/>
  <c r="F128" i="9"/>
  <c r="N126" i="9"/>
  <c r="L123" i="9"/>
  <c r="F122" i="9"/>
  <c r="I104" i="9"/>
  <c r="L126" i="9"/>
  <c r="P124" i="9"/>
  <c r="B108" i="9"/>
  <c r="B124" i="9"/>
  <c r="L134" i="9"/>
  <c r="L132" i="9"/>
  <c r="AB130" i="9"/>
  <c r="Z125" i="9"/>
  <c r="AB131" i="9"/>
  <c r="P129" i="9"/>
  <c r="P121" i="9"/>
  <c r="Z120" i="9"/>
  <c r="D119" i="9"/>
  <c r="N118" i="9"/>
  <c r="AB115" i="9"/>
  <c r="L115" i="9"/>
  <c r="F114" i="9"/>
  <c r="P113" i="9"/>
  <c r="Z112" i="9"/>
  <c r="Z110" i="9"/>
  <c r="Z108" i="9"/>
  <c r="Z106" i="9"/>
  <c r="D105" i="9"/>
  <c r="N104" i="9"/>
  <c r="R102" i="9"/>
  <c r="AB101" i="9"/>
  <c r="L101" i="9"/>
  <c r="F100" i="9"/>
  <c r="P99" i="9"/>
  <c r="Z98" i="9"/>
  <c r="D97" i="9"/>
  <c r="N96" i="9"/>
  <c r="D95" i="9"/>
  <c r="Z109" i="9"/>
  <c r="H108" i="9"/>
  <c r="P106" i="9"/>
  <c r="T104" i="9"/>
  <c r="F103" i="9"/>
  <c r="H100" i="9"/>
  <c r="X98" i="9"/>
  <c r="R97" i="9"/>
  <c r="D96" i="9"/>
  <c r="F95" i="9"/>
  <c r="I125" i="9"/>
  <c r="O122" i="9"/>
  <c r="M119" i="9"/>
  <c r="C116" i="9"/>
  <c r="W110" i="9"/>
  <c r="C106" i="9"/>
  <c r="S104" i="9"/>
  <c r="M101" i="9"/>
  <c r="Q99" i="9"/>
  <c r="C98" i="9"/>
  <c r="AA132" i="9"/>
  <c r="AA101" i="9"/>
  <c r="AA122" i="9"/>
  <c r="AA134" i="9"/>
  <c r="AA130" i="9"/>
  <c r="AA95" i="9"/>
  <c r="AA128" i="9"/>
  <c r="AA118" i="9"/>
  <c r="E129" i="9"/>
  <c r="E112" i="9"/>
  <c r="E121" i="9"/>
  <c r="E127" i="9"/>
  <c r="E134" i="9"/>
  <c r="E117" i="9"/>
  <c r="E133" i="9"/>
  <c r="E113" i="9"/>
  <c r="E131" i="9"/>
  <c r="E104" i="9"/>
  <c r="E115" i="9"/>
  <c r="E125" i="9"/>
  <c r="G130" i="9"/>
  <c r="G134" i="9"/>
  <c r="G116" i="9"/>
  <c r="G124" i="9"/>
  <c r="G132" i="9"/>
  <c r="G133" i="9"/>
  <c r="G120" i="9"/>
  <c r="G95" i="9"/>
  <c r="H122" i="9"/>
  <c r="AB120" i="9"/>
  <c r="P118" i="9"/>
  <c r="Z115" i="9"/>
  <c r="T114" i="9"/>
  <c r="D112" i="9"/>
  <c r="T110" i="9"/>
  <c r="X108" i="9"/>
  <c r="X106" i="9"/>
  <c r="AB104" i="9"/>
  <c r="X102" i="9"/>
  <c r="P100" i="9"/>
  <c r="L98" i="9"/>
  <c r="H96" i="9"/>
  <c r="C130" i="9"/>
  <c r="AA124" i="9"/>
  <c r="AA120" i="9"/>
  <c r="AA116" i="9"/>
  <c r="C108" i="9"/>
  <c r="Q105" i="9"/>
  <c r="Y103" i="9"/>
  <c r="Q101" i="9"/>
  <c r="I99" i="9"/>
  <c r="E97" i="9"/>
  <c r="G96" i="9"/>
  <c r="X134" i="9"/>
  <c r="Z133" i="9"/>
  <c r="X132" i="9"/>
  <c r="F129" i="9"/>
  <c r="X126" i="9"/>
  <c r="X124" i="9"/>
  <c r="F123" i="9"/>
  <c r="D122" i="9"/>
  <c r="X120" i="9"/>
  <c r="R119" i="9"/>
  <c r="L118" i="9"/>
  <c r="F117" i="9"/>
  <c r="D116" i="9"/>
  <c r="X114" i="9"/>
  <c r="R113" i="9"/>
  <c r="H112" i="9"/>
  <c r="X110" i="9"/>
  <c r="F109" i="9"/>
  <c r="F107" i="9"/>
  <c r="R103" i="9"/>
  <c r="N101" i="9"/>
  <c r="F99" i="9"/>
  <c r="S130" i="9"/>
  <c r="Q125" i="9"/>
  <c r="I121" i="9"/>
  <c r="Q117" i="9"/>
  <c r="G110" i="9"/>
  <c r="U105" i="9"/>
  <c r="Q103" i="9"/>
  <c r="Y101" i="9"/>
  <c r="U99" i="9"/>
  <c r="U97" i="9"/>
  <c r="W96" i="9"/>
  <c r="Y95" i="9"/>
  <c r="D107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<sst xmlns="http://schemas.openxmlformats.org/spreadsheetml/2006/main" count="860" uniqueCount="112">
  <si>
    <t>Date</t>
  </si>
  <si>
    <t>BUD</t>
  </si>
  <si>
    <t>WMT</t>
  </si>
  <si>
    <t>VWS.CO</t>
  </si>
  <si>
    <t>VMC</t>
  </si>
  <si>
    <t>UG.PA</t>
  </si>
  <si>
    <t>SVE.DE</t>
  </si>
  <si>
    <t>SHOP</t>
  </si>
  <si>
    <t>SALM.OL</t>
  </si>
  <si>
    <t>PHIA.AS</t>
  </si>
  <si>
    <t>NVO</t>
  </si>
  <si>
    <t>NESN.SW</t>
  </si>
  <si>
    <t>MGA</t>
  </si>
  <si>
    <t>MDT</t>
  </si>
  <si>
    <t>MCD</t>
  </si>
  <si>
    <t>JPM</t>
  </si>
  <si>
    <t>JBLU</t>
  </si>
  <si>
    <t>IBTS.MI</t>
  </si>
  <si>
    <t>GWPH</t>
  </si>
  <si>
    <t>ELY</t>
  </si>
  <si>
    <t>ETN</t>
  </si>
  <si>
    <t>CRBN.AS</t>
  </si>
  <si>
    <t>C</t>
  </si>
  <si>
    <t>BORG.ST</t>
  </si>
  <si>
    <t>BAM</t>
  </si>
  <si>
    <t>ASML</t>
  </si>
  <si>
    <t>ASML.AS</t>
  </si>
  <si>
    <t>AHLA.DE</t>
  </si>
  <si>
    <t>AD.AS</t>
  </si>
  <si>
    <t>Stock Price</t>
  </si>
  <si>
    <t>Walmart</t>
  </si>
  <si>
    <t>Nestle</t>
  </si>
  <si>
    <t xml:space="preserve">Shareholder Value </t>
  </si>
  <si>
    <t>Shopify</t>
  </si>
  <si>
    <t>Salmar</t>
  </si>
  <si>
    <t>Novo Nordisk</t>
  </si>
  <si>
    <t>Magna</t>
  </si>
  <si>
    <t>JPMorgan</t>
  </si>
  <si>
    <t>JetBlue</t>
  </si>
  <si>
    <t>GW Parhmaceuticals</t>
  </si>
  <si>
    <t>Eaton</t>
  </si>
  <si>
    <t>Corbion</t>
  </si>
  <si>
    <t>Citigroup</t>
  </si>
  <si>
    <t>Bjorn Borg</t>
  </si>
  <si>
    <t>Brookfield Asset Management</t>
  </si>
  <si>
    <t>Ahold Delhaize</t>
  </si>
  <si>
    <t>Alibaba</t>
  </si>
  <si>
    <t>Philips</t>
  </si>
  <si>
    <t>Peugeot</t>
  </si>
  <si>
    <t>McDonald's</t>
  </si>
  <si>
    <t>Medtronic</t>
  </si>
  <si>
    <t>Vestas</t>
  </si>
  <si>
    <t xml:space="preserve">Vulcan </t>
  </si>
  <si>
    <t>T-Bill</t>
  </si>
  <si>
    <t>Callaway Golf</t>
  </si>
  <si>
    <t>Anheuser-Bush</t>
  </si>
  <si>
    <t>Returns</t>
  </si>
  <si>
    <t>Average Returns</t>
  </si>
  <si>
    <t>Average</t>
  </si>
  <si>
    <t>Variance</t>
  </si>
  <si>
    <t>Variance/Covariance Matrix</t>
  </si>
  <si>
    <t>Diagonal is Variance of each stock..</t>
  </si>
  <si>
    <t>How much a stock tends to deviate from Mean Return</t>
  </si>
  <si>
    <t>Other values are Covariance between stocks.</t>
  </si>
  <si>
    <t>Positive Cov shows that 2 stock returns move together.</t>
  </si>
  <si>
    <t>Neg Cov shows that 2 stock returns move in opposite.</t>
  </si>
  <si>
    <t>Weights</t>
  </si>
  <si>
    <t>Portfolio Variance</t>
  </si>
  <si>
    <t>Portfolio SD</t>
  </si>
  <si>
    <t>Highest Return</t>
  </si>
  <si>
    <t>Sigma</t>
  </si>
  <si>
    <t>Excess Returns</t>
  </si>
  <si>
    <t>Correlation with Sigma</t>
  </si>
  <si>
    <t>Mean</t>
  </si>
  <si>
    <t>Sum of Weigts</t>
  </si>
  <si>
    <t>Portfolio Mean</t>
  </si>
  <si>
    <t>Portfolio Weights</t>
  </si>
  <si>
    <t>"= SUMPRODUCT(W,U)"</t>
  </si>
  <si>
    <t>"=MMULT(TRANSPOSE(w), MMULT(Matrix,w)"</t>
  </si>
  <si>
    <t>1. Calculations</t>
  </si>
  <si>
    <t>2. Results</t>
  </si>
  <si>
    <t>3. Graph</t>
  </si>
  <si>
    <t>Stock</t>
  </si>
  <si>
    <t>Weight</t>
  </si>
  <si>
    <t>Cash:</t>
  </si>
  <si>
    <t>Share</t>
  </si>
  <si>
    <t>Optimal</t>
  </si>
  <si>
    <t>Most Diversified</t>
  </si>
  <si>
    <t>Stock Mean</t>
  </si>
  <si>
    <t>Stock Variance</t>
  </si>
  <si>
    <t>Stock SD</t>
  </si>
  <si>
    <t>Consumer Goods</t>
  </si>
  <si>
    <t>Finanial Services</t>
  </si>
  <si>
    <t>Healthcare</t>
  </si>
  <si>
    <t>Industrials</t>
  </si>
  <si>
    <t>Technology</t>
  </si>
  <si>
    <t>Company</t>
  </si>
  <si>
    <t>Factset Estimated LT-Growth Rate</t>
  </si>
  <si>
    <t>Vulcan</t>
  </si>
  <si>
    <t>JP Morgan Chase</t>
  </si>
  <si>
    <t>Shareholder Value Beteiligungen</t>
  </si>
  <si>
    <t>Portfolio Return</t>
  </si>
  <si>
    <t>Correlations</t>
  </si>
  <si>
    <t>Stock Weights of Portfolios</t>
  </si>
  <si>
    <t>Sharpe Ratio</t>
  </si>
  <si>
    <t>10 year T-Bill</t>
  </si>
  <si>
    <t>Monthly 10 year T-Bill</t>
  </si>
  <si>
    <t>CML Mean</t>
  </si>
  <si>
    <t>CML SD</t>
  </si>
  <si>
    <t>To buy</t>
  </si>
  <si>
    <t>NOT buy</t>
  </si>
  <si>
    <t>Mastercard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</si>
</sst>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&quot;€&quot;* #,##0.00_-;\-&quot;€&quot;* #,##0.00_-;_-&quot;€&quot;* &quot;-&quot;??_-;_-@_-"/>
    <numFmt numFmtId="165" formatCode="_-* #,##0.00_-;\-* #,##0.00_-;_-* &quot;-&quot;??_-;_-@_-"/>
    <numFmt numFmtId="166" formatCode="dd/mm/yyyy;@"/>
    <numFmt numFmtId="167" formatCode="&quot;€&quot;#,##0.00"/>
    <numFmt numFmtId="168" formatCode="0.000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8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0"/>
      <color rgb="FF000000"/>
      <name val="Helvetica Neue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3" borderId="0" applyNumberFormat="0" applyBorder="0" applyAlignment="0" applyProtection="0"/>
  </cellStyleXfs>
  <cellXfs count="84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9" fontId="0" fillId="0" borderId="0" xfId="2" applyFont="1"/>
    <xf numFmtId="10" fontId="0" fillId="0" borderId="0" xfId="2" applyNumberFormat="1" applyFont="1"/>
    <xf numFmtId="10" fontId="0" fillId="0" borderId="0" xfId="0" applyNumberFormat="1"/>
    <xf numFmtId="0" fontId="0" fillId="0" borderId="0" xfId="0" applyFill="1"/>
    <xf numFmtId="0" fontId="0" fillId="4" borderId="0" xfId="0" applyFill="1"/>
    <xf numFmtId="0" fontId="2" fillId="0" borderId="0" xfId="0" applyFont="1" applyAlignment="1">
      <alignment horizontal="center" vertical="center"/>
    </xf>
    <xf numFmtId="166" fontId="0" fillId="0" borderId="0" xfId="0" applyNumberFormat="1" applyFill="1" applyBorder="1"/>
    <xf numFmtId="2" fontId="0" fillId="0" borderId="0" xfId="0" applyNumberFormat="1" applyFill="1" applyBorder="1"/>
    <xf numFmtId="2" fontId="0" fillId="0" borderId="0" xfId="0" applyNumberFormat="1" applyFill="1" applyBorder="1" applyAlignment="1">
      <alignment horizontal="center" vertical="center"/>
    </xf>
    <xf numFmtId="10" fontId="0" fillId="0" borderId="0" xfId="2" applyNumberFormat="1" applyFont="1" applyFill="1" applyBorder="1"/>
    <xf numFmtId="2" fontId="0" fillId="0" borderId="0" xfId="0" applyNumberFormat="1" applyFill="1" applyBorder="1" applyAlignment="1">
      <alignment horizontal="center"/>
    </xf>
    <xf numFmtId="2" fontId="0" fillId="0" borderId="0" xfId="2" applyNumberFormat="1" applyFont="1"/>
    <xf numFmtId="0" fontId="4" fillId="0" borderId="0" xfId="0" applyFont="1"/>
    <xf numFmtId="0" fontId="0" fillId="0" borderId="0" xfId="0" applyNumberFormat="1" applyFill="1" applyBorder="1"/>
    <xf numFmtId="0" fontId="5" fillId="0" borderId="0" xfId="0" applyNumberFormat="1" applyFont="1" applyFill="1" applyBorder="1"/>
    <xf numFmtId="0" fontId="3" fillId="0" borderId="0" xfId="0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10" fontId="0" fillId="0" borderId="0" xfId="2" applyNumberFormat="1" applyFont="1" applyBorder="1"/>
    <xf numFmtId="0" fontId="0" fillId="0" borderId="0" xfId="0" applyBorder="1"/>
    <xf numFmtId="0" fontId="0" fillId="0" borderId="0" xfId="0" applyFont="1"/>
    <xf numFmtId="2" fontId="0" fillId="0" borderId="2" xfId="0" applyNumberFormat="1" applyFill="1" applyBorder="1" applyAlignment="1">
      <alignment horizontal="center" vertical="center"/>
    </xf>
    <xf numFmtId="10" fontId="0" fillId="0" borderId="2" xfId="2" applyNumberFormat="1" applyFont="1" applyFill="1" applyBorder="1"/>
    <xf numFmtId="2" fontId="0" fillId="0" borderId="3" xfId="0" applyNumberFormat="1" applyFill="1" applyBorder="1" applyAlignment="1">
      <alignment horizontal="center" vertical="center"/>
    </xf>
    <xf numFmtId="10" fontId="0" fillId="0" borderId="3" xfId="2" applyNumberFormat="1" applyFont="1" applyBorder="1"/>
    <xf numFmtId="10" fontId="0" fillId="5" borderId="5" xfId="2" applyNumberFormat="1" applyFont="1" applyFill="1" applyBorder="1"/>
    <xf numFmtId="10" fontId="0" fillId="0" borderId="5" xfId="2" applyNumberFormat="1" applyFont="1" applyBorder="1"/>
    <xf numFmtId="10" fontId="0" fillId="0" borderId="6" xfId="2" applyNumberFormat="1" applyFont="1" applyFill="1" applyBorder="1"/>
    <xf numFmtId="10" fontId="1" fillId="3" borderId="0" xfId="3" applyNumberFormat="1"/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Font="1" applyBorder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/>
    </xf>
    <xf numFmtId="164" fontId="0" fillId="0" borderId="0" xfId="1" applyNumberFormat="1" applyFont="1" applyFill="1" applyBorder="1"/>
    <xf numFmtId="10" fontId="1" fillId="2" borderId="6" xfId="2" applyNumberFormat="1" applyFill="1" applyBorder="1" applyAlignment="1">
      <alignment vertical="center"/>
    </xf>
    <xf numFmtId="10" fontId="1" fillId="2" borderId="0" xfId="2" applyNumberFormat="1" applyFill="1" applyBorder="1" applyAlignment="1">
      <alignment vertical="center"/>
    </xf>
    <xf numFmtId="10" fontId="1" fillId="2" borderId="0" xfId="2" applyNumberFormat="1" applyFill="1"/>
    <xf numFmtId="0" fontId="2" fillId="0" borderId="0" xfId="0" applyFont="1" applyBorder="1" applyAlignment="1">
      <alignment horizontal="center" vertical="center"/>
    </xf>
    <xf numFmtId="10" fontId="0" fillId="0" borderId="0" xfId="2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167" fontId="0" fillId="0" borderId="0" xfId="0" applyNumberFormat="1"/>
    <xf numFmtId="10" fontId="0" fillId="0" borderId="0" xfId="0" applyNumberFormat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2" xfId="0" applyBorder="1"/>
    <xf numFmtId="0" fontId="0" fillId="0" borderId="5" xfId="0" applyFill="1" applyBorder="1" applyAlignment="1">
      <alignment horizontal="center" vertical="center"/>
    </xf>
    <xf numFmtId="10" fontId="0" fillId="0" borderId="1" xfId="2" applyNumberFormat="1" applyFont="1" applyBorder="1"/>
    <xf numFmtId="10" fontId="0" fillId="0" borderId="1" xfId="2" applyNumberFormat="1" applyFont="1" applyBorder="1" applyAlignment="1">
      <alignment horizontal="center"/>
    </xf>
    <xf numFmtId="10" fontId="0" fillId="0" borderId="0" xfId="2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3" xfId="0" applyBorder="1"/>
    <xf numFmtId="9" fontId="7" fillId="4" borderId="0" xfId="0" applyNumberFormat="1" applyFont="1" applyFill="1" applyBorder="1" applyAlignment="1">
      <alignment horizontal="center"/>
    </xf>
    <xf numFmtId="9" fontId="7" fillId="4" borderId="0" xfId="0" applyNumberFormat="1" applyFont="1" applyFill="1" applyAlignment="1">
      <alignment horizontal="center"/>
    </xf>
    <xf numFmtId="9" fontId="7" fillId="0" borderId="0" xfId="0" applyNumberFormat="1" applyFont="1" applyBorder="1" applyAlignment="1">
      <alignment horizontal="center"/>
    </xf>
    <xf numFmtId="9" fontId="7" fillId="0" borderId="0" xfId="0" applyNumberFormat="1" applyFont="1" applyAlignment="1">
      <alignment horizontal="center"/>
    </xf>
    <xf numFmtId="10" fontId="7" fillId="6" borderId="0" xfId="2" applyNumberFormat="1" applyFont="1" applyFill="1" applyBorder="1" applyAlignment="1">
      <alignment horizontal="center"/>
    </xf>
    <xf numFmtId="0" fontId="0" fillId="0" borderId="14" xfId="0" applyBorder="1"/>
    <xf numFmtId="0" fontId="7" fillId="4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168" fontId="1" fillId="2" borderId="0" xfId="2" applyNumberFormat="1" applyFill="1"/>
    <xf numFmtId="9" fontId="0" fillId="0" borderId="0" xfId="0" applyNumberFormat="1"/>
    <xf numFmtId="2" fontId="9" fillId="0" borderId="0" xfId="0" applyNumberFormat="1" applyFont="1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</cellXfs>
  <cellStyles count="4">
    <cellStyle name="60% - Accent1" xfId="3" builtinId="32"/>
    <cellStyle name="Comma" xfId="1" builtinId="3"/>
    <cellStyle name="Normal" xfId="0" builtinId="0"/>
    <cellStyle name="Per cent" xfId="2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Monthly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Portfolio Returns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9"/>
            <c:marker>
              <c:symbol val="circle"/>
              <c:size val="5"/>
              <c:spPr>
                <a:solidFill>
                  <a:srgbClr val="00B050"/>
                </a:solidFill>
                <a:ln w="25400">
                  <a:solidFill>
                    <a:srgbClr val="00B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80E2-E541-AD10-8983EDB704EC}"/>
              </c:ext>
            </c:extLst>
          </c:dPt>
          <c:xVal>
            <c:numRef>
              <c:f>'Portfolio Optimsation'!$B$64:$Z$64</c:f>
              <c:numCache>
                <c:formatCode>0.00%</c:formatCode>
                <c:ptCount val="25"/>
                <c:pt idx="0">
                  <c:v>2.9021648848340183E-2</c:v>
                </c:pt>
                <c:pt idx="1">
                  <c:v>2.8472270712838949E-2</c:v>
                </c:pt>
                <c:pt idx="2">
                  <c:v>2.7963023114313736E-2</c:v>
                </c:pt>
                <c:pt idx="3">
                  <c:v>2.7443802416855626E-2</c:v>
                </c:pt>
                <c:pt idx="4">
                  <c:v>2.7031753368493432E-2</c:v>
                </c:pt>
                <c:pt idx="5">
                  <c:v>2.6873951706112186E-2</c:v>
                </c:pt>
                <c:pt idx="6">
                  <c:v>2.6560274741787824E-2</c:v>
                </c:pt>
                <c:pt idx="7">
                  <c:v>2.6378571557884062E-2</c:v>
                </c:pt>
                <c:pt idx="8">
                  <c:v>2.6283150470839321E-2</c:v>
                </c:pt>
                <c:pt idx="9">
                  <c:v>2.6278818133205793E-2</c:v>
                </c:pt>
                <c:pt idx="10">
                  <c:v>2.6367606806641349E-2</c:v>
                </c:pt>
                <c:pt idx="11">
                  <c:v>2.6537276930393199E-2</c:v>
                </c:pt>
                <c:pt idx="12">
                  <c:v>2.6787370799281E-2</c:v>
                </c:pt>
                <c:pt idx="13">
                  <c:v>2.7056068830410031E-2</c:v>
                </c:pt>
                <c:pt idx="14">
                  <c:v>2.7377008358349993E-2</c:v>
                </c:pt>
                <c:pt idx="15">
                  <c:v>2.7820900256815329E-2</c:v>
                </c:pt>
                <c:pt idx="16">
                  <c:v>2.8301361529788766E-2</c:v>
                </c:pt>
                <c:pt idx="17">
                  <c:v>2.8861482451882112E-2</c:v>
                </c:pt>
                <c:pt idx="18">
                  <c:v>2.9567222418797671E-2</c:v>
                </c:pt>
                <c:pt idx="19">
                  <c:v>3.0256589678594733E-2</c:v>
                </c:pt>
                <c:pt idx="20">
                  <c:v>3.119426133054392E-2</c:v>
                </c:pt>
                <c:pt idx="21">
                  <c:v>3.2209504732748272E-2</c:v>
                </c:pt>
                <c:pt idx="22">
                  <c:v>3.3294887554792839E-2</c:v>
                </c:pt>
                <c:pt idx="23">
                  <c:v>3.4444117739351993E-2</c:v>
                </c:pt>
                <c:pt idx="24">
                  <c:v>9.2732302455942495E-2</c:v>
                </c:pt>
              </c:numCache>
            </c:numRef>
          </c:xVal>
          <c:yVal>
            <c:numRef>
              <c:f>'Portfolio Optimsation'!$B$65:$Z$65</c:f>
              <c:numCache>
                <c:formatCode>0.00%</c:formatCode>
                <c:ptCount val="25"/>
                <c:pt idx="0">
                  <c:v>1.9999996958270489E-4</c:v>
                </c:pt>
                <c:pt idx="1">
                  <c:v>9.999999897380412E-4</c:v>
                </c:pt>
                <c:pt idx="2">
                  <c:v>1.800000021848557E-3</c:v>
                </c:pt>
                <c:pt idx="3">
                  <c:v>2.7000000094347786E-3</c:v>
                </c:pt>
                <c:pt idx="4">
                  <c:v>3.5000024055627885E-3</c:v>
                </c:pt>
                <c:pt idx="5">
                  <c:v>4.3000000701437103E-3</c:v>
                </c:pt>
                <c:pt idx="6">
                  <c:v>5.2000042783018662E-3</c:v>
                </c:pt>
                <c:pt idx="7">
                  <c:v>6.0000049421091613E-3</c:v>
                </c:pt>
                <c:pt idx="8">
                  <c:v>6.8000057606867779E-3</c:v>
                </c:pt>
                <c:pt idx="9">
                  <c:v>7.7000065946892108E-3</c:v>
                </c:pt>
                <c:pt idx="10">
                  <c:v>8.5000072200841024E-3</c:v>
                </c:pt>
                <c:pt idx="11">
                  <c:v>9.2999999950670979E-3</c:v>
                </c:pt>
                <c:pt idx="12">
                  <c:v>1.0199999945632764E-2</c:v>
                </c:pt>
                <c:pt idx="13">
                  <c:v>1.0999999962825826E-2</c:v>
                </c:pt>
                <c:pt idx="14">
                  <c:v>1.1799999989142881E-2</c:v>
                </c:pt>
                <c:pt idx="15">
                  <c:v>1.2699999944181122E-2</c:v>
                </c:pt>
                <c:pt idx="16">
                  <c:v>1.3500012691658283E-2</c:v>
                </c:pt>
                <c:pt idx="17">
                  <c:v>1.4300013482144085E-2</c:v>
                </c:pt>
                <c:pt idx="18">
                  <c:v>1.5200014233680141E-2</c:v>
                </c:pt>
                <c:pt idx="19">
                  <c:v>1.600000008248148E-2</c:v>
                </c:pt>
                <c:pt idx="20">
                  <c:v>1.7000015989564948E-2</c:v>
                </c:pt>
                <c:pt idx="21">
                  <c:v>1.800001384614431E-2</c:v>
                </c:pt>
                <c:pt idx="22">
                  <c:v>1.9000014807638788E-2</c:v>
                </c:pt>
                <c:pt idx="23">
                  <c:v>2.0000016023954518E-2</c:v>
                </c:pt>
                <c:pt idx="24">
                  <c:v>5.0000000157705775E-2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E2-E541-AD10-8983EDB70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913936"/>
        <c:axId val="126742432"/>
      </c:scatterChart>
      <c:scatterChart>
        <c:scatterStyle val="lineMarker"/>
        <c:varyColors val="0"/>
        <c:ser>
          <c:idx val="1"/>
          <c:order val="1"/>
          <c:tx>
            <c:v>Individual Stock Returns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'Portfolio Optimsation'!$C$72:$AB$72</c:f>
              <c:numCache>
                <c:formatCode>0.00%</c:formatCode>
                <c:ptCount val="26"/>
                <c:pt idx="0">
                  <c:v>5.6318252943011161E-2</c:v>
                </c:pt>
                <c:pt idx="1">
                  <c:v>8.5093195510158426E-2</c:v>
                </c:pt>
                <c:pt idx="2">
                  <c:v>6.5671336587249676E-2</c:v>
                </c:pt>
                <c:pt idx="3">
                  <c:v>8.2655652495064569E-2</c:v>
                </c:pt>
                <c:pt idx="4">
                  <c:v>5.1390476536543626E-2</c:v>
                </c:pt>
                <c:pt idx="5">
                  <c:v>0.1108774565198074</c:v>
                </c:pt>
                <c:pt idx="6">
                  <c:v>9.6452295810304345E-2</c:v>
                </c:pt>
                <c:pt idx="7">
                  <c:v>5.2070017325736698E-2</c:v>
                </c:pt>
                <c:pt idx="8">
                  <c:v>5.7695349155188896E-2</c:v>
                </c:pt>
                <c:pt idx="9">
                  <c:v>3.7137824858680953E-2</c:v>
                </c:pt>
                <c:pt idx="10">
                  <c:v>8.1372022274828079E-2</c:v>
                </c:pt>
                <c:pt idx="11">
                  <c:v>4.9992409742431167E-2</c:v>
                </c:pt>
                <c:pt idx="12">
                  <c:v>4.096426802809177E-2</c:v>
                </c:pt>
                <c:pt idx="13">
                  <c:v>5.7170037410468791E-2</c:v>
                </c:pt>
                <c:pt idx="14">
                  <c:v>7.8961960698712391E-2</c:v>
                </c:pt>
                <c:pt idx="15">
                  <c:v>0.1261227939756546</c:v>
                </c:pt>
                <c:pt idx="16">
                  <c:v>8.0615281600789318E-2</c:v>
                </c:pt>
                <c:pt idx="17">
                  <c:v>6.3799077951613534E-2</c:v>
                </c:pt>
                <c:pt idx="18">
                  <c:v>6.1678495845761662E-2</c:v>
                </c:pt>
                <c:pt idx="19">
                  <c:v>7.7652339394073899E-2</c:v>
                </c:pt>
                <c:pt idx="20">
                  <c:v>7.0320985871447889E-2</c:v>
                </c:pt>
                <c:pt idx="21">
                  <c:v>8.0511563460963539E-2</c:v>
                </c:pt>
                <c:pt idx="22">
                  <c:v>4.8524786441414849E-2</c:v>
                </c:pt>
                <c:pt idx="23">
                  <c:v>6.6652789494093742E-2</c:v>
                </c:pt>
                <c:pt idx="24">
                  <c:v>8.4195328205079051E-2</c:v>
                </c:pt>
                <c:pt idx="25">
                  <c:v>5.688627889091237E-2</c:v>
                </c:pt>
              </c:numCache>
            </c:numRef>
          </c:xVal>
          <c:yVal>
            <c:numRef>
              <c:f>'Portfolio Optimsation'!$C$70:$AB$70</c:f>
              <c:numCache>
                <c:formatCode>0.00%</c:formatCode>
                <c:ptCount val="26"/>
                <c:pt idx="0">
                  <c:v>1.2107757125727325E-2</c:v>
                </c:pt>
                <c:pt idx="1">
                  <c:v>8.7203663945776052E-3</c:v>
                </c:pt>
                <c:pt idx="2">
                  <c:v>1.1111357749460954E-3</c:v>
                </c:pt>
                <c:pt idx="3">
                  <c:v>2.3512693829601779E-3</c:v>
                </c:pt>
                <c:pt idx="4">
                  <c:v>-3.4600016392110134E-3</c:v>
                </c:pt>
                <c:pt idx="5">
                  <c:v>5.6202879213354172E-2</c:v>
                </c:pt>
                <c:pt idx="6">
                  <c:v>2.1192215381393986E-2</c:v>
                </c:pt>
                <c:pt idx="7">
                  <c:v>8.2791191203490013E-3</c:v>
                </c:pt>
                <c:pt idx="8">
                  <c:v>1.405131308536888E-2</c:v>
                </c:pt>
                <c:pt idx="9">
                  <c:v>8.1298063211818518E-3</c:v>
                </c:pt>
                <c:pt idx="10">
                  <c:v>3.7470199665903341E-3</c:v>
                </c:pt>
                <c:pt idx="11">
                  <c:v>6.4312681727368842E-3</c:v>
                </c:pt>
                <c:pt idx="12">
                  <c:v>1.1741278372896655E-2</c:v>
                </c:pt>
                <c:pt idx="13">
                  <c:v>8.3692568752346264E-3</c:v>
                </c:pt>
                <c:pt idx="14">
                  <c:v>-2.7116291037281859E-3</c:v>
                </c:pt>
                <c:pt idx="15">
                  <c:v>1.9344742008318566E-3</c:v>
                </c:pt>
                <c:pt idx="16">
                  <c:v>1.4981264488429685E-2</c:v>
                </c:pt>
                <c:pt idx="17">
                  <c:v>7.7532099901979458E-3</c:v>
                </c:pt>
                <c:pt idx="18">
                  <c:v>9.3228450376995255E-3</c:v>
                </c:pt>
                <c:pt idx="19">
                  <c:v>4.0130802935733484E-3</c:v>
                </c:pt>
                <c:pt idx="20">
                  <c:v>-1.3744482544297051E-2</c:v>
                </c:pt>
                <c:pt idx="21">
                  <c:v>-1.4545338922346185E-2</c:v>
                </c:pt>
                <c:pt idx="22">
                  <c:v>1.3266924263890648E-2</c:v>
                </c:pt>
                <c:pt idx="23">
                  <c:v>2.127843387725455E-2</c:v>
                </c:pt>
                <c:pt idx="24">
                  <c:v>1.9266588611158493E-2</c:v>
                </c:pt>
                <c:pt idx="25">
                  <c:v>2.7552611886100531E-3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E2-E541-AD10-8983EDB704EC}"/>
            </c:ext>
          </c:extLst>
        </c:ser>
        <c:ser>
          <c:idx val="2"/>
          <c:order val="2"/>
          <c:tx>
            <c:v>Old Portfolio Return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38100">
                <a:solidFill>
                  <a:srgbClr val="C00000"/>
                </a:solidFill>
              </a:ln>
              <a:effectLst/>
            </c:spPr>
          </c:marker>
          <c:xVal>
            <c:numRef>
              <c:f>'Portfolio Optimsation'!$B$72</c:f>
              <c:numCache>
                <c:formatCode>0.00%</c:formatCode>
                <c:ptCount val="1"/>
                <c:pt idx="0">
                  <c:v>3.0016891435789003E-2</c:v>
                </c:pt>
              </c:numCache>
            </c:numRef>
          </c:xVal>
          <c:yVal>
            <c:numRef>
              <c:f>'Portfolio Optimsation'!$B$70</c:f>
              <c:numCache>
                <c:formatCode>0.00%</c:formatCode>
                <c:ptCount val="1"/>
                <c:pt idx="0">
                  <c:v>3.9126208349778285E-3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E2-E541-AD10-8983EDB70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913936"/>
        <c:axId val="126742432"/>
      </c:scatterChart>
      <c:valAx>
        <c:axId val="492913936"/>
        <c:scaling>
          <c:orientation val="minMax"/>
          <c:max val="0.128"/>
          <c:min val="2.2000000000000006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Standard</a:t>
                </a:r>
                <a:r>
                  <a:rPr lang="en-GB" baseline="0"/>
                  <a:t>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26742432"/>
        <c:crosses val="autoZero"/>
        <c:crossBetween val="midCat"/>
      </c:valAx>
      <c:valAx>
        <c:axId val="126742432"/>
        <c:scaling>
          <c:orientation val="minMax"/>
          <c:max val="5.7000000000000009E-2"/>
          <c:min val="-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92913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Monthly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1"/>
          <c:tx>
            <c:v>Portfolio Returns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'Sharpe Optimisation'!$C$40:$AA$40</c:f>
              <c:numCache>
                <c:formatCode>0.00%</c:formatCode>
                <c:ptCount val="25"/>
                <c:pt idx="0">
                  <c:v>2.9021648848340183E-2</c:v>
                </c:pt>
                <c:pt idx="1">
                  <c:v>2.8472270712838949E-2</c:v>
                </c:pt>
                <c:pt idx="2">
                  <c:v>2.7963023114313736E-2</c:v>
                </c:pt>
                <c:pt idx="3">
                  <c:v>2.7443802416855626E-2</c:v>
                </c:pt>
                <c:pt idx="4">
                  <c:v>2.7031753368493432E-2</c:v>
                </c:pt>
                <c:pt idx="5">
                  <c:v>2.6873951706112186E-2</c:v>
                </c:pt>
                <c:pt idx="6">
                  <c:v>2.6560274741787824E-2</c:v>
                </c:pt>
                <c:pt idx="7">
                  <c:v>2.6378571557884062E-2</c:v>
                </c:pt>
                <c:pt idx="8">
                  <c:v>2.6283150470839321E-2</c:v>
                </c:pt>
                <c:pt idx="9">
                  <c:v>2.6278818133205793E-2</c:v>
                </c:pt>
                <c:pt idx="10">
                  <c:v>2.6367606806641349E-2</c:v>
                </c:pt>
                <c:pt idx="11">
                  <c:v>2.6537276930393199E-2</c:v>
                </c:pt>
                <c:pt idx="12">
                  <c:v>2.6787370799281E-2</c:v>
                </c:pt>
                <c:pt idx="13">
                  <c:v>2.7056068830410031E-2</c:v>
                </c:pt>
                <c:pt idx="14">
                  <c:v>2.7377008358349993E-2</c:v>
                </c:pt>
                <c:pt idx="15">
                  <c:v>2.7820900256815329E-2</c:v>
                </c:pt>
                <c:pt idx="16">
                  <c:v>2.8301361529788766E-2</c:v>
                </c:pt>
                <c:pt idx="17">
                  <c:v>2.8861482451882112E-2</c:v>
                </c:pt>
                <c:pt idx="18">
                  <c:v>2.9567222418797671E-2</c:v>
                </c:pt>
                <c:pt idx="19">
                  <c:v>3.0256589678594733E-2</c:v>
                </c:pt>
                <c:pt idx="20">
                  <c:v>3.119426133054392E-2</c:v>
                </c:pt>
                <c:pt idx="21">
                  <c:v>3.2209504732748272E-2</c:v>
                </c:pt>
                <c:pt idx="22">
                  <c:v>3.3294887554792839E-2</c:v>
                </c:pt>
                <c:pt idx="23">
                  <c:v>3.4444117739351993E-2</c:v>
                </c:pt>
                <c:pt idx="24">
                  <c:v>9.2732302455942495E-2</c:v>
                </c:pt>
              </c:numCache>
            </c:numRef>
          </c:xVal>
          <c:yVal>
            <c:numRef>
              <c:f>'Sharpe Optimisation'!$C$41:$AA$41</c:f>
              <c:numCache>
                <c:formatCode>0.00%</c:formatCode>
                <c:ptCount val="25"/>
                <c:pt idx="0">
                  <c:v>1.9999996958270489E-4</c:v>
                </c:pt>
                <c:pt idx="1">
                  <c:v>9.999999897380412E-4</c:v>
                </c:pt>
                <c:pt idx="2">
                  <c:v>1.800000021848557E-3</c:v>
                </c:pt>
                <c:pt idx="3">
                  <c:v>2.7000000094347786E-3</c:v>
                </c:pt>
                <c:pt idx="4">
                  <c:v>3.5000024055627885E-3</c:v>
                </c:pt>
                <c:pt idx="5">
                  <c:v>4.3000000701437103E-3</c:v>
                </c:pt>
                <c:pt idx="6">
                  <c:v>5.2000042783018662E-3</c:v>
                </c:pt>
                <c:pt idx="7">
                  <c:v>6.0000049421091613E-3</c:v>
                </c:pt>
                <c:pt idx="8">
                  <c:v>6.8000057606867779E-3</c:v>
                </c:pt>
                <c:pt idx="9">
                  <c:v>7.7000065946892108E-3</c:v>
                </c:pt>
                <c:pt idx="10">
                  <c:v>8.5000072200841024E-3</c:v>
                </c:pt>
                <c:pt idx="11">
                  <c:v>9.2999999950670979E-3</c:v>
                </c:pt>
                <c:pt idx="12">
                  <c:v>1.0199999945632764E-2</c:v>
                </c:pt>
                <c:pt idx="13">
                  <c:v>1.0999999962825826E-2</c:v>
                </c:pt>
                <c:pt idx="14">
                  <c:v>1.1799999989142881E-2</c:v>
                </c:pt>
                <c:pt idx="15">
                  <c:v>1.2699999944181122E-2</c:v>
                </c:pt>
                <c:pt idx="16">
                  <c:v>1.3500012691658283E-2</c:v>
                </c:pt>
                <c:pt idx="17">
                  <c:v>1.4300013482144085E-2</c:v>
                </c:pt>
                <c:pt idx="18">
                  <c:v>1.5200014233680141E-2</c:v>
                </c:pt>
                <c:pt idx="19">
                  <c:v>1.600000008248148E-2</c:v>
                </c:pt>
                <c:pt idx="20">
                  <c:v>1.7000015989564948E-2</c:v>
                </c:pt>
                <c:pt idx="21">
                  <c:v>1.800001384614431E-2</c:v>
                </c:pt>
                <c:pt idx="22">
                  <c:v>1.9000014807638788E-2</c:v>
                </c:pt>
                <c:pt idx="23">
                  <c:v>2.0000016023954518E-2</c:v>
                </c:pt>
                <c:pt idx="24">
                  <c:v>5.0000000157705775E-2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B99-B849-9B85-FAFC5D3FB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913936"/>
        <c:axId val="126742432"/>
      </c:scatterChart>
      <c:scatterChart>
        <c:scatterStyle val="lineMarker"/>
        <c:varyColors val="0"/>
        <c:ser>
          <c:idx val="1"/>
          <c:order val="2"/>
          <c:tx>
            <c:v>Individual Stock Returns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'Sharpe Optimisation'!$D$45:$AC$45</c:f>
              <c:numCache>
                <c:formatCode>0.00%</c:formatCode>
                <c:ptCount val="26"/>
                <c:pt idx="0">
                  <c:v>5.6318252943011161E-2</c:v>
                </c:pt>
                <c:pt idx="1">
                  <c:v>8.5093195510158426E-2</c:v>
                </c:pt>
                <c:pt idx="2">
                  <c:v>6.5671336587249676E-2</c:v>
                </c:pt>
                <c:pt idx="3">
                  <c:v>8.2655652495064569E-2</c:v>
                </c:pt>
                <c:pt idx="4">
                  <c:v>5.1390476536543626E-2</c:v>
                </c:pt>
                <c:pt idx="5">
                  <c:v>0.1108774565198074</c:v>
                </c:pt>
                <c:pt idx="6">
                  <c:v>9.6452295810304345E-2</c:v>
                </c:pt>
                <c:pt idx="7">
                  <c:v>5.2070017325736698E-2</c:v>
                </c:pt>
                <c:pt idx="8">
                  <c:v>5.7695349155188896E-2</c:v>
                </c:pt>
                <c:pt idx="9">
                  <c:v>3.7137824858680953E-2</c:v>
                </c:pt>
                <c:pt idx="10">
                  <c:v>8.1372022274828079E-2</c:v>
                </c:pt>
                <c:pt idx="11">
                  <c:v>4.9992409742431167E-2</c:v>
                </c:pt>
                <c:pt idx="12">
                  <c:v>4.096426802809177E-2</c:v>
                </c:pt>
                <c:pt idx="13">
                  <c:v>5.7170037410468791E-2</c:v>
                </c:pt>
                <c:pt idx="14">
                  <c:v>7.8961960698712391E-2</c:v>
                </c:pt>
                <c:pt idx="15">
                  <c:v>0.1261227939756546</c:v>
                </c:pt>
                <c:pt idx="16">
                  <c:v>8.0615281600789318E-2</c:v>
                </c:pt>
                <c:pt idx="17">
                  <c:v>6.3799077951613534E-2</c:v>
                </c:pt>
                <c:pt idx="18">
                  <c:v>6.1678495845761662E-2</c:v>
                </c:pt>
                <c:pt idx="19">
                  <c:v>7.7652339394073899E-2</c:v>
                </c:pt>
                <c:pt idx="20">
                  <c:v>7.0320985871447889E-2</c:v>
                </c:pt>
                <c:pt idx="21">
                  <c:v>8.0511563460963539E-2</c:v>
                </c:pt>
                <c:pt idx="22">
                  <c:v>4.8524786441414849E-2</c:v>
                </c:pt>
                <c:pt idx="23">
                  <c:v>6.6652789494093742E-2</c:v>
                </c:pt>
                <c:pt idx="24">
                  <c:v>8.4195328205079051E-2</c:v>
                </c:pt>
                <c:pt idx="25">
                  <c:v>5.688627889091237E-2</c:v>
                </c:pt>
              </c:numCache>
            </c:numRef>
          </c:xVal>
          <c:yVal>
            <c:numRef>
              <c:f>'Sharpe Optimisation'!$D$44:$AC$44</c:f>
              <c:numCache>
                <c:formatCode>0.00%</c:formatCode>
                <c:ptCount val="26"/>
                <c:pt idx="0">
                  <c:v>1.2107757125727325E-2</c:v>
                </c:pt>
                <c:pt idx="1">
                  <c:v>8.7203663945776052E-3</c:v>
                </c:pt>
                <c:pt idx="2">
                  <c:v>1.1111357749460954E-3</c:v>
                </c:pt>
                <c:pt idx="3">
                  <c:v>2.3512693829601779E-3</c:v>
                </c:pt>
                <c:pt idx="4">
                  <c:v>-3.4600016392110134E-3</c:v>
                </c:pt>
                <c:pt idx="5">
                  <c:v>5.6202879213354172E-2</c:v>
                </c:pt>
                <c:pt idx="6">
                  <c:v>2.1192215381393986E-2</c:v>
                </c:pt>
                <c:pt idx="7">
                  <c:v>8.2791191203490013E-3</c:v>
                </c:pt>
                <c:pt idx="8">
                  <c:v>1.405131308536888E-2</c:v>
                </c:pt>
                <c:pt idx="9">
                  <c:v>8.1298063211818518E-3</c:v>
                </c:pt>
                <c:pt idx="10">
                  <c:v>3.7470199665903341E-3</c:v>
                </c:pt>
                <c:pt idx="11">
                  <c:v>6.4312681727368842E-3</c:v>
                </c:pt>
                <c:pt idx="12">
                  <c:v>1.1741278372896655E-2</c:v>
                </c:pt>
                <c:pt idx="13">
                  <c:v>8.3692568752346264E-3</c:v>
                </c:pt>
                <c:pt idx="14">
                  <c:v>-2.7116291037281859E-3</c:v>
                </c:pt>
                <c:pt idx="15">
                  <c:v>1.9344742008318566E-3</c:v>
                </c:pt>
                <c:pt idx="16">
                  <c:v>1.4981264488429685E-2</c:v>
                </c:pt>
                <c:pt idx="17">
                  <c:v>7.7532099901979458E-3</c:v>
                </c:pt>
                <c:pt idx="18">
                  <c:v>9.3228450376995255E-3</c:v>
                </c:pt>
                <c:pt idx="19">
                  <c:v>4.0130802935733484E-3</c:v>
                </c:pt>
                <c:pt idx="20">
                  <c:v>-1.3744482544297051E-2</c:v>
                </c:pt>
                <c:pt idx="21">
                  <c:v>-1.4545338922346185E-2</c:v>
                </c:pt>
                <c:pt idx="22">
                  <c:v>1.3266924263890648E-2</c:v>
                </c:pt>
                <c:pt idx="23">
                  <c:v>2.127843387725455E-2</c:v>
                </c:pt>
                <c:pt idx="24">
                  <c:v>1.9266588611158493E-2</c:v>
                </c:pt>
                <c:pt idx="25">
                  <c:v>2.7552611886100531E-3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99-B849-9B85-FAFC5D3FBA55}"/>
            </c:ext>
          </c:extLst>
        </c:ser>
        <c:ser>
          <c:idx val="2"/>
          <c:order val="3"/>
          <c:tx>
            <c:v>Old Portfolio Return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38100">
                <a:solidFill>
                  <a:srgbClr val="C00000"/>
                </a:solidFill>
              </a:ln>
              <a:effectLst/>
            </c:spPr>
          </c:marker>
          <c:xVal>
            <c:numRef>
              <c:f>'Sharpe Optimisation'!$C$45</c:f>
              <c:numCache>
                <c:formatCode>0.00%</c:formatCode>
                <c:ptCount val="1"/>
                <c:pt idx="0">
                  <c:v>3.0016891435789003E-2</c:v>
                </c:pt>
              </c:numCache>
            </c:numRef>
          </c:xVal>
          <c:yVal>
            <c:numRef>
              <c:f>'Sharpe Optimisation'!$C$44</c:f>
              <c:numCache>
                <c:formatCode>0.00%</c:formatCode>
                <c:ptCount val="1"/>
                <c:pt idx="0">
                  <c:v>3.9126208349778285E-3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99-B849-9B85-FAFC5D3FB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913936"/>
        <c:axId val="126742432"/>
      </c:scatterChart>
      <c:scatterChart>
        <c:scatterStyle val="smoothMarker"/>
        <c:varyColors val="0"/>
        <c:ser>
          <c:idx val="3"/>
          <c:order val="0"/>
          <c:tx>
            <c:v>CML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3175">
                <a:noFill/>
              </a:ln>
              <a:effectLst/>
            </c:spPr>
          </c:marker>
          <c:xVal>
            <c:numRef>
              <c:f>'Sharpe Optimisation'!$C$48:$F$48</c:f>
              <c:numCache>
                <c:formatCode>0.00%</c:formatCode>
                <c:ptCount val="4"/>
                <c:pt idx="0" formatCode="0%">
                  <c:v>0</c:v>
                </c:pt>
                <c:pt idx="1">
                  <c:v>3.2762685440006156E-2</c:v>
                </c:pt>
                <c:pt idx="2" formatCode="0%">
                  <c:v>0.06</c:v>
                </c:pt>
                <c:pt idx="3" formatCode="0%">
                  <c:v>0.12</c:v>
                </c:pt>
              </c:numCache>
            </c:numRef>
          </c:xVal>
          <c:yVal>
            <c:numRef>
              <c:f>'Sharpe Optimisation'!$C$47:$F$47</c:f>
              <c:numCache>
                <c:formatCode>0.00%</c:formatCode>
                <c:ptCount val="4"/>
                <c:pt idx="0">
                  <c:v>1.4999999999999998E-3</c:v>
                </c:pt>
                <c:pt idx="1">
                  <c:v>1.7690029640513825E-2</c:v>
                </c:pt>
                <c:pt idx="2">
                  <c:v>3.114963846475971E-2</c:v>
                </c:pt>
                <c:pt idx="3">
                  <c:v>6.0799276929519419E-2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B99-B849-9B85-FAFC5D3FB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091648"/>
        <c:axId val="480090000"/>
      </c:scatterChart>
      <c:valAx>
        <c:axId val="49291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Standard</a:t>
                </a:r>
                <a:r>
                  <a:rPr lang="en-GB" baseline="0"/>
                  <a:t>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26742432"/>
        <c:crosses val="autoZero"/>
        <c:crossBetween val="midCat"/>
      </c:valAx>
      <c:valAx>
        <c:axId val="126742432"/>
        <c:scaling>
          <c:orientation val="minMax"/>
          <c:max val="5.7000000000000009E-2"/>
          <c:min val="-1.5000000000000003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92913936"/>
        <c:crosses val="autoZero"/>
        <c:crossBetween val="midCat"/>
      </c:valAx>
      <c:valAx>
        <c:axId val="480090000"/>
        <c:scaling>
          <c:orientation val="minMax"/>
        </c:scaling>
        <c:delete val="1"/>
        <c:axPos val="r"/>
        <c:numFmt formatCode="0.00%" sourceLinked="1"/>
        <c:majorTickMark val="out"/>
        <c:minorTickMark val="none"/>
        <c:tickLblPos val="nextTo"/>
        <c:crossAx val="480091648"/>
        <c:crosses val="max"/>
        <c:crossBetween val="midCat"/>
      </c:valAx>
      <c:valAx>
        <c:axId val="480091648"/>
        <c:scaling>
          <c:orientation val="minMax"/>
        </c:scaling>
        <c:delete val="1"/>
        <c:axPos val="t"/>
        <c:numFmt formatCode="0%" sourceLinked="1"/>
        <c:majorTickMark val="out"/>
        <c:minorTickMark val="none"/>
        <c:tickLblPos val="nextTo"/>
        <c:crossAx val="480090000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'Normalized Stocks'!$B$1</c:f>
              <c:strCache>
                <c:ptCount val="1"/>
                <c:pt idx="0">
                  <c:v>WMT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Stocks'!$B$3:$B$160</c:f>
              <c:numCache>
                <c:formatCode>0.00</c:formatCode>
                <c:ptCount val="41"/>
                <c:pt idx="0">
                  <c:v>100</c:v>
                </c:pt>
                <c:pt idx="1">
                  <c:v>98.095095325451027</c:v>
                </c:pt>
                <c:pt idx="2">
                  <c:v>105.94045269054102</c:v>
                </c:pt>
                <c:pt idx="3">
                  <c:v>110.97784488593857</c:v>
                </c:pt>
                <c:pt idx="4">
                  <c:v>106.36375590389069</c:v>
                </c:pt>
                <c:pt idx="5">
                  <c:v>107.64780269587403</c:v>
                </c:pt>
                <c:pt idx="6">
                  <c:v>113.71524282283436</c:v>
                </c:pt>
                <c:pt idx="7">
                  <c:v>111.68336200013988</c:v>
                </c:pt>
                <c:pt idx="8">
                  <c:v>112.17722115801236</c:v>
                </c:pt>
                <c:pt idx="9">
                  <c:v>126.17467788169843</c:v>
                </c:pt>
                <c:pt idx="10">
                  <c:v>137.90037937489575</c:v>
                </c:pt>
                <c:pt idx="11">
                  <c:v>140.11570311348797</c:v>
                </c:pt>
                <c:pt idx="12">
                  <c:v>152.54691184364702</c:v>
                </c:pt>
                <c:pt idx="13">
                  <c:v>131.08508264067663</c:v>
                </c:pt>
                <c:pt idx="14">
                  <c:v>121.65937258391256</c:v>
                </c:pt>
                <c:pt idx="15">
                  <c:v>122.60476269487388</c:v>
                </c:pt>
                <c:pt idx="16">
                  <c:v>118.72441856676654</c:v>
                </c:pt>
                <c:pt idx="17">
                  <c:v>117.18639690194455</c:v>
                </c:pt>
                <c:pt idx="18">
                  <c:v>123.63482332574473</c:v>
                </c:pt>
                <c:pt idx="19">
                  <c:v>127.27528316881826</c:v>
                </c:pt>
                <c:pt idx="20">
                  <c:v>135.61450110281496</c:v>
                </c:pt>
                <c:pt idx="21">
                  <c:v>131.5789417985491</c:v>
                </c:pt>
                <c:pt idx="22">
                  <c:v>142.78255639413479</c:v>
                </c:pt>
                <c:pt idx="23">
                  <c:v>138.30957083492717</c:v>
                </c:pt>
                <c:pt idx="24">
                  <c:v>130.76053912400712</c:v>
                </c:pt>
                <c:pt idx="25">
                  <c:v>136.20713265667564</c:v>
                </c:pt>
                <c:pt idx="26">
                  <c:v>141.27275118077813</c:v>
                </c:pt>
                <c:pt idx="27">
                  <c:v>137.99915177088394</c:v>
                </c:pt>
                <c:pt idx="28">
                  <c:v>145.02609658419235</c:v>
                </c:pt>
                <c:pt idx="29">
                  <c:v>141.65372477830996</c:v>
                </c:pt>
                <c:pt idx="30">
                  <c:v>153.97205923640217</c:v>
                </c:pt>
                <c:pt idx="31">
                  <c:v>161.80329214886589</c:v>
                </c:pt>
                <c:pt idx="32">
                  <c:v>150.58557426616733</c:v>
                </c:pt>
                <c:pt idx="33">
                  <c:v>161.56341915210589</c:v>
                </c:pt>
                <c:pt idx="34">
                  <c:v>166.64313955228701</c:v>
                </c:pt>
                <c:pt idx="35">
                  <c:v>167.06645546494474</c:v>
                </c:pt>
                <c:pt idx="36">
                  <c:v>168.12473113624677</c:v>
                </c:pt>
                <c:pt idx="37">
                  <c:v>169.04190479574274</c:v>
                </c:pt>
                <c:pt idx="38">
                  <c:v>159.71496713496686</c:v>
                </c:pt>
                <c:pt idx="39">
                  <c:v>165.74007905714353</c:v>
                </c:pt>
                <c:pt idx="40">
                  <c:v>151.95427887875215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5-C64D-857A-4F4664FF36E2}"/>
            </c:ext>
          </c:extLst>
        </c:ser>
        <c:ser>
          <c:idx val="1"/>
          <c:order val="1"/>
          <c:tx>
            <c:strRef>
              <c:f>'Normalized Stocks'!$C$1</c:f>
              <c:strCache>
                <c:ptCount val="1"/>
                <c:pt idx="0">
                  <c:v>VWS.CO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Stocks'!$C$3:$C$160</c:f>
              <c:numCache>
                <c:formatCode>0.00</c:formatCode>
                <c:ptCount val="41"/>
                <c:pt idx="0">
                  <c:v>100</c:v>
                </c:pt>
                <c:pt idx="1">
                  <c:v>104.19847328244273</c:v>
                </c:pt>
                <c:pt idx="2">
                  <c:v>110.87786259541986</c:v>
                </c:pt>
                <c:pt idx="3">
                  <c:v>114.79007633587786</c:v>
                </c:pt>
                <c:pt idx="4">
                  <c:v>114.31297709923665</c:v>
                </c:pt>
                <c:pt idx="5">
                  <c:v>118.03435114503817</c:v>
                </c:pt>
                <c:pt idx="6">
                  <c:v>116.88931297709924</c:v>
                </c:pt>
                <c:pt idx="7">
                  <c:v>107.44274809160305</c:v>
                </c:pt>
                <c:pt idx="8">
                  <c:v>107.25190839694656</c:v>
                </c:pt>
                <c:pt idx="9">
                  <c:v>98.664122137404576</c:v>
                </c:pt>
                <c:pt idx="10">
                  <c:v>72.538169083969478</c:v>
                </c:pt>
                <c:pt idx="11">
                  <c:v>81.832058778625949</c:v>
                </c:pt>
                <c:pt idx="12">
                  <c:v>77.099236641221367</c:v>
                </c:pt>
                <c:pt idx="13">
                  <c:v>85.877862595419856</c:v>
                </c:pt>
                <c:pt idx="14">
                  <c:v>83.435116793893144</c:v>
                </c:pt>
                <c:pt idx="15">
                  <c:v>79.007633587786259</c:v>
                </c:pt>
                <c:pt idx="16">
                  <c:v>86.030532061068698</c:v>
                </c:pt>
                <c:pt idx="17">
                  <c:v>80.687020610687028</c:v>
                </c:pt>
                <c:pt idx="18">
                  <c:v>74.274811450381691</c:v>
                </c:pt>
                <c:pt idx="19">
                  <c:v>77.48091603053436</c:v>
                </c:pt>
                <c:pt idx="20">
                  <c:v>83.053437404580151</c:v>
                </c:pt>
                <c:pt idx="21">
                  <c:v>76.335877862595424</c:v>
                </c:pt>
                <c:pt idx="22">
                  <c:v>78.091605343511446</c:v>
                </c:pt>
                <c:pt idx="23">
                  <c:v>95.610687022900763</c:v>
                </c:pt>
                <c:pt idx="24">
                  <c:v>93.912214885496184</c:v>
                </c:pt>
                <c:pt idx="25">
                  <c:v>98.893132061068698</c:v>
                </c:pt>
                <c:pt idx="26">
                  <c:v>104.58015267175573</c:v>
                </c:pt>
                <c:pt idx="27">
                  <c:v>102.6335854961832</c:v>
                </c:pt>
                <c:pt idx="28">
                  <c:v>115.15267633587787</c:v>
                </c:pt>
                <c:pt idx="29">
                  <c:v>107.25190839694656</c:v>
                </c:pt>
                <c:pt idx="30">
                  <c:v>108.62595648854962</c:v>
                </c:pt>
                <c:pt idx="31">
                  <c:v>111.71756183206108</c:v>
                </c:pt>
                <c:pt idx="32">
                  <c:v>105.6488503816794</c:v>
                </c:pt>
                <c:pt idx="33">
                  <c:v>96.793895419847331</c:v>
                </c:pt>
                <c:pt idx="34">
                  <c:v>100.57251908396947</c:v>
                </c:pt>
                <c:pt idx="35">
                  <c:v>106.87022900763358</c:v>
                </c:pt>
                <c:pt idx="36">
                  <c:v>123.51145267175572</c:v>
                </c:pt>
                <c:pt idx="37">
                  <c:v>130.00000229007634</c:v>
                </c:pt>
                <c:pt idx="38">
                  <c:v>126.14503816793894</c:v>
                </c:pt>
                <c:pt idx="39">
                  <c:v>134.04580610687023</c:v>
                </c:pt>
                <c:pt idx="40">
                  <c:v>122.13740458015268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5-C64D-857A-4F4664FF36E2}"/>
            </c:ext>
          </c:extLst>
        </c:ser>
        <c:ser>
          <c:idx val="2"/>
          <c:order val="2"/>
          <c:tx>
            <c:strRef>
              <c:f>'Normalized Stocks'!$D$1</c:f>
              <c:strCache>
                <c:ptCount val="1"/>
                <c:pt idx="0">
                  <c:v>VMC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Stocks'!$D$3:$D$160</c:f>
              <c:numCache>
                <c:formatCode>0.00</c:formatCode>
                <c:ptCount val="41"/>
                <c:pt idx="0">
                  <c:v>100</c:v>
                </c:pt>
                <c:pt idx="1">
                  <c:v>90.931635191108256</c:v>
                </c:pt>
                <c:pt idx="2">
                  <c:v>100.95065056666404</c:v>
                </c:pt>
                <c:pt idx="3">
                  <c:v>104.30685207649127</c:v>
                </c:pt>
                <c:pt idx="4">
                  <c:v>107.49772003391156</c:v>
                </c:pt>
                <c:pt idx="5">
                  <c:v>102.95941305315853</c:v>
                </c:pt>
                <c:pt idx="6">
                  <c:v>94.982227866560081</c:v>
                </c:pt>
                <c:pt idx="7">
                  <c:v>100.02479871021907</c:v>
                </c:pt>
                <c:pt idx="8">
                  <c:v>99.487473758060077</c:v>
                </c:pt>
                <c:pt idx="9">
                  <c:v>104.32338262111777</c:v>
                </c:pt>
                <c:pt idx="10">
                  <c:v>101.42184094054856</c:v>
                </c:pt>
                <c:pt idx="11">
                  <c:v>107.25799696405723</c:v>
                </c:pt>
                <c:pt idx="12">
                  <c:v>116.55782329042057</c:v>
                </c:pt>
                <c:pt idx="13">
                  <c:v>100.5951897115385</c:v>
                </c:pt>
                <c:pt idx="14">
                  <c:v>97.445644395753959</c:v>
                </c:pt>
                <c:pt idx="15">
                  <c:v>94.122509761738371</c:v>
                </c:pt>
                <c:pt idx="16">
                  <c:v>107.27453329524235</c:v>
                </c:pt>
                <c:pt idx="17">
                  <c:v>108.34918237290914</c:v>
                </c:pt>
                <c:pt idx="18">
                  <c:v>104.06712239342713</c:v>
                </c:pt>
                <c:pt idx="19">
                  <c:v>91.353228971205851</c:v>
                </c:pt>
                <c:pt idx="20">
                  <c:v>91.295363385175136</c:v>
                </c:pt>
                <c:pt idx="21">
                  <c:v>91.187895418798917</c:v>
                </c:pt>
                <c:pt idx="22">
                  <c:v>83.938166620334258</c:v>
                </c:pt>
                <c:pt idx="23">
                  <c:v>89.088200470462098</c:v>
                </c:pt>
                <c:pt idx="24">
                  <c:v>80.540629242451615</c:v>
                </c:pt>
                <c:pt idx="25">
                  <c:v>82.698189776819135</c:v>
                </c:pt>
                <c:pt idx="26">
                  <c:v>93.775317072205382</c:v>
                </c:pt>
                <c:pt idx="27">
                  <c:v>93.866249534047711</c:v>
                </c:pt>
                <c:pt idx="28">
                  <c:v>100.96718028463934</c:v>
                </c:pt>
                <c:pt idx="29">
                  <c:v>106.96040169496237</c:v>
                </c:pt>
                <c:pt idx="30">
                  <c:v>109.92807712715486</c:v>
                </c:pt>
                <c:pt idx="31">
                  <c:v>112.58989491121854</c:v>
                </c:pt>
                <c:pt idx="32">
                  <c:v>115.40051652971385</c:v>
                </c:pt>
                <c:pt idx="33">
                  <c:v>119.73216070321435</c:v>
                </c:pt>
                <c:pt idx="34">
                  <c:v>121.49293195426193</c:v>
                </c:pt>
                <c:pt idx="35">
                  <c:v>119.22790345351821</c:v>
                </c:pt>
                <c:pt idx="36">
                  <c:v>117.63247236808736</c:v>
                </c:pt>
                <c:pt idx="37">
                  <c:v>118.92204663204062</c:v>
                </c:pt>
                <c:pt idx="38">
                  <c:v>115.06158621921479</c:v>
                </c:pt>
                <c:pt idx="39">
                  <c:v>107.46465977130974</c:v>
                </c:pt>
                <c:pt idx="40">
                  <c:v>95.85020752376451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5-C64D-857A-4F4664FF36E2}"/>
            </c:ext>
          </c:extLst>
        </c:ser>
        <c:ser>
          <c:idx val="3"/>
          <c:order val="3"/>
          <c:tx>
            <c:strRef>
              <c:f>'Normalized Stocks'!$E$1</c:f>
              <c:strCache>
                <c:ptCount val="1"/>
                <c:pt idx="0">
                  <c:v>UG.PA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Stocks'!$E$3:$E$160</c:f>
              <c:numCache>
                <c:formatCode>0.00</c:formatCode>
                <c:ptCount val="41"/>
                <c:pt idx="0">
                  <c:v>100</c:v>
                </c:pt>
                <c:pt idx="1">
                  <c:v>100.30187158627174</c:v>
                </c:pt>
                <c:pt idx="2">
                  <c:v>104.2810156026902</c:v>
                </c:pt>
                <c:pt idx="3">
                  <c:v>102.25027454721595</c:v>
                </c:pt>
                <c:pt idx="4">
                  <c:v>99.725581763204275</c:v>
                </c:pt>
                <c:pt idx="5">
                  <c:v>104.99451179991833</c:v>
                </c:pt>
                <c:pt idx="6">
                  <c:v>98.463238115435672</c:v>
                </c:pt>
                <c:pt idx="7">
                  <c:v>98.710219468178892</c:v>
                </c:pt>
                <c:pt idx="8">
                  <c:v>113.6663015184578</c:v>
                </c:pt>
                <c:pt idx="9">
                  <c:v>112.92536843717717</c:v>
                </c:pt>
                <c:pt idx="10">
                  <c:v>93.825466181419657</c:v>
                </c:pt>
                <c:pt idx="11">
                  <c:v>93.057085239137479</c:v>
                </c:pt>
                <c:pt idx="12">
                  <c:v>101.28979699724461</c:v>
                </c:pt>
                <c:pt idx="13">
                  <c:v>98.737656352231397</c:v>
                </c:pt>
                <c:pt idx="14">
                  <c:v>102.38749738680006</c:v>
                </c:pt>
                <c:pt idx="15">
                  <c:v>113.55654300529872</c:v>
                </c:pt>
                <c:pt idx="16">
                  <c:v>113.33699853660804</c:v>
                </c:pt>
                <c:pt idx="17">
                  <c:v>115.69704257393208</c:v>
                </c:pt>
                <c:pt idx="18">
                  <c:v>115.25796461349968</c:v>
                </c:pt>
                <c:pt idx="19">
                  <c:v>136.49836643789058</c:v>
                </c:pt>
                <c:pt idx="20">
                  <c:v>127.71680174076847</c:v>
                </c:pt>
                <c:pt idx="21">
                  <c:v>119.48408998266136</c:v>
                </c:pt>
                <c:pt idx="22">
                  <c:v>115.31284935855375</c:v>
                </c:pt>
                <c:pt idx="23">
                  <c:v>109.49507187129922</c:v>
                </c:pt>
                <c:pt idx="24">
                  <c:v>101.2623601131921</c:v>
                </c:pt>
                <c:pt idx="25">
                  <c:v>119.3194357474992</c:v>
                </c:pt>
                <c:pt idx="26">
                  <c:v>123.49067637160682</c:v>
                </c:pt>
                <c:pt idx="27">
                  <c:v>117.78265739751137</c:v>
                </c:pt>
                <c:pt idx="28">
                  <c:v>136.27882196919987</c:v>
                </c:pt>
                <c:pt idx="29">
                  <c:v>116.63008323985089</c:v>
                </c:pt>
                <c:pt idx="30">
                  <c:v>113.8858459871485</c:v>
                </c:pt>
                <c:pt idx="31">
                  <c:v>120.8013238639585</c:v>
                </c:pt>
                <c:pt idx="32">
                  <c:v>109.54994563940426</c:v>
                </c:pt>
                <c:pt idx="33">
                  <c:v>120.41713613705465</c:v>
                </c:pt>
                <c:pt idx="34">
                  <c:v>118.16686158983872</c:v>
                </c:pt>
                <c:pt idx="35">
                  <c:v>130.07685126656702</c:v>
                </c:pt>
                <c:pt idx="36">
                  <c:v>120.69155437385039</c:v>
                </c:pt>
                <c:pt idx="37">
                  <c:v>119.3194357474992</c:v>
                </c:pt>
                <c:pt idx="38">
                  <c:v>104.25357871863767</c:v>
                </c:pt>
                <c:pt idx="39">
                  <c:v>101.50934146593531</c:v>
                </c:pt>
                <c:pt idx="40">
                  <c:v>96.048303844583089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15-C64D-857A-4F4664FF36E2}"/>
            </c:ext>
          </c:extLst>
        </c:ser>
        <c:ser>
          <c:idx val="4"/>
          <c:order val="4"/>
          <c:tx>
            <c:strRef>
              <c:f>'Normalized Stocks'!$F$1</c:f>
              <c:strCache>
                <c:ptCount val="1"/>
                <c:pt idx="0">
                  <c:v>SVE.DE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Stocks'!$F$3:$F$160</c:f>
              <c:numCache>
                <c:formatCode>0.00</c:formatCode>
                <c:ptCount val="41"/>
                <c:pt idx="0">
                  <c:v>100</c:v>
                </c:pt>
                <c:pt idx="1">
                  <c:v>99.682678159129324</c:v>
                </c:pt>
                <c:pt idx="2">
                  <c:v>99.138708092328869</c:v>
                </c:pt>
                <c:pt idx="3">
                  <c:v>100.634630082467</c:v>
                </c:pt>
                <c:pt idx="4">
                  <c:v>106.98095810568564</c:v>
                </c:pt>
                <c:pt idx="5">
                  <c:v>111.06074040632619</c:v>
                </c:pt>
                <c:pt idx="6">
                  <c:v>112.87397698438866</c:v>
                </c:pt>
                <c:pt idx="7">
                  <c:v>114.23390441793551</c:v>
                </c:pt>
                <c:pt idx="8">
                  <c:v>117.40706842954482</c:v>
                </c:pt>
                <c:pt idx="9">
                  <c:v>117.40706842954482</c:v>
                </c:pt>
                <c:pt idx="10">
                  <c:v>117.22574749159345</c:v>
                </c:pt>
                <c:pt idx="11">
                  <c:v>116.99909291933564</c:v>
                </c:pt>
                <c:pt idx="12">
                  <c:v>127.83317875340401</c:v>
                </c:pt>
                <c:pt idx="13">
                  <c:v>117.86037757406045</c:v>
                </c:pt>
                <c:pt idx="14">
                  <c:v>109.70081297277933</c:v>
                </c:pt>
                <c:pt idx="15">
                  <c:v>115.14052270696673</c:v>
                </c:pt>
                <c:pt idx="16">
                  <c:v>116.04714099599798</c:v>
                </c:pt>
                <c:pt idx="17">
                  <c:v>113.32728612890428</c:v>
                </c:pt>
                <c:pt idx="18">
                  <c:v>113.32728612890428</c:v>
                </c:pt>
                <c:pt idx="19">
                  <c:v>114.23390441793551</c:v>
                </c:pt>
                <c:pt idx="20">
                  <c:v>113.32728612890428</c:v>
                </c:pt>
                <c:pt idx="21">
                  <c:v>109.70081297277933</c:v>
                </c:pt>
                <c:pt idx="22">
                  <c:v>98.821393504404526</c:v>
                </c:pt>
                <c:pt idx="23">
                  <c:v>94.288302059248352</c:v>
                </c:pt>
                <c:pt idx="24">
                  <c:v>87.488664891514105</c:v>
                </c:pt>
                <c:pt idx="25">
                  <c:v>92.475065481185879</c:v>
                </c:pt>
                <c:pt idx="26">
                  <c:v>99.728011793435755</c:v>
                </c:pt>
                <c:pt idx="27">
                  <c:v>87.488664891514105</c:v>
                </c:pt>
                <c:pt idx="28">
                  <c:v>93.381683770217123</c:v>
                </c:pt>
                <c:pt idx="29">
                  <c:v>95.194920348279595</c:v>
                </c:pt>
                <c:pt idx="30">
                  <c:v>89.755210614092178</c:v>
                </c:pt>
                <c:pt idx="31">
                  <c:v>87.94197403602972</c:v>
                </c:pt>
                <c:pt idx="32">
                  <c:v>82.048955157326702</c:v>
                </c:pt>
                <c:pt idx="33">
                  <c:v>84.768810024420389</c:v>
                </c:pt>
                <c:pt idx="34">
                  <c:v>86.128737457967247</c:v>
                </c:pt>
                <c:pt idx="35">
                  <c:v>82.048955157326702</c:v>
                </c:pt>
                <c:pt idx="36">
                  <c:v>85.675428313451633</c:v>
                </c:pt>
                <c:pt idx="37">
                  <c:v>93.381683770217123</c:v>
                </c:pt>
                <c:pt idx="38">
                  <c:v>93.381683770217123</c:v>
                </c:pt>
                <c:pt idx="39">
                  <c:v>87.488664891514105</c:v>
                </c:pt>
                <c:pt idx="40">
                  <c:v>82.502264301842303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15-C64D-857A-4F4664FF36E2}"/>
            </c:ext>
          </c:extLst>
        </c:ser>
        <c:ser>
          <c:idx val="5"/>
          <c:order val="5"/>
          <c:tx>
            <c:strRef>
              <c:f>'Normalized Stocks'!$G$1</c:f>
              <c:strCache>
                <c:ptCount val="1"/>
                <c:pt idx="0">
                  <c:v>SHOP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Stocks'!$G$3:$G$160</c:f>
              <c:numCache>
                <c:formatCode>0.00</c:formatCode>
                <c:ptCount val="41"/>
                <c:pt idx="0">
                  <c:v>100</c:v>
                </c:pt>
                <c:pt idx="1">
                  <c:v>114.84782554484907</c:v>
                </c:pt>
                <c:pt idx="2">
                  <c:v>131.05767729850888</c:v>
                </c:pt>
                <c:pt idx="3">
                  <c:v>151.23591808918923</c:v>
                </c:pt>
                <c:pt idx="4">
                  <c:v>148.44458973525155</c:v>
                </c:pt>
                <c:pt idx="5">
                  <c:v>155.0697821578984</c:v>
                </c:pt>
                <c:pt idx="6">
                  <c:v>156.86900862840071</c:v>
                </c:pt>
                <c:pt idx="7">
                  <c:v>194.11467976938491</c:v>
                </c:pt>
                <c:pt idx="8">
                  <c:v>162.30031171514526</c:v>
                </c:pt>
                <c:pt idx="9">
                  <c:v>168.15200658900272</c:v>
                </c:pt>
                <c:pt idx="10">
                  <c:v>177.01361229168299</c:v>
                </c:pt>
                <c:pt idx="11">
                  <c:v>170.82561676768762</c:v>
                </c:pt>
                <c:pt idx="12">
                  <c:v>218.09314750137636</c:v>
                </c:pt>
                <c:pt idx="13">
                  <c:v>231.24264618727685</c:v>
                </c:pt>
                <c:pt idx="14">
                  <c:v>244.25759636358504</c:v>
                </c:pt>
                <c:pt idx="15">
                  <c:v>213.87254054359269</c:v>
                </c:pt>
                <c:pt idx="16">
                  <c:v>250.09247267374352</c:v>
                </c:pt>
                <c:pt idx="17">
                  <c:v>280.81385100363457</c:v>
                </c:pt>
                <c:pt idx="18">
                  <c:v>279.3509369539106</c:v>
                </c:pt>
                <c:pt idx="19">
                  <c:v>251.13503192979599</c:v>
                </c:pt>
                <c:pt idx="20">
                  <c:v>237.66603938681624</c:v>
                </c:pt>
                <c:pt idx="21">
                  <c:v>240.82730551828976</c:v>
                </c:pt>
                <c:pt idx="22">
                  <c:v>242.05480844030922</c:v>
                </c:pt>
                <c:pt idx="23">
                  <c:v>263.25877815270258</c:v>
                </c:pt>
                <c:pt idx="24">
                  <c:v>228.72036608844178</c:v>
                </c:pt>
                <c:pt idx="25">
                  <c:v>268.5051123506791</c:v>
                </c:pt>
                <c:pt idx="26">
                  <c:v>312.46007041432534</c:v>
                </c:pt>
                <c:pt idx="27">
                  <c:v>333.02505409408013</c:v>
                </c:pt>
                <c:pt idx="28">
                  <c:v>369.93441449580604</c:v>
                </c:pt>
                <c:pt idx="29">
                  <c:v>454.06086171076402</c:v>
                </c:pt>
                <c:pt idx="30">
                  <c:v>511.93880423845962</c:v>
                </c:pt>
                <c:pt idx="31">
                  <c:v>521.17033258499521</c:v>
                </c:pt>
                <c:pt idx="32">
                  <c:v>617.11786418164002</c:v>
                </c:pt>
                <c:pt idx="33">
                  <c:v>645.73731720636761</c:v>
                </c:pt>
                <c:pt idx="34">
                  <c:v>549.55439970481916</c:v>
                </c:pt>
                <c:pt idx="35">
                  <c:v>535.36236698566722</c:v>
                </c:pt>
                <c:pt idx="36">
                  <c:v>564.99074213904919</c:v>
                </c:pt>
                <c:pt idx="37">
                  <c:v>686.69917291576962</c:v>
                </c:pt>
                <c:pt idx="38">
                  <c:v>752.68200348609378</c:v>
                </c:pt>
                <c:pt idx="39">
                  <c:v>810.49267175899308</c:v>
                </c:pt>
                <c:pt idx="40">
                  <c:v>710.66924986263246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15-C64D-857A-4F4664FF36E2}"/>
            </c:ext>
          </c:extLst>
        </c:ser>
        <c:ser>
          <c:idx val="6"/>
          <c:order val="6"/>
          <c:tx>
            <c:strRef>
              <c:f>'Normalized Stocks'!$H$1</c:f>
              <c:strCache>
                <c:ptCount val="1"/>
                <c:pt idx="0">
                  <c:v>SALM.OL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Stocks'!$H$3:$H$160</c:f>
              <c:numCache>
                <c:formatCode>0.00</c:formatCode>
                <c:ptCount val="41"/>
                <c:pt idx="0">
                  <c:v>100</c:v>
                </c:pt>
                <c:pt idx="1">
                  <c:v>92.658820705882349</c:v>
                </c:pt>
                <c:pt idx="2">
                  <c:v>89.411764705882362</c:v>
                </c:pt>
                <c:pt idx="3">
                  <c:v>107.38823388235295</c:v>
                </c:pt>
                <c:pt idx="4">
                  <c:v>101.17647058823529</c:v>
                </c:pt>
                <c:pt idx="5">
                  <c:v>93.788236705882355</c:v>
                </c:pt>
                <c:pt idx="6">
                  <c:v>100.23529411764707</c:v>
                </c:pt>
                <c:pt idx="7">
                  <c:v>106.11764705882354</c:v>
                </c:pt>
                <c:pt idx="8">
                  <c:v>108.84706023529411</c:v>
                </c:pt>
                <c:pt idx="9">
                  <c:v>112.09411623529411</c:v>
                </c:pt>
                <c:pt idx="10">
                  <c:v>115.29411764705881</c:v>
                </c:pt>
                <c:pt idx="11">
                  <c:v>116.14117788235293</c:v>
                </c:pt>
                <c:pt idx="12">
                  <c:v>99.388233882352935</c:v>
                </c:pt>
                <c:pt idx="13">
                  <c:v>135.15294682352942</c:v>
                </c:pt>
                <c:pt idx="14">
                  <c:v>144.37646494117647</c:v>
                </c:pt>
                <c:pt idx="15">
                  <c:v>171.76470588235293</c:v>
                </c:pt>
                <c:pt idx="16">
                  <c:v>175.24705599999999</c:v>
                </c:pt>
                <c:pt idx="17">
                  <c:v>168.84705317647058</c:v>
                </c:pt>
                <c:pt idx="18">
                  <c:v>170.44706447058823</c:v>
                </c:pt>
                <c:pt idx="19">
                  <c:v>196.04706164705883</c:v>
                </c:pt>
                <c:pt idx="20">
                  <c:v>187.67058258823528</c:v>
                </c:pt>
                <c:pt idx="21">
                  <c:v>200</c:v>
                </c:pt>
                <c:pt idx="22">
                  <c:v>212.32941741176469</c:v>
                </c:pt>
                <c:pt idx="23">
                  <c:v>231.62353505882351</c:v>
                </c:pt>
                <c:pt idx="24">
                  <c:v>201.41176470588235</c:v>
                </c:pt>
                <c:pt idx="25">
                  <c:v>205.1764705882353</c:v>
                </c:pt>
                <c:pt idx="26">
                  <c:v>202.16470870588233</c:v>
                </c:pt>
                <c:pt idx="27">
                  <c:v>191.62353505882353</c:v>
                </c:pt>
                <c:pt idx="28">
                  <c:v>190.54117364705883</c:v>
                </c:pt>
                <c:pt idx="29">
                  <c:v>191.43528847058823</c:v>
                </c:pt>
                <c:pt idx="30">
                  <c:v>174.02352376470586</c:v>
                </c:pt>
                <c:pt idx="31">
                  <c:v>205.64705882352942</c:v>
                </c:pt>
                <c:pt idx="32">
                  <c:v>193.2235322352941</c:v>
                </c:pt>
                <c:pt idx="33">
                  <c:v>200</c:v>
                </c:pt>
                <c:pt idx="34">
                  <c:v>192.14117082352939</c:v>
                </c:pt>
                <c:pt idx="35">
                  <c:v>196.70588235294119</c:v>
                </c:pt>
                <c:pt idx="36">
                  <c:v>207.62353505882353</c:v>
                </c:pt>
                <c:pt idx="37">
                  <c:v>216</c:v>
                </c:pt>
                <c:pt idx="38">
                  <c:v>222.58823529411765</c:v>
                </c:pt>
                <c:pt idx="39">
                  <c:v>223.52941176470588</c:v>
                </c:pt>
                <c:pt idx="40">
                  <c:v>195.29411764705881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15-C64D-857A-4F4664FF36E2}"/>
            </c:ext>
          </c:extLst>
        </c:ser>
        <c:ser>
          <c:idx val="7"/>
          <c:order val="7"/>
          <c:tx>
            <c:strRef>
              <c:f>'Normalized Stocks'!$I$1</c:f>
              <c:strCache>
                <c:ptCount val="1"/>
                <c:pt idx="0">
                  <c:v>PHIA.AS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Stocks'!$I$3:$I$160</c:f>
              <c:numCache>
                <c:formatCode>0.00</c:formatCode>
                <c:ptCount val="41"/>
                <c:pt idx="0">
                  <c:v>100</c:v>
                </c:pt>
                <c:pt idx="1">
                  <c:v>102.16329727843684</c:v>
                </c:pt>
                <c:pt idx="2">
                  <c:v>109.28122819260292</c:v>
                </c:pt>
                <c:pt idx="3">
                  <c:v>110.65945568736915</c:v>
                </c:pt>
                <c:pt idx="4">
                  <c:v>115.66644103279833</c:v>
                </c:pt>
                <c:pt idx="5">
                  <c:v>111.60153872993719</c:v>
                </c:pt>
                <c:pt idx="6">
                  <c:v>110.17097348220517</c:v>
                </c:pt>
                <c:pt idx="7">
                  <c:v>117.06210397766922</c:v>
                </c:pt>
                <c:pt idx="8">
                  <c:v>122.12142358688067</c:v>
                </c:pt>
                <c:pt idx="9">
                  <c:v>124.37194696441034</c:v>
                </c:pt>
                <c:pt idx="10">
                  <c:v>112.73552337752966</c:v>
                </c:pt>
                <c:pt idx="11">
                  <c:v>110.04885205861828</c:v>
                </c:pt>
                <c:pt idx="12">
                  <c:v>116.78297627355201</c:v>
                </c:pt>
                <c:pt idx="13">
                  <c:v>110.39776343335659</c:v>
                </c:pt>
                <c:pt idx="14">
                  <c:v>107.8681123517097</c:v>
                </c:pt>
                <c:pt idx="15">
                  <c:v>118.35309839497556</c:v>
                </c:pt>
                <c:pt idx="16">
                  <c:v>128.1402581995813</c:v>
                </c:pt>
                <c:pt idx="17">
                  <c:v>126.98883461270063</c:v>
                </c:pt>
                <c:pt idx="18">
                  <c:v>130.82693300767622</c:v>
                </c:pt>
                <c:pt idx="19">
                  <c:v>131.03628750872295</c:v>
                </c:pt>
                <c:pt idx="20">
                  <c:v>131.9958199581298</c:v>
                </c:pt>
                <c:pt idx="21">
                  <c:v>128.08792393579904</c:v>
                </c:pt>
                <c:pt idx="22">
                  <c:v>117.86461618981157</c:v>
                </c:pt>
                <c:pt idx="23">
                  <c:v>118.63224005582693</c:v>
                </c:pt>
                <c:pt idx="24">
                  <c:v>108.11235519888346</c:v>
                </c:pt>
                <c:pt idx="25">
                  <c:v>113.04955338450802</c:v>
                </c:pt>
                <c:pt idx="26">
                  <c:v>121.44103279832518</c:v>
                </c:pt>
                <c:pt idx="27">
                  <c:v>122.80181437543615</c:v>
                </c:pt>
                <c:pt idx="28">
                  <c:v>123.27286113049547</c:v>
                </c:pt>
                <c:pt idx="29">
                  <c:v>127.21562805303559</c:v>
                </c:pt>
                <c:pt idx="30">
                  <c:v>127.7390125610607</c:v>
                </c:pt>
                <c:pt idx="31">
                  <c:v>137.47383810188416</c:v>
                </c:pt>
                <c:pt idx="32">
                  <c:v>145.67341242149337</c:v>
                </c:pt>
                <c:pt idx="33">
                  <c:v>149.94765526866715</c:v>
                </c:pt>
                <c:pt idx="34">
                  <c:v>143.07397418004186</c:v>
                </c:pt>
                <c:pt idx="35">
                  <c:v>138.03210397766924</c:v>
                </c:pt>
                <c:pt idx="36">
                  <c:v>147.22609909281229</c:v>
                </c:pt>
                <c:pt idx="37">
                  <c:v>152.98325540823447</c:v>
                </c:pt>
                <c:pt idx="38">
                  <c:v>157.37962316817863</c:v>
                </c:pt>
                <c:pt idx="39">
                  <c:v>150.92463712491278</c:v>
                </c:pt>
                <c:pt idx="40">
                  <c:v>131.68179344033496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15-C64D-857A-4F4664FF36E2}"/>
            </c:ext>
          </c:extLst>
        </c:ser>
        <c:ser>
          <c:idx val="8"/>
          <c:order val="8"/>
          <c:tx>
            <c:strRef>
              <c:f>'Normalized Stocks'!$J$1</c:f>
              <c:strCache>
                <c:ptCount val="1"/>
                <c:pt idx="0">
                  <c:v>NVO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Stocks'!$J$3:$J$160</c:f>
              <c:numCache>
                <c:formatCode>0.00</c:formatCode>
                <c:ptCount val="41"/>
                <c:pt idx="0">
                  <c:v>100</c:v>
                </c:pt>
                <c:pt idx="1">
                  <c:v>95.384182251173172</c:v>
                </c:pt>
                <c:pt idx="2">
                  <c:v>102.78638060192461</c:v>
                </c:pt>
                <c:pt idx="3">
                  <c:v>116.83084483058951</c:v>
                </c:pt>
                <c:pt idx="4">
                  <c:v>121.95328798067236</c:v>
                </c:pt>
                <c:pt idx="5">
                  <c:v>121.13707349105189</c:v>
                </c:pt>
                <c:pt idx="6">
                  <c:v>128.45482770770698</c:v>
                </c:pt>
                <c:pt idx="7">
                  <c:v>135.74444513775526</c:v>
                </c:pt>
                <c:pt idx="8">
                  <c:v>138.19307453400154</c:v>
                </c:pt>
                <c:pt idx="9">
                  <c:v>140.24768759492508</c:v>
                </c:pt>
                <c:pt idx="10">
                  <c:v>145.84858277085794</c:v>
                </c:pt>
                <c:pt idx="11">
                  <c:v>153.36336485683549</c:v>
                </c:pt>
                <c:pt idx="12">
                  <c:v>161.21587563230725</c:v>
                </c:pt>
                <c:pt idx="13">
                  <c:v>151.92795248882501</c:v>
                </c:pt>
                <c:pt idx="14">
                  <c:v>139.45961270643437</c:v>
                </c:pt>
                <c:pt idx="15">
                  <c:v>131.94484187854889</c:v>
                </c:pt>
                <c:pt idx="16">
                  <c:v>137.91162786128984</c:v>
                </c:pt>
                <c:pt idx="17">
                  <c:v>126.25950538304265</c:v>
                </c:pt>
                <c:pt idx="18">
                  <c:v>139.26259890972696</c:v>
                </c:pt>
                <c:pt idx="19">
                  <c:v>133.29581292698603</c:v>
                </c:pt>
                <c:pt idx="20">
                  <c:v>136.64508968885701</c:v>
                </c:pt>
                <c:pt idx="21">
                  <c:v>119.78610244261476</c:v>
                </c:pt>
                <c:pt idx="22">
                  <c:v>120.96819929547422</c:v>
                </c:pt>
                <c:pt idx="23">
                  <c:v>130.03096622659632</c:v>
                </c:pt>
                <c:pt idx="24">
                  <c:v>129.32733547220195</c:v>
                </c:pt>
                <c:pt idx="25">
                  <c:v>129.91838249137018</c:v>
                </c:pt>
                <c:pt idx="26">
                  <c:v>138.86856568726614</c:v>
                </c:pt>
                <c:pt idx="27">
                  <c:v>143.45624102044025</c:v>
                </c:pt>
                <c:pt idx="28">
                  <c:v>136.53250595363093</c:v>
                </c:pt>
                <c:pt idx="29">
                  <c:v>132.76104511007728</c:v>
                </c:pt>
                <c:pt idx="30">
                  <c:v>143.76584136689675</c:v>
                </c:pt>
                <c:pt idx="31">
                  <c:v>134.50605782454429</c:v>
                </c:pt>
                <c:pt idx="32">
                  <c:v>142.38671945923784</c:v>
                </c:pt>
                <c:pt idx="33">
                  <c:v>144.66648873252151</c:v>
                </c:pt>
                <c:pt idx="34">
                  <c:v>145.65156615962755</c:v>
                </c:pt>
                <c:pt idx="35">
                  <c:v>160.84999608359124</c:v>
                </c:pt>
                <c:pt idx="36">
                  <c:v>157.6695794446828</c:v>
                </c:pt>
                <c:pt idx="37">
                  <c:v>164.42442905782241</c:v>
                </c:pt>
                <c:pt idx="38">
                  <c:v>169.2372718614487</c:v>
                </c:pt>
                <c:pt idx="39">
                  <c:v>173.76865673427125</c:v>
                </c:pt>
                <c:pt idx="40">
                  <c:v>163.63636542742375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15-C64D-857A-4F4664FF36E2}"/>
            </c:ext>
          </c:extLst>
        </c:ser>
        <c:ser>
          <c:idx val="9"/>
          <c:order val="9"/>
          <c:tx>
            <c:strRef>
              <c:f>'Normalized Stocks'!$K$1</c:f>
              <c:strCache>
                <c:ptCount val="1"/>
                <c:pt idx="0">
                  <c:v>NESN.SW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Stocks'!$K$3:$K$160</c:f>
              <c:numCache>
                <c:formatCode>0.00</c:formatCode>
                <c:ptCount val="41"/>
                <c:pt idx="0">
                  <c:v>100</c:v>
                </c:pt>
                <c:pt idx="1">
                  <c:v>103.63882090183914</c:v>
                </c:pt>
                <c:pt idx="2">
                  <c:v>103.03234513607865</c:v>
                </c:pt>
                <c:pt idx="3">
                  <c:v>111.18598832288362</c:v>
                </c:pt>
                <c:pt idx="4">
                  <c:v>112.60108676284719</c:v>
                </c:pt>
                <c:pt idx="5">
                  <c:v>112.93801400018926</c:v>
                </c:pt>
                <c:pt idx="6">
                  <c:v>109.36658393665435</c:v>
                </c:pt>
                <c:pt idx="7">
                  <c:v>108.89488715208439</c:v>
                </c:pt>
                <c:pt idx="8">
                  <c:v>111.65768375974463</c:v>
                </c:pt>
                <c:pt idx="9">
                  <c:v>113.81401673102494</c:v>
                </c:pt>
                <c:pt idx="10">
                  <c:v>113.61186847487339</c:v>
                </c:pt>
                <c:pt idx="11">
                  <c:v>112.93801400018926</c:v>
                </c:pt>
                <c:pt idx="12">
                  <c:v>109.05660548746386</c:v>
                </c:pt>
                <c:pt idx="13">
                  <c:v>102.42588015198977</c:v>
                </c:pt>
                <c:pt idx="14">
                  <c:v>99.568733136202155</c:v>
                </c:pt>
                <c:pt idx="15">
                  <c:v>101.10512133848199</c:v>
                </c:pt>
                <c:pt idx="16">
                  <c:v>103.90835730087697</c:v>
                </c:pt>
                <c:pt idx="17">
                  <c:v>100.13477898119054</c:v>
                </c:pt>
                <c:pt idx="18">
                  <c:v>107.54717820271611</c:v>
                </c:pt>
                <c:pt idx="19">
                  <c:v>108.49057042414705</c:v>
                </c:pt>
                <c:pt idx="20">
                  <c:v>108.24798281326076</c:v>
                </c:pt>
                <c:pt idx="21">
                  <c:v>108.84097744640071</c:v>
                </c:pt>
                <c:pt idx="22">
                  <c:v>112.83019458882188</c:v>
                </c:pt>
                <c:pt idx="23">
                  <c:v>115.33693458235584</c:v>
                </c:pt>
                <c:pt idx="24">
                  <c:v>107.54717820271611</c:v>
                </c:pt>
                <c:pt idx="25">
                  <c:v>113.20755174693606</c:v>
                </c:pt>
                <c:pt idx="26">
                  <c:v>122.50674619299514</c:v>
                </c:pt>
                <c:pt idx="27">
                  <c:v>126.49596333541631</c:v>
                </c:pt>
                <c:pt idx="28">
                  <c:v>129.17790010153237</c:v>
                </c:pt>
                <c:pt idx="29">
                  <c:v>134.58221703162602</c:v>
                </c:pt>
                <c:pt idx="30">
                  <c:v>137.30458371851418</c:v>
                </c:pt>
                <c:pt idx="31">
                  <c:v>136.49596104431109</c:v>
                </c:pt>
                <c:pt idx="32">
                  <c:v>143.53100310772251</c:v>
                </c:pt>
                <c:pt idx="33">
                  <c:v>151.91375412050218</c:v>
                </c:pt>
                <c:pt idx="34">
                  <c:v>144.01617967720404</c:v>
                </c:pt>
                <c:pt idx="35">
                  <c:v>141.50943968367008</c:v>
                </c:pt>
                <c:pt idx="36">
                  <c:v>139.62264445913658</c:v>
                </c:pt>
                <c:pt idx="37">
                  <c:v>143.28841549683619</c:v>
                </c:pt>
                <c:pt idx="38">
                  <c:v>145.41779833225601</c:v>
                </c:pt>
                <c:pt idx="39">
                  <c:v>144.23180771826719</c:v>
                </c:pt>
                <c:pt idx="40">
                  <c:v>134.52830732594234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15-C64D-857A-4F4664FF36E2}"/>
            </c:ext>
          </c:extLst>
        </c:ser>
        <c:ser>
          <c:idx val="10"/>
          <c:order val="10"/>
          <c:tx>
            <c:strRef>
              <c:f>'Normalized Stocks'!$L$1</c:f>
              <c:strCache>
                <c:ptCount val="1"/>
                <c:pt idx="0">
                  <c:v>MGA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Stocks'!$L$3:$L$160</c:f>
              <c:numCache>
                <c:formatCode>0.00</c:formatCode>
                <c:ptCount val="41"/>
                <c:pt idx="0">
                  <c:v>100</c:v>
                </c:pt>
                <c:pt idx="1">
                  <c:v>96.746845509881069</c:v>
                </c:pt>
                <c:pt idx="2">
                  <c:v>94.59335419961721</c:v>
                </c:pt>
                <c:pt idx="3">
                  <c:v>104.26115902583464</c:v>
                </c:pt>
                <c:pt idx="4">
                  <c:v>100.06872393728641</c:v>
                </c:pt>
                <c:pt idx="5">
                  <c:v>110.42382311918335</c:v>
                </c:pt>
                <c:pt idx="6">
                  <c:v>106.00228609382425</c:v>
                </c:pt>
                <c:pt idx="7">
                  <c:v>112.37112658093349</c:v>
                </c:pt>
                <c:pt idx="8">
                  <c:v>124.7651695411148</c:v>
                </c:pt>
                <c:pt idx="9">
                  <c:v>126.20847073500707</c:v>
                </c:pt>
                <c:pt idx="10">
                  <c:v>129.6678016188865</c:v>
                </c:pt>
                <c:pt idx="11">
                  <c:v>130.10308911326052</c:v>
                </c:pt>
                <c:pt idx="12">
                  <c:v>134.82244055796377</c:v>
                </c:pt>
                <c:pt idx="13">
                  <c:v>129.53035145336304</c:v>
                </c:pt>
                <c:pt idx="14">
                  <c:v>123.32187751102508</c:v>
                </c:pt>
                <c:pt idx="15">
                  <c:v>134.98280710273508</c:v>
                </c:pt>
                <c:pt idx="16">
                  <c:v>152.78350273615109</c:v>
                </c:pt>
                <c:pt idx="17">
                  <c:v>148.38486605338531</c:v>
                </c:pt>
                <c:pt idx="18">
                  <c:v>137.4341334508988</c:v>
                </c:pt>
                <c:pt idx="19">
                  <c:v>121.28292456893817</c:v>
                </c:pt>
                <c:pt idx="20">
                  <c:v>119.93126140062948</c:v>
                </c:pt>
                <c:pt idx="21">
                  <c:v>114.82244376529466</c:v>
                </c:pt>
                <c:pt idx="22">
                  <c:v>115.3264551969551</c:v>
                </c:pt>
                <c:pt idx="23">
                  <c:v>117.75486745682164</c:v>
                </c:pt>
                <c:pt idx="24">
                  <c:v>105.33791040834315</c:v>
                </c:pt>
                <c:pt idx="25">
                  <c:v>118.05268416711641</c:v>
                </c:pt>
                <c:pt idx="26">
                  <c:v>124.5589839835517</c:v>
                </c:pt>
                <c:pt idx="27">
                  <c:v>108.63687474745132</c:v>
                </c:pt>
                <c:pt idx="28">
                  <c:v>129.57617046615485</c:v>
                </c:pt>
                <c:pt idx="29">
                  <c:v>100.61854750888671</c:v>
                </c:pt>
                <c:pt idx="30">
                  <c:v>105.3150031928979</c:v>
                </c:pt>
                <c:pt idx="31">
                  <c:v>109.46161926865432</c:v>
                </c:pt>
                <c:pt idx="32">
                  <c:v>113.49369697623382</c:v>
                </c:pt>
                <c:pt idx="33">
                  <c:v>119.49598536100868</c:v>
                </c:pt>
                <c:pt idx="34">
                  <c:v>114.89117915733429</c:v>
                </c:pt>
                <c:pt idx="35">
                  <c:v>126.16265172221529</c:v>
                </c:pt>
                <c:pt idx="36">
                  <c:v>126.96447986417046</c:v>
                </c:pt>
                <c:pt idx="37">
                  <c:v>126.87284871143878</c:v>
                </c:pt>
                <c:pt idx="38">
                  <c:v>118.2817838129767</c:v>
                </c:pt>
                <c:pt idx="39">
                  <c:v>113.81442777482576</c:v>
                </c:pt>
                <c:pt idx="40">
                  <c:v>101.53493234662395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15-C64D-857A-4F4664FF36E2}"/>
            </c:ext>
          </c:extLst>
        </c:ser>
        <c:ser>
          <c:idx val="11"/>
          <c:order val="11"/>
          <c:tx>
            <c:strRef>
              <c:f>'Normalized Stocks'!$M$1</c:f>
              <c:strCache>
                <c:ptCount val="1"/>
                <c:pt idx="0">
                  <c:v>MDT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Stocks'!$M$3:$M$160</c:f>
              <c:numCache>
                <c:formatCode>0.00</c:formatCode>
                <c:ptCount val="41"/>
                <c:pt idx="0">
                  <c:v>100</c:v>
                </c:pt>
                <c:pt idx="1">
                  <c:v>100.23598931223476</c:v>
                </c:pt>
                <c:pt idx="2">
                  <c:v>101.05576820132237</c:v>
                </c:pt>
                <c:pt idx="3">
                  <c:v>103.41572466983668</c:v>
                </c:pt>
                <c:pt idx="4">
                  <c:v>109.40255845478677</c:v>
                </c:pt>
                <c:pt idx="5">
                  <c:v>110.01117600270337</c:v>
                </c:pt>
                <c:pt idx="6">
                  <c:v>104.3969704534351</c:v>
                </c:pt>
                <c:pt idx="7">
                  <c:v>102.16121967056964</c:v>
                </c:pt>
                <c:pt idx="8">
                  <c:v>96.633959840169922</c:v>
                </c:pt>
                <c:pt idx="9">
                  <c:v>97.453728792603926</c:v>
                </c:pt>
                <c:pt idx="10">
                  <c:v>101.00608369131577</c:v>
                </c:pt>
                <c:pt idx="11">
                  <c:v>102.0494372860654</c:v>
                </c:pt>
                <c:pt idx="12">
                  <c:v>107.87479299776939</c:v>
                </c:pt>
                <c:pt idx="13">
                  <c:v>101.10545271132895</c:v>
                </c:pt>
                <c:pt idx="14">
                  <c:v>96.186809186764151</c:v>
                </c:pt>
                <c:pt idx="15">
                  <c:v>99.552850588675923</c:v>
                </c:pt>
                <c:pt idx="16">
                  <c:v>105.88746476493691</c:v>
                </c:pt>
                <c:pt idx="17">
                  <c:v>106.89354845625267</c:v>
                </c:pt>
                <c:pt idx="18">
                  <c:v>109.55160204815297</c:v>
                </c:pt>
                <c:pt idx="19">
                  <c:v>112.40839368007964</c:v>
                </c:pt>
                <c:pt idx="20">
                  <c:v>120.03477406446964</c:v>
                </c:pt>
                <c:pt idx="21">
                  <c:v>120.17140429334484</c:v>
                </c:pt>
                <c:pt idx="22">
                  <c:v>114.20940841611207</c:v>
                </c:pt>
                <c:pt idx="23">
                  <c:v>121.72400641599785</c:v>
                </c:pt>
                <c:pt idx="24">
                  <c:v>111.68798381100527</c:v>
                </c:pt>
                <c:pt idx="25">
                  <c:v>107.46490479530731</c:v>
                </c:pt>
                <c:pt idx="26">
                  <c:v>116.65631060349497</c:v>
                </c:pt>
                <c:pt idx="27">
                  <c:v>112.25934015005987</c:v>
                </c:pt>
                <c:pt idx="28">
                  <c:v>104.03676551889789</c:v>
                </c:pt>
                <c:pt idx="29">
                  <c:v>108.69457188685698</c:v>
                </c:pt>
                <c:pt idx="30">
                  <c:v>121.11538886808127</c:v>
                </c:pt>
                <c:pt idx="31">
                  <c:v>123.32629304865748</c:v>
                </c:pt>
                <c:pt idx="32">
                  <c:v>126.28244376394377</c:v>
                </c:pt>
                <c:pt idx="33">
                  <c:v>135.13849248196516</c:v>
                </c:pt>
                <c:pt idx="34">
                  <c:v>134.04545437720893</c:v>
                </c:pt>
                <c:pt idx="35">
                  <c:v>135.38690509534456</c:v>
                </c:pt>
                <c:pt idx="36">
                  <c:v>138.1194811049688</c:v>
                </c:pt>
                <c:pt idx="37">
                  <c:v>141.31163106914343</c:v>
                </c:pt>
                <c:pt idx="38">
                  <c:v>147.18668122750759</c:v>
                </c:pt>
                <c:pt idx="39">
                  <c:v>138.98894450406297</c:v>
                </c:pt>
                <c:pt idx="40">
                  <c:v>122.9288269052583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315-C64D-857A-4F4664FF36E2}"/>
            </c:ext>
          </c:extLst>
        </c:ser>
        <c:ser>
          <c:idx val="12"/>
          <c:order val="12"/>
          <c:tx>
            <c:strRef>
              <c:f>'Normalized Stocks'!$N$1</c:f>
              <c:strCache>
                <c:ptCount val="1"/>
                <c:pt idx="0">
                  <c:v>MCD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Stocks'!$N$3:$N$160</c:f>
              <c:numCache>
                <c:formatCode>0.00</c:formatCode>
                <c:ptCount val="41"/>
                <c:pt idx="0">
                  <c:v>100</c:v>
                </c:pt>
                <c:pt idx="1">
                  <c:v>101.57381174734323</c:v>
                </c:pt>
                <c:pt idx="2">
                  <c:v>105.63424841620635</c:v>
                </c:pt>
                <c:pt idx="3">
                  <c:v>116.69814342621746</c:v>
                </c:pt>
                <c:pt idx="4">
                  <c:v>119.91658530191083</c:v>
                </c:pt>
                <c:pt idx="5">
                  <c:v>122.3087744364373</c:v>
                </c:pt>
                <c:pt idx="6">
                  <c:v>123.89832744887745</c:v>
                </c:pt>
                <c:pt idx="7">
                  <c:v>125.90493978745766</c:v>
                </c:pt>
                <c:pt idx="8">
                  <c:v>125.59804728363162</c:v>
                </c:pt>
                <c:pt idx="9">
                  <c:v>132.90839734169978</c:v>
                </c:pt>
                <c:pt idx="10">
                  <c:v>136.34718387870345</c:v>
                </c:pt>
                <c:pt idx="11">
                  <c:v>136.70915428534539</c:v>
                </c:pt>
                <c:pt idx="12">
                  <c:v>140.30531963636577</c:v>
                </c:pt>
                <c:pt idx="13">
                  <c:v>129.05256328214412</c:v>
                </c:pt>
                <c:pt idx="14">
                  <c:v>122.92257203458338</c:v>
                </c:pt>
                <c:pt idx="15">
                  <c:v>125.09442752448179</c:v>
                </c:pt>
                <c:pt idx="16">
                  <c:v>127.30563145568728</c:v>
                </c:pt>
                <c:pt idx="17">
                  <c:v>130.25652848195583</c:v>
                </c:pt>
                <c:pt idx="18">
                  <c:v>124.81900574726149</c:v>
                </c:pt>
                <c:pt idx="19">
                  <c:v>124.70883971185333</c:v>
                </c:pt>
                <c:pt idx="20">
                  <c:v>129.43027495388299</c:v>
                </c:pt>
                <c:pt idx="21">
                  <c:v>130.82310149790524</c:v>
                </c:pt>
                <c:pt idx="22">
                  <c:v>139.6049741957039</c:v>
                </c:pt>
                <c:pt idx="23">
                  <c:v>148.01699955906517</c:v>
                </c:pt>
                <c:pt idx="24">
                  <c:v>138.4639630395977</c:v>
                </c:pt>
                <c:pt idx="25">
                  <c:v>144.05098766051327</c:v>
                </c:pt>
                <c:pt idx="26">
                  <c:v>144.73559183607821</c:v>
                </c:pt>
                <c:pt idx="27">
                  <c:v>146.56121897133744</c:v>
                </c:pt>
                <c:pt idx="28">
                  <c:v>152.65973949229243</c:v>
                </c:pt>
                <c:pt idx="29">
                  <c:v>156.76738893976412</c:v>
                </c:pt>
                <c:pt idx="30">
                  <c:v>161.90588350793385</c:v>
                </c:pt>
                <c:pt idx="31">
                  <c:v>168.10670572699553</c:v>
                </c:pt>
                <c:pt idx="32">
                  <c:v>173.46553236598155</c:v>
                </c:pt>
                <c:pt idx="33">
                  <c:v>173.5127451445901</c:v>
                </c:pt>
                <c:pt idx="34">
                  <c:v>166.1158346535122</c:v>
                </c:pt>
                <c:pt idx="35">
                  <c:v>149.63802408501695</c:v>
                </c:pt>
                <c:pt idx="36">
                  <c:v>153.74567353248864</c:v>
                </c:pt>
                <c:pt idx="37">
                  <c:v>155.47686409384855</c:v>
                </c:pt>
                <c:pt idx="38">
                  <c:v>163.55051363628402</c:v>
                </c:pt>
                <c:pt idx="39">
                  <c:v>165.70664045157949</c:v>
                </c:pt>
                <c:pt idx="40">
                  <c:v>154.23355123963566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315-C64D-857A-4F4664FF36E2}"/>
            </c:ext>
          </c:extLst>
        </c:ser>
        <c:ser>
          <c:idx val="13"/>
          <c:order val="13"/>
          <c:tx>
            <c:strRef>
              <c:f>'Normalized Stocks'!$O$1</c:f>
              <c:strCache>
                <c:ptCount val="1"/>
                <c:pt idx="0">
                  <c:v>JPM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Stocks'!$O$3:$O$160</c:f>
              <c:numCache>
                <c:formatCode>0.00</c:formatCode>
                <c:ptCount val="41"/>
                <c:pt idx="0">
                  <c:v>100</c:v>
                </c:pt>
                <c:pt idx="1">
                  <c:v>95.191987650350313</c:v>
                </c:pt>
                <c:pt idx="2">
                  <c:v>96.32721750311002</c:v>
                </c:pt>
                <c:pt idx="3">
                  <c:v>94.802450635558174</c:v>
                </c:pt>
                <c:pt idx="4">
                  <c:v>96.794661030487717</c:v>
                </c:pt>
                <c:pt idx="5">
                  <c:v>102.19254540217129</c:v>
                </c:pt>
                <c:pt idx="6">
                  <c:v>102.80468008468959</c:v>
                </c:pt>
                <c:pt idx="7">
                  <c:v>99.488036716483847</c:v>
                </c:pt>
                <c:pt idx="8">
                  <c:v>107.91318993685452</c:v>
                </c:pt>
                <c:pt idx="9">
                  <c:v>112.78797802533063</c:v>
                </c:pt>
                <c:pt idx="10">
                  <c:v>119.899839062879</c:v>
                </c:pt>
                <c:pt idx="11">
                  <c:v>119.78853577715161</c:v>
                </c:pt>
                <c:pt idx="12">
                  <c:v>129.12632118255584</c:v>
                </c:pt>
                <c:pt idx="13">
                  <c:v>131.48581149662354</c:v>
                </c:pt>
                <c:pt idx="14">
                  <c:v>121.52476842570437</c:v>
                </c:pt>
                <c:pt idx="15">
                  <c:v>124.1736254685281</c:v>
                </c:pt>
                <c:pt idx="16">
                  <c:v>124.70785252549477</c:v>
                </c:pt>
                <c:pt idx="17">
                  <c:v>119.37674389263759</c:v>
                </c:pt>
                <c:pt idx="18">
                  <c:v>119.14302212894874</c:v>
                </c:pt>
                <c:pt idx="19">
                  <c:v>128.61435789903967</c:v>
                </c:pt>
                <c:pt idx="20">
                  <c:v>127.82415198273016</c:v>
                </c:pt>
                <c:pt idx="21">
                  <c:v>127.15637456107677</c:v>
                </c:pt>
                <c:pt idx="22">
                  <c:v>120.87924698673893</c:v>
                </c:pt>
                <c:pt idx="23">
                  <c:v>125.07512465387035</c:v>
                </c:pt>
                <c:pt idx="24">
                  <c:v>108.6143552279211</c:v>
                </c:pt>
                <c:pt idx="25">
                  <c:v>114.51307878715812</c:v>
                </c:pt>
                <c:pt idx="26">
                  <c:v>117.69616288694853</c:v>
                </c:pt>
                <c:pt idx="27">
                  <c:v>110.8402873865395</c:v>
                </c:pt>
                <c:pt idx="28">
                  <c:v>125.57596495438987</c:v>
                </c:pt>
                <c:pt idx="29">
                  <c:v>123.07179127594414</c:v>
                </c:pt>
                <c:pt idx="30">
                  <c:v>122.09237556132166</c:v>
                </c:pt>
                <c:pt idx="31">
                  <c:v>128.59210191635177</c:v>
                </c:pt>
                <c:pt idx="32">
                  <c:v>120.69004386622247</c:v>
                </c:pt>
                <c:pt idx="33">
                  <c:v>126.55537176528372</c:v>
                </c:pt>
                <c:pt idx="34">
                  <c:v>127.08959882225039</c:v>
                </c:pt>
                <c:pt idx="35">
                  <c:v>143.66166374316447</c:v>
                </c:pt>
                <c:pt idx="36">
                  <c:v>147.25653972746892</c:v>
                </c:pt>
                <c:pt idx="37">
                  <c:v>155.70394781756141</c:v>
                </c:pt>
                <c:pt idx="38">
                  <c:v>144.98609560347458</c:v>
                </c:pt>
                <c:pt idx="39">
                  <c:v>146.28826369033419</c:v>
                </c:pt>
                <c:pt idx="40">
                  <c:v>130.79577030151967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315-C64D-857A-4F4664FF36E2}"/>
            </c:ext>
          </c:extLst>
        </c:ser>
        <c:ser>
          <c:idx val="14"/>
          <c:order val="14"/>
          <c:tx>
            <c:strRef>
              <c:f>'Normalized Stocks'!$P$1</c:f>
              <c:strCache>
                <c:ptCount val="1"/>
                <c:pt idx="0">
                  <c:v>JBLU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Stocks'!$P$3:$P$160</c:f>
              <c:numCache>
                <c:formatCode>0.00</c:formatCode>
                <c:ptCount val="41"/>
                <c:pt idx="0">
                  <c:v>100</c:v>
                </c:pt>
                <c:pt idx="1">
                  <c:v>98.995978915662647</c:v>
                </c:pt>
                <c:pt idx="2">
                  <c:v>109.5883534136546</c:v>
                </c:pt>
                <c:pt idx="3">
                  <c:v>107.1285140562249</c:v>
                </c:pt>
                <c:pt idx="4">
                  <c:v>114.75904116465863</c:v>
                </c:pt>
                <c:pt idx="5">
                  <c:v>117.82128012048192</c:v>
                </c:pt>
                <c:pt idx="6">
                  <c:v>107.63052710843372</c:v>
                </c:pt>
                <c:pt idx="7">
                  <c:v>94.87951807228913</c:v>
                </c:pt>
                <c:pt idx="8">
                  <c:v>98.242971887550183</c:v>
                </c:pt>
                <c:pt idx="9">
                  <c:v>95.983940763052189</c:v>
                </c:pt>
                <c:pt idx="10">
                  <c:v>108.98593875502007</c:v>
                </c:pt>
                <c:pt idx="11">
                  <c:v>112.2992018072289</c:v>
                </c:pt>
                <c:pt idx="12">
                  <c:v>102.4598393574297</c:v>
                </c:pt>
                <c:pt idx="13">
                  <c:v>107.7309186746988</c:v>
                </c:pt>
                <c:pt idx="14">
                  <c:v>106.4758985943775</c:v>
                </c:pt>
                <c:pt idx="15">
                  <c:v>100</c:v>
                </c:pt>
                <c:pt idx="16">
                  <c:v>96.234939759036138</c:v>
                </c:pt>
                <c:pt idx="17">
                  <c:v>95.632525100401594</c:v>
                </c:pt>
                <c:pt idx="18">
                  <c:v>97.339352409638551</c:v>
                </c:pt>
                <c:pt idx="19">
                  <c:v>92.771084337349393</c:v>
                </c:pt>
                <c:pt idx="20">
                  <c:v>94.728920682730916</c:v>
                </c:pt>
                <c:pt idx="21">
                  <c:v>90.562254016064244</c:v>
                </c:pt>
                <c:pt idx="22">
                  <c:v>88.253012048192758</c:v>
                </c:pt>
                <c:pt idx="23">
                  <c:v>97.991967871485926</c:v>
                </c:pt>
                <c:pt idx="24">
                  <c:v>80.572284136546173</c:v>
                </c:pt>
                <c:pt idx="25">
                  <c:v>88.554211847389553</c:v>
                </c:pt>
                <c:pt idx="26">
                  <c:v>86.84738453815261</c:v>
                </c:pt>
                <c:pt idx="27">
                  <c:v>79.668674698795172</c:v>
                </c:pt>
                <c:pt idx="28">
                  <c:v>84.53815261044177</c:v>
                </c:pt>
                <c:pt idx="29">
                  <c:v>88.504011044176707</c:v>
                </c:pt>
                <c:pt idx="30">
                  <c:v>97.289151606425705</c:v>
                </c:pt>
                <c:pt idx="31">
                  <c:v>95.080326305220879</c:v>
                </c:pt>
                <c:pt idx="32">
                  <c:v>96.736947791164653</c:v>
                </c:pt>
                <c:pt idx="33">
                  <c:v>83.734939759036138</c:v>
                </c:pt>
                <c:pt idx="34">
                  <c:v>84.839357429718859</c:v>
                </c:pt>
                <c:pt idx="35">
                  <c:v>97.540160642570271</c:v>
                </c:pt>
                <c:pt idx="36">
                  <c:v>96.686746987951807</c:v>
                </c:pt>
                <c:pt idx="37">
                  <c:v>94.87951807228913</c:v>
                </c:pt>
                <c:pt idx="38">
                  <c:v>101.30522088353413</c:v>
                </c:pt>
                <c:pt idx="39">
                  <c:v>100</c:v>
                </c:pt>
                <c:pt idx="40">
                  <c:v>78.815261044176694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315-C64D-857A-4F4664FF36E2}"/>
            </c:ext>
          </c:extLst>
        </c:ser>
        <c:ser>
          <c:idx val="15"/>
          <c:order val="15"/>
          <c:tx>
            <c:strRef>
              <c:f>'Normalized Stocks'!$Q$1</c:f>
              <c:strCache>
                <c:ptCount val="1"/>
                <c:pt idx="0">
                  <c:v>IBTS.MI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Stocks'!$Q$3:$Q$160</c:f>
              <c:numCache>
                <c:formatCode>0.00</c:formatCode>
                <c:ptCount val="41"/>
                <c:pt idx="0">
                  <c:v>100</c:v>
                </c:pt>
                <c:pt idx="1">
                  <c:v>97.005419671956361</c:v>
                </c:pt>
                <c:pt idx="2">
                  <c:v>97.562919680836572</c:v>
                </c:pt>
                <c:pt idx="3">
                  <c:v>94.233833931727204</c:v>
                </c:pt>
                <c:pt idx="4">
                  <c:v>94.098442085034122</c:v>
                </c:pt>
                <c:pt idx="5">
                  <c:v>92.155145622095347</c:v>
                </c:pt>
                <c:pt idx="6">
                  <c:v>89.550815379911057</c:v>
                </c:pt>
                <c:pt idx="7">
                  <c:v>88.220769962102111</c:v>
                </c:pt>
                <c:pt idx="8">
                  <c:v>90.068491399625543</c:v>
                </c:pt>
                <c:pt idx="9">
                  <c:v>90.363173627957522</c:v>
                </c:pt>
                <c:pt idx="10">
                  <c:v>88.324310103923381</c:v>
                </c:pt>
                <c:pt idx="11">
                  <c:v>87.209303714706977</c:v>
                </c:pt>
                <c:pt idx="12">
                  <c:v>84.190825648149499</c:v>
                </c:pt>
                <c:pt idx="13">
                  <c:v>84.612933810336628</c:v>
                </c:pt>
                <c:pt idx="14">
                  <c:v>83.633325639269287</c:v>
                </c:pt>
                <c:pt idx="15">
                  <c:v>84.326217494842595</c:v>
                </c:pt>
                <c:pt idx="16">
                  <c:v>88.364127721633139</c:v>
                </c:pt>
                <c:pt idx="17">
                  <c:v>89.972923542098187</c:v>
                </c:pt>
                <c:pt idx="18">
                  <c:v>89.367633631214304</c:v>
                </c:pt>
                <c:pt idx="19">
                  <c:v>91.502071384231783</c:v>
                </c:pt>
                <c:pt idx="20">
                  <c:v>90.538389463816344</c:v>
                </c:pt>
                <c:pt idx="21">
                  <c:v>89.630457783218503</c:v>
                </c:pt>
                <c:pt idx="22">
                  <c:v>90.793247702982598</c:v>
                </c:pt>
                <c:pt idx="23">
                  <c:v>91.143679374700227</c:v>
                </c:pt>
                <c:pt idx="24">
                  <c:v>91.334821461210922</c:v>
                </c:pt>
                <c:pt idx="25">
                  <c:v>92.386111697771781</c:v>
                </c:pt>
                <c:pt idx="26">
                  <c:v>92.481685926755119</c:v>
                </c:pt>
                <c:pt idx="27">
                  <c:v>92.274612014568518</c:v>
                </c:pt>
                <c:pt idx="28">
                  <c:v>92.792293609307009</c:v>
                </c:pt>
                <c:pt idx="29">
                  <c:v>93.883401463577599</c:v>
                </c:pt>
                <c:pt idx="30">
                  <c:v>94.194009942561493</c:v>
                </c:pt>
                <c:pt idx="31">
                  <c:v>93.724117453394683</c:v>
                </c:pt>
                <c:pt idx="32">
                  <c:v>95.006373765631963</c:v>
                </c:pt>
                <c:pt idx="33">
                  <c:v>96.559413771255393</c:v>
                </c:pt>
                <c:pt idx="34">
                  <c:v>96.320487357765018</c:v>
                </c:pt>
                <c:pt idx="35">
                  <c:v>94.512583537951329</c:v>
                </c:pt>
                <c:pt idx="36">
                  <c:v>95.75502143604686</c:v>
                </c:pt>
                <c:pt idx="37">
                  <c:v>94.512583537951329</c:v>
                </c:pt>
                <c:pt idx="38">
                  <c:v>96.232879838051616</c:v>
                </c:pt>
                <c:pt idx="39">
                  <c:v>97.355845768649985</c:v>
                </c:pt>
                <c:pt idx="40">
                  <c:v>97.355845768649985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315-C64D-857A-4F4664FF36E2}"/>
            </c:ext>
          </c:extLst>
        </c:ser>
        <c:ser>
          <c:idx val="16"/>
          <c:order val="16"/>
          <c:tx>
            <c:strRef>
              <c:f>'Normalized Stocks'!$R$1</c:f>
              <c:strCache>
                <c:ptCount val="1"/>
                <c:pt idx="0">
                  <c:v>GWPH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Stocks'!$R$3:$R$160</c:f>
              <c:numCache>
                <c:formatCode>0.00</c:formatCode>
                <c:ptCount val="41"/>
                <c:pt idx="0">
                  <c:v>100</c:v>
                </c:pt>
                <c:pt idx="1">
                  <c:v>96.329171494488392</c:v>
                </c:pt>
                <c:pt idx="2">
                  <c:v>92.410430323013188</c:v>
                </c:pt>
                <c:pt idx="3">
                  <c:v>85.604606641038018</c:v>
                </c:pt>
                <c:pt idx="4">
                  <c:v>78.750799914021101</c:v>
                </c:pt>
                <c:pt idx="5">
                  <c:v>84.948816499129748</c:v>
                </c:pt>
                <c:pt idx="6">
                  <c:v>81.565896660541455</c:v>
                </c:pt>
                <c:pt idx="7">
                  <c:v>86.332370550764779</c:v>
                </c:pt>
                <c:pt idx="8">
                  <c:v>87.707931160365234</c:v>
                </c:pt>
                <c:pt idx="9">
                  <c:v>90.267116200678842</c:v>
                </c:pt>
                <c:pt idx="10">
                  <c:v>101.55949854798865</c:v>
                </c:pt>
                <c:pt idx="11">
                  <c:v>106.54190653757271</c:v>
                </c:pt>
                <c:pt idx="12">
                  <c:v>110.80454405946463</c:v>
                </c:pt>
                <c:pt idx="13">
                  <c:v>92.490403930818914</c:v>
                </c:pt>
                <c:pt idx="14">
                  <c:v>93.722009807085655</c:v>
                </c:pt>
                <c:pt idx="15">
                  <c:v>106.36596204121911</c:v>
                </c:pt>
                <c:pt idx="16">
                  <c:v>125.15994781541949</c:v>
                </c:pt>
                <c:pt idx="17">
                  <c:v>116.72264541968454</c:v>
                </c:pt>
                <c:pt idx="18">
                  <c:v>121.86500622308856</c:v>
                </c:pt>
                <c:pt idx="19">
                  <c:v>108.75720082567817</c:v>
                </c:pt>
                <c:pt idx="20">
                  <c:v>114.57933689555873</c:v>
                </c:pt>
                <c:pt idx="21">
                  <c:v>121.56109947567899</c:v>
                </c:pt>
                <c:pt idx="22">
                  <c:v>117.1625070604406</c:v>
                </c:pt>
                <c:pt idx="23">
                  <c:v>99.968009437236006</c:v>
                </c:pt>
                <c:pt idx="24">
                  <c:v>77.087330637497359</c:v>
                </c:pt>
                <c:pt idx="25">
                  <c:v>110.05278302900845</c:v>
                </c:pt>
                <c:pt idx="26">
                  <c:v>120.59340354611803</c:v>
                </c:pt>
                <c:pt idx="27">
                  <c:v>134.95681274026862</c:v>
                </c:pt>
                <c:pt idx="28">
                  <c:v>124.68009657165628</c:v>
                </c:pt>
                <c:pt idx="29">
                  <c:v>139.33940707502072</c:v>
                </c:pt>
                <c:pt idx="30">
                  <c:v>137.41203265025567</c:v>
                </c:pt>
                <c:pt idx="31">
                  <c:v>136.91618332600621</c:v>
                </c:pt>
                <c:pt idx="32">
                  <c:v>133.22936233821687</c:v>
                </c:pt>
                <c:pt idx="33">
                  <c:v>111.94017904718345</c:v>
                </c:pt>
                <c:pt idx="34">
                  <c:v>94.937618402610212</c:v>
                </c:pt>
                <c:pt idx="35">
                  <c:v>109.70089323655714</c:v>
                </c:pt>
                <c:pt idx="36">
                  <c:v>81.693858911597417</c:v>
                </c:pt>
                <c:pt idx="37">
                  <c:v>80.774151625286692</c:v>
                </c:pt>
                <c:pt idx="38">
                  <c:v>89.427382522173843</c:v>
                </c:pt>
                <c:pt idx="39">
                  <c:v>95.961290019503437</c:v>
                </c:pt>
                <c:pt idx="40">
                  <c:v>79.02271050045816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315-C64D-857A-4F4664FF36E2}"/>
            </c:ext>
          </c:extLst>
        </c:ser>
        <c:ser>
          <c:idx val="17"/>
          <c:order val="17"/>
          <c:tx>
            <c:strRef>
              <c:f>'Normalized Stocks'!$S$1</c:f>
              <c:strCache>
                <c:ptCount val="1"/>
                <c:pt idx="0">
                  <c:v>ELY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Stocks'!$S$3:$S$160</c:f>
              <c:numCache>
                <c:formatCode>0.00</c:formatCode>
                <c:ptCount val="41"/>
                <c:pt idx="0">
                  <c:v>100</c:v>
                </c:pt>
                <c:pt idx="1">
                  <c:v>108.87573964497039</c:v>
                </c:pt>
                <c:pt idx="2">
                  <c:v>117.85009861932937</c:v>
                </c:pt>
                <c:pt idx="3">
                  <c:v>125.44378698224851</c:v>
                </c:pt>
                <c:pt idx="4">
                  <c:v>120.21696252465482</c:v>
                </c:pt>
                <c:pt idx="5">
                  <c:v>125.14792899408282</c:v>
                </c:pt>
                <c:pt idx="6">
                  <c:v>126.42998027613413</c:v>
                </c:pt>
                <c:pt idx="7">
                  <c:v>135.99605522682444</c:v>
                </c:pt>
                <c:pt idx="8">
                  <c:v>142.99802761341223</c:v>
                </c:pt>
                <c:pt idx="9">
                  <c:v>138.46153846153842</c:v>
                </c:pt>
                <c:pt idx="10">
                  <c:v>140.72978303747533</c:v>
                </c:pt>
                <c:pt idx="11">
                  <c:v>138.0670611439842</c:v>
                </c:pt>
                <c:pt idx="12">
                  <c:v>151.38067061143983</c:v>
                </c:pt>
                <c:pt idx="13">
                  <c:v>153.45167652859962</c:v>
                </c:pt>
                <c:pt idx="14">
                  <c:v>163.01776134122287</c:v>
                </c:pt>
                <c:pt idx="15">
                  <c:v>162.72189349112423</c:v>
                </c:pt>
                <c:pt idx="16">
                  <c:v>182.44575936883629</c:v>
                </c:pt>
                <c:pt idx="17">
                  <c:v>199.90138067061142</c:v>
                </c:pt>
                <c:pt idx="18">
                  <c:v>183.1360946745562</c:v>
                </c:pt>
                <c:pt idx="19">
                  <c:v>220.61144970414199</c:v>
                </c:pt>
                <c:pt idx="20">
                  <c:v>226.33137080867849</c:v>
                </c:pt>
                <c:pt idx="21">
                  <c:v>228.69823471400389</c:v>
                </c:pt>
                <c:pt idx="22">
                  <c:v>213.70808678500987</c:v>
                </c:pt>
                <c:pt idx="23">
                  <c:v>171.89349112426032</c:v>
                </c:pt>
                <c:pt idx="24">
                  <c:v>151.08481262327416</c:v>
                </c:pt>
                <c:pt idx="25">
                  <c:v>162.42602564102563</c:v>
                </c:pt>
                <c:pt idx="26">
                  <c:v>168.44181459566073</c:v>
                </c:pt>
                <c:pt idx="27">
                  <c:v>155.22682445759369</c:v>
                </c:pt>
                <c:pt idx="28">
                  <c:v>167.35699211045366</c:v>
                </c:pt>
                <c:pt idx="29">
                  <c:v>152.95857988165679</c:v>
                </c:pt>
                <c:pt idx="30">
                  <c:v>179.09270216962523</c:v>
                </c:pt>
                <c:pt idx="31">
                  <c:v>181.26231755424064</c:v>
                </c:pt>
                <c:pt idx="32">
                  <c:v>183.4319526627219</c:v>
                </c:pt>
                <c:pt idx="33">
                  <c:v>177.71203155818537</c:v>
                </c:pt>
                <c:pt idx="34">
                  <c:v>184.91124260355031</c:v>
                </c:pt>
                <c:pt idx="35">
                  <c:v>196.15383629191319</c:v>
                </c:pt>
                <c:pt idx="36">
                  <c:v>203.94477317554239</c:v>
                </c:pt>
                <c:pt idx="37">
                  <c:v>206.01576923076922</c:v>
                </c:pt>
                <c:pt idx="38">
                  <c:v>204.93097633136094</c:v>
                </c:pt>
                <c:pt idx="39">
                  <c:v>178.40236686390531</c:v>
                </c:pt>
                <c:pt idx="40">
                  <c:v>159.27021696252464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315-C64D-857A-4F4664FF36E2}"/>
            </c:ext>
          </c:extLst>
        </c:ser>
        <c:ser>
          <c:idx val="18"/>
          <c:order val="18"/>
          <c:tx>
            <c:strRef>
              <c:f>'Normalized Stocks'!$T$1</c:f>
              <c:strCache>
                <c:ptCount val="1"/>
                <c:pt idx="0">
                  <c:v>ETN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Stocks'!$T$3:$T$160</c:f>
              <c:numCache>
                <c:formatCode>0.00</c:formatCode>
                <c:ptCount val="41"/>
                <c:pt idx="0">
                  <c:v>100</c:v>
                </c:pt>
                <c:pt idx="1">
                  <c:v>100.27644091987398</c:v>
                </c:pt>
                <c:pt idx="2">
                  <c:v>103.70421710308824</c:v>
                </c:pt>
                <c:pt idx="3">
                  <c:v>107.96130360639403</c:v>
                </c:pt>
                <c:pt idx="4">
                  <c:v>106.81409970460538</c:v>
                </c:pt>
                <c:pt idx="5">
                  <c:v>111.2370493776655</c:v>
                </c:pt>
                <c:pt idx="6">
                  <c:v>99.7788583214612</c:v>
                </c:pt>
                <c:pt idx="7">
                  <c:v>100.46994334402055</c:v>
                </c:pt>
                <c:pt idx="8">
                  <c:v>107.4775454727725</c:v>
                </c:pt>
                <c:pt idx="9">
                  <c:v>107.9474777594327</c:v>
                </c:pt>
                <c:pt idx="10">
                  <c:v>108.23773346890762</c:v>
                </c:pt>
                <c:pt idx="11">
                  <c:v>109.50933682126708</c:v>
                </c:pt>
                <c:pt idx="12">
                  <c:v>119.15687820751563</c:v>
                </c:pt>
                <c:pt idx="13">
                  <c:v>113.83552629814861</c:v>
                </c:pt>
                <c:pt idx="14">
                  <c:v>110.82239421761975</c:v>
                </c:pt>
                <c:pt idx="15">
                  <c:v>109.52315161086806</c:v>
                </c:pt>
                <c:pt idx="16">
                  <c:v>109.44022417250103</c:v>
                </c:pt>
                <c:pt idx="17">
                  <c:v>108.51417300661154</c:v>
                </c:pt>
                <c:pt idx="18">
                  <c:v>107.72633608089389</c:v>
                </c:pt>
                <c:pt idx="19">
                  <c:v>112.67449793156872</c:v>
                </c:pt>
                <c:pt idx="20">
                  <c:v>116.87629625089968</c:v>
                </c:pt>
                <c:pt idx="21">
                  <c:v>119.46095699961181</c:v>
                </c:pt>
                <c:pt idx="22">
                  <c:v>101.78300074037321</c:v>
                </c:pt>
                <c:pt idx="23">
                  <c:v>108.85971551789125</c:v>
                </c:pt>
                <c:pt idx="24">
                  <c:v>94.706287345025231</c:v>
                </c:pt>
                <c:pt idx="25">
                  <c:v>96.475473295797471</c:v>
                </c:pt>
                <c:pt idx="26">
                  <c:v>112.66068314196775</c:v>
                </c:pt>
                <c:pt idx="27">
                  <c:v>109.19143356437964</c:v>
                </c:pt>
                <c:pt idx="28">
                  <c:v>117.04215942065403</c:v>
                </c:pt>
                <c:pt idx="29">
                  <c:v>107.9751280711853</c:v>
                </c:pt>
                <c:pt idx="30">
                  <c:v>108.08569338177452</c:v>
                </c:pt>
                <c:pt idx="31">
                  <c:v>112.25985244671325</c:v>
                </c:pt>
                <c:pt idx="32">
                  <c:v>108.56946119058635</c:v>
                </c:pt>
                <c:pt idx="33">
                  <c:v>115.85349318185192</c:v>
                </c:pt>
                <c:pt idx="34">
                  <c:v>109.37111152373495</c:v>
                </c:pt>
                <c:pt idx="35">
                  <c:v>123.7042190381263</c:v>
                </c:pt>
                <c:pt idx="36">
                  <c:v>128.5141749416496</c:v>
                </c:pt>
                <c:pt idx="37">
                  <c:v>131.23704163751324</c:v>
                </c:pt>
                <c:pt idx="38">
                  <c:v>131.11265186213274</c:v>
                </c:pt>
                <c:pt idx="39">
                  <c:v>140.52522572288115</c:v>
                </c:pt>
                <c:pt idx="40">
                  <c:v>125.52868349768302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315-C64D-857A-4F4664FF36E2}"/>
            </c:ext>
          </c:extLst>
        </c:ser>
        <c:ser>
          <c:idx val="19"/>
          <c:order val="19"/>
          <c:tx>
            <c:strRef>
              <c:f>'Normalized Stocks'!$U$1</c:f>
              <c:strCache>
                <c:ptCount val="1"/>
                <c:pt idx="0">
                  <c:v>CRBN.AS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Stocks'!$U$3:$U$160</c:f>
              <c:numCache>
                <c:formatCode>0.00</c:formatCode>
                <c:ptCount val="41"/>
                <c:pt idx="0">
                  <c:v>100</c:v>
                </c:pt>
                <c:pt idx="1">
                  <c:v>105.40707236842107</c:v>
                </c:pt>
                <c:pt idx="2">
                  <c:v>107.11348273026316</c:v>
                </c:pt>
                <c:pt idx="3">
                  <c:v>106.72286184210526</c:v>
                </c:pt>
                <c:pt idx="4">
                  <c:v>108.94326069078946</c:v>
                </c:pt>
                <c:pt idx="5">
                  <c:v>113.83634457236842</c:v>
                </c:pt>
                <c:pt idx="6">
                  <c:v>102.24095394736841</c:v>
                </c:pt>
                <c:pt idx="7">
                  <c:v>109.86841694078949</c:v>
                </c:pt>
                <c:pt idx="8">
                  <c:v>111.71875</c:v>
                </c:pt>
                <c:pt idx="9">
                  <c:v>118.42104851973684</c:v>
                </c:pt>
                <c:pt idx="10">
                  <c:v>111.0608552631579</c:v>
                </c:pt>
                <c:pt idx="11">
                  <c:v>111.01973684210526</c:v>
                </c:pt>
                <c:pt idx="12">
                  <c:v>108.88157894736842</c:v>
                </c:pt>
                <c:pt idx="13">
                  <c:v>104.02960115131579</c:v>
                </c:pt>
                <c:pt idx="14">
                  <c:v>104.52302631578947</c:v>
                </c:pt>
                <c:pt idx="15">
                  <c:v>101.48026315789474</c:v>
                </c:pt>
                <c:pt idx="16">
                  <c:v>112.91118009868421</c:v>
                </c:pt>
                <c:pt idx="17">
                  <c:v>112.91118009868421</c:v>
                </c:pt>
                <c:pt idx="18">
                  <c:v>118.00987253289475</c:v>
                </c:pt>
                <c:pt idx="19">
                  <c:v>109.29276315789474</c:v>
                </c:pt>
                <c:pt idx="20">
                  <c:v>111.67763157894737</c:v>
                </c:pt>
                <c:pt idx="21">
                  <c:v>115.54276315789474</c:v>
                </c:pt>
                <c:pt idx="22">
                  <c:v>104.85197368421053</c:v>
                </c:pt>
                <c:pt idx="23">
                  <c:v>107.15460115131579</c:v>
                </c:pt>
                <c:pt idx="24">
                  <c:v>98.519732730263158</c:v>
                </c:pt>
                <c:pt idx="25">
                  <c:v>102.22039884868421</c:v>
                </c:pt>
                <c:pt idx="26">
                  <c:v>112.66447368421051</c:v>
                </c:pt>
                <c:pt idx="27">
                  <c:v>110.85525904605262</c:v>
                </c:pt>
                <c:pt idx="28">
                  <c:v>112.00657894736841</c:v>
                </c:pt>
                <c:pt idx="29">
                  <c:v>117.1875</c:v>
                </c:pt>
                <c:pt idx="30">
                  <c:v>115.70723273026316</c:v>
                </c:pt>
                <c:pt idx="31">
                  <c:v>122.12171463815788</c:v>
                </c:pt>
                <c:pt idx="32">
                  <c:v>108.55263157894737</c:v>
                </c:pt>
                <c:pt idx="33">
                  <c:v>111.84210937500001</c:v>
                </c:pt>
                <c:pt idx="34">
                  <c:v>108.96381578947367</c:v>
                </c:pt>
                <c:pt idx="35">
                  <c:v>108.14144325657895</c:v>
                </c:pt>
                <c:pt idx="36">
                  <c:v>116.11842105263158</c:v>
                </c:pt>
                <c:pt idx="37">
                  <c:v>117.1875</c:v>
                </c:pt>
                <c:pt idx="38">
                  <c:v>119.73684621710525</c:v>
                </c:pt>
                <c:pt idx="39">
                  <c:v>144.65460526315789</c:v>
                </c:pt>
                <c:pt idx="40">
                  <c:v>134.62171874999999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315-C64D-857A-4F4664FF36E2}"/>
            </c:ext>
          </c:extLst>
        </c:ser>
        <c:ser>
          <c:idx val="20"/>
          <c:order val="20"/>
          <c:tx>
            <c:strRef>
              <c:f>'Normalized Stocks'!$V$1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Stocks'!$V$3:$V$160</c:f>
              <c:numCache>
                <c:formatCode>0.00</c:formatCode>
                <c:ptCount val="41"/>
                <c:pt idx="0">
                  <c:v>100</c:v>
                </c:pt>
                <c:pt idx="1">
                  <c:v>95.27400688030859</c:v>
                </c:pt>
                <c:pt idx="2">
                  <c:v>99.178820150119662</c:v>
                </c:pt>
                <c:pt idx="3">
                  <c:v>102.91604165966287</c:v>
                </c:pt>
                <c:pt idx="4">
                  <c:v>107.92693842557193</c:v>
                </c:pt>
                <c:pt idx="5">
                  <c:v>111.88202486616474</c:v>
                </c:pt>
                <c:pt idx="6">
                  <c:v>113.30652466252806</c:v>
                </c:pt>
                <c:pt idx="7">
                  <c:v>111.88202486616474</c:v>
                </c:pt>
                <c:pt idx="8">
                  <c:v>127.08229351708708</c:v>
                </c:pt>
                <c:pt idx="9">
                  <c:v>123.3283031113894</c:v>
                </c:pt>
                <c:pt idx="10">
                  <c:v>129.07658719881306</c:v>
                </c:pt>
                <c:pt idx="11">
                  <c:v>125.84212923888485</c:v>
                </c:pt>
                <c:pt idx="12">
                  <c:v>134.27183791760811</c:v>
                </c:pt>
                <c:pt idx="13">
                  <c:v>129.42853291196693</c:v>
                </c:pt>
                <c:pt idx="14">
                  <c:v>115.82035079002348</c:v>
                </c:pt>
                <c:pt idx="15">
                  <c:v>117.3118859497867</c:v>
                </c:pt>
                <c:pt idx="16">
                  <c:v>118.40121395680288</c:v>
                </c:pt>
                <c:pt idx="17">
                  <c:v>110.18937858854964</c:v>
                </c:pt>
                <c:pt idx="18">
                  <c:v>112.88755364127883</c:v>
                </c:pt>
                <c:pt idx="19">
                  <c:v>117.64705773913381</c:v>
                </c:pt>
                <c:pt idx="20">
                  <c:v>117.278373295739</c:v>
                </c:pt>
                <c:pt idx="21">
                  <c:v>120.14413340519971</c:v>
                </c:pt>
                <c:pt idx="22">
                  <c:v>111.11111986295023</c:v>
                </c:pt>
                <c:pt idx="23">
                  <c:v>110.67538664908285</c:v>
                </c:pt>
                <c:pt idx="24">
                  <c:v>87.112454738141594</c:v>
                </c:pt>
                <c:pt idx="25">
                  <c:v>105.89911365507336</c:v>
                </c:pt>
                <c:pt idx="26">
                  <c:v>108.24534634641682</c:v>
                </c:pt>
                <c:pt idx="27">
                  <c:v>102.19541150311417</c:v>
                </c:pt>
                <c:pt idx="28">
                  <c:v>116.60801798585614</c:v>
                </c:pt>
                <c:pt idx="29">
                  <c:v>108.51349450355269</c:v>
                </c:pt>
                <c:pt idx="30">
                  <c:v>113.1221757372943</c:v>
                </c:pt>
                <c:pt idx="31">
                  <c:v>120.21117044448366</c:v>
                </c:pt>
                <c:pt idx="32">
                  <c:v>108.27887240753719</c:v>
                </c:pt>
                <c:pt idx="33">
                  <c:v>111.88202486616474</c:v>
                </c:pt>
                <c:pt idx="34">
                  <c:v>113.74225787639543</c:v>
                </c:pt>
                <c:pt idx="35">
                  <c:v>125.59075668143981</c:v>
                </c:pt>
                <c:pt idx="36">
                  <c:v>126.39517433870202</c:v>
                </c:pt>
                <c:pt idx="37">
                  <c:v>134.32211276427392</c:v>
                </c:pt>
                <c:pt idx="38">
                  <c:v>127.80292367363579</c:v>
                </c:pt>
                <c:pt idx="39">
                  <c:v>122.97636912942413</c:v>
                </c:pt>
                <c:pt idx="40">
                  <c:v>103.90481326981107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315-C64D-857A-4F4664FF36E2}"/>
            </c:ext>
          </c:extLst>
        </c:ser>
        <c:ser>
          <c:idx val="21"/>
          <c:order val="21"/>
          <c:tx>
            <c:strRef>
              <c:f>'Normalized Stocks'!$W$1</c:f>
              <c:strCache>
                <c:ptCount val="1"/>
                <c:pt idx="0">
                  <c:v>BUD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Stocks'!$W$3:$W$160</c:f>
              <c:numCache>
                <c:formatCode>0.00</c:formatCode>
                <c:ptCount val="41"/>
                <c:pt idx="0">
                  <c:v>100</c:v>
                </c:pt>
                <c:pt idx="1">
                  <c:v>102.2892388238275</c:v>
                </c:pt>
                <c:pt idx="2">
                  <c:v>102.85005616024793</c:v>
                </c:pt>
                <c:pt idx="3">
                  <c:v>109.20290730540334</c:v>
                </c:pt>
                <c:pt idx="4">
                  <c:v>105.18525986536527</c:v>
                </c:pt>
                <c:pt idx="5">
                  <c:v>105.04735235029932</c:v>
                </c:pt>
                <c:pt idx="6">
                  <c:v>107.56642753240125</c:v>
                </c:pt>
                <c:pt idx="7">
                  <c:v>111.34504398303882</c:v>
                </c:pt>
                <c:pt idx="8">
                  <c:v>112.85281179147223</c:v>
                </c:pt>
                <c:pt idx="9">
                  <c:v>111.85070088767218</c:v>
                </c:pt>
                <c:pt idx="10">
                  <c:v>105.81042490972948</c:v>
                </c:pt>
                <c:pt idx="11">
                  <c:v>102.94199143905465</c:v>
                </c:pt>
                <c:pt idx="12">
                  <c:v>103.74183976487559</c:v>
                </c:pt>
                <c:pt idx="13">
                  <c:v>99.328862719376559</c:v>
                </c:pt>
                <c:pt idx="14">
                  <c:v>99.209347224676307</c:v>
                </c:pt>
                <c:pt idx="15">
                  <c:v>94.96184963579617</c:v>
                </c:pt>
                <c:pt idx="16">
                  <c:v>86.889771634359789</c:v>
                </c:pt>
                <c:pt idx="17">
                  <c:v>89.160619357192772</c:v>
                </c:pt>
                <c:pt idx="18">
                  <c:v>95.780089062611637</c:v>
                </c:pt>
                <c:pt idx="19">
                  <c:v>88.829645734016154</c:v>
                </c:pt>
                <c:pt idx="20">
                  <c:v>82.743405794154796</c:v>
                </c:pt>
                <c:pt idx="21">
                  <c:v>79.847384752617018</c:v>
                </c:pt>
                <c:pt idx="22">
                  <c:v>69.918180654174336</c:v>
                </c:pt>
                <c:pt idx="23">
                  <c:v>70.727224530492549</c:v>
                </c:pt>
                <c:pt idx="24">
                  <c:v>60.338327489335128</c:v>
                </c:pt>
                <c:pt idx="25">
                  <c:v>67.389909921575153</c:v>
                </c:pt>
                <c:pt idx="26">
                  <c:v>69.394139084144683</c:v>
                </c:pt>
                <c:pt idx="27">
                  <c:v>73.549694039248706</c:v>
                </c:pt>
                <c:pt idx="28">
                  <c:v>82.45840256849506</c:v>
                </c:pt>
                <c:pt idx="29">
                  <c:v>75.204564913245335</c:v>
                </c:pt>
                <c:pt idx="30">
                  <c:v>77.217983190713895</c:v>
                </c:pt>
                <c:pt idx="31">
                  <c:v>80.693205314697209</c:v>
                </c:pt>
                <c:pt idx="32">
                  <c:v>89.307715067786575</c:v>
                </c:pt>
                <c:pt idx="33">
                  <c:v>85.62103481532688</c:v>
                </c:pt>
                <c:pt idx="34">
                  <c:v>85.970400458869179</c:v>
                </c:pt>
                <c:pt idx="35">
                  <c:v>73.108393116899691</c:v>
                </c:pt>
                <c:pt idx="36">
                  <c:v>73.025652469219068</c:v>
                </c:pt>
                <c:pt idx="37">
                  <c:v>75.976833023172745</c:v>
                </c:pt>
                <c:pt idx="38">
                  <c:v>69.35736331775388</c:v>
                </c:pt>
                <c:pt idx="39">
                  <c:v>63.24354408137016</c:v>
                </c:pt>
                <c:pt idx="40">
                  <c:v>51.815760370021891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315-C64D-857A-4F4664FF36E2}"/>
            </c:ext>
          </c:extLst>
        </c:ser>
        <c:ser>
          <c:idx val="22"/>
          <c:order val="22"/>
          <c:tx>
            <c:strRef>
              <c:f>'Normalized Stocks'!$X$1</c:f>
              <c:strCache>
                <c:ptCount val="1"/>
                <c:pt idx="0">
                  <c:v>BORG.ST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Stocks'!$X$3:$X$160</c:f>
              <c:numCache>
                <c:formatCode>0.00</c:formatCode>
                <c:ptCount val="41"/>
                <c:pt idx="0">
                  <c:v>100</c:v>
                </c:pt>
                <c:pt idx="1">
                  <c:v>91.836732351103763</c:v>
                </c:pt>
                <c:pt idx="2">
                  <c:v>92.602035903009281</c:v>
                </c:pt>
                <c:pt idx="3">
                  <c:v>86.989788597199265</c:v>
                </c:pt>
                <c:pt idx="4">
                  <c:v>83.163258082569939</c:v>
                </c:pt>
                <c:pt idx="5">
                  <c:v>82.397954530664421</c:v>
                </c:pt>
                <c:pt idx="6">
                  <c:v>86.734691664931333</c:v>
                </c:pt>
                <c:pt idx="7">
                  <c:v>83.928574389577179</c:v>
                </c:pt>
                <c:pt idx="8">
                  <c:v>89.030615075749623</c:v>
                </c:pt>
                <c:pt idx="9">
                  <c:v>85.714278425656161</c:v>
                </c:pt>
                <c:pt idx="10">
                  <c:v>72.704079777957148</c:v>
                </c:pt>
                <c:pt idx="11">
                  <c:v>71.683671640722665</c:v>
                </c:pt>
                <c:pt idx="12">
                  <c:v>72.831628244091121</c:v>
                </c:pt>
                <c:pt idx="13">
                  <c:v>69.260202314790746</c:v>
                </c:pt>
                <c:pt idx="14">
                  <c:v>63.647960111021426</c:v>
                </c:pt>
                <c:pt idx="15">
                  <c:v>63.265301957517806</c:v>
                </c:pt>
                <c:pt idx="16">
                  <c:v>70.15305943487094</c:v>
                </c:pt>
                <c:pt idx="17">
                  <c:v>59.923467859095204</c:v>
                </c:pt>
                <c:pt idx="18">
                  <c:v>57.015304667976928</c:v>
                </c:pt>
                <c:pt idx="19">
                  <c:v>59.630100519640294</c:v>
                </c:pt>
                <c:pt idx="20">
                  <c:v>55.102039410662265</c:v>
                </c:pt>
                <c:pt idx="21">
                  <c:v>57.334182210862707</c:v>
                </c:pt>
                <c:pt idx="22">
                  <c:v>55.841832759136921</c:v>
                </c:pt>
                <c:pt idx="23">
                  <c:v>54.528059833467857</c:v>
                </c:pt>
                <c:pt idx="24">
                  <c:v>49.454080371069374</c:v>
                </c:pt>
                <c:pt idx="25">
                  <c:v>56.071427141035024</c:v>
                </c:pt>
                <c:pt idx="26">
                  <c:v>60.446427029427888</c:v>
                </c:pt>
                <c:pt idx="27">
                  <c:v>63.022957575944957</c:v>
                </c:pt>
                <c:pt idx="28">
                  <c:v>70.408161469179547</c:v>
                </c:pt>
                <c:pt idx="29">
                  <c:v>73.979589949500252</c:v>
                </c:pt>
                <c:pt idx="30">
                  <c:v>63.775508577155392</c:v>
                </c:pt>
                <c:pt idx="31">
                  <c:v>67.346937057476083</c:v>
                </c:pt>
                <c:pt idx="32">
                  <c:v>66.326528920241614</c:v>
                </c:pt>
                <c:pt idx="33">
                  <c:v>54.84693737635363</c:v>
                </c:pt>
                <c:pt idx="34">
                  <c:v>54.081633824448119</c:v>
                </c:pt>
                <c:pt idx="35">
                  <c:v>56.122447547896748</c:v>
                </c:pt>
                <c:pt idx="36">
                  <c:v>56.249996014030714</c:v>
                </c:pt>
                <c:pt idx="37">
                  <c:v>65.178567214832469</c:v>
                </c:pt>
                <c:pt idx="38">
                  <c:v>64.668365697235572</c:v>
                </c:pt>
                <c:pt idx="39">
                  <c:v>53.698975670944492</c:v>
                </c:pt>
                <c:pt idx="40">
                  <c:v>48.622445188202931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315-C64D-857A-4F4664FF36E2}"/>
            </c:ext>
          </c:extLst>
        </c:ser>
        <c:ser>
          <c:idx val="23"/>
          <c:order val="23"/>
          <c:tx>
            <c:strRef>
              <c:f>'Normalized Stocks'!$Y$1</c:f>
              <c:strCache>
                <c:ptCount val="1"/>
                <c:pt idx="0">
                  <c:v>BAM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Stocks'!$Y$3:$Y$160</c:f>
              <c:numCache>
                <c:formatCode>0.00</c:formatCode>
                <c:ptCount val="41"/>
                <c:pt idx="0">
                  <c:v>100</c:v>
                </c:pt>
                <c:pt idx="1">
                  <c:v>97.965361505783932</c:v>
                </c:pt>
                <c:pt idx="2">
                  <c:v>100.65989003739043</c:v>
                </c:pt>
                <c:pt idx="3">
                  <c:v>103.82182853510665</c:v>
                </c:pt>
                <c:pt idx="4">
                  <c:v>105.36156462363388</c:v>
                </c:pt>
                <c:pt idx="5">
                  <c:v>108.46852374122969</c:v>
                </c:pt>
                <c:pt idx="6">
                  <c:v>105.63651101557632</c:v>
                </c:pt>
                <c:pt idx="7">
                  <c:v>107.91861720975027</c:v>
                </c:pt>
                <c:pt idx="8">
                  <c:v>115.47979421170729</c:v>
                </c:pt>
                <c:pt idx="9">
                  <c:v>114.21501826271702</c:v>
                </c:pt>
                <c:pt idx="10">
                  <c:v>116.82706397654836</c:v>
                </c:pt>
                <c:pt idx="11">
                  <c:v>119.71405608232213</c:v>
                </c:pt>
                <c:pt idx="12">
                  <c:v>114.7374241060606</c:v>
                </c:pt>
                <c:pt idx="13">
                  <c:v>111.35551584700345</c:v>
                </c:pt>
                <c:pt idx="14">
                  <c:v>107.89112751969006</c:v>
                </c:pt>
                <c:pt idx="15">
                  <c:v>106.26891136290655</c:v>
                </c:pt>
                <c:pt idx="16">
                  <c:v>111.46549935291445</c:v>
                </c:pt>
                <c:pt idx="17">
                  <c:v>113.63762204117739</c:v>
                </c:pt>
                <c:pt idx="18">
                  <c:v>114.79241448425665</c:v>
                </c:pt>
                <c:pt idx="19">
                  <c:v>119.52158975863595</c:v>
                </c:pt>
                <c:pt idx="20">
                  <c:v>117.21199387440183</c:v>
                </c:pt>
                <c:pt idx="21">
                  <c:v>118.7242265252743</c:v>
                </c:pt>
                <c:pt idx="22">
                  <c:v>113.28018183338415</c:v>
                </c:pt>
                <c:pt idx="23">
                  <c:v>121.88617877058508</c:v>
                </c:pt>
                <c:pt idx="24">
                  <c:v>105.38906531176974</c:v>
                </c:pt>
                <c:pt idx="25">
                  <c:v>114.59994816057046</c:v>
                </c:pt>
                <c:pt idx="26">
                  <c:v>122.87599732955725</c:v>
                </c:pt>
                <c:pt idx="27">
                  <c:v>126.06543651540932</c:v>
                </c:pt>
                <c:pt idx="28">
                  <c:v>132.1693739942088</c:v>
                </c:pt>
                <c:pt idx="29">
                  <c:v>129.55732828037748</c:v>
                </c:pt>
                <c:pt idx="30">
                  <c:v>129.77729529219948</c:v>
                </c:pt>
                <c:pt idx="31">
                  <c:v>135.41380630777581</c:v>
                </c:pt>
                <c:pt idx="32">
                  <c:v>139.64806817839064</c:v>
                </c:pt>
                <c:pt idx="33">
                  <c:v>147.34671837631893</c:v>
                </c:pt>
                <c:pt idx="34">
                  <c:v>140.85785374918487</c:v>
                </c:pt>
                <c:pt idx="35">
                  <c:v>154.99037819605107</c:v>
                </c:pt>
                <c:pt idx="36">
                  <c:v>160.02200330002759</c:v>
                </c:pt>
                <c:pt idx="37">
                  <c:v>159.6920637803702</c:v>
                </c:pt>
                <c:pt idx="38">
                  <c:v>168.40803322540648</c:v>
                </c:pt>
                <c:pt idx="39">
                  <c:v>181.13829752923559</c:v>
                </c:pt>
                <c:pt idx="40">
                  <c:v>161.58922632909614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315-C64D-857A-4F4664FF36E2}"/>
            </c:ext>
          </c:extLst>
        </c:ser>
        <c:ser>
          <c:idx val="24"/>
          <c:order val="24"/>
          <c:tx>
            <c:strRef>
              <c:f>'Normalized Stocks'!$Z$1</c:f>
              <c:strCache>
                <c:ptCount val="1"/>
                <c:pt idx="0">
                  <c:v>ASML.AS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Stocks'!$Z$3:$Z$160</c:f>
              <c:numCache>
                <c:formatCode>0.00</c:formatCode>
                <c:ptCount val="41"/>
                <c:pt idx="0">
                  <c:v>100</c:v>
                </c:pt>
                <c:pt idx="1">
                  <c:v>105.99478898340206</c:v>
                </c:pt>
                <c:pt idx="2">
                  <c:v>107.81928771189031</c:v>
                </c:pt>
                <c:pt idx="3">
                  <c:v>104.51781502202981</c:v>
                </c:pt>
                <c:pt idx="4">
                  <c:v>101.21633538169132</c:v>
                </c:pt>
                <c:pt idx="5">
                  <c:v>106.21199141984347</c:v>
                </c:pt>
                <c:pt idx="6">
                  <c:v>111.29453364543065</c:v>
                </c:pt>
                <c:pt idx="7">
                  <c:v>116.15986040243025</c:v>
                </c:pt>
                <c:pt idx="8">
                  <c:v>125.32580582668646</c:v>
                </c:pt>
                <c:pt idx="9">
                  <c:v>137.35882601839836</c:v>
                </c:pt>
                <c:pt idx="10">
                  <c:v>126.9331090692113</c:v>
                </c:pt>
                <c:pt idx="11">
                  <c:v>126.10772938501702</c:v>
                </c:pt>
                <c:pt idx="12">
                  <c:v>144.87402510641226</c:v>
                </c:pt>
                <c:pt idx="13">
                  <c:v>139.53085038281233</c:v>
                </c:pt>
                <c:pt idx="14">
                  <c:v>142.48479830555686</c:v>
                </c:pt>
                <c:pt idx="15">
                  <c:v>136.96785120708691</c:v>
                </c:pt>
                <c:pt idx="16">
                  <c:v>147.6107705927154</c:v>
                </c:pt>
                <c:pt idx="17">
                  <c:v>159.60034769070975</c:v>
                </c:pt>
                <c:pt idx="18">
                  <c:v>149.00087139879881</c:v>
                </c:pt>
                <c:pt idx="19">
                  <c:v>155.25629896188181</c:v>
                </c:pt>
                <c:pt idx="20">
                  <c:v>136.62901627504806</c:v>
                </c:pt>
                <c:pt idx="21">
                  <c:v>138.88792682689709</c:v>
                </c:pt>
                <c:pt idx="22">
                  <c:v>132.92789110213539</c:v>
                </c:pt>
                <c:pt idx="23">
                  <c:v>134.66551059366657</c:v>
                </c:pt>
                <c:pt idx="24">
                  <c:v>117.98436608139646</c:v>
                </c:pt>
                <c:pt idx="25">
                  <c:v>134.17897887365731</c:v>
                </c:pt>
                <c:pt idx="26">
                  <c:v>142.43267145843043</c:v>
                </c:pt>
                <c:pt idx="27">
                  <c:v>143.63163325163569</c:v>
                </c:pt>
                <c:pt idx="28">
                  <c:v>159.18332248798129</c:v>
                </c:pt>
                <c:pt idx="29">
                  <c:v>156.38575423780634</c:v>
                </c:pt>
                <c:pt idx="30">
                  <c:v>149.76542831912127</c:v>
                </c:pt>
                <c:pt idx="31">
                  <c:v>160.46915743647537</c:v>
                </c:pt>
                <c:pt idx="32">
                  <c:v>167.24587605987622</c:v>
                </c:pt>
                <c:pt idx="33">
                  <c:v>188.7489172675746</c:v>
                </c:pt>
                <c:pt idx="34">
                  <c:v>193.78801639944425</c:v>
                </c:pt>
                <c:pt idx="35">
                  <c:v>210.25195847527294</c:v>
                </c:pt>
                <c:pt idx="36">
                  <c:v>214.85665273425982</c:v>
                </c:pt>
                <c:pt idx="37">
                  <c:v>231.27716474851724</c:v>
                </c:pt>
                <c:pt idx="38">
                  <c:v>229.9739501298688</c:v>
                </c:pt>
                <c:pt idx="39">
                  <c:v>237.2719467814413</c:v>
                </c:pt>
                <c:pt idx="40">
                  <c:v>212.85838771256974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315-C64D-857A-4F4664FF36E2}"/>
            </c:ext>
          </c:extLst>
        </c:ser>
        <c:ser>
          <c:idx val="25"/>
          <c:order val="25"/>
          <c:tx>
            <c:strRef>
              <c:f>'Normalized Stocks'!$AA$1</c:f>
              <c:strCache>
                <c:ptCount val="1"/>
                <c:pt idx="0">
                  <c:v>AHLA.DE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Stocks'!$AA$3:$AA$160</c:f>
              <c:numCache>
                <c:formatCode>0.00</c:formatCode>
                <c:ptCount val="41"/>
                <c:pt idx="0">
                  <c:v>100</c:v>
                </c:pt>
                <c:pt idx="1">
                  <c:v>101.55047029007567</c:v>
                </c:pt>
                <c:pt idx="2">
                  <c:v>109.20012228360328</c:v>
                </c:pt>
                <c:pt idx="3">
                  <c:v>113.56402005918494</c:v>
                </c:pt>
                <c:pt idx="4">
                  <c:v>124.60211443271501</c:v>
                </c:pt>
                <c:pt idx="5">
                  <c:v>136.97504401863685</c:v>
                </c:pt>
                <c:pt idx="6">
                  <c:v>132.97053222066467</c:v>
                </c:pt>
                <c:pt idx="7">
                  <c:v>145.95953943895205</c:v>
                </c:pt>
                <c:pt idx="8">
                  <c:v>157.61371965924346</c:v>
                </c:pt>
                <c:pt idx="9">
                  <c:v>163.10710301989019</c:v>
                </c:pt>
                <c:pt idx="10">
                  <c:v>153.24982188366178</c:v>
                </c:pt>
                <c:pt idx="11">
                  <c:v>148.37252436977639</c:v>
                </c:pt>
                <c:pt idx="12">
                  <c:v>170.65406993175964</c:v>
                </c:pt>
                <c:pt idx="13">
                  <c:v>161.72091756567323</c:v>
                </c:pt>
                <c:pt idx="14">
                  <c:v>152.2640871985223</c:v>
                </c:pt>
                <c:pt idx="15">
                  <c:v>150.58013708368557</c:v>
                </c:pt>
                <c:pt idx="16">
                  <c:v>171.69114767112791</c:v>
                </c:pt>
                <c:pt idx="17">
                  <c:v>184.32076891180583</c:v>
                </c:pt>
                <c:pt idx="18">
                  <c:v>167.46072253271097</c:v>
                </c:pt>
                <c:pt idx="19">
                  <c:v>160.47848301138191</c:v>
                </c:pt>
                <c:pt idx="20">
                  <c:v>141.99609243244782</c:v>
                </c:pt>
                <c:pt idx="21">
                  <c:v>137.07773012709447</c:v>
                </c:pt>
                <c:pt idx="22">
                  <c:v>131.32765511169171</c:v>
                </c:pt>
                <c:pt idx="23">
                  <c:v>152.47972227620622</c:v>
                </c:pt>
                <c:pt idx="24">
                  <c:v>124.75613640780507</c:v>
                </c:pt>
                <c:pt idx="25">
                  <c:v>142.73539010920413</c:v>
                </c:pt>
                <c:pt idx="26">
                  <c:v>162.13163119551933</c:v>
                </c:pt>
                <c:pt idx="27">
                  <c:v>158.32221335170152</c:v>
                </c:pt>
                <c:pt idx="28">
                  <c:v>170.24335630191351</c:v>
                </c:pt>
                <c:pt idx="29">
                  <c:v>157.30567673586279</c:v>
                </c:pt>
                <c:pt idx="30">
                  <c:v>146.21623930810389</c:v>
                </c:pt>
                <c:pt idx="31">
                  <c:v>154.4306351209635</c:v>
                </c:pt>
                <c:pt idx="32">
                  <c:v>147.65376781654962</c:v>
                </c:pt>
                <c:pt idx="33">
                  <c:v>166.1361583954837</c:v>
                </c:pt>
                <c:pt idx="34">
                  <c:v>159.15391887415461</c:v>
                </c:pt>
                <c:pt idx="35">
                  <c:v>164.49327307211493</c:v>
                </c:pt>
                <c:pt idx="36">
                  <c:v>186.05606208087136</c:v>
                </c:pt>
                <c:pt idx="37">
                  <c:v>198.78838483199902</c:v>
                </c:pt>
                <c:pt idx="38">
                  <c:v>186.26141889579441</c:v>
                </c:pt>
                <c:pt idx="39">
                  <c:v>195.09190055541535</c:v>
                </c:pt>
                <c:pt idx="40">
                  <c:v>186.87750474255574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315-C64D-857A-4F4664FF36E2}"/>
            </c:ext>
          </c:extLst>
        </c:ser>
        <c:ser>
          <c:idx val="26"/>
          <c:order val="26"/>
          <c:tx>
            <c:strRef>
              <c:f>'Normalized Stocks'!$AB$1</c:f>
              <c:strCache>
                <c:ptCount val="1"/>
                <c:pt idx="0">
                  <c:v>AD.AS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'Normalized Stocks'!$A$3:$A$160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'Normalized Stocks'!$AB$3:$AB$160</c:f>
              <c:numCache>
                <c:formatCode>0.00</c:formatCode>
                <c:ptCount val="41"/>
                <c:pt idx="0">
                  <c:v>100</c:v>
                </c:pt>
                <c:pt idx="1">
                  <c:v>95.865758553782015</c:v>
                </c:pt>
                <c:pt idx="2">
                  <c:v>91.585607567393339</c:v>
                </c:pt>
                <c:pt idx="3">
                  <c:v>98.492222689310438</c:v>
                </c:pt>
                <c:pt idx="4">
                  <c:v>83.657596481400603</c:v>
                </c:pt>
                <c:pt idx="5">
                  <c:v>83.730548819579226</c:v>
                </c:pt>
                <c:pt idx="6">
                  <c:v>82.028214106430624</c:v>
                </c:pt>
                <c:pt idx="7">
                  <c:v>72.981521059412501</c:v>
                </c:pt>
                <c:pt idx="8">
                  <c:v>77.28599597694533</c:v>
                </c:pt>
                <c:pt idx="9">
                  <c:v>79.28015463424876</c:v>
                </c:pt>
                <c:pt idx="10">
                  <c:v>89.250977103646747</c:v>
                </c:pt>
                <c:pt idx="11">
                  <c:v>89.178015037841192</c:v>
                </c:pt>
                <c:pt idx="12">
                  <c:v>89.494167776953674</c:v>
                </c:pt>
                <c:pt idx="13">
                  <c:v>85.865758067400677</c:v>
                </c:pt>
                <c:pt idx="14">
                  <c:v>91.118676610830576</c:v>
                </c:pt>
                <c:pt idx="15">
                  <c:v>94.649805187247324</c:v>
                </c:pt>
                <c:pt idx="16">
                  <c:v>94.698443321908726</c:v>
                </c:pt>
                <c:pt idx="17">
                  <c:v>100</c:v>
                </c:pt>
                <c:pt idx="18">
                  <c:v>103.03988341633674</c:v>
                </c:pt>
                <c:pt idx="19">
                  <c:v>100.5836624797501</c:v>
                </c:pt>
                <c:pt idx="20">
                  <c:v>101.41051076899372</c:v>
                </c:pt>
                <c:pt idx="21">
                  <c:v>92.159537556397737</c:v>
                </c:pt>
                <c:pt idx="22">
                  <c:v>98.929965901262932</c:v>
                </c:pt>
                <c:pt idx="23">
                  <c:v>110.48152288334254</c:v>
                </c:pt>
                <c:pt idx="24">
                  <c:v>107.68482527649927</c:v>
                </c:pt>
                <c:pt idx="25">
                  <c:v>113.25389655904165</c:v>
                </c:pt>
                <c:pt idx="26">
                  <c:v>111.25973303792476</c:v>
                </c:pt>
                <c:pt idx="27">
                  <c:v>114.15369718646386</c:v>
                </c:pt>
                <c:pt idx="28">
                  <c:v>107.17412972636818</c:v>
                </c:pt>
                <c:pt idx="29">
                  <c:v>102.01848745226106</c:v>
                </c:pt>
                <c:pt idx="30">
                  <c:v>100.072966929619</c:v>
                </c:pt>
                <c:pt idx="31">
                  <c:v>99.100199372577777</c:v>
                </c:pt>
                <c:pt idx="32">
                  <c:v>100.09728113313624</c:v>
                </c:pt>
                <c:pt idx="33">
                  <c:v>105.35019967656613</c:v>
                </c:pt>
                <c:pt idx="34">
                  <c:v>110.50583708685977</c:v>
                </c:pt>
                <c:pt idx="35">
                  <c:v>108.94942164150882</c:v>
                </c:pt>
                <c:pt idx="36">
                  <c:v>113.66732556747692</c:v>
                </c:pt>
                <c:pt idx="37">
                  <c:v>110.87062796063366</c:v>
                </c:pt>
                <c:pt idx="38">
                  <c:v>108.17121148692661</c:v>
                </c:pt>
                <c:pt idx="39">
                  <c:v>112.6459198757743</c:v>
                </c:pt>
                <c:pt idx="40">
                  <c:v>104.57198952198392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15-C64D-857A-4F4664FF3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887120"/>
        <c:axId val="793977088"/>
      </c:lineChart>
      <c:dateAx>
        <c:axId val="77188712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93977088"/>
        <c:crosses val="autoZero"/>
        <c:auto val="1"/>
        <c:lblOffset val="100"/>
        <c:baseTimeUnit val="days"/>
      </c:dateAx>
      <c:valAx>
        <c:axId val="79397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7188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'Consumer Goods'!$B$2</c:f>
              <c:strCache>
                <c:ptCount val="1"/>
                <c:pt idx="0">
                  <c:v>Walmart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'Consumer Goods'!$A$3:$A$43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'Consumer Goods'!$B$3:$B$43</c:f>
              <c:numCache>
                <c:formatCode>0.00</c:formatCode>
                <c:ptCount val="41"/>
                <c:pt idx="0">
                  <c:v>100</c:v>
                </c:pt>
                <c:pt idx="1">
                  <c:v>98.095095325451027</c:v>
                </c:pt>
                <c:pt idx="2">
                  <c:v>105.94045269054102</c:v>
                </c:pt>
                <c:pt idx="3">
                  <c:v>110.97784488593857</c:v>
                </c:pt>
                <c:pt idx="4">
                  <c:v>106.36375590389069</c:v>
                </c:pt>
                <c:pt idx="5">
                  <c:v>107.64780269587403</c:v>
                </c:pt>
                <c:pt idx="6">
                  <c:v>113.71524282283436</c:v>
                </c:pt>
                <c:pt idx="7">
                  <c:v>111.68336200013988</c:v>
                </c:pt>
                <c:pt idx="8">
                  <c:v>112.17722115801236</c:v>
                </c:pt>
                <c:pt idx="9">
                  <c:v>126.17467788169843</c:v>
                </c:pt>
                <c:pt idx="10">
                  <c:v>137.90037937489575</c:v>
                </c:pt>
                <c:pt idx="11">
                  <c:v>140.11570311348797</c:v>
                </c:pt>
                <c:pt idx="12">
                  <c:v>152.54691184364702</c:v>
                </c:pt>
                <c:pt idx="13">
                  <c:v>131.08508264067663</c:v>
                </c:pt>
                <c:pt idx="14">
                  <c:v>121.65937258391256</c:v>
                </c:pt>
                <c:pt idx="15">
                  <c:v>122.60476269487388</c:v>
                </c:pt>
                <c:pt idx="16">
                  <c:v>118.72441856676654</c:v>
                </c:pt>
                <c:pt idx="17">
                  <c:v>117.18639690194455</c:v>
                </c:pt>
                <c:pt idx="18">
                  <c:v>123.63482332574473</c:v>
                </c:pt>
                <c:pt idx="19">
                  <c:v>127.27528316881826</c:v>
                </c:pt>
                <c:pt idx="20">
                  <c:v>135.61450110281496</c:v>
                </c:pt>
                <c:pt idx="21">
                  <c:v>131.5789417985491</c:v>
                </c:pt>
                <c:pt idx="22">
                  <c:v>142.78255639413479</c:v>
                </c:pt>
                <c:pt idx="23">
                  <c:v>138.30957083492717</c:v>
                </c:pt>
                <c:pt idx="24">
                  <c:v>130.76053912400712</c:v>
                </c:pt>
                <c:pt idx="25">
                  <c:v>136.20713265667564</c:v>
                </c:pt>
                <c:pt idx="26">
                  <c:v>141.27275118077813</c:v>
                </c:pt>
                <c:pt idx="27">
                  <c:v>137.99915177088394</c:v>
                </c:pt>
                <c:pt idx="28">
                  <c:v>145.02609658419235</c:v>
                </c:pt>
                <c:pt idx="29">
                  <c:v>141.65372477830996</c:v>
                </c:pt>
                <c:pt idx="30">
                  <c:v>153.97205923640217</c:v>
                </c:pt>
                <c:pt idx="31">
                  <c:v>161.80329214886589</c:v>
                </c:pt>
                <c:pt idx="32">
                  <c:v>150.58557426616733</c:v>
                </c:pt>
                <c:pt idx="33">
                  <c:v>161.56341915210589</c:v>
                </c:pt>
                <c:pt idx="34">
                  <c:v>166.64313955228701</c:v>
                </c:pt>
                <c:pt idx="35">
                  <c:v>167.06645546494474</c:v>
                </c:pt>
                <c:pt idx="36">
                  <c:v>168.12473113624677</c:v>
                </c:pt>
                <c:pt idx="37">
                  <c:v>169.04190479574274</c:v>
                </c:pt>
                <c:pt idx="38">
                  <c:v>159.71496713496686</c:v>
                </c:pt>
                <c:pt idx="39">
                  <c:v>165.74007905714353</c:v>
                </c:pt>
                <c:pt idx="40">
                  <c:v>151.95427887875215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A-C345-A542-7195639AE73C}"/>
            </c:ext>
          </c:extLst>
        </c:ser>
        <c:ser>
          <c:idx val="1"/>
          <c:order val="1"/>
          <c:tx>
            <c:strRef>
              <c:f>'Consumer Goods'!$C$2</c:f>
              <c:strCache>
                <c:ptCount val="1"/>
                <c:pt idx="0">
                  <c:v>Salmar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'Consumer Goods'!$A$3:$A$43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'Consumer Goods'!$C$3:$C$43</c:f>
              <c:numCache>
                <c:formatCode>0.00</c:formatCode>
                <c:ptCount val="41"/>
                <c:pt idx="0">
                  <c:v>100</c:v>
                </c:pt>
                <c:pt idx="1">
                  <c:v>92.658820705882349</c:v>
                </c:pt>
                <c:pt idx="2">
                  <c:v>89.411764705882362</c:v>
                </c:pt>
                <c:pt idx="3">
                  <c:v>107.38823388235295</c:v>
                </c:pt>
                <c:pt idx="4">
                  <c:v>101.17647058823529</c:v>
                </c:pt>
                <c:pt idx="5">
                  <c:v>93.788236705882355</c:v>
                </c:pt>
                <c:pt idx="6">
                  <c:v>100.23529411764707</c:v>
                </c:pt>
                <c:pt idx="7">
                  <c:v>106.11764705882354</c:v>
                </c:pt>
                <c:pt idx="8">
                  <c:v>108.84706023529411</c:v>
                </c:pt>
                <c:pt idx="9">
                  <c:v>112.09411623529411</c:v>
                </c:pt>
                <c:pt idx="10">
                  <c:v>115.29411764705881</c:v>
                </c:pt>
                <c:pt idx="11">
                  <c:v>116.14117788235293</c:v>
                </c:pt>
                <c:pt idx="12">
                  <c:v>99.388233882352935</c:v>
                </c:pt>
                <c:pt idx="13">
                  <c:v>135.15294682352942</c:v>
                </c:pt>
                <c:pt idx="14">
                  <c:v>144.37646494117647</c:v>
                </c:pt>
                <c:pt idx="15">
                  <c:v>171.76470588235293</c:v>
                </c:pt>
                <c:pt idx="16">
                  <c:v>175.24705599999999</c:v>
                </c:pt>
                <c:pt idx="17">
                  <c:v>168.84705317647058</c:v>
                </c:pt>
                <c:pt idx="18">
                  <c:v>170.44706447058823</c:v>
                </c:pt>
                <c:pt idx="19">
                  <c:v>196.04706164705883</c:v>
                </c:pt>
                <c:pt idx="20">
                  <c:v>187.67058258823528</c:v>
                </c:pt>
                <c:pt idx="21">
                  <c:v>200</c:v>
                </c:pt>
                <c:pt idx="22">
                  <c:v>212.32941741176469</c:v>
                </c:pt>
                <c:pt idx="23">
                  <c:v>231.62353505882351</c:v>
                </c:pt>
                <c:pt idx="24">
                  <c:v>201.41176470588235</c:v>
                </c:pt>
                <c:pt idx="25">
                  <c:v>205.1764705882353</c:v>
                </c:pt>
                <c:pt idx="26">
                  <c:v>202.16470870588233</c:v>
                </c:pt>
                <c:pt idx="27">
                  <c:v>191.62353505882353</c:v>
                </c:pt>
                <c:pt idx="28">
                  <c:v>190.54117364705883</c:v>
                </c:pt>
                <c:pt idx="29">
                  <c:v>191.43528847058823</c:v>
                </c:pt>
                <c:pt idx="30">
                  <c:v>174.02352376470586</c:v>
                </c:pt>
                <c:pt idx="31">
                  <c:v>205.64705882352942</c:v>
                </c:pt>
                <c:pt idx="32">
                  <c:v>193.2235322352941</c:v>
                </c:pt>
                <c:pt idx="33">
                  <c:v>200</c:v>
                </c:pt>
                <c:pt idx="34">
                  <c:v>192.14117082352939</c:v>
                </c:pt>
                <c:pt idx="35">
                  <c:v>196.70588235294119</c:v>
                </c:pt>
                <c:pt idx="36">
                  <c:v>207.62353505882353</c:v>
                </c:pt>
                <c:pt idx="37">
                  <c:v>216</c:v>
                </c:pt>
                <c:pt idx="38">
                  <c:v>222.58823529411765</c:v>
                </c:pt>
                <c:pt idx="39">
                  <c:v>223.52941176470588</c:v>
                </c:pt>
                <c:pt idx="40">
                  <c:v>195.29411764705881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FA-C345-A542-7195639AE73C}"/>
            </c:ext>
          </c:extLst>
        </c:ser>
        <c:ser>
          <c:idx val="2"/>
          <c:order val="2"/>
          <c:tx>
            <c:strRef>
              <c:f>'Consumer Goods'!$D$2</c:f>
              <c:strCache>
                <c:ptCount val="1"/>
                <c:pt idx="0">
                  <c:v>Nestle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'Consumer Goods'!$A$3:$A$43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'Consumer Goods'!$D$3:$D$43</c:f>
              <c:numCache>
                <c:formatCode>0.00</c:formatCode>
                <c:ptCount val="41"/>
                <c:pt idx="0">
                  <c:v>100</c:v>
                </c:pt>
                <c:pt idx="1">
                  <c:v>103.63882090183914</c:v>
                </c:pt>
                <c:pt idx="2">
                  <c:v>103.03234513607865</c:v>
                </c:pt>
                <c:pt idx="3">
                  <c:v>111.18598832288362</c:v>
                </c:pt>
                <c:pt idx="4">
                  <c:v>112.60108676284719</c:v>
                </c:pt>
                <c:pt idx="5">
                  <c:v>112.93801400018926</c:v>
                </c:pt>
                <c:pt idx="6">
                  <c:v>109.36658393665435</c:v>
                </c:pt>
                <c:pt idx="7">
                  <c:v>108.89488715208439</c:v>
                </c:pt>
                <c:pt idx="8">
                  <c:v>111.65768375974463</c:v>
                </c:pt>
                <c:pt idx="9">
                  <c:v>113.81401673102494</c:v>
                </c:pt>
                <c:pt idx="10">
                  <c:v>113.61186847487339</c:v>
                </c:pt>
                <c:pt idx="11">
                  <c:v>112.93801400018926</c:v>
                </c:pt>
                <c:pt idx="12">
                  <c:v>109.05660548746386</c:v>
                </c:pt>
                <c:pt idx="13">
                  <c:v>102.42588015198977</c:v>
                </c:pt>
                <c:pt idx="14">
                  <c:v>99.568733136202155</c:v>
                </c:pt>
                <c:pt idx="15">
                  <c:v>101.10512133848199</c:v>
                </c:pt>
                <c:pt idx="16">
                  <c:v>103.90835730087697</c:v>
                </c:pt>
                <c:pt idx="17">
                  <c:v>100.13477898119054</c:v>
                </c:pt>
                <c:pt idx="18">
                  <c:v>107.54717820271611</c:v>
                </c:pt>
                <c:pt idx="19">
                  <c:v>108.49057042414705</c:v>
                </c:pt>
                <c:pt idx="20">
                  <c:v>108.24798281326076</c:v>
                </c:pt>
                <c:pt idx="21">
                  <c:v>108.84097744640071</c:v>
                </c:pt>
                <c:pt idx="22">
                  <c:v>112.83019458882188</c:v>
                </c:pt>
                <c:pt idx="23">
                  <c:v>115.33693458235584</c:v>
                </c:pt>
                <c:pt idx="24">
                  <c:v>107.54717820271611</c:v>
                </c:pt>
                <c:pt idx="25">
                  <c:v>113.20755174693606</c:v>
                </c:pt>
                <c:pt idx="26">
                  <c:v>122.50674619299514</c:v>
                </c:pt>
                <c:pt idx="27">
                  <c:v>126.49596333541631</c:v>
                </c:pt>
                <c:pt idx="28">
                  <c:v>129.17790010153237</c:v>
                </c:pt>
                <c:pt idx="29">
                  <c:v>134.58221703162602</c:v>
                </c:pt>
                <c:pt idx="30">
                  <c:v>137.30458371851418</c:v>
                </c:pt>
                <c:pt idx="31">
                  <c:v>136.49596104431109</c:v>
                </c:pt>
                <c:pt idx="32">
                  <c:v>143.53100310772251</c:v>
                </c:pt>
                <c:pt idx="33">
                  <c:v>151.91375412050218</c:v>
                </c:pt>
                <c:pt idx="34">
                  <c:v>144.01617967720404</c:v>
                </c:pt>
                <c:pt idx="35">
                  <c:v>141.50943968367008</c:v>
                </c:pt>
                <c:pt idx="36">
                  <c:v>139.62264445913658</c:v>
                </c:pt>
                <c:pt idx="37">
                  <c:v>143.28841549683619</c:v>
                </c:pt>
                <c:pt idx="38">
                  <c:v>145.41779833225601</c:v>
                </c:pt>
                <c:pt idx="39">
                  <c:v>144.23180771826719</c:v>
                </c:pt>
                <c:pt idx="40">
                  <c:v>134.52830732594234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FA-C345-A542-7195639AE73C}"/>
            </c:ext>
          </c:extLst>
        </c:ser>
        <c:ser>
          <c:idx val="3"/>
          <c:order val="3"/>
          <c:tx>
            <c:strRef>
              <c:f>'Consumer Goods'!$E$2</c:f>
              <c:strCache>
                <c:ptCount val="1"/>
                <c:pt idx="0">
                  <c:v>McDonald's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'Consumer Goods'!$A$3:$A$43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'Consumer Goods'!$E$3:$E$43</c:f>
              <c:numCache>
                <c:formatCode>0.00</c:formatCode>
                <c:ptCount val="41"/>
                <c:pt idx="0">
                  <c:v>100</c:v>
                </c:pt>
                <c:pt idx="1">
                  <c:v>101.57381174734323</c:v>
                </c:pt>
                <c:pt idx="2">
                  <c:v>105.63424841620635</c:v>
                </c:pt>
                <c:pt idx="3">
                  <c:v>116.69814342621746</c:v>
                </c:pt>
                <c:pt idx="4">
                  <c:v>119.91658530191083</c:v>
                </c:pt>
                <c:pt idx="5">
                  <c:v>122.3087744364373</c:v>
                </c:pt>
                <c:pt idx="6">
                  <c:v>123.89832744887745</c:v>
                </c:pt>
                <c:pt idx="7">
                  <c:v>125.90493978745766</c:v>
                </c:pt>
                <c:pt idx="8">
                  <c:v>125.59804728363162</c:v>
                </c:pt>
                <c:pt idx="9">
                  <c:v>132.90839734169978</c:v>
                </c:pt>
                <c:pt idx="10">
                  <c:v>136.34718387870345</c:v>
                </c:pt>
                <c:pt idx="11">
                  <c:v>136.70915428534539</c:v>
                </c:pt>
                <c:pt idx="12">
                  <c:v>140.30531963636577</c:v>
                </c:pt>
                <c:pt idx="13">
                  <c:v>129.05256328214412</c:v>
                </c:pt>
                <c:pt idx="14">
                  <c:v>122.92257203458338</c:v>
                </c:pt>
                <c:pt idx="15">
                  <c:v>125.09442752448179</c:v>
                </c:pt>
                <c:pt idx="16">
                  <c:v>127.30563145568728</c:v>
                </c:pt>
                <c:pt idx="17">
                  <c:v>130.25652848195583</c:v>
                </c:pt>
                <c:pt idx="18">
                  <c:v>124.81900574726149</c:v>
                </c:pt>
                <c:pt idx="19">
                  <c:v>124.70883971185333</c:v>
                </c:pt>
                <c:pt idx="20">
                  <c:v>129.43027495388299</c:v>
                </c:pt>
                <c:pt idx="21">
                  <c:v>130.82310149790524</c:v>
                </c:pt>
                <c:pt idx="22">
                  <c:v>139.6049741957039</c:v>
                </c:pt>
                <c:pt idx="23">
                  <c:v>148.01699955906517</c:v>
                </c:pt>
                <c:pt idx="24">
                  <c:v>138.4639630395977</c:v>
                </c:pt>
                <c:pt idx="25">
                  <c:v>144.05098766051327</c:v>
                </c:pt>
                <c:pt idx="26">
                  <c:v>144.73559183607821</c:v>
                </c:pt>
                <c:pt idx="27">
                  <c:v>146.56121897133744</c:v>
                </c:pt>
                <c:pt idx="28">
                  <c:v>152.65973949229243</c:v>
                </c:pt>
                <c:pt idx="29">
                  <c:v>156.76738893976412</c:v>
                </c:pt>
                <c:pt idx="30">
                  <c:v>161.90588350793385</c:v>
                </c:pt>
                <c:pt idx="31">
                  <c:v>168.10670572699553</c:v>
                </c:pt>
                <c:pt idx="32">
                  <c:v>173.46553236598155</c:v>
                </c:pt>
                <c:pt idx="33">
                  <c:v>173.5127451445901</c:v>
                </c:pt>
                <c:pt idx="34">
                  <c:v>166.1158346535122</c:v>
                </c:pt>
                <c:pt idx="35">
                  <c:v>149.63802408501695</c:v>
                </c:pt>
                <c:pt idx="36">
                  <c:v>153.74567353248864</c:v>
                </c:pt>
                <c:pt idx="37">
                  <c:v>155.47686409384855</c:v>
                </c:pt>
                <c:pt idx="38">
                  <c:v>163.55051363628402</c:v>
                </c:pt>
                <c:pt idx="39">
                  <c:v>165.70664045157949</c:v>
                </c:pt>
                <c:pt idx="40">
                  <c:v>154.23355123963566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FA-C345-A542-7195639AE73C}"/>
            </c:ext>
          </c:extLst>
        </c:ser>
        <c:ser>
          <c:idx val="4"/>
          <c:order val="4"/>
          <c:tx>
            <c:strRef>
              <c:f>'Consumer Goods'!$F$2</c:f>
              <c:strCache>
                <c:ptCount val="1"/>
                <c:pt idx="0">
                  <c:v>Callaway Golf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'Consumer Goods'!$A$3:$A$43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'Consumer Goods'!$F$3:$F$43</c:f>
              <c:numCache>
                <c:formatCode>0.00</c:formatCode>
                <c:ptCount val="41"/>
                <c:pt idx="0">
                  <c:v>100</c:v>
                </c:pt>
                <c:pt idx="1">
                  <c:v>108.87573964497039</c:v>
                </c:pt>
                <c:pt idx="2">
                  <c:v>117.85009861932937</c:v>
                </c:pt>
                <c:pt idx="3">
                  <c:v>125.44378698224851</c:v>
                </c:pt>
                <c:pt idx="4">
                  <c:v>120.21696252465482</c:v>
                </c:pt>
                <c:pt idx="5">
                  <c:v>125.14792899408282</c:v>
                </c:pt>
                <c:pt idx="6">
                  <c:v>126.42998027613413</c:v>
                </c:pt>
                <c:pt idx="7">
                  <c:v>135.99605522682444</c:v>
                </c:pt>
                <c:pt idx="8">
                  <c:v>142.99802761341223</c:v>
                </c:pt>
                <c:pt idx="9">
                  <c:v>138.46153846153842</c:v>
                </c:pt>
                <c:pt idx="10">
                  <c:v>140.72978303747533</c:v>
                </c:pt>
                <c:pt idx="11">
                  <c:v>138.0670611439842</c:v>
                </c:pt>
                <c:pt idx="12">
                  <c:v>151.38067061143983</c:v>
                </c:pt>
                <c:pt idx="13">
                  <c:v>153.45167652859962</c:v>
                </c:pt>
                <c:pt idx="14">
                  <c:v>163.01776134122287</c:v>
                </c:pt>
                <c:pt idx="15">
                  <c:v>162.72189349112423</c:v>
                </c:pt>
                <c:pt idx="16">
                  <c:v>182.44575936883629</c:v>
                </c:pt>
                <c:pt idx="17">
                  <c:v>199.90138067061142</c:v>
                </c:pt>
                <c:pt idx="18">
                  <c:v>183.1360946745562</c:v>
                </c:pt>
                <c:pt idx="19">
                  <c:v>220.61144970414199</c:v>
                </c:pt>
                <c:pt idx="20">
                  <c:v>226.33137080867849</c:v>
                </c:pt>
                <c:pt idx="21">
                  <c:v>228.69823471400389</c:v>
                </c:pt>
                <c:pt idx="22">
                  <c:v>213.70808678500987</c:v>
                </c:pt>
                <c:pt idx="23">
                  <c:v>171.89349112426032</c:v>
                </c:pt>
                <c:pt idx="24">
                  <c:v>151.08481262327416</c:v>
                </c:pt>
                <c:pt idx="25">
                  <c:v>162.42602564102563</c:v>
                </c:pt>
                <c:pt idx="26">
                  <c:v>168.44181459566073</c:v>
                </c:pt>
                <c:pt idx="27">
                  <c:v>155.22682445759369</c:v>
                </c:pt>
                <c:pt idx="28">
                  <c:v>167.35699211045366</c:v>
                </c:pt>
                <c:pt idx="29">
                  <c:v>152.95857988165679</c:v>
                </c:pt>
                <c:pt idx="30">
                  <c:v>179.09270216962523</c:v>
                </c:pt>
                <c:pt idx="31">
                  <c:v>181.26231755424064</c:v>
                </c:pt>
                <c:pt idx="32">
                  <c:v>183.4319526627219</c:v>
                </c:pt>
                <c:pt idx="33">
                  <c:v>177.71203155818537</c:v>
                </c:pt>
                <c:pt idx="34">
                  <c:v>184.91124260355031</c:v>
                </c:pt>
                <c:pt idx="35">
                  <c:v>196.15383629191319</c:v>
                </c:pt>
                <c:pt idx="36">
                  <c:v>203.94477317554239</c:v>
                </c:pt>
                <c:pt idx="37">
                  <c:v>206.01576923076922</c:v>
                </c:pt>
                <c:pt idx="38">
                  <c:v>204.93097633136094</c:v>
                </c:pt>
                <c:pt idx="39">
                  <c:v>178.40236686390531</c:v>
                </c:pt>
                <c:pt idx="40">
                  <c:v>159.27021696252464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FA-C345-A542-7195639AE73C}"/>
            </c:ext>
          </c:extLst>
        </c:ser>
        <c:ser>
          <c:idx val="5"/>
          <c:order val="5"/>
          <c:tx>
            <c:strRef>
              <c:f>'Consumer Goods'!$G$2</c:f>
              <c:strCache>
                <c:ptCount val="1"/>
                <c:pt idx="0">
                  <c:v>Anheuser-Bush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'Consumer Goods'!$A$3:$A$43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'Consumer Goods'!$G$3:$G$43</c:f>
              <c:numCache>
                <c:formatCode>0.00</c:formatCode>
                <c:ptCount val="41"/>
                <c:pt idx="0">
                  <c:v>100</c:v>
                </c:pt>
                <c:pt idx="1">
                  <c:v>102.2892388238275</c:v>
                </c:pt>
                <c:pt idx="2">
                  <c:v>102.85005616024793</c:v>
                </c:pt>
                <c:pt idx="3">
                  <c:v>109.20290730540334</c:v>
                </c:pt>
                <c:pt idx="4">
                  <c:v>105.18525986536527</c:v>
                </c:pt>
                <c:pt idx="5">
                  <c:v>105.04735235029932</c:v>
                </c:pt>
                <c:pt idx="6">
                  <c:v>107.56642753240125</c:v>
                </c:pt>
                <c:pt idx="7">
                  <c:v>111.34504398303882</c:v>
                </c:pt>
                <c:pt idx="8">
                  <c:v>112.85281179147223</c:v>
                </c:pt>
                <c:pt idx="9">
                  <c:v>111.85070088767218</c:v>
                </c:pt>
                <c:pt idx="10">
                  <c:v>105.81042490972948</c:v>
                </c:pt>
                <c:pt idx="11">
                  <c:v>102.94199143905465</c:v>
                </c:pt>
                <c:pt idx="12">
                  <c:v>103.74183976487559</c:v>
                </c:pt>
                <c:pt idx="13">
                  <c:v>99.328862719376559</c:v>
                </c:pt>
                <c:pt idx="14">
                  <c:v>99.209347224676307</c:v>
                </c:pt>
                <c:pt idx="15">
                  <c:v>94.96184963579617</c:v>
                </c:pt>
                <c:pt idx="16">
                  <c:v>86.889771634359789</c:v>
                </c:pt>
                <c:pt idx="17">
                  <c:v>89.160619357192772</c:v>
                </c:pt>
                <c:pt idx="18">
                  <c:v>95.780089062611637</c:v>
                </c:pt>
                <c:pt idx="19">
                  <c:v>88.829645734016154</c:v>
                </c:pt>
                <c:pt idx="20">
                  <c:v>82.743405794154796</c:v>
                </c:pt>
                <c:pt idx="21">
                  <c:v>79.847384752617018</c:v>
                </c:pt>
                <c:pt idx="22">
                  <c:v>69.918180654174336</c:v>
                </c:pt>
                <c:pt idx="23">
                  <c:v>70.727224530492549</c:v>
                </c:pt>
                <c:pt idx="24">
                  <c:v>60.338327489335128</c:v>
                </c:pt>
                <c:pt idx="25">
                  <c:v>67.389909921575153</c:v>
                </c:pt>
                <c:pt idx="26">
                  <c:v>69.394139084144683</c:v>
                </c:pt>
                <c:pt idx="27">
                  <c:v>73.549694039248706</c:v>
                </c:pt>
                <c:pt idx="28">
                  <c:v>82.45840256849506</c:v>
                </c:pt>
                <c:pt idx="29">
                  <c:v>75.204564913245335</c:v>
                </c:pt>
                <c:pt idx="30">
                  <c:v>77.217983190713895</c:v>
                </c:pt>
                <c:pt idx="31">
                  <c:v>80.693205314697209</c:v>
                </c:pt>
                <c:pt idx="32">
                  <c:v>89.307715067786575</c:v>
                </c:pt>
                <c:pt idx="33">
                  <c:v>85.62103481532688</c:v>
                </c:pt>
                <c:pt idx="34">
                  <c:v>85.970400458869179</c:v>
                </c:pt>
                <c:pt idx="35">
                  <c:v>73.108393116899691</c:v>
                </c:pt>
                <c:pt idx="36">
                  <c:v>73.025652469219068</c:v>
                </c:pt>
                <c:pt idx="37">
                  <c:v>75.976833023172745</c:v>
                </c:pt>
                <c:pt idx="38">
                  <c:v>69.35736331775388</c:v>
                </c:pt>
                <c:pt idx="39">
                  <c:v>63.24354408137016</c:v>
                </c:pt>
                <c:pt idx="40">
                  <c:v>51.815760370021891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FA-C345-A542-7195639AE73C}"/>
            </c:ext>
          </c:extLst>
        </c:ser>
        <c:ser>
          <c:idx val="6"/>
          <c:order val="6"/>
          <c:tx>
            <c:strRef>
              <c:f>'Consumer Goods'!$H$2</c:f>
              <c:strCache>
                <c:ptCount val="1"/>
                <c:pt idx="0">
                  <c:v>Bjorn Borg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'Consumer Goods'!$A$3:$A$43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'Consumer Goods'!$H$3:$H$43</c:f>
              <c:numCache>
                <c:formatCode>0.00</c:formatCode>
                <c:ptCount val="41"/>
                <c:pt idx="0">
                  <c:v>100</c:v>
                </c:pt>
                <c:pt idx="1">
                  <c:v>91.836732351103763</c:v>
                </c:pt>
                <c:pt idx="2">
                  <c:v>92.602035903009281</c:v>
                </c:pt>
                <c:pt idx="3">
                  <c:v>86.989788597199265</c:v>
                </c:pt>
                <c:pt idx="4">
                  <c:v>83.163258082569939</c:v>
                </c:pt>
                <c:pt idx="5">
                  <c:v>82.397954530664421</c:v>
                </c:pt>
                <c:pt idx="6">
                  <c:v>86.734691664931333</c:v>
                </c:pt>
                <c:pt idx="7">
                  <c:v>83.928574389577179</c:v>
                </c:pt>
                <c:pt idx="8">
                  <c:v>89.030615075749623</c:v>
                </c:pt>
                <c:pt idx="9">
                  <c:v>85.714278425656161</c:v>
                </c:pt>
                <c:pt idx="10">
                  <c:v>72.704079777957148</c:v>
                </c:pt>
                <c:pt idx="11">
                  <c:v>71.683671640722665</c:v>
                </c:pt>
                <c:pt idx="12">
                  <c:v>72.831628244091121</c:v>
                </c:pt>
                <c:pt idx="13">
                  <c:v>69.260202314790746</c:v>
                </c:pt>
                <c:pt idx="14">
                  <c:v>63.647960111021426</c:v>
                </c:pt>
                <c:pt idx="15">
                  <c:v>63.265301957517806</c:v>
                </c:pt>
                <c:pt idx="16">
                  <c:v>70.15305943487094</c:v>
                </c:pt>
                <c:pt idx="17">
                  <c:v>59.923467859095204</c:v>
                </c:pt>
                <c:pt idx="18">
                  <c:v>57.015304667976928</c:v>
                </c:pt>
                <c:pt idx="19">
                  <c:v>59.630100519640294</c:v>
                </c:pt>
                <c:pt idx="20">
                  <c:v>55.102039410662265</c:v>
                </c:pt>
                <c:pt idx="21">
                  <c:v>57.334182210862707</c:v>
                </c:pt>
                <c:pt idx="22">
                  <c:v>55.841832759136921</c:v>
                </c:pt>
                <c:pt idx="23">
                  <c:v>54.528059833467857</c:v>
                </c:pt>
                <c:pt idx="24">
                  <c:v>49.454080371069374</c:v>
                </c:pt>
                <c:pt idx="25">
                  <c:v>56.071427141035024</c:v>
                </c:pt>
                <c:pt idx="26">
                  <c:v>60.446427029427888</c:v>
                </c:pt>
                <c:pt idx="27">
                  <c:v>63.022957575944957</c:v>
                </c:pt>
                <c:pt idx="28">
                  <c:v>70.408161469179547</c:v>
                </c:pt>
                <c:pt idx="29">
                  <c:v>73.979589949500252</c:v>
                </c:pt>
                <c:pt idx="30">
                  <c:v>63.775508577155392</c:v>
                </c:pt>
                <c:pt idx="31">
                  <c:v>67.346937057476083</c:v>
                </c:pt>
                <c:pt idx="32">
                  <c:v>66.326528920241614</c:v>
                </c:pt>
                <c:pt idx="33">
                  <c:v>54.84693737635363</c:v>
                </c:pt>
                <c:pt idx="34">
                  <c:v>54.081633824448119</c:v>
                </c:pt>
                <c:pt idx="35">
                  <c:v>56.122447547896748</c:v>
                </c:pt>
                <c:pt idx="36">
                  <c:v>56.249996014030714</c:v>
                </c:pt>
                <c:pt idx="37">
                  <c:v>65.178567214832469</c:v>
                </c:pt>
                <c:pt idx="38">
                  <c:v>64.668365697235572</c:v>
                </c:pt>
                <c:pt idx="39">
                  <c:v>53.698975670944492</c:v>
                </c:pt>
                <c:pt idx="40">
                  <c:v>48.622445188202931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FA-C345-A542-7195639AE73C}"/>
            </c:ext>
          </c:extLst>
        </c:ser>
        <c:ser>
          <c:idx val="7"/>
          <c:order val="7"/>
          <c:tx>
            <c:strRef>
              <c:f>'Consumer Goods'!$I$2</c:f>
              <c:strCache>
                <c:ptCount val="1"/>
                <c:pt idx="0">
                  <c:v>Alibaba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'Consumer Goods'!$A$3:$A$43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'Consumer Goods'!$I$3:$I$43</c:f>
              <c:numCache>
                <c:formatCode>0.00</c:formatCode>
                <c:ptCount val="41"/>
                <c:pt idx="0">
                  <c:v>100</c:v>
                </c:pt>
                <c:pt idx="1">
                  <c:v>101.55047029007567</c:v>
                </c:pt>
                <c:pt idx="2">
                  <c:v>109.20012228360328</c:v>
                </c:pt>
                <c:pt idx="3">
                  <c:v>113.56402005918494</c:v>
                </c:pt>
                <c:pt idx="4">
                  <c:v>124.60211443271501</c:v>
                </c:pt>
                <c:pt idx="5">
                  <c:v>136.97504401863685</c:v>
                </c:pt>
                <c:pt idx="6">
                  <c:v>132.97053222066467</c:v>
                </c:pt>
                <c:pt idx="7">
                  <c:v>145.95953943895205</c:v>
                </c:pt>
                <c:pt idx="8">
                  <c:v>157.61371965924346</c:v>
                </c:pt>
                <c:pt idx="9">
                  <c:v>163.10710301989019</c:v>
                </c:pt>
                <c:pt idx="10">
                  <c:v>153.24982188366178</c:v>
                </c:pt>
                <c:pt idx="11">
                  <c:v>148.37252436977639</c:v>
                </c:pt>
                <c:pt idx="12">
                  <c:v>170.65406993175964</c:v>
                </c:pt>
                <c:pt idx="13">
                  <c:v>161.72091756567323</c:v>
                </c:pt>
                <c:pt idx="14">
                  <c:v>152.2640871985223</c:v>
                </c:pt>
                <c:pt idx="15">
                  <c:v>150.58013708368557</c:v>
                </c:pt>
                <c:pt idx="16">
                  <c:v>171.69114767112791</c:v>
                </c:pt>
                <c:pt idx="17">
                  <c:v>184.32076891180583</c:v>
                </c:pt>
                <c:pt idx="18">
                  <c:v>167.46072253271097</c:v>
                </c:pt>
                <c:pt idx="19">
                  <c:v>160.47848301138191</c:v>
                </c:pt>
                <c:pt idx="20">
                  <c:v>141.99609243244782</c:v>
                </c:pt>
                <c:pt idx="21">
                  <c:v>137.07773012709447</c:v>
                </c:pt>
                <c:pt idx="22">
                  <c:v>131.32765511169171</c:v>
                </c:pt>
                <c:pt idx="23">
                  <c:v>152.47972227620622</c:v>
                </c:pt>
                <c:pt idx="24">
                  <c:v>124.75613640780507</c:v>
                </c:pt>
                <c:pt idx="25">
                  <c:v>142.73539010920413</c:v>
                </c:pt>
                <c:pt idx="26">
                  <c:v>162.13163119551933</c:v>
                </c:pt>
                <c:pt idx="27">
                  <c:v>158.32221335170152</c:v>
                </c:pt>
                <c:pt idx="28">
                  <c:v>170.24335630191351</c:v>
                </c:pt>
                <c:pt idx="29">
                  <c:v>157.30567673586279</c:v>
                </c:pt>
                <c:pt idx="30">
                  <c:v>146.21623930810389</c:v>
                </c:pt>
                <c:pt idx="31">
                  <c:v>154.4306351209635</c:v>
                </c:pt>
                <c:pt idx="32">
                  <c:v>147.65376781654962</c:v>
                </c:pt>
                <c:pt idx="33">
                  <c:v>166.1361583954837</c:v>
                </c:pt>
                <c:pt idx="34">
                  <c:v>159.15391887415461</c:v>
                </c:pt>
                <c:pt idx="35">
                  <c:v>164.49327307211493</c:v>
                </c:pt>
                <c:pt idx="36">
                  <c:v>186.05606208087136</c:v>
                </c:pt>
                <c:pt idx="37">
                  <c:v>198.78838483199902</c:v>
                </c:pt>
                <c:pt idx="38">
                  <c:v>186.26141889579441</c:v>
                </c:pt>
                <c:pt idx="39">
                  <c:v>195.09190055541535</c:v>
                </c:pt>
                <c:pt idx="40">
                  <c:v>186.87750474255574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4FA-C345-A542-7195639AE73C}"/>
            </c:ext>
          </c:extLst>
        </c:ser>
        <c:ser>
          <c:idx val="8"/>
          <c:order val="8"/>
          <c:tx>
            <c:strRef>
              <c:f>'Consumer Goods'!$J$2</c:f>
              <c:strCache>
                <c:ptCount val="1"/>
                <c:pt idx="0">
                  <c:v>Ahold Delhaize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'Consumer Goods'!$A$3:$A$43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'Consumer Goods'!$J$3:$J$43</c:f>
              <c:numCache>
                <c:formatCode>0.00</c:formatCode>
                <c:ptCount val="41"/>
                <c:pt idx="0">
                  <c:v>100</c:v>
                </c:pt>
                <c:pt idx="1">
                  <c:v>95.865758553782015</c:v>
                </c:pt>
                <c:pt idx="2">
                  <c:v>91.585607567393339</c:v>
                </c:pt>
                <c:pt idx="3">
                  <c:v>98.492222689310438</c:v>
                </c:pt>
                <c:pt idx="4">
                  <c:v>83.657596481400603</c:v>
                </c:pt>
                <c:pt idx="5">
                  <c:v>83.730548819579226</c:v>
                </c:pt>
                <c:pt idx="6">
                  <c:v>82.028214106430624</c:v>
                </c:pt>
                <c:pt idx="7">
                  <c:v>72.981521059412501</c:v>
                </c:pt>
                <c:pt idx="8">
                  <c:v>77.28599597694533</c:v>
                </c:pt>
                <c:pt idx="9">
                  <c:v>79.28015463424876</c:v>
                </c:pt>
                <c:pt idx="10">
                  <c:v>89.250977103646747</c:v>
                </c:pt>
                <c:pt idx="11">
                  <c:v>89.178015037841192</c:v>
                </c:pt>
                <c:pt idx="12">
                  <c:v>89.494167776953674</c:v>
                </c:pt>
                <c:pt idx="13">
                  <c:v>85.865758067400677</c:v>
                </c:pt>
                <c:pt idx="14">
                  <c:v>91.118676610830576</c:v>
                </c:pt>
                <c:pt idx="15">
                  <c:v>94.649805187247324</c:v>
                </c:pt>
                <c:pt idx="16">
                  <c:v>94.698443321908726</c:v>
                </c:pt>
                <c:pt idx="17">
                  <c:v>100</c:v>
                </c:pt>
                <c:pt idx="18">
                  <c:v>103.03988341633674</c:v>
                </c:pt>
                <c:pt idx="19">
                  <c:v>100.5836624797501</c:v>
                </c:pt>
                <c:pt idx="20">
                  <c:v>101.41051076899372</c:v>
                </c:pt>
                <c:pt idx="21">
                  <c:v>92.159537556397737</c:v>
                </c:pt>
                <c:pt idx="22">
                  <c:v>98.929965901262932</c:v>
                </c:pt>
                <c:pt idx="23">
                  <c:v>110.48152288334254</c:v>
                </c:pt>
                <c:pt idx="24">
                  <c:v>107.68482527649927</c:v>
                </c:pt>
                <c:pt idx="25">
                  <c:v>113.25389655904165</c:v>
                </c:pt>
                <c:pt idx="26">
                  <c:v>111.25973303792476</c:v>
                </c:pt>
                <c:pt idx="27">
                  <c:v>114.15369718646386</c:v>
                </c:pt>
                <c:pt idx="28">
                  <c:v>107.17412972636818</c:v>
                </c:pt>
                <c:pt idx="29">
                  <c:v>102.01848745226106</c:v>
                </c:pt>
                <c:pt idx="30">
                  <c:v>100.072966929619</c:v>
                </c:pt>
                <c:pt idx="31">
                  <c:v>99.100199372577777</c:v>
                </c:pt>
                <c:pt idx="32">
                  <c:v>100.09728113313624</c:v>
                </c:pt>
                <c:pt idx="33">
                  <c:v>105.35019967656613</c:v>
                </c:pt>
                <c:pt idx="34">
                  <c:v>110.50583708685977</c:v>
                </c:pt>
                <c:pt idx="35">
                  <c:v>108.94942164150882</c:v>
                </c:pt>
                <c:pt idx="36">
                  <c:v>113.66732556747692</c:v>
                </c:pt>
                <c:pt idx="37">
                  <c:v>110.87062796063366</c:v>
                </c:pt>
                <c:pt idx="38">
                  <c:v>108.17121148692661</c:v>
                </c:pt>
                <c:pt idx="39">
                  <c:v>112.6459198757743</c:v>
                </c:pt>
                <c:pt idx="40">
                  <c:v>104.57198952198392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4FA-C345-A542-7195639AE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21792"/>
        <c:axId val="493454016"/>
      </c:lineChart>
      <c:dateAx>
        <c:axId val="4909217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93454016"/>
        <c:crosses val="autoZero"/>
        <c:auto val="1"/>
        <c:lblOffset val="100"/>
        <c:baseTimeUnit val="days"/>
      </c:dateAx>
      <c:valAx>
        <c:axId val="4934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9092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'Financial Services'!$B$2</c:f>
              <c:strCache>
                <c:ptCount val="1"/>
                <c:pt idx="0">
                  <c:v>Shareholder Value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'Financial Services'!$A$3:$A$43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'Financial Services'!$B$3:$B$43</c:f>
              <c:numCache>
                <c:formatCode>0.00</c:formatCode>
                <c:ptCount val="41"/>
                <c:pt idx="0">
                  <c:v>100</c:v>
                </c:pt>
                <c:pt idx="1">
                  <c:v>99.682678159129324</c:v>
                </c:pt>
                <c:pt idx="2">
                  <c:v>99.138708092328869</c:v>
                </c:pt>
                <c:pt idx="3">
                  <c:v>100.634630082467</c:v>
                </c:pt>
                <c:pt idx="4">
                  <c:v>106.98095810568564</c:v>
                </c:pt>
                <c:pt idx="5">
                  <c:v>111.06074040632619</c:v>
                </c:pt>
                <c:pt idx="6">
                  <c:v>112.87397698438866</c:v>
                </c:pt>
                <c:pt idx="7">
                  <c:v>114.23390441793551</c:v>
                </c:pt>
                <c:pt idx="8">
                  <c:v>117.40706842954482</c:v>
                </c:pt>
                <c:pt idx="9">
                  <c:v>117.40706842954482</c:v>
                </c:pt>
                <c:pt idx="10">
                  <c:v>117.22574749159345</c:v>
                </c:pt>
                <c:pt idx="11">
                  <c:v>116.99909291933564</c:v>
                </c:pt>
                <c:pt idx="12">
                  <c:v>127.83317875340401</c:v>
                </c:pt>
                <c:pt idx="13">
                  <c:v>117.86037757406045</c:v>
                </c:pt>
                <c:pt idx="14">
                  <c:v>109.70081297277933</c:v>
                </c:pt>
                <c:pt idx="15">
                  <c:v>115.14052270696673</c:v>
                </c:pt>
                <c:pt idx="16">
                  <c:v>116.04714099599798</c:v>
                </c:pt>
                <c:pt idx="17">
                  <c:v>113.32728612890428</c:v>
                </c:pt>
                <c:pt idx="18">
                  <c:v>113.32728612890428</c:v>
                </c:pt>
                <c:pt idx="19">
                  <c:v>114.23390441793551</c:v>
                </c:pt>
                <c:pt idx="20">
                  <c:v>113.32728612890428</c:v>
                </c:pt>
                <c:pt idx="21">
                  <c:v>109.70081297277933</c:v>
                </c:pt>
                <c:pt idx="22">
                  <c:v>98.821393504404526</c:v>
                </c:pt>
                <c:pt idx="23">
                  <c:v>94.288302059248352</c:v>
                </c:pt>
                <c:pt idx="24">
                  <c:v>87.488664891514105</c:v>
                </c:pt>
                <c:pt idx="25">
                  <c:v>92.475065481185879</c:v>
                </c:pt>
                <c:pt idx="26">
                  <c:v>99.728011793435755</c:v>
                </c:pt>
                <c:pt idx="27">
                  <c:v>87.488664891514105</c:v>
                </c:pt>
                <c:pt idx="28">
                  <c:v>93.381683770217123</c:v>
                </c:pt>
                <c:pt idx="29">
                  <c:v>95.194920348279595</c:v>
                </c:pt>
                <c:pt idx="30">
                  <c:v>89.755210614092178</c:v>
                </c:pt>
                <c:pt idx="31">
                  <c:v>87.94197403602972</c:v>
                </c:pt>
                <c:pt idx="32">
                  <c:v>82.048955157326702</c:v>
                </c:pt>
                <c:pt idx="33">
                  <c:v>84.768810024420389</c:v>
                </c:pt>
                <c:pt idx="34">
                  <c:v>86.128737457967247</c:v>
                </c:pt>
                <c:pt idx="35">
                  <c:v>82.048955157326702</c:v>
                </c:pt>
                <c:pt idx="36">
                  <c:v>85.675428313451633</c:v>
                </c:pt>
                <c:pt idx="37">
                  <c:v>93.381683770217123</c:v>
                </c:pt>
                <c:pt idx="38">
                  <c:v>93.381683770217123</c:v>
                </c:pt>
                <c:pt idx="39">
                  <c:v>87.488664891514105</c:v>
                </c:pt>
                <c:pt idx="40">
                  <c:v>82.502264301842303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BC-7A4C-8BD1-E75E21952031}"/>
            </c:ext>
          </c:extLst>
        </c:ser>
        <c:ser>
          <c:idx val="1"/>
          <c:order val="1"/>
          <c:tx>
            <c:strRef>
              <c:f>'Financial Services'!$C$2</c:f>
              <c:strCache>
                <c:ptCount val="1"/>
                <c:pt idx="0">
                  <c:v>JPMorgan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'Financial Services'!$A$3:$A$43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'Financial Services'!$C$3:$C$43</c:f>
              <c:numCache>
                <c:formatCode>0.00</c:formatCode>
                <c:ptCount val="41"/>
                <c:pt idx="0">
                  <c:v>100</c:v>
                </c:pt>
                <c:pt idx="1">
                  <c:v>95.191987650350313</c:v>
                </c:pt>
                <c:pt idx="2">
                  <c:v>96.32721750311002</c:v>
                </c:pt>
                <c:pt idx="3">
                  <c:v>94.802450635558174</c:v>
                </c:pt>
                <c:pt idx="4">
                  <c:v>96.794661030487717</c:v>
                </c:pt>
                <c:pt idx="5">
                  <c:v>102.19254540217129</c:v>
                </c:pt>
                <c:pt idx="6">
                  <c:v>102.80468008468959</c:v>
                </c:pt>
                <c:pt idx="7">
                  <c:v>99.488036716483847</c:v>
                </c:pt>
                <c:pt idx="8">
                  <c:v>107.91318993685452</c:v>
                </c:pt>
                <c:pt idx="9">
                  <c:v>112.78797802533063</c:v>
                </c:pt>
                <c:pt idx="10">
                  <c:v>119.899839062879</c:v>
                </c:pt>
                <c:pt idx="11">
                  <c:v>119.78853577715161</c:v>
                </c:pt>
                <c:pt idx="12">
                  <c:v>129.12632118255584</c:v>
                </c:pt>
                <c:pt idx="13">
                  <c:v>131.48581149662354</c:v>
                </c:pt>
                <c:pt idx="14">
                  <c:v>121.52476842570437</c:v>
                </c:pt>
                <c:pt idx="15">
                  <c:v>124.1736254685281</c:v>
                </c:pt>
                <c:pt idx="16">
                  <c:v>124.70785252549477</c:v>
                </c:pt>
                <c:pt idx="17">
                  <c:v>119.37674389263759</c:v>
                </c:pt>
                <c:pt idx="18">
                  <c:v>119.14302212894874</c:v>
                </c:pt>
                <c:pt idx="19">
                  <c:v>128.61435789903967</c:v>
                </c:pt>
                <c:pt idx="20">
                  <c:v>127.82415198273016</c:v>
                </c:pt>
                <c:pt idx="21">
                  <c:v>127.15637456107677</c:v>
                </c:pt>
                <c:pt idx="22">
                  <c:v>120.87924698673893</c:v>
                </c:pt>
                <c:pt idx="23">
                  <c:v>125.07512465387035</c:v>
                </c:pt>
                <c:pt idx="24">
                  <c:v>108.6143552279211</c:v>
                </c:pt>
                <c:pt idx="25">
                  <c:v>114.51307878715812</c:v>
                </c:pt>
                <c:pt idx="26">
                  <c:v>117.69616288694853</c:v>
                </c:pt>
                <c:pt idx="27">
                  <c:v>110.8402873865395</c:v>
                </c:pt>
                <c:pt idx="28">
                  <c:v>125.57596495438987</c:v>
                </c:pt>
                <c:pt idx="29">
                  <c:v>123.07179127594414</c:v>
                </c:pt>
                <c:pt idx="30">
                  <c:v>122.09237556132166</c:v>
                </c:pt>
                <c:pt idx="31">
                  <c:v>128.59210191635177</c:v>
                </c:pt>
                <c:pt idx="32">
                  <c:v>120.69004386622247</c:v>
                </c:pt>
                <c:pt idx="33">
                  <c:v>126.55537176528372</c:v>
                </c:pt>
                <c:pt idx="34">
                  <c:v>127.08959882225039</c:v>
                </c:pt>
                <c:pt idx="35">
                  <c:v>143.66166374316447</c:v>
                </c:pt>
                <c:pt idx="36">
                  <c:v>147.25653972746892</c:v>
                </c:pt>
                <c:pt idx="37">
                  <c:v>155.70394781756141</c:v>
                </c:pt>
                <c:pt idx="38">
                  <c:v>144.98609560347458</c:v>
                </c:pt>
                <c:pt idx="39">
                  <c:v>146.28826369033419</c:v>
                </c:pt>
                <c:pt idx="40">
                  <c:v>130.79577030151967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BC-7A4C-8BD1-E75E21952031}"/>
            </c:ext>
          </c:extLst>
        </c:ser>
        <c:ser>
          <c:idx val="2"/>
          <c:order val="2"/>
          <c:tx>
            <c:strRef>
              <c:f>'Financial Services'!$D$2</c:f>
              <c:strCache>
                <c:ptCount val="1"/>
                <c:pt idx="0">
                  <c:v>Citigroup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'Financial Services'!$A$3:$A$43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'Financial Services'!$D$3:$D$43</c:f>
              <c:numCache>
                <c:formatCode>0.00</c:formatCode>
                <c:ptCount val="41"/>
                <c:pt idx="0">
                  <c:v>100</c:v>
                </c:pt>
                <c:pt idx="1">
                  <c:v>95.27400688030859</c:v>
                </c:pt>
                <c:pt idx="2">
                  <c:v>99.178820150119662</c:v>
                </c:pt>
                <c:pt idx="3">
                  <c:v>102.91604165966287</c:v>
                </c:pt>
                <c:pt idx="4">
                  <c:v>107.92693842557193</c:v>
                </c:pt>
                <c:pt idx="5">
                  <c:v>111.88202486616474</c:v>
                </c:pt>
                <c:pt idx="6">
                  <c:v>113.30652466252806</c:v>
                </c:pt>
                <c:pt idx="7">
                  <c:v>111.88202486616474</c:v>
                </c:pt>
                <c:pt idx="8">
                  <c:v>127.08229351708708</c:v>
                </c:pt>
                <c:pt idx="9">
                  <c:v>123.3283031113894</c:v>
                </c:pt>
                <c:pt idx="10">
                  <c:v>129.07658719881306</c:v>
                </c:pt>
                <c:pt idx="11">
                  <c:v>125.84212923888485</c:v>
                </c:pt>
                <c:pt idx="12">
                  <c:v>134.27183791760811</c:v>
                </c:pt>
                <c:pt idx="13">
                  <c:v>129.42853291196693</c:v>
                </c:pt>
                <c:pt idx="14">
                  <c:v>115.82035079002348</c:v>
                </c:pt>
                <c:pt idx="15">
                  <c:v>117.3118859497867</c:v>
                </c:pt>
                <c:pt idx="16">
                  <c:v>118.40121395680288</c:v>
                </c:pt>
                <c:pt idx="17">
                  <c:v>110.18937858854964</c:v>
                </c:pt>
                <c:pt idx="18">
                  <c:v>112.88755364127883</c:v>
                </c:pt>
                <c:pt idx="19">
                  <c:v>117.64705773913381</c:v>
                </c:pt>
                <c:pt idx="20">
                  <c:v>117.278373295739</c:v>
                </c:pt>
                <c:pt idx="21">
                  <c:v>120.14413340519971</c:v>
                </c:pt>
                <c:pt idx="22">
                  <c:v>111.11111986295023</c:v>
                </c:pt>
                <c:pt idx="23">
                  <c:v>110.67538664908285</c:v>
                </c:pt>
                <c:pt idx="24">
                  <c:v>87.112454738141594</c:v>
                </c:pt>
                <c:pt idx="25">
                  <c:v>105.89911365507336</c:v>
                </c:pt>
                <c:pt idx="26">
                  <c:v>108.24534634641682</c:v>
                </c:pt>
                <c:pt idx="27">
                  <c:v>102.19541150311417</c:v>
                </c:pt>
                <c:pt idx="28">
                  <c:v>116.60801798585614</c:v>
                </c:pt>
                <c:pt idx="29">
                  <c:v>108.51349450355269</c:v>
                </c:pt>
                <c:pt idx="30">
                  <c:v>113.1221757372943</c:v>
                </c:pt>
                <c:pt idx="31">
                  <c:v>120.21117044448366</c:v>
                </c:pt>
                <c:pt idx="32">
                  <c:v>108.27887240753719</c:v>
                </c:pt>
                <c:pt idx="33">
                  <c:v>111.88202486616474</c:v>
                </c:pt>
                <c:pt idx="34">
                  <c:v>113.74225787639543</c:v>
                </c:pt>
                <c:pt idx="35">
                  <c:v>125.59075668143981</c:v>
                </c:pt>
                <c:pt idx="36">
                  <c:v>126.39517433870202</c:v>
                </c:pt>
                <c:pt idx="37">
                  <c:v>134.32211276427392</c:v>
                </c:pt>
                <c:pt idx="38">
                  <c:v>127.80292367363579</c:v>
                </c:pt>
                <c:pt idx="39">
                  <c:v>122.97636912942413</c:v>
                </c:pt>
                <c:pt idx="40">
                  <c:v>103.90481326981107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BC-7A4C-8BD1-E75E21952031}"/>
            </c:ext>
          </c:extLst>
        </c:ser>
        <c:ser>
          <c:idx val="3"/>
          <c:order val="3"/>
          <c:tx>
            <c:strRef>
              <c:f>'Financial Services'!$E$2</c:f>
              <c:strCache>
                <c:ptCount val="1"/>
                <c:pt idx="0">
                  <c:v>Brookfield Asset Management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'Financial Services'!$A$3:$A$43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'Financial Services'!$E$3:$E$43</c:f>
              <c:numCache>
                <c:formatCode>0.00</c:formatCode>
                <c:ptCount val="41"/>
                <c:pt idx="0">
                  <c:v>100</c:v>
                </c:pt>
                <c:pt idx="1">
                  <c:v>97.965361505783932</c:v>
                </c:pt>
                <c:pt idx="2">
                  <c:v>100.65989003739043</c:v>
                </c:pt>
                <c:pt idx="3">
                  <c:v>103.82182853510665</c:v>
                </c:pt>
                <c:pt idx="4">
                  <c:v>105.36156462363388</c:v>
                </c:pt>
                <c:pt idx="5">
                  <c:v>108.46852374122969</c:v>
                </c:pt>
                <c:pt idx="6">
                  <c:v>105.63651101557632</c:v>
                </c:pt>
                <c:pt idx="7">
                  <c:v>107.91861720975027</c:v>
                </c:pt>
                <c:pt idx="8">
                  <c:v>115.47979421170729</c:v>
                </c:pt>
                <c:pt idx="9">
                  <c:v>114.21501826271702</c:v>
                </c:pt>
                <c:pt idx="10">
                  <c:v>116.82706397654836</c:v>
                </c:pt>
                <c:pt idx="11">
                  <c:v>119.71405608232213</c:v>
                </c:pt>
                <c:pt idx="12">
                  <c:v>114.7374241060606</c:v>
                </c:pt>
                <c:pt idx="13">
                  <c:v>111.35551584700345</c:v>
                </c:pt>
                <c:pt idx="14">
                  <c:v>107.89112751969006</c:v>
                </c:pt>
                <c:pt idx="15">
                  <c:v>106.26891136290655</c:v>
                </c:pt>
                <c:pt idx="16">
                  <c:v>111.46549935291445</c:v>
                </c:pt>
                <c:pt idx="17">
                  <c:v>113.63762204117739</c:v>
                </c:pt>
                <c:pt idx="18">
                  <c:v>114.79241448425665</c:v>
                </c:pt>
                <c:pt idx="19">
                  <c:v>119.52158975863595</c:v>
                </c:pt>
                <c:pt idx="20">
                  <c:v>117.21199387440183</c:v>
                </c:pt>
                <c:pt idx="21">
                  <c:v>118.7242265252743</c:v>
                </c:pt>
                <c:pt idx="22">
                  <c:v>113.28018183338415</c:v>
                </c:pt>
                <c:pt idx="23">
                  <c:v>121.88617877058508</c:v>
                </c:pt>
                <c:pt idx="24">
                  <c:v>105.38906531176974</c:v>
                </c:pt>
                <c:pt idx="25">
                  <c:v>114.59994816057046</c:v>
                </c:pt>
                <c:pt idx="26">
                  <c:v>122.87599732955725</c:v>
                </c:pt>
                <c:pt idx="27">
                  <c:v>126.06543651540932</c:v>
                </c:pt>
                <c:pt idx="28">
                  <c:v>132.1693739942088</c:v>
                </c:pt>
                <c:pt idx="29">
                  <c:v>129.55732828037748</c:v>
                </c:pt>
                <c:pt idx="30">
                  <c:v>129.77729529219948</c:v>
                </c:pt>
                <c:pt idx="31">
                  <c:v>135.41380630777581</c:v>
                </c:pt>
                <c:pt idx="32">
                  <c:v>139.64806817839064</c:v>
                </c:pt>
                <c:pt idx="33">
                  <c:v>147.34671837631893</c:v>
                </c:pt>
                <c:pt idx="34">
                  <c:v>140.85785374918487</c:v>
                </c:pt>
                <c:pt idx="35">
                  <c:v>154.99037819605107</c:v>
                </c:pt>
                <c:pt idx="36">
                  <c:v>160.02200330002759</c:v>
                </c:pt>
                <c:pt idx="37">
                  <c:v>159.6920637803702</c:v>
                </c:pt>
                <c:pt idx="38">
                  <c:v>168.40803322540648</c:v>
                </c:pt>
                <c:pt idx="39">
                  <c:v>181.13829752923559</c:v>
                </c:pt>
                <c:pt idx="40">
                  <c:v>161.58922632909614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BC-7A4C-8BD1-E75E21952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486416"/>
        <c:axId val="490883584"/>
      </c:lineChart>
      <c:dateAx>
        <c:axId val="9024864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90883584"/>
        <c:crosses val="autoZero"/>
        <c:auto val="1"/>
        <c:lblOffset val="100"/>
        <c:baseTimeUnit val="days"/>
      </c:dateAx>
      <c:valAx>
        <c:axId val="49088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024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Healthcare!$B$2</c:f>
              <c:strCache>
                <c:ptCount val="1"/>
                <c:pt idx="0">
                  <c:v>Novo Nordisk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Healthcare!$A$3:$A$43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Healthcare!$B$3:$B$43</c:f>
              <c:numCache>
                <c:formatCode>0.00</c:formatCode>
                <c:ptCount val="41"/>
                <c:pt idx="0">
                  <c:v>100</c:v>
                </c:pt>
                <c:pt idx="1">
                  <c:v>95.384182251173172</c:v>
                </c:pt>
                <c:pt idx="2">
                  <c:v>102.78638060192461</c:v>
                </c:pt>
                <c:pt idx="3">
                  <c:v>116.83084483058951</c:v>
                </c:pt>
                <c:pt idx="4">
                  <c:v>121.95328798067236</c:v>
                </c:pt>
                <c:pt idx="5">
                  <c:v>121.13707349105189</c:v>
                </c:pt>
                <c:pt idx="6">
                  <c:v>128.45482770770698</c:v>
                </c:pt>
                <c:pt idx="7">
                  <c:v>135.74444513775526</c:v>
                </c:pt>
                <c:pt idx="8">
                  <c:v>138.19307453400154</c:v>
                </c:pt>
                <c:pt idx="9">
                  <c:v>140.24768759492508</c:v>
                </c:pt>
                <c:pt idx="10">
                  <c:v>145.84858277085794</c:v>
                </c:pt>
                <c:pt idx="11">
                  <c:v>153.36336485683549</c:v>
                </c:pt>
                <c:pt idx="12">
                  <c:v>161.21587563230725</c:v>
                </c:pt>
                <c:pt idx="13">
                  <c:v>151.92795248882501</c:v>
                </c:pt>
                <c:pt idx="14">
                  <c:v>139.45961270643437</c:v>
                </c:pt>
                <c:pt idx="15">
                  <c:v>131.94484187854889</c:v>
                </c:pt>
                <c:pt idx="16">
                  <c:v>137.91162786128984</c:v>
                </c:pt>
                <c:pt idx="17">
                  <c:v>126.25950538304265</c:v>
                </c:pt>
                <c:pt idx="18">
                  <c:v>139.26259890972696</c:v>
                </c:pt>
                <c:pt idx="19">
                  <c:v>133.29581292698603</c:v>
                </c:pt>
                <c:pt idx="20">
                  <c:v>136.64508968885701</c:v>
                </c:pt>
                <c:pt idx="21">
                  <c:v>119.78610244261476</c:v>
                </c:pt>
                <c:pt idx="22">
                  <c:v>120.96819929547422</c:v>
                </c:pt>
                <c:pt idx="23">
                  <c:v>130.03096622659632</c:v>
                </c:pt>
                <c:pt idx="24">
                  <c:v>129.32733547220195</c:v>
                </c:pt>
                <c:pt idx="25">
                  <c:v>129.91838249137018</c:v>
                </c:pt>
                <c:pt idx="26">
                  <c:v>138.86856568726614</c:v>
                </c:pt>
                <c:pt idx="27">
                  <c:v>143.45624102044025</c:v>
                </c:pt>
                <c:pt idx="28">
                  <c:v>136.53250595363093</c:v>
                </c:pt>
                <c:pt idx="29">
                  <c:v>132.76104511007728</c:v>
                </c:pt>
                <c:pt idx="30">
                  <c:v>143.76584136689675</c:v>
                </c:pt>
                <c:pt idx="31">
                  <c:v>134.50605782454429</c:v>
                </c:pt>
                <c:pt idx="32">
                  <c:v>142.38671945923784</c:v>
                </c:pt>
                <c:pt idx="33">
                  <c:v>144.66648873252151</c:v>
                </c:pt>
                <c:pt idx="34">
                  <c:v>145.65156615962755</c:v>
                </c:pt>
                <c:pt idx="35">
                  <c:v>160.84999608359124</c:v>
                </c:pt>
                <c:pt idx="36">
                  <c:v>157.6695794446828</c:v>
                </c:pt>
                <c:pt idx="37">
                  <c:v>164.42442905782241</c:v>
                </c:pt>
                <c:pt idx="38">
                  <c:v>169.2372718614487</c:v>
                </c:pt>
                <c:pt idx="39">
                  <c:v>173.76865673427125</c:v>
                </c:pt>
                <c:pt idx="40">
                  <c:v>163.63636542742375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9B-0F4B-A8A8-AB1487AB0931}"/>
            </c:ext>
          </c:extLst>
        </c:ser>
        <c:ser>
          <c:idx val="1"/>
          <c:order val="1"/>
          <c:tx>
            <c:strRef>
              <c:f>Healthcare!$C$2</c:f>
              <c:strCache>
                <c:ptCount val="1"/>
                <c:pt idx="0">
                  <c:v>Medtronic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Healthcare!$A$3:$A$43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Healthcare!$C$3:$C$43</c:f>
              <c:numCache>
                <c:formatCode>0.00</c:formatCode>
                <c:ptCount val="41"/>
                <c:pt idx="0">
                  <c:v>100</c:v>
                </c:pt>
                <c:pt idx="1">
                  <c:v>100.23598931223476</c:v>
                </c:pt>
                <c:pt idx="2">
                  <c:v>101.05576820132237</c:v>
                </c:pt>
                <c:pt idx="3">
                  <c:v>103.41572466983668</c:v>
                </c:pt>
                <c:pt idx="4">
                  <c:v>109.40255845478677</c:v>
                </c:pt>
                <c:pt idx="5">
                  <c:v>110.01117600270337</c:v>
                </c:pt>
                <c:pt idx="6">
                  <c:v>104.3969704534351</c:v>
                </c:pt>
                <c:pt idx="7">
                  <c:v>102.16121967056964</c:v>
                </c:pt>
                <c:pt idx="8">
                  <c:v>96.633959840169922</c:v>
                </c:pt>
                <c:pt idx="9">
                  <c:v>97.453728792603926</c:v>
                </c:pt>
                <c:pt idx="10">
                  <c:v>101.00608369131577</c:v>
                </c:pt>
                <c:pt idx="11">
                  <c:v>102.0494372860654</c:v>
                </c:pt>
                <c:pt idx="12">
                  <c:v>107.87479299776939</c:v>
                </c:pt>
                <c:pt idx="13">
                  <c:v>101.10545271132895</c:v>
                </c:pt>
                <c:pt idx="14">
                  <c:v>96.186809186764151</c:v>
                </c:pt>
                <c:pt idx="15">
                  <c:v>99.552850588675923</c:v>
                </c:pt>
                <c:pt idx="16">
                  <c:v>105.88746476493691</c:v>
                </c:pt>
                <c:pt idx="17">
                  <c:v>106.89354845625267</c:v>
                </c:pt>
                <c:pt idx="18">
                  <c:v>109.55160204815297</c:v>
                </c:pt>
                <c:pt idx="19">
                  <c:v>112.40839368007964</c:v>
                </c:pt>
                <c:pt idx="20">
                  <c:v>120.03477406446964</c:v>
                </c:pt>
                <c:pt idx="21">
                  <c:v>120.17140429334484</c:v>
                </c:pt>
                <c:pt idx="22">
                  <c:v>114.20940841611207</c:v>
                </c:pt>
                <c:pt idx="23">
                  <c:v>121.72400641599785</c:v>
                </c:pt>
                <c:pt idx="24">
                  <c:v>111.68798381100527</c:v>
                </c:pt>
                <c:pt idx="25">
                  <c:v>107.46490479530731</c:v>
                </c:pt>
                <c:pt idx="26">
                  <c:v>116.65631060349497</c:v>
                </c:pt>
                <c:pt idx="27">
                  <c:v>112.25934015005987</c:v>
                </c:pt>
                <c:pt idx="28">
                  <c:v>104.03676551889789</c:v>
                </c:pt>
                <c:pt idx="29">
                  <c:v>108.69457188685698</c:v>
                </c:pt>
                <c:pt idx="30">
                  <c:v>121.11538886808127</c:v>
                </c:pt>
                <c:pt idx="31">
                  <c:v>123.32629304865748</c:v>
                </c:pt>
                <c:pt idx="32">
                  <c:v>126.28244376394377</c:v>
                </c:pt>
                <c:pt idx="33">
                  <c:v>135.13849248196516</c:v>
                </c:pt>
                <c:pt idx="34">
                  <c:v>134.04545437720893</c:v>
                </c:pt>
                <c:pt idx="35">
                  <c:v>135.38690509534456</c:v>
                </c:pt>
                <c:pt idx="36">
                  <c:v>138.1194811049688</c:v>
                </c:pt>
                <c:pt idx="37">
                  <c:v>141.31163106914343</c:v>
                </c:pt>
                <c:pt idx="38">
                  <c:v>147.18668122750759</c:v>
                </c:pt>
                <c:pt idx="39">
                  <c:v>138.98894450406297</c:v>
                </c:pt>
                <c:pt idx="40">
                  <c:v>122.9288269052583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9B-0F4B-A8A8-AB1487AB0931}"/>
            </c:ext>
          </c:extLst>
        </c:ser>
        <c:ser>
          <c:idx val="2"/>
          <c:order val="2"/>
          <c:tx>
            <c:strRef>
              <c:f>Healthcare!$D$2</c:f>
              <c:strCache>
                <c:ptCount val="1"/>
                <c:pt idx="0">
                  <c:v>GW Parhmaceuticals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Healthcare!$A$3:$A$43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Healthcare!$D$3:$D$43</c:f>
              <c:numCache>
                <c:formatCode>0.00</c:formatCode>
                <c:ptCount val="41"/>
                <c:pt idx="0">
                  <c:v>100</c:v>
                </c:pt>
                <c:pt idx="1">
                  <c:v>96.329171494488392</c:v>
                </c:pt>
                <c:pt idx="2">
                  <c:v>92.410430323013188</c:v>
                </c:pt>
                <c:pt idx="3">
                  <c:v>85.604606641038018</c:v>
                </c:pt>
                <c:pt idx="4">
                  <c:v>78.750799914021101</c:v>
                </c:pt>
                <c:pt idx="5">
                  <c:v>84.948816499129748</c:v>
                </c:pt>
                <c:pt idx="6">
                  <c:v>81.565896660541455</c:v>
                </c:pt>
                <c:pt idx="7">
                  <c:v>86.332370550764779</c:v>
                </c:pt>
                <c:pt idx="8">
                  <c:v>87.707931160365234</c:v>
                </c:pt>
                <c:pt idx="9">
                  <c:v>90.267116200678842</c:v>
                </c:pt>
                <c:pt idx="10">
                  <c:v>101.55949854798865</c:v>
                </c:pt>
                <c:pt idx="11">
                  <c:v>106.54190653757271</c:v>
                </c:pt>
                <c:pt idx="12">
                  <c:v>110.80454405946463</c:v>
                </c:pt>
                <c:pt idx="13">
                  <c:v>92.490403930818914</c:v>
                </c:pt>
                <c:pt idx="14">
                  <c:v>93.722009807085655</c:v>
                </c:pt>
                <c:pt idx="15">
                  <c:v>106.36596204121911</c:v>
                </c:pt>
                <c:pt idx="16">
                  <c:v>125.15994781541949</c:v>
                </c:pt>
                <c:pt idx="17">
                  <c:v>116.72264541968454</c:v>
                </c:pt>
                <c:pt idx="18">
                  <c:v>121.86500622308856</c:v>
                </c:pt>
                <c:pt idx="19">
                  <c:v>108.75720082567817</c:v>
                </c:pt>
                <c:pt idx="20">
                  <c:v>114.57933689555873</c:v>
                </c:pt>
                <c:pt idx="21">
                  <c:v>121.56109947567899</c:v>
                </c:pt>
                <c:pt idx="22">
                  <c:v>117.1625070604406</c:v>
                </c:pt>
                <c:pt idx="23">
                  <c:v>99.968009437236006</c:v>
                </c:pt>
                <c:pt idx="24">
                  <c:v>77.087330637497359</c:v>
                </c:pt>
                <c:pt idx="25">
                  <c:v>110.05278302900845</c:v>
                </c:pt>
                <c:pt idx="26">
                  <c:v>120.59340354611803</c:v>
                </c:pt>
                <c:pt idx="27">
                  <c:v>134.95681274026862</c:v>
                </c:pt>
                <c:pt idx="28">
                  <c:v>124.68009657165628</c:v>
                </c:pt>
                <c:pt idx="29">
                  <c:v>139.33940707502072</c:v>
                </c:pt>
                <c:pt idx="30">
                  <c:v>137.41203265025567</c:v>
                </c:pt>
                <c:pt idx="31">
                  <c:v>136.91618332600621</c:v>
                </c:pt>
                <c:pt idx="32">
                  <c:v>133.22936233821687</c:v>
                </c:pt>
                <c:pt idx="33">
                  <c:v>111.94017904718345</c:v>
                </c:pt>
                <c:pt idx="34">
                  <c:v>94.937618402610212</c:v>
                </c:pt>
                <c:pt idx="35">
                  <c:v>109.70089323655714</c:v>
                </c:pt>
                <c:pt idx="36">
                  <c:v>81.693858911597417</c:v>
                </c:pt>
                <c:pt idx="37">
                  <c:v>80.774151625286692</c:v>
                </c:pt>
                <c:pt idx="38">
                  <c:v>89.427382522173843</c:v>
                </c:pt>
                <c:pt idx="39">
                  <c:v>95.961290019503437</c:v>
                </c:pt>
                <c:pt idx="40">
                  <c:v>79.02271050045816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B-0F4B-A8A8-AB1487AB0931}"/>
            </c:ext>
          </c:extLst>
        </c:ser>
        <c:ser>
          <c:idx val="3"/>
          <c:order val="3"/>
          <c:tx>
            <c:strRef>
              <c:f>Healthcare!$E$2</c:f>
              <c:strCache>
                <c:ptCount val="1"/>
                <c:pt idx="0">
                  <c:v>Corbion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Healthcare!$A$3:$A$43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Healthcare!$E$3:$E$43</c:f>
              <c:numCache>
                <c:formatCode>0.00</c:formatCode>
                <c:ptCount val="41"/>
                <c:pt idx="0">
                  <c:v>100</c:v>
                </c:pt>
                <c:pt idx="1">
                  <c:v>105.40707236842107</c:v>
                </c:pt>
                <c:pt idx="2">
                  <c:v>107.11348273026316</c:v>
                </c:pt>
                <c:pt idx="3">
                  <c:v>106.72286184210526</c:v>
                </c:pt>
                <c:pt idx="4">
                  <c:v>108.94326069078946</c:v>
                </c:pt>
                <c:pt idx="5">
                  <c:v>113.83634457236842</c:v>
                </c:pt>
                <c:pt idx="6">
                  <c:v>102.24095394736841</c:v>
                </c:pt>
                <c:pt idx="7">
                  <c:v>109.86841694078949</c:v>
                </c:pt>
                <c:pt idx="8">
                  <c:v>111.71875</c:v>
                </c:pt>
                <c:pt idx="9">
                  <c:v>118.42104851973684</c:v>
                </c:pt>
                <c:pt idx="10">
                  <c:v>111.0608552631579</c:v>
                </c:pt>
                <c:pt idx="11">
                  <c:v>111.01973684210526</c:v>
                </c:pt>
                <c:pt idx="12">
                  <c:v>108.88157894736842</c:v>
                </c:pt>
                <c:pt idx="13">
                  <c:v>104.02960115131579</c:v>
                </c:pt>
                <c:pt idx="14">
                  <c:v>104.52302631578947</c:v>
                </c:pt>
                <c:pt idx="15">
                  <c:v>101.48026315789474</c:v>
                </c:pt>
                <c:pt idx="16">
                  <c:v>112.91118009868421</c:v>
                </c:pt>
                <c:pt idx="17">
                  <c:v>112.91118009868421</c:v>
                </c:pt>
                <c:pt idx="18">
                  <c:v>118.00987253289475</c:v>
                </c:pt>
                <c:pt idx="19">
                  <c:v>109.29276315789474</c:v>
                </c:pt>
                <c:pt idx="20">
                  <c:v>111.67763157894737</c:v>
                </c:pt>
                <c:pt idx="21">
                  <c:v>115.54276315789474</c:v>
                </c:pt>
                <c:pt idx="22">
                  <c:v>104.85197368421053</c:v>
                </c:pt>
                <c:pt idx="23">
                  <c:v>107.15460115131579</c:v>
                </c:pt>
                <c:pt idx="24">
                  <c:v>98.519732730263158</c:v>
                </c:pt>
                <c:pt idx="25">
                  <c:v>102.22039884868421</c:v>
                </c:pt>
                <c:pt idx="26">
                  <c:v>112.66447368421051</c:v>
                </c:pt>
                <c:pt idx="27">
                  <c:v>110.85525904605262</c:v>
                </c:pt>
                <c:pt idx="28">
                  <c:v>112.00657894736841</c:v>
                </c:pt>
                <c:pt idx="29">
                  <c:v>117.1875</c:v>
                </c:pt>
                <c:pt idx="30">
                  <c:v>115.70723273026316</c:v>
                </c:pt>
                <c:pt idx="31">
                  <c:v>122.12171463815788</c:v>
                </c:pt>
                <c:pt idx="32">
                  <c:v>108.55263157894737</c:v>
                </c:pt>
                <c:pt idx="33">
                  <c:v>111.84210937500001</c:v>
                </c:pt>
                <c:pt idx="34">
                  <c:v>108.96381578947367</c:v>
                </c:pt>
                <c:pt idx="35">
                  <c:v>108.14144325657895</c:v>
                </c:pt>
                <c:pt idx="36">
                  <c:v>116.11842105263158</c:v>
                </c:pt>
                <c:pt idx="37">
                  <c:v>117.1875</c:v>
                </c:pt>
                <c:pt idx="38">
                  <c:v>119.73684621710525</c:v>
                </c:pt>
                <c:pt idx="39">
                  <c:v>144.65460526315789</c:v>
                </c:pt>
                <c:pt idx="40">
                  <c:v>134.62171874999999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9B-0F4B-A8A8-AB1487AB0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106592"/>
        <c:axId val="492875344"/>
      </c:lineChart>
      <c:dateAx>
        <c:axId val="906106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92875344"/>
        <c:crosses val="autoZero"/>
        <c:auto val="1"/>
        <c:lblOffset val="100"/>
        <c:baseTimeUnit val="days"/>
      </c:dateAx>
      <c:valAx>
        <c:axId val="4928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0610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Industrials!$B$2</c:f>
              <c:strCache>
                <c:ptCount val="1"/>
                <c:pt idx="0">
                  <c:v>Vulcan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Industrials!$A$3:$A$43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Industrials!$B$3:$B$43</c:f>
              <c:numCache>
                <c:formatCode>0.00</c:formatCode>
                <c:ptCount val="41"/>
                <c:pt idx="0">
                  <c:v>100</c:v>
                </c:pt>
                <c:pt idx="1">
                  <c:v>90.931635191108256</c:v>
                </c:pt>
                <c:pt idx="2">
                  <c:v>100.95065056666404</c:v>
                </c:pt>
                <c:pt idx="3">
                  <c:v>104.30685207649127</c:v>
                </c:pt>
                <c:pt idx="4">
                  <c:v>107.49772003391156</c:v>
                </c:pt>
                <c:pt idx="5">
                  <c:v>102.95941305315853</c:v>
                </c:pt>
                <c:pt idx="6">
                  <c:v>94.982227866560081</c:v>
                </c:pt>
                <c:pt idx="7">
                  <c:v>100.02479871021907</c:v>
                </c:pt>
                <c:pt idx="8">
                  <c:v>99.487473758060077</c:v>
                </c:pt>
                <c:pt idx="9">
                  <c:v>104.32338262111777</c:v>
                </c:pt>
                <c:pt idx="10">
                  <c:v>101.42184094054856</c:v>
                </c:pt>
                <c:pt idx="11">
                  <c:v>107.25799696405723</c:v>
                </c:pt>
                <c:pt idx="12">
                  <c:v>116.55782329042057</c:v>
                </c:pt>
                <c:pt idx="13">
                  <c:v>100.5951897115385</c:v>
                </c:pt>
                <c:pt idx="14">
                  <c:v>97.445644395753959</c:v>
                </c:pt>
                <c:pt idx="15">
                  <c:v>94.122509761738371</c:v>
                </c:pt>
                <c:pt idx="16">
                  <c:v>107.27453329524235</c:v>
                </c:pt>
                <c:pt idx="17">
                  <c:v>108.34918237290914</c:v>
                </c:pt>
                <c:pt idx="18">
                  <c:v>104.06712239342713</c:v>
                </c:pt>
                <c:pt idx="19">
                  <c:v>91.353228971205851</c:v>
                </c:pt>
                <c:pt idx="20">
                  <c:v>91.295363385175136</c:v>
                </c:pt>
                <c:pt idx="21">
                  <c:v>91.187895418798917</c:v>
                </c:pt>
                <c:pt idx="22">
                  <c:v>83.938166620334258</c:v>
                </c:pt>
                <c:pt idx="23">
                  <c:v>89.088200470462098</c:v>
                </c:pt>
                <c:pt idx="24">
                  <c:v>80.540629242451615</c:v>
                </c:pt>
                <c:pt idx="25">
                  <c:v>82.698189776819135</c:v>
                </c:pt>
                <c:pt idx="26">
                  <c:v>93.775317072205382</c:v>
                </c:pt>
                <c:pt idx="27">
                  <c:v>93.866249534047711</c:v>
                </c:pt>
                <c:pt idx="28">
                  <c:v>100.96718028463934</c:v>
                </c:pt>
                <c:pt idx="29">
                  <c:v>106.96040169496237</c:v>
                </c:pt>
                <c:pt idx="30">
                  <c:v>109.92807712715486</c:v>
                </c:pt>
                <c:pt idx="31">
                  <c:v>112.58989491121854</c:v>
                </c:pt>
                <c:pt idx="32">
                  <c:v>115.40051652971385</c:v>
                </c:pt>
                <c:pt idx="33">
                  <c:v>119.73216070321435</c:v>
                </c:pt>
                <c:pt idx="34">
                  <c:v>121.49293195426193</c:v>
                </c:pt>
                <c:pt idx="35">
                  <c:v>119.22790345351821</c:v>
                </c:pt>
                <c:pt idx="36">
                  <c:v>117.63247236808736</c:v>
                </c:pt>
                <c:pt idx="37">
                  <c:v>118.92204663204062</c:v>
                </c:pt>
                <c:pt idx="38">
                  <c:v>115.06158621921479</c:v>
                </c:pt>
                <c:pt idx="39">
                  <c:v>107.46465977130974</c:v>
                </c:pt>
                <c:pt idx="40">
                  <c:v>95.85020752376451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8-4644-9793-2CBF030485F8}"/>
            </c:ext>
          </c:extLst>
        </c:ser>
        <c:ser>
          <c:idx val="1"/>
          <c:order val="1"/>
          <c:tx>
            <c:strRef>
              <c:f>Industrials!$C$2</c:f>
              <c:strCache>
                <c:ptCount val="1"/>
                <c:pt idx="0">
                  <c:v>Peugeot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Industrials!$A$3:$A$43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Industrials!$C$3:$C$43</c:f>
              <c:numCache>
                <c:formatCode>0.00</c:formatCode>
                <c:ptCount val="41"/>
                <c:pt idx="0">
                  <c:v>100</c:v>
                </c:pt>
                <c:pt idx="1">
                  <c:v>100.30187158627174</c:v>
                </c:pt>
                <c:pt idx="2">
                  <c:v>104.2810156026902</c:v>
                </c:pt>
                <c:pt idx="3">
                  <c:v>102.25027454721595</c:v>
                </c:pt>
                <c:pt idx="4">
                  <c:v>99.725581763204275</c:v>
                </c:pt>
                <c:pt idx="5">
                  <c:v>104.99451179991833</c:v>
                </c:pt>
                <c:pt idx="6">
                  <c:v>98.463238115435672</c:v>
                </c:pt>
                <c:pt idx="7">
                  <c:v>98.710219468178892</c:v>
                </c:pt>
                <c:pt idx="8">
                  <c:v>113.6663015184578</c:v>
                </c:pt>
                <c:pt idx="9">
                  <c:v>112.92536843717717</c:v>
                </c:pt>
                <c:pt idx="10">
                  <c:v>93.825466181419657</c:v>
                </c:pt>
                <c:pt idx="11">
                  <c:v>93.057085239137479</c:v>
                </c:pt>
                <c:pt idx="12">
                  <c:v>101.28979699724461</c:v>
                </c:pt>
                <c:pt idx="13">
                  <c:v>98.737656352231397</c:v>
                </c:pt>
                <c:pt idx="14">
                  <c:v>102.38749738680006</c:v>
                </c:pt>
                <c:pt idx="15">
                  <c:v>113.55654300529872</c:v>
                </c:pt>
                <c:pt idx="16">
                  <c:v>113.33699853660804</c:v>
                </c:pt>
                <c:pt idx="17">
                  <c:v>115.69704257393208</c:v>
                </c:pt>
                <c:pt idx="18">
                  <c:v>115.25796461349968</c:v>
                </c:pt>
                <c:pt idx="19">
                  <c:v>136.49836643789058</c:v>
                </c:pt>
                <c:pt idx="20">
                  <c:v>127.71680174076847</c:v>
                </c:pt>
                <c:pt idx="21">
                  <c:v>119.48408998266136</c:v>
                </c:pt>
                <c:pt idx="22">
                  <c:v>115.31284935855375</c:v>
                </c:pt>
                <c:pt idx="23">
                  <c:v>109.49507187129922</c:v>
                </c:pt>
                <c:pt idx="24">
                  <c:v>101.2623601131921</c:v>
                </c:pt>
                <c:pt idx="25">
                  <c:v>119.3194357474992</c:v>
                </c:pt>
                <c:pt idx="26">
                  <c:v>123.49067637160682</c:v>
                </c:pt>
                <c:pt idx="27">
                  <c:v>117.78265739751137</c:v>
                </c:pt>
                <c:pt idx="28">
                  <c:v>136.27882196919987</c:v>
                </c:pt>
                <c:pt idx="29">
                  <c:v>116.63008323985089</c:v>
                </c:pt>
                <c:pt idx="30">
                  <c:v>113.8858459871485</c:v>
                </c:pt>
                <c:pt idx="31">
                  <c:v>120.8013238639585</c:v>
                </c:pt>
                <c:pt idx="32">
                  <c:v>109.54994563940426</c:v>
                </c:pt>
                <c:pt idx="33">
                  <c:v>120.41713613705465</c:v>
                </c:pt>
                <c:pt idx="34">
                  <c:v>118.16686158983872</c:v>
                </c:pt>
                <c:pt idx="35">
                  <c:v>130.07685126656702</c:v>
                </c:pt>
                <c:pt idx="36">
                  <c:v>120.69155437385039</c:v>
                </c:pt>
                <c:pt idx="37">
                  <c:v>119.3194357474992</c:v>
                </c:pt>
                <c:pt idx="38">
                  <c:v>104.25357871863767</c:v>
                </c:pt>
                <c:pt idx="39">
                  <c:v>101.50934146593531</c:v>
                </c:pt>
                <c:pt idx="40">
                  <c:v>96.048303844583089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8-4644-9793-2CBF030485F8}"/>
            </c:ext>
          </c:extLst>
        </c:ser>
        <c:ser>
          <c:idx val="2"/>
          <c:order val="2"/>
          <c:tx>
            <c:strRef>
              <c:f>Industrials!$D$2</c:f>
              <c:strCache>
                <c:ptCount val="1"/>
                <c:pt idx="0">
                  <c:v>Magna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Industrials!$A$3:$A$43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Industrials!$D$3:$D$43</c:f>
              <c:numCache>
                <c:formatCode>0.00</c:formatCode>
                <c:ptCount val="41"/>
                <c:pt idx="0">
                  <c:v>100</c:v>
                </c:pt>
                <c:pt idx="1">
                  <c:v>96.746845509881069</c:v>
                </c:pt>
                <c:pt idx="2">
                  <c:v>94.59335419961721</c:v>
                </c:pt>
                <c:pt idx="3">
                  <c:v>104.26115902583464</c:v>
                </c:pt>
                <c:pt idx="4">
                  <c:v>100.06872393728641</c:v>
                </c:pt>
                <c:pt idx="5">
                  <c:v>110.42382311918335</c:v>
                </c:pt>
                <c:pt idx="6">
                  <c:v>106.00228609382425</c:v>
                </c:pt>
                <c:pt idx="7">
                  <c:v>112.37112658093349</c:v>
                </c:pt>
                <c:pt idx="8">
                  <c:v>124.7651695411148</c:v>
                </c:pt>
                <c:pt idx="9">
                  <c:v>126.20847073500707</c:v>
                </c:pt>
                <c:pt idx="10">
                  <c:v>129.6678016188865</c:v>
                </c:pt>
                <c:pt idx="11">
                  <c:v>130.10308911326052</c:v>
                </c:pt>
                <c:pt idx="12">
                  <c:v>134.82244055796377</c:v>
                </c:pt>
                <c:pt idx="13">
                  <c:v>129.53035145336304</c:v>
                </c:pt>
                <c:pt idx="14">
                  <c:v>123.32187751102508</c:v>
                </c:pt>
                <c:pt idx="15">
                  <c:v>134.98280710273508</c:v>
                </c:pt>
                <c:pt idx="16">
                  <c:v>152.78350273615109</c:v>
                </c:pt>
                <c:pt idx="17">
                  <c:v>148.38486605338531</c:v>
                </c:pt>
                <c:pt idx="18">
                  <c:v>137.4341334508988</c:v>
                </c:pt>
                <c:pt idx="19">
                  <c:v>121.28292456893817</c:v>
                </c:pt>
                <c:pt idx="20">
                  <c:v>119.93126140062948</c:v>
                </c:pt>
                <c:pt idx="21">
                  <c:v>114.82244376529466</c:v>
                </c:pt>
                <c:pt idx="22">
                  <c:v>115.3264551969551</c:v>
                </c:pt>
                <c:pt idx="23">
                  <c:v>117.75486745682164</c:v>
                </c:pt>
                <c:pt idx="24">
                  <c:v>105.33791040834315</c:v>
                </c:pt>
                <c:pt idx="25">
                  <c:v>118.05268416711641</c:v>
                </c:pt>
                <c:pt idx="26">
                  <c:v>124.5589839835517</c:v>
                </c:pt>
                <c:pt idx="27">
                  <c:v>108.63687474745132</c:v>
                </c:pt>
                <c:pt idx="28">
                  <c:v>129.57617046615485</c:v>
                </c:pt>
                <c:pt idx="29">
                  <c:v>100.61854750888671</c:v>
                </c:pt>
                <c:pt idx="30">
                  <c:v>105.3150031928979</c:v>
                </c:pt>
                <c:pt idx="31">
                  <c:v>109.46161926865432</c:v>
                </c:pt>
                <c:pt idx="32">
                  <c:v>113.49369697623382</c:v>
                </c:pt>
                <c:pt idx="33">
                  <c:v>119.49598536100868</c:v>
                </c:pt>
                <c:pt idx="34">
                  <c:v>114.89117915733429</c:v>
                </c:pt>
                <c:pt idx="35">
                  <c:v>126.16265172221529</c:v>
                </c:pt>
                <c:pt idx="36">
                  <c:v>126.96447986417046</c:v>
                </c:pt>
                <c:pt idx="37">
                  <c:v>126.87284871143878</c:v>
                </c:pt>
                <c:pt idx="38">
                  <c:v>118.2817838129767</c:v>
                </c:pt>
                <c:pt idx="39">
                  <c:v>113.81442777482576</c:v>
                </c:pt>
                <c:pt idx="40">
                  <c:v>101.53493234662395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78-4644-9793-2CBF030485F8}"/>
            </c:ext>
          </c:extLst>
        </c:ser>
        <c:ser>
          <c:idx val="3"/>
          <c:order val="3"/>
          <c:tx>
            <c:strRef>
              <c:f>Industrials!$E$2</c:f>
              <c:strCache>
                <c:ptCount val="1"/>
                <c:pt idx="0">
                  <c:v>JetBlue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Industrials!$A$3:$A$43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Industrials!$E$3:$E$43</c:f>
              <c:numCache>
                <c:formatCode>0.00</c:formatCode>
                <c:ptCount val="41"/>
                <c:pt idx="0">
                  <c:v>100</c:v>
                </c:pt>
                <c:pt idx="1">
                  <c:v>98.995978915662647</c:v>
                </c:pt>
                <c:pt idx="2">
                  <c:v>109.5883534136546</c:v>
                </c:pt>
                <c:pt idx="3">
                  <c:v>107.1285140562249</c:v>
                </c:pt>
                <c:pt idx="4">
                  <c:v>114.75904116465863</c:v>
                </c:pt>
                <c:pt idx="5">
                  <c:v>117.82128012048192</c:v>
                </c:pt>
                <c:pt idx="6">
                  <c:v>107.63052710843372</c:v>
                </c:pt>
                <c:pt idx="7">
                  <c:v>94.87951807228913</c:v>
                </c:pt>
                <c:pt idx="8">
                  <c:v>98.242971887550183</c:v>
                </c:pt>
                <c:pt idx="9">
                  <c:v>95.983940763052189</c:v>
                </c:pt>
                <c:pt idx="10">
                  <c:v>108.98593875502007</c:v>
                </c:pt>
                <c:pt idx="11">
                  <c:v>112.2992018072289</c:v>
                </c:pt>
                <c:pt idx="12">
                  <c:v>102.4598393574297</c:v>
                </c:pt>
                <c:pt idx="13">
                  <c:v>107.7309186746988</c:v>
                </c:pt>
                <c:pt idx="14">
                  <c:v>106.4758985943775</c:v>
                </c:pt>
                <c:pt idx="15">
                  <c:v>100</c:v>
                </c:pt>
                <c:pt idx="16">
                  <c:v>96.234939759036138</c:v>
                </c:pt>
                <c:pt idx="17">
                  <c:v>95.632525100401594</c:v>
                </c:pt>
                <c:pt idx="18">
                  <c:v>97.339352409638551</c:v>
                </c:pt>
                <c:pt idx="19">
                  <c:v>92.771084337349393</c:v>
                </c:pt>
                <c:pt idx="20">
                  <c:v>94.728920682730916</c:v>
                </c:pt>
                <c:pt idx="21">
                  <c:v>90.562254016064244</c:v>
                </c:pt>
                <c:pt idx="22">
                  <c:v>88.253012048192758</c:v>
                </c:pt>
                <c:pt idx="23">
                  <c:v>97.991967871485926</c:v>
                </c:pt>
                <c:pt idx="24">
                  <c:v>80.572284136546173</c:v>
                </c:pt>
                <c:pt idx="25">
                  <c:v>88.554211847389553</c:v>
                </c:pt>
                <c:pt idx="26">
                  <c:v>86.84738453815261</c:v>
                </c:pt>
                <c:pt idx="27">
                  <c:v>79.668674698795172</c:v>
                </c:pt>
                <c:pt idx="28">
                  <c:v>84.53815261044177</c:v>
                </c:pt>
                <c:pt idx="29">
                  <c:v>88.504011044176707</c:v>
                </c:pt>
                <c:pt idx="30">
                  <c:v>97.289151606425705</c:v>
                </c:pt>
                <c:pt idx="31">
                  <c:v>95.080326305220879</c:v>
                </c:pt>
                <c:pt idx="32">
                  <c:v>96.736947791164653</c:v>
                </c:pt>
                <c:pt idx="33">
                  <c:v>83.734939759036138</c:v>
                </c:pt>
                <c:pt idx="34">
                  <c:v>84.839357429718859</c:v>
                </c:pt>
                <c:pt idx="35">
                  <c:v>97.540160642570271</c:v>
                </c:pt>
                <c:pt idx="36">
                  <c:v>96.686746987951807</c:v>
                </c:pt>
                <c:pt idx="37">
                  <c:v>94.87951807228913</c:v>
                </c:pt>
                <c:pt idx="38">
                  <c:v>101.30522088353413</c:v>
                </c:pt>
                <c:pt idx="39">
                  <c:v>100</c:v>
                </c:pt>
                <c:pt idx="40">
                  <c:v>78.815261044176694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78-4644-9793-2CBF03048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836160"/>
        <c:axId val="492846128"/>
      </c:lineChart>
      <c:dateAx>
        <c:axId val="4928361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92846128"/>
        <c:crosses val="autoZero"/>
        <c:auto val="1"/>
        <c:lblOffset val="100"/>
        <c:baseTimeUnit val="days"/>
      </c:dateAx>
      <c:valAx>
        <c:axId val="4928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9283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Technology!$B$2</c:f>
              <c:strCache>
                <c:ptCount val="1"/>
                <c:pt idx="0">
                  <c:v>Vestas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Technology!$A$3:$A$43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Technology!$B$3:$B$43</c:f>
              <c:numCache>
                <c:formatCode>0.00</c:formatCode>
                <c:ptCount val="41"/>
                <c:pt idx="0">
                  <c:v>100</c:v>
                </c:pt>
                <c:pt idx="1">
                  <c:v>104.19847328244273</c:v>
                </c:pt>
                <c:pt idx="2">
                  <c:v>110.87786259541986</c:v>
                </c:pt>
                <c:pt idx="3">
                  <c:v>114.79007633587786</c:v>
                </c:pt>
                <c:pt idx="4">
                  <c:v>114.31297709923665</c:v>
                </c:pt>
                <c:pt idx="5">
                  <c:v>118.03435114503817</c:v>
                </c:pt>
                <c:pt idx="6">
                  <c:v>116.88931297709924</c:v>
                </c:pt>
                <c:pt idx="7">
                  <c:v>107.44274809160305</c:v>
                </c:pt>
                <c:pt idx="8">
                  <c:v>107.25190839694656</c:v>
                </c:pt>
                <c:pt idx="9">
                  <c:v>98.664122137404576</c:v>
                </c:pt>
                <c:pt idx="10">
                  <c:v>72.538169083969478</c:v>
                </c:pt>
                <c:pt idx="11">
                  <c:v>81.832058778625949</c:v>
                </c:pt>
                <c:pt idx="12">
                  <c:v>77.099236641221367</c:v>
                </c:pt>
                <c:pt idx="13">
                  <c:v>85.877862595419856</c:v>
                </c:pt>
                <c:pt idx="14">
                  <c:v>83.435116793893144</c:v>
                </c:pt>
                <c:pt idx="15">
                  <c:v>79.007633587786259</c:v>
                </c:pt>
                <c:pt idx="16">
                  <c:v>86.030532061068698</c:v>
                </c:pt>
                <c:pt idx="17">
                  <c:v>80.687020610687028</c:v>
                </c:pt>
                <c:pt idx="18">
                  <c:v>74.274811450381691</c:v>
                </c:pt>
                <c:pt idx="19">
                  <c:v>77.48091603053436</c:v>
                </c:pt>
                <c:pt idx="20">
                  <c:v>83.053437404580151</c:v>
                </c:pt>
                <c:pt idx="21">
                  <c:v>76.335877862595424</c:v>
                </c:pt>
                <c:pt idx="22">
                  <c:v>78.091605343511446</c:v>
                </c:pt>
                <c:pt idx="23">
                  <c:v>95.610687022900763</c:v>
                </c:pt>
                <c:pt idx="24">
                  <c:v>93.912214885496184</c:v>
                </c:pt>
                <c:pt idx="25">
                  <c:v>98.893132061068698</c:v>
                </c:pt>
                <c:pt idx="26">
                  <c:v>104.58015267175573</c:v>
                </c:pt>
                <c:pt idx="27">
                  <c:v>102.6335854961832</c:v>
                </c:pt>
                <c:pt idx="28">
                  <c:v>115.15267633587787</c:v>
                </c:pt>
                <c:pt idx="29">
                  <c:v>107.25190839694656</c:v>
                </c:pt>
                <c:pt idx="30">
                  <c:v>108.62595648854962</c:v>
                </c:pt>
                <c:pt idx="31">
                  <c:v>111.71756183206108</c:v>
                </c:pt>
                <c:pt idx="32">
                  <c:v>105.6488503816794</c:v>
                </c:pt>
                <c:pt idx="33">
                  <c:v>96.793895419847331</c:v>
                </c:pt>
                <c:pt idx="34">
                  <c:v>100.57251908396947</c:v>
                </c:pt>
                <c:pt idx="35">
                  <c:v>106.87022900763358</c:v>
                </c:pt>
                <c:pt idx="36">
                  <c:v>123.51145267175572</c:v>
                </c:pt>
                <c:pt idx="37">
                  <c:v>130.00000229007634</c:v>
                </c:pt>
                <c:pt idx="38">
                  <c:v>126.14503816793894</c:v>
                </c:pt>
                <c:pt idx="39">
                  <c:v>134.04580610687023</c:v>
                </c:pt>
                <c:pt idx="40">
                  <c:v>122.13740458015268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B-EB4C-9C12-05D83180C85F}"/>
            </c:ext>
          </c:extLst>
        </c:ser>
        <c:ser>
          <c:idx val="1"/>
          <c:order val="1"/>
          <c:tx>
            <c:strRef>
              <c:f>Technology!$C$2</c:f>
              <c:strCache>
                <c:ptCount val="1"/>
                <c:pt idx="0">
                  <c:v>Shopify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Technology!$A$3:$A$43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Technology!$C$3:$C$43</c:f>
              <c:numCache>
                <c:formatCode>0.00</c:formatCode>
                <c:ptCount val="41"/>
                <c:pt idx="0">
                  <c:v>100</c:v>
                </c:pt>
                <c:pt idx="1">
                  <c:v>114.84782554484907</c:v>
                </c:pt>
                <c:pt idx="2">
                  <c:v>131.05767729850888</c:v>
                </c:pt>
                <c:pt idx="3">
                  <c:v>151.23591808918923</c:v>
                </c:pt>
                <c:pt idx="4">
                  <c:v>148.44458973525155</c:v>
                </c:pt>
                <c:pt idx="5">
                  <c:v>155.0697821578984</c:v>
                </c:pt>
                <c:pt idx="6">
                  <c:v>156.86900862840071</c:v>
                </c:pt>
                <c:pt idx="7">
                  <c:v>194.11467976938491</c:v>
                </c:pt>
                <c:pt idx="8">
                  <c:v>162.30031171514526</c:v>
                </c:pt>
                <c:pt idx="9">
                  <c:v>168.15200658900272</c:v>
                </c:pt>
                <c:pt idx="10">
                  <c:v>177.01361229168299</c:v>
                </c:pt>
                <c:pt idx="11">
                  <c:v>170.82561676768762</c:v>
                </c:pt>
                <c:pt idx="12">
                  <c:v>218.09314750137636</c:v>
                </c:pt>
                <c:pt idx="13">
                  <c:v>231.24264618727685</c:v>
                </c:pt>
                <c:pt idx="14">
                  <c:v>244.25759636358504</c:v>
                </c:pt>
                <c:pt idx="15">
                  <c:v>213.87254054359269</c:v>
                </c:pt>
                <c:pt idx="16">
                  <c:v>250.09247267374352</c:v>
                </c:pt>
                <c:pt idx="17">
                  <c:v>280.81385100363457</c:v>
                </c:pt>
                <c:pt idx="18">
                  <c:v>279.3509369539106</c:v>
                </c:pt>
                <c:pt idx="19">
                  <c:v>251.13503192979599</c:v>
                </c:pt>
                <c:pt idx="20">
                  <c:v>237.66603938681624</c:v>
                </c:pt>
                <c:pt idx="21">
                  <c:v>240.82730551828976</c:v>
                </c:pt>
                <c:pt idx="22">
                  <c:v>242.05480844030922</c:v>
                </c:pt>
                <c:pt idx="23">
                  <c:v>263.25877815270258</c:v>
                </c:pt>
                <c:pt idx="24">
                  <c:v>228.72036608844178</c:v>
                </c:pt>
                <c:pt idx="25">
                  <c:v>268.5051123506791</c:v>
                </c:pt>
                <c:pt idx="26">
                  <c:v>312.46007041432534</c:v>
                </c:pt>
                <c:pt idx="27">
                  <c:v>333.02505409408013</c:v>
                </c:pt>
                <c:pt idx="28">
                  <c:v>369.93441449580604</c:v>
                </c:pt>
                <c:pt idx="29">
                  <c:v>454.06086171076402</c:v>
                </c:pt>
                <c:pt idx="30">
                  <c:v>511.93880423845962</c:v>
                </c:pt>
                <c:pt idx="31">
                  <c:v>521.17033258499521</c:v>
                </c:pt>
                <c:pt idx="32">
                  <c:v>617.11786418164002</c:v>
                </c:pt>
                <c:pt idx="33">
                  <c:v>645.73731720636761</c:v>
                </c:pt>
                <c:pt idx="34">
                  <c:v>549.55439970481916</c:v>
                </c:pt>
                <c:pt idx="35">
                  <c:v>535.36236698566722</c:v>
                </c:pt>
                <c:pt idx="36">
                  <c:v>564.99074213904919</c:v>
                </c:pt>
                <c:pt idx="37">
                  <c:v>686.69917291576962</c:v>
                </c:pt>
                <c:pt idx="38">
                  <c:v>752.68200348609378</c:v>
                </c:pt>
                <c:pt idx="39">
                  <c:v>810.49267175899308</c:v>
                </c:pt>
                <c:pt idx="40">
                  <c:v>710.66924986263246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B-EB4C-9C12-05D83180C85F}"/>
            </c:ext>
          </c:extLst>
        </c:ser>
        <c:ser>
          <c:idx val="2"/>
          <c:order val="2"/>
          <c:tx>
            <c:strRef>
              <c:f>Technology!$D$2</c:f>
              <c:strCache>
                <c:ptCount val="1"/>
                <c:pt idx="0">
                  <c:v>Philips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Technology!$A$3:$A$43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Technology!$D$3:$D$43</c:f>
              <c:numCache>
                <c:formatCode>0.00</c:formatCode>
                <c:ptCount val="41"/>
                <c:pt idx="0">
                  <c:v>100</c:v>
                </c:pt>
                <c:pt idx="1">
                  <c:v>102.16329727843684</c:v>
                </c:pt>
                <c:pt idx="2">
                  <c:v>109.28122819260292</c:v>
                </c:pt>
                <c:pt idx="3">
                  <c:v>110.65945568736915</c:v>
                </c:pt>
                <c:pt idx="4">
                  <c:v>115.66644103279833</c:v>
                </c:pt>
                <c:pt idx="5">
                  <c:v>111.60153872993719</c:v>
                </c:pt>
                <c:pt idx="6">
                  <c:v>110.17097348220517</c:v>
                </c:pt>
                <c:pt idx="7">
                  <c:v>117.06210397766922</c:v>
                </c:pt>
                <c:pt idx="8">
                  <c:v>122.12142358688067</c:v>
                </c:pt>
                <c:pt idx="9">
                  <c:v>124.37194696441034</c:v>
                </c:pt>
                <c:pt idx="10">
                  <c:v>112.73552337752966</c:v>
                </c:pt>
                <c:pt idx="11">
                  <c:v>110.04885205861828</c:v>
                </c:pt>
                <c:pt idx="12">
                  <c:v>116.78297627355201</c:v>
                </c:pt>
                <c:pt idx="13">
                  <c:v>110.39776343335659</c:v>
                </c:pt>
                <c:pt idx="14">
                  <c:v>107.8681123517097</c:v>
                </c:pt>
                <c:pt idx="15">
                  <c:v>118.35309839497556</c:v>
                </c:pt>
                <c:pt idx="16">
                  <c:v>128.1402581995813</c:v>
                </c:pt>
                <c:pt idx="17">
                  <c:v>126.98883461270063</c:v>
                </c:pt>
                <c:pt idx="18">
                  <c:v>130.82693300767622</c:v>
                </c:pt>
                <c:pt idx="19">
                  <c:v>131.03628750872295</c:v>
                </c:pt>
                <c:pt idx="20">
                  <c:v>131.9958199581298</c:v>
                </c:pt>
                <c:pt idx="21">
                  <c:v>128.08792393579904</c:v>
                </c:pt>
                <c:pt idx="22">
                  <c:v>117.86461618981157</c:v>
                </c:pt>
                <c:pt idx="23">
                  <c:v>118.63224005582693</c:v>
                </c:pt>
                <c:pt idx="24">
                  <c:v>108.11235519888346</c:v>
                </c:pt>
                <c:pt idx="25">
                  <c:v>113.04955338450802</c:v>
                </c:pt>
                <c:pt idx="26">
                  <c:v>121.44103279832518</c:v>
                </c:pt>
                <c:pt idx="27">
                  <c:v>122.80181437543615</c:v>
                </c:pt>
                <c:pt idx="28">
                  <c:v>123.27286113049547</c:v>
                </c:pt>
                <c:pt idx="29">
                  <c:v>127.21562805303559</c:v>
                </c:pt>
                <c:pt idx="30">
                  <c:v>127.7390125610607</c:v>
                </c:pt>
                <c:pt idx="31">
                  <c:v>137.47383810188416</c:v>
                </c:pt>
                <c:pt idx="32">
                  <c:v>145.67341242149337</c:v>
                </c:pt>
                <c:pt idx="33">
                  <c:v>149.94765526866715</c:v>
                </c:pt>
                <c:pt idx="34">
                  <c:v>143.07397418004186</c:v>
                </c:pt>
                <c:pt idx="35">
                  <c:v>138.03210397766924</c:v>
                </c:pt>
                <c:pt idx="36">
                  <c:v>147.22609909281229</c:v>
                </c:pt>
                <c:pt idx="37">
                  <c:v>152.98325540823447</c:v>
                </c:pt>
                <c:pt idx="38">
                  <c:v>157.37962316817863</c:v>
                </c:pt>
                <c:pt idx="39">
                  <c:v>150.92463712491278</c:v>
                </c:pt>
                <c:pt idx="40">
                  <c:v>131.68179344033496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9B-EB4C-9C12-05D83180C85F}"/>
            </c:ext>
          </c:extLst>
        </c:ser>
        <c:ser>
          <c:idx val="3"/>
          <c:order val="3"/>
          <c:tx>
            <c:strRef>
              <c:f>Technology!$E$2</c:f>
              <c:strCache>
                <c:ptCount val="1"/>
                <c:pt idx="0">
                  <c:v>Eaton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Technology!$A$3:$A$43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Technology!$E$3:$E$43</c:f>
              <c:numCache>
                <c:formatCode>0.00</c:formatCode>
                <c:ptCount val="41"/>
                <c:pt idx="0">
                  <c:v>100</c:v>
                </c:pt>
                <c:pt idx="1">
                  <c:v>100.27644091987398</c:v>
                </c:pt>
                <c:pt idx="2">
                  <c:v>103.70421710308824</c:v>
                </c:pt>
                <c:pt idx="3">
                  <c:v>107.96130360639403</c:v>
                </c:pt>
                <c:pt idx="4">
                  <c:v>106.81409970460538</c:v>
                </c:pt>
                <c:pt idx="5">
                  <c:v>111.2370493776655</c:v>
                </c:pt>
                <c:pt idx="6">
                  <c:v>99.7788583214612</c:v>
                </c:pt>
                <c:pt idx="7">
                  <c:v>100.46994334402055</c:v>
                </c:pt>
                <c:pt idx="8">
                  <c:v>107.4775454727725</c:v>
                </c:pt>
                <c:pt idx="9">
                  <c:v>107.9474777594327</c:v>
                </c:pt>
                <c:pt idx="10">
                  <c:v>108.23773346890762</c:v>
                </c:pt>
                <c:pt idx="11">
                  <c:v>109.50933682126708</c:v>
                </c:pt>
                <c:pt idx="12">
                  <c:v>119.15687820751563</c:v>
                </c:pt>
                <c:pt idx="13">
                  <c:v>113.83552629814861</c:v>
                </c:pt>
                <c:pt idx="14">
                  <c:v>110.82239421761975</c:v>
                </c:pt>
                <c:pt idx="15">
                  <c:v>109.52315161086806</c:v>
                </c:pt>
                <c:pt idx="16">
                  <c:v>109.44022417250103</c:v>
                </c:pt>
                <c:pt idx="17">
                  <c:v>108.51417300661154</c:v>
                </c:pt>
                <c:pt idx="18">
                  <c:v>107.72633608089389</c:v>
                </c:pt>
                <c:pt idx="19">
                  <c:v>112.67449793156872</c:v>
                </c:pt>
                <c:pt idx="20">
                  <c:v>116.87629625089968</c:v>
                </c:pt>
                <c:pt idx="21">
                  <c:v>119.46095699961181</c:v>
                </c:pt>
                <c:pt idx="22">
                  <c:v>101.78300074037321</c:v>
                </c:pt>
                <c:pt idx="23">
                  <c:v>108.85971551789125</c:v>
                </c:pt>
                <c:pt idx="24">
                  <c:v>94.706287345025231</c:v>
                </c:pt>
                <c:pt idx="25">
                  <c:v>96.475473295797471</c:v>
                </c:pt>
                <c:pt idx="26">
                  <c:v>112.66068314196775</c:v>
                </c:pt>
                <c:pt idx="27">
                  <c:v>109.19143356437964</c:v>
                </c:pt>
                <c:pt idx="28">
                  <c:v>117.04215942065403</c:v>
                </c:pt>
                <c:pt idx="29">
                  <c:v>107.9751280711853</c:v>
                </c:pt>
                <c:pt idx="30">
                  <c:v>108.08569338177452</c:v>
                </c:pt>
                <c:pt idx="31">
                  <c:v>112.25985244671325</c:v>
                </c:pt>
                <c:pt idx="32">
                  <c:v>108.56946119058635</c:v>
                </c:pt>
                <c:pt idx="33">
                  <c:v>115.85349318185192</c:v>
                </c:pt>
                <c:pt idx="34">
                  <c:v>109.37111152373495</c:v>
                </c:pt>
                <c:pt idx="35">
                  <c:v>123.7042190381263</c:v>
                </c:pt>
                <c:pt idx="36">
                  <c:v>128.5141749416496</c:v>
                </c:pt>
                <c:pt idx="37">
                  <c:v>131.23704163751324</c:v>
                </c:pt>
                <c:pt idx="38">
                  <c:v>131.11265186213274</c:v>
                </c:pt>
                <c:pt idx="39">
                  <c:v>140.52522572288115</c:v>
                </c:pt>
                <c:pt idx="40">
                  <c:v>125.52868349768302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9B-EB4C-9C12-05D83180C85F}"/>
            </c:ext>
          </c:extLst>
        </c:ser>
        <c:ser>
          <c:idx val="4"/>
          <c:order val="4"/>
          <c:tx>
            <c:strRef>
              <c:f>Technology!$F$2</c:f>
              <c:strCache>
                <c:ptCount val="1"/>
                <c:pt idx="0">
                  <c:v>ASML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Technology!$A$3:$A$43</c:f>
              <c:numCache>
                <c:formatCode>m/d/yy</c:formatCode>
                <c:ptCount val="41"/>
                <c:pt idx="0">
                  <c:v>42793</c:v>
                </c:pt>
                <c:pt idx="1">
                  <c:v>42821</c:v>
                </c:pt>
                <c:pt idx="2">
                  <c:v>42849</c:v>
                </c:pt>
                <c:pt idx="3">
                  <c:v>42877</c:v>
                </c:pt>
                <c:pt idx="4">
                  <c:v>42905</c:v>
                </c:pt>
                <c:pt idx="5">
                  <c:v>42933</c:v>
                </c:pt>
                <c:pt idx="6">
                  <c:v>42961</c:v>
                </c:pt>
                <c:pt idx="7">
                  <c:v>42989</c:v>
                </c:pt>
                <c:pt idx="8">
                  <c:v>43017</c:v>
                </c:pt>
                <c:pt idx="9">
                  <c:v>43045</c:v>
                </c:pt>
                <c:pt idx="10">
                  <c:v>43073</c:v>
                </c:pt>
                <c:pt idx="11">
                  <c:v>43101</c:v>
                </c:pt>
                <c:pt idx="12">
                  <c:v>43129</c:v>
                </c:pt>
                <c:pt idx="13">
                  <c:v>43157</c:v>
                </c:pt>
                <c:pt idx="14">
                  <c:v>43185</c:v>
                </c:pt>
                <c:pt idx="15">
                  <c:v>43213</c:v>
                </c:pt>
                <c:pt idx="16">
                  <c:v>43241</c:v>
                </c:pt>
                <c:pt idx="17">
                  <c:v>43269</c:v>
                </c:pt>
                <c:pt idx="18">
                  <c:v>43297</c:v>
                </c:pt>
                <c:pt idx="19">
                  <c:v>43325</c:v>
                </c:pt>
                <c:pt idx="20">
                  <c:v>43353</c:v>
                </c:pt>
                <c:pt idx="21">
                  <c:v>43381</c:v>
                </c:pt>
                <c:pt idx="22">
                  <c:v>43409</c:v>
                </c:pt>
                <c:pt idx="23">
                  <c:v>43437</c:v>
                </c:pt>
                <c:pt idx="24">
                  <c:v>43465</c:v>
                </c:pt>
                <c:pt idx="25">
                  <c:v>43493</c:v>
                </c:pt>
                <c:pt idx="26">
                  <c:v>43521</c:v>
                </c:pt>
                <c:pt idx="27">
                  <c:v>43549</c:v>
                </c:pt>
                <c:pt idx="28">
                  <c:v>43577</c:v>
                </c:pt>
                <c:pt idx="29">
                  <c:v>43605</c:v>
                </c:pt>
                <c:pt idx="30">
                  <c:v>43633</c:v>
                </c:pt>
                <c:pt idx="31">
                  <c:v>43661</c:v>
                </c:pt>
                <c:pt idx="32">
                  <c:v>43689</c:v>
                </c:pt>
                <c:pt idx="33">
                  <c:v>43717</c:v>
                </c:pt>
                <c:pt idx="34">
                  <c:v>43745</c:v>
                </c:pt>
                <c:pt idx="35">
                  <c:v>43773</c:v>
                </c:pt>
                <c:pt idx="36">
                  <c:v>43801</c:v>
                </c:pt>
                <c:pt idx="37">
                  <c:v>43829</c:v>
                </c:pt>
                <c:pt idx="38">
                  <c:v>43857</c:v>
                </c:pt>
                <c:pt idx="39">
                  <c:v>43885</c:v>
                </c:pt>
                <c:pt idx="40">
                  <c:v>43889</c:v>
                </c:pt>
              </c:numCache>
            </c:numRef>
          </c:cat>
          <c:val>
            <c:numRef>
              <c:f>Technology!$F$3:$F$43</c:f>
              <c:numCache>
                <c:formatCode>0.00</c:formatCode>
                <c:ptCount val="41"/>
                <c:pt idx="0">
                  <c:v>100</c:v>
                </c:pt>
                <c:pt idx="1">
                  <c:v>105.99478898340206</c:v>
                </c:pt>
                <c:pt idx="2">
                  <c:v>107.81928771189031</c:v>
                </c:pt>
                <c:pt idx="3">
                  <c:v>104.51781502202981</c:v>
                </c:pt>
                <c:pt idx="4">
                  <c:v>101.21633538169132</c:v>
                </c:pt>
                <c:pt idx="5">
                  <c:v>106.21199141984347</c:v>
                </c:pt>
                <c:pt idx="6">
                  <c:v>111.29453364543065</c:v>
                </c:pt>
                <c:pt idx="7">
                  <c:v>116.15986040243025</c:v>
                </c:pt>
                <c:pt idx="8">
                  <c:v>125.32580582668646</c:v>
                </c:pt>
                <c:pt idx="9">
                  <c:v>137.35882601839836</c:v>
                </c:pt>
                <c:pt idx="10">
                  <c:v>126.9331090692113</c:v>
                </c:pt>
                <c:pt idx="11">
                  <c:v>126.10772938501702</c:v>
                </c:pt>
                <c:pt idx="12">
                  <c:v>144.87402510641226</c:v>
                </c:pt>
                <c:pt idx="13">
                  <c:v>139.53085038281233</c:v>
                </c:pt>
                <c:pt idx="14">
                  <c:v>142.48479830555686</c:v>
                </c:pt>
                <c:pt idx="15">
                  <c:v>136.96785120708691</c:v>
                </c:pt>
                <c:pt idx="16">
                  <c:v>147.6107705927154</c:v>
                </c:pt>
                <c:pt idx="17">
                  <c:v>159.60034769070975</c:v>
                </c:pt>
                <c:pt idx="18">
                  <c:v>149.00087139879881</c:v>
                </c:pt>
                <c:pt idx="19">
                  <c:v>155.25629896188181</c:v>
                </c:pt>
                <c:pt idx="20">
                  <c:v>136.62901627504806</c:v>
                </c:pt>
                <c:pt idx="21">
                  <c:v>138.88792682689709</c:v>
                </c:pt>
                <c:pt idx="22">
                  <c:v>132.92789110213539</c:v>
                </c:pt>
                <c:pt idx="23">
                  <c:v>134.66551059366657</c:v>
                </c:pt>
                <c:pt idx="24">
                  <c:v>117.98436608139646</c:v>
                </c:pt>
                <c:pt idx="25">
                  <c:v>134.17897887365731</c:v>
                </c:pt>
                <c:pt idx="26">
                  <c:v>142.43267145843043</c:v>
                </c:pt>
                <c:pt idx="27">
                  <c:v>143.63163325163569</c:v>
                </c:pt>
                <c:pt idx="28">
                  <c:v>159.18332248798129</c:v>
                </c:pt>
                <c:pt idx="29">
                  <c:v>156.38575423780634</c:v>
                </c:pt>
                <c:pt idx="30">
                  <c:v>149.76542831912127</c:v>
                </c:pt>
                <c:pt idx="31">
                  <c:v>160.46915743647537</c:v>
                </c:pt>
                <c:pt idx="32">
                  <c:v>167.24587605987622</c:v>
                </c:pt>
                <c:pt idx="33">
                  <c:v>188.7489172675746</c:v>
                </c:pt>
                <c:pt idx="34">
                  <c:v>193.78801639944425</c:v>
                </c:pt>
                <c:pt idx="35">
                  <c:v>210.25195847527294</c:v>
                </c:pt>
                <c:pt idx="36">
                  <c:v>214.85665273425982</c:v>
                </c:pt>
                <c:pt idx="37">
                  <c:v>231.27716474851724</c:v>
                </c:pt>
                <c:pt idx="38">
                  <c:v>229.9739501298688</c:v>
                </c:pt>
                <c:pt idx="39">
                  <c:v>237.2719467814413</c:v>
                </c:pt>
                <c:pt idx="40">
                  <c:v>212.85838771256974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9B-EB4C-9C12-05D83180C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205168"/>
        <c:axId val="795979904"/>
      </c:lineChart>
      <c:dateAx>
        <c:axId val="4932051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95979904"/>
        <c:crosses val="autoZero"/>
        <c:auto val="1"/>
        <c:lblOffset val="100"/>
        <c:baseTimeUnit val="days"/>
      </c:dateAx>
      <c:valAx>
        <c:axId val="79597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9320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tif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432912</xdr:colOff>
      <xdr:row>76</xdr:row>
      <xdr:rowOff>5762</xdr:rowOff>
    </xdr:from>
    <xdr:to>
      <xdr:col>10</xdr:col>
      <xdr:colOff>646981</xdr:colOff>
      <xdr:row>111</xdr:row>
      <xdr:rowOff>143774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C7FBB8-5B52-0547-9CB6-C4D7EBC95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49</xdr:row>
      <xdr:rowOff>0</xdr:rowOff>
    </xdr:from>
    <xdr:to>
      <xdr:col>12</xdr:col>
      <xdr:colOff>735861</xdr:colOff>
      <xdr:row>82</xdr:row>
      <xdr:rowOff>196915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96D094-4B29-0D48-A003-012E8D5B0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802897</xdr:colOff>
      <xdr:row>1</xdr:row>
      <xdr:rowOff>129152</xdr:rowOff>
    </xdr:from>
    <xdr:to>
      <xdr:col>47</xdr:col>
      <xdr:colOff>279830</xdr:colOff>
      <xdr:row>58</xdr:row>
      <xdr:rowOff>69312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63CB9-54D6-974A-A59F-2034805E1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876300</xdr:colOff>
      <xdr:row>17</xdr:row>
      <xdr:rowOff>5444</xdr:rowOff>
    </xdr:from>
    <xdr:to>
      <xdr:col>6</xdr:col>
      <xdr:colOff>609600</xdr:colOff>
      <xdr:row>42</xdr:row>
      <xdr:rowOff>90715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D936C4-70B3-A144-B647-F4F192BB0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8014" y="3398158"/>
          <a:ext cx="6809015" cy="5074557"/>
        </a:xfrm>
        <a:prstGeom prst="rect">
          <a:avLst/>
        </a:prstGeom>
      </xdr:spPr>
    </xdr:pic>
    <xdr:clientData/>
  </xdr:twoCellAnchor>
  <xdr:twoCellAnchor>
    <xdr:from>
      <xdr:col>7</xdr:col>
      <xdr:colOff>326571</xdr:colOff>
      <xdr:row>25</xdr:row>
      <xdr:rowOff>108857</xdr:rowOff>
    </xdr:from>
    <xdr:to>
      <xdr:col>13</xdr:col>
      <xdr:colOff>440871</xdr:colOff>
      <xdr:row>49</xdr:row>
      <xdr:rowOff>23586</xdr:rowOff>
    </xdr:to>
    <xdr:pic>
      <xdr:nvPicPr>
        <xdr:cNvPr id="10241" name="Picture 1">
          <a:extLst>
            <a:ext uri="{FF2B5EF4-FFF2-40B4-BE49-F238E27FC236}">
              <a16:creationId xmlns:a16="http://schemas.microsoft.com/office/drawing/2014/main" id="{2CE1935F-5747-674E-89B6-E1CC1763B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8571" y="5098143"/>
          <a:ext cx="6301014" cy="4704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49631</xdr:colOff>
      <xdr:row>0</xdr:row>
      <xdr:rowOff>189769</xdr:rowOff>
    </xdr:from>
    <xdr:to>
      <xdr:col>22</xdr:col>
      <xdr:colOff>788276</xdr:colOff>
      <xdr:row>33</xdr:row>
      <xdr:rowOff>29194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2C0BEE-0593-D94A-B6FD-7ED77D989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25400</xdr:rowOff>
    </xdr:from>
    <xdr:to>
      <xdr:col>16</xdr:col>
      <xdr:colOff>12700</xdr:colOff>
      <xdr:row>30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660C3-8802-2444-B90F-EB252BFD4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444500</xdr:colOff>
      <xdr:row>2</xdr:row>
      <xdr:rowOff>63500</xdr:rowOff>
    </xdr:from>
    <xdr:to>
      <xdr:col>18</xdr:col>
      <xdr:colOff>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D66F3-ADF7-8441-A93E-E057C08A2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1</xdr:row>
      <xdr:rowOff>101600</xdr:rowOff>
    </xdr:from>
    <xdr:to>
      <xdr:col>16</xdr:col>
      <xdr:colOff>190500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2BB73-7259-9B47-880B-7451C8BC2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7056</xdr:colOff>
      <xdr:row>0</xdr:row>
      <xdr:rowOff>169333</xdr:rowOff>
    </xdr:from>
    <xdr:to>
      <xdr:col>17</xdr:col>
      <xdr:colOff>409222</xdr:colOff>
      <xdr:row>33</xdr:row>
      <xdr:rowOff>169334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C2B703-07BD-FF42-9CD5-33585409F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AE00B-DFD0-B041-A18B-1D85CF8751CB}">
  <dimension ref="A1:BC160"/>
  <sheetViews>
    <sheetView zoomScale="57" workbookViewId="0">
      <selection activeCell="B47" sqref="B47:B161"/>
    </sheetView>
  </sheetViews>
  <sheetFormatPr baseColWidth="10" defaultRowHeight="16" x14ac:dyDescent="0.2"/>
  <cols>
    <col min="1" max="1" width="12.5" bestFit="1" customWidth="1"/>
  </cols>
  <sheetData>
    <row r="1" spans="1:55" x14ac:dyDescent="0.2">
      <c r="B1" s="78" t="s">
        <v>29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 t="s">
        <v>29</v>
      </c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</row>
    <row r="2" spans="1:55" x14ac:dyDescent="0.2">
      <c r="A2" s="3" t="s">
        <v>0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1</v>
      </c>
      <c r="X2" s="3" t="s">
        <v>23</v>
      </c>
      <c r="Y2" s="3" t="s">
        <v>24</v>
      </c>
      <c r="Z2" s="3" t="s">
        <v>26</v>
      </c>
      <c r="AA2" s="3" t="s">
        <v>27</v>
      </c>
      <c r="AB2" s="3" t="s">
        <v>28</v>
      </c>
      <c r="AC2" s="4" t="s">
        <v>2</v>
      </c>
      <c r="AD2" s="4" t="s">
        <v>3</v>
      </c>
      <c r="AE2" s="4" t="s">
        <v>4</v>
      </c>
      <c r="AF2" s="4" t="s">
        <v>5</v>
      </c>
      <c r="AG2" s="4" t="s">
        <v>6</v>
      </c>
      <c r="AH2" s="4" t="s">
        <v>7</v>
      </c>
      <c r="AI2" s="4" t="s">
        <v>8</v>
      </c>
      <c r="AJ2" s="4" t="s">
        <v>9</v>
      </c>
      <c r="AK2" s="4" t="s">
        <v>10</v>
      </c>
      <c r="AL2" s="4" t="s">
        <v>11</v>
      </c>
      <c r="AM2" s="4" t="s">
        <v>12</v>
      </c>
      <c r="AN2" s="4" t="s">
        <v>13</v>
      </c>
      <c r="AO2" s="4" t="s">
        <v>14</v>
      </c>
      <c r="AP2" s="4" t="s">
        <v>15</v>
      </c>
      <c r="AQ2" s="4" t="s">
        <v>16</v>
      </c>
      <c r="AR2" s="4" t="s">
        <v>17</v>
      </c>
      <c r="AS2" s="4" t="s">
        <v>18</v>
      </c>
      <c r="AT2" s="4" t="s">
        <v>19</v>
      </c>
      <c r="AU2" s="4" t="s">
        <v>20</v>
      </c>
      <c r="AV2" s="4" t="s">
        <v>21</v>
      </c>
      <c r="AW2" s="4" t="s">
        <v>22</v>
      </c>
      <c r="AX2" s="4" t="s">
        <v>1</v>
      </c>
      <c r="AY2" s="4" t="s">
        <v>23</v>
      </c>
      <c r="AZ2" s="4" t="s">
        <v>24</v>
      </c>
      <c r="BA2" s="4" t="s">
        <v>26</v>
      </c>
      <c r="BB2" s="4" t="s">
        <v>27</v>
      </c>
      <c r="BC2" s="4" t="s">
        <v>28</v>
      </c>
    </row>
    <row r="3" spans="1:55" x14ac:dyDescent="0.2">
      <c r="A3" s="1">
        <v>42793</v>
      </c>
      <c r="B3" s="2">
        <v>70.870002999999997</v>
      </c>
      <c r="C3" s="2">
        <v>524</v>
      </c>
      <c r="D3" s="2">
        <v>120.970001</v>
      </c>
      <c r="E3" s="2">
        <v>18.219999000000001</v>
      </c>
      <c r="F3" s="2">
        <v>110.300003</v>
      </c>
      <c r="G3" s="2">
        <v>59.470001000000003</v>
      </c>
      <c r="H3" s="2">
        <v>212.5</v>
      </c>
      <c r="I3" s="2">
        <v>28.66</v>
      </c>
      <c r="J3" s="2">
        <v>35.529998999999997</v>
      </c>
      <c r="K3" s="2">
        <v>74.199996999999996</v>
      </c>
      <c r="L3" s="2">
        <v>43.650002000000001</v>
      </c>
      <c r="M3" s="2">
        <v>80.510002</v>
      </c>
      <c r="N3" s="2">
        <v>127.08000199999999</v>
      </c>
      <c r="O3" s="2">
        <v>89.849997999999999</v>
      </c>
      <c r="P3" s="2">
        <v>19.920000000000002</v>
      </c>
      <c r="Q3" s="2">
        <v>125.55999799999999</v>
      </c>
      <c r="R3" s="2">
        <v>125.040001</v>
      </c>
      <c r="S3" s="2">
        <v>10.14</v>
      </c>
      <c r="T3" s="2">
        <v>72.349997999999999</v>
      </c>
      <c r="U3" s="2">
        <v>24.32</v>
      </c>
      <c r="V3" s="2">
        <v>59.669998</v>
      </c>
      <c r="W3" s="2">
        <v>108.769997</v>
      </c>
      <c r="X3" s="2">
        <v>39.200001</v>
      </c>
      <c r="Y3" s="2">
        <v>36.369999</v>
      </c>
      <c r="Z3" s="2">
        <v>115.099998</v>
      </c>
      <c r="AA3" s="2">
        <v>97.389999000000003</v>
      </c>
      <c r="AB3" s="2">
        <v>20.559999000000001</v>
      </c>
      <c r="AC3" s="5">
        <f t="shared" ref="AC3:BC3" si="0">B3/B$3*100</f>
        <v>100</v>
      </c>
      <c r="AD3" s="5">
        <f t="shared" si="0"/>
        <v>100</v>
      </c>
      <c r="AE3" s="5">
        <f t="shared" si="0"/>
        <v>100</v>
      </c>
      <c r="AF3" s="5">
        <f t="shared" si="0"/>
        <v>100</v>
      </c>
      <c r="AG3" s="5">
        <f t="shared" si="0"/>
        <v>100</v>
      </c>
      <c r="AH3" s="5">
        <f t="shared" si="0"/>
        <v>100</v>
      </c>
      <c r="AI3" s="5">
        <f t="shared" si="0"/>
        <v>100</v>
      </c>
      <c r="AJ3" s="5">
        <f t="shared" si="0"/>
        <v>100</v>
      </c>
      <c r="AK3" s="5">
        <f t="shared" si="0"/>
        <v>100</v>
      </c>
      <c r="AL3" s="5">
        <f t="shared" si="0"/>
        <v>100</v>
      </c>
      <c r="AM3" s="5">
        <f t="shared" si="0"/>
        <v>100</v>
      </c>
      <c r="AN3" s="5">
        <f t="shared" si="0"/>
        <v>100</v>
      </c>
      <c r="AO3" s="5">
        <f t="shared" si="0"/>
        <v>100</v>
      </c>
      <c r="AP3" s="5">
        <f t="shared" si="0"/>
        <v>100</v>
      </c>
      <c r="AQ3" s="5">
        <f t="shared" si="0"/>
        <v>100</v>
      </c>
      <c r="AR3" s="5">
        <f t="shared" si="0"/>
        <v>100</v>
      </c>
      <c r="AS3" s="5">
        <f t="shared" si="0"/>
        <v>100</v>
      </c>
      <c r="AT3" s="5">
        <f t="shared" si="0"/>
        <v>100</v>
      </c>
      <c r="AU3" s="5">
        <f t="shared" si="0"/>
        <v>100</v>
      </c>
      <c r="AV3" s="5">
        <f t="shared" si="0"/>
        <v>100</v>
      </c>
      <c r="AW3" s="5">
        <f t="shared" si="0"/>
        <v>100</v>
      </c>
      <c r="AX3" s="5">
        <f t="shared" si="0"/>
        <v>100</v>
      </c>
      <c r="AY3" s="5">
        <f t="shared" si="0"/>
        <v>100</v>
      </c>
      <c r="AZ3" s="5">
        <f t="shared" si="0"/>
        <v>100</v>
      </c>
      <c r="BA3" s="5">
        <f t="shared" si="0"/>
        <v>100</v>
      </c>
      <c r="BB3" s="5">
        <f t="shared" si="0"/>
        <v>100</v>
      </c>
      <c r="BC3" s="5">
        <f t="shared" si="0"/>
        <v>100</v>
      </c>
    </row>
    <row r="4" spans="1:55" hidden="1" x14ac:dyDescent="0.2">
      <c r="A4" s="1">
        <v>42800</v>
      </c>
      <c r="B4" s="2">
        <v>70</v>
      </c>
      <c r="C4" s="2">
        <v>522</v>
      </c>
      <c r="D4" s="2">
        <v>120.550003</v>
      </c>
      <c r="E4" s="2">
        <v>20</v>
      </c>
      <c r="F4" s="2">
        <v>111.5</v>
      </c>
      <c r="G4" s="2">
        <v>59.939999</v>
      </c>
      <c r="H4" s="2">
        <v>209</v>
      </c>
      <c r="I4" s="2">
        <v>29.129999000000002</v>
      </c>
      <c r="J4" s="2">
        <v>34.150002000000001</v>
      </c>
      <c r="K4" s="2">
        <v>74.300003000000004</v>
      </c>
      <c r="L4" s="2">
        <v>43.060001</v>
      </c>
      <c r="M4" s="2">
        <v>81.419998000000007</v>
      </c>
      <c r="N4" s="2">
        <v>127.900002</v>
      </c>
      <c r="O4" s="2">
        <v>92.25</v>
      </c>
      <c r="P4" s="2">
        <v>20.139999</v>
      </c>
      <c r="Q4" s="2">
        <v>124.839996</v>
      </c>
      <c r="R4" s="2">
        <v>130.970001</v>
      </c>
      <c r="S4" s="2">
        <v>10.44</v>
      </c>
      <c r="T4" s="2">
        <v>71.220000999999996</v>
      </c>
      <c r="U4" s="2">
        <v>24.645</v>
      </c>
      <c r="V4" s="2">
        <v>60.799999</v>
      </c>
      <c r="W4" s="2">
        <v>107.93</v>
      </c>
      <c r="X4" s="2">
        <v>39.200001</v>
      </c>
      <c r="Y4" s="2">
        <v>36.049999</v>
      </c>
      <c r="Z4" s="2">
        <v>115.199997</v>
      </c>
      <c r="AA4" s="2">
        <v>97.300003000000004</v>
      </c>
      <c r="AB4" s="2">
        <v>20.415001</v>
      </c>
      <c r="AC4" s="5">
        <f t="shared" ref="AC4:AC28" si="1">B4/B$3*100</f>
        <v>98.772395988186986</v>
      </c>
      <c r="AD4" s="5">
        <f t="shared" ref="AD4:AD28" si="2">C4/C$3*100</f>
        <v>99.618320610687022</v>
      </c>
      <c r="AE4" s="5">
        <f t="shared" ref="AE4:AE28" si="3">D4/D$3*100</f>
        <v>99.652808137118228</v>
      </c>
      <c r="AF4" s="5">
        <f t="shared" ref="AF4:AF28" si="4">E4/E$3*100</f>
        <v>109.76949010809496</v>
      </c>
      <c r="AG4" s="5">
        <f t="shared" ref="AG4:AG28" si="5">F4/F$3*100</f>
        <v>101.0879392269826</v>
      </c>
      <c r="AH4" s="5">
        <f t="shared" ref="AH4:AH28" si="6">G4/G$3*100</f>
        <v>100.79031106792817</v>
      </c>
      <c r="AI4" s="5">
        <f t="shared" ref="AI4:AI28" si="7">H4/H$3*100</f>
        <v>98.352941176470594</v>
      </c>
      <c r="AJ4" s="5">
        <f t="shared" ref="AJ4:AJ28" si="8">I4/I$3*100</f>
        <v>101.63991277041174</v>
      </c>
      <c r="AK4" s="5">
        <f t="shared" ref="AK4:AK28" si="9">J4/J$3*100</f>
        <v>96.115966679312322</v>
      </c>
      <c r="AL4" s="5">
        <f t="shared" ref="AL4:AL28" si="10">K4/K$3*100</f>
        <v>100.13477898119054</v>
      </c>
      <c r="AM4" s="5">
        <f t="shared" ref="AM4:AM28" si="11">L4/L$3*100</f>
        <v>98.648336831691324</v>
      </c>
      <c r="AN4" s="5">
        <f t="shared" ref="AN4:AN28" si="12">M4/M$3*100</f>
        <v>101.13028937696463</v>
      </c>
      <c r="AO4" s="5">
        <f t="shared" ref="AO4:AO28" si="13">N4/N$3*100</f>
        <v>100.64526281641074</v>
      </c>
      <c r="AP4" s="5">
        <f t="shared" ref="AP4:AP28" si="14">O4/O$3*100</f>
        <v>102.67112081627425</v>
      </c>
      <c r="AQ4" s="5">
        <f t="shared" ref="AQ4:AQ28" si="15">P4/P$3*100</f>
        <v>101.1044126506024</v>
      </c>
      <c r="AR4" s="5">
        <f t="shared" ref="AR4:AR28" si="16">Q4/Q$3*100</f>
        <v>99.426567369011906</v>
      </c>
      <c r="AS4" s="5">
        <f t="shared" ref="AS4:AS28" si="17">R4/R$3*100</f>
        <v>104.74248236770248</v>
      </c>
      <c r="AT4" s="5">
        <f t="shared" ref="AT4:AT28" si="18">S4/S$3*100</f>
        <v>102.9585798816568</v>
      </c>
      <c r="AU4" s="5">
        <f t="shared" ref="AU4:AU28" si="19">T4/T$3*100</f>
        <v>98.438151995525971</v>
      </c>
      <c r="AV4" s="5">
        <f t="shared" ref="AV4:AV28" si="20">U4/U$3*100</f>
        <v>101.33634868421053</v>
      </c>
      <c r="AW4" s="5">
        <f t="shared" ref="AW4:AW28" si="21">V4/V$3*100</f>
        <v>101.89375069193065</v>
      </c>
      <c r="AX4" s="5">
        <f t="shared" ref="AX4:AX28" si="22">W4/W$3*100</f>
        <v>99.227730970701415</v>
      </c>
      <c r="AY4" s="5">
        <f t="shared" ref="AY4:AY28" si="23">X4/X$3*100</f>
        <v>100</v>
      </c>
      <c r="AZ4" s="5">
        <f t="shared" ref="AZ4:AZ28" si="24">Y4/Y$3*100</f>
        <v>99.120153948863177</v>
      </c>
      <c r="BA4" s="5">
        <f t="shared" ref="BA4:BA28" si="25">Z4/Z$3*100</f>
        <v>100.08688010576681</v>
      </c>
      <c r="BB4" s="5">
        <f t="shared" ref="BB4:BB28" si="26">AA4/AA$3*100</f>
        <v>99.907592154303231</v>
      </c>
      <c r="BC4" s="5">
        <f t="shared" ref="BC4:BC28" si="27">AB4/AB$3*100</f>
        <v>99.294756775036802</v>
      </c>
    </row>
    <row r="5" spans="1:55" hidden="1" x14ac:dyDescent="0.2">
      <c r="A5" s="1">
        <v>42807</v>
      </c>
      <c r="B5" s="2">
        <v>69.989998</v>
      </c>
      <c r="C5" s="2">
        <v>525</v>
      </c>
      <c r="D5" s="2">
        <v>118.870003</v>
      </c>
      <c r="E5" s="2">
        <v>19.280000999999999</v>
      </c>
      <c r="F5" s="2">
        <v>111.199997</v>
      </c>
      <c r="G5" s="2">
        <v>64.379997000000003</v>
      </c>
      <c r="H5" s="2">
        <v>212.5</v>
      </c>
      <c r="I5" s="2">
        <v>28.495000999999998</v>
      </c>
      <c r="J5" s="2">
        <v>33.799999</v>
      </c>
      <c r="K5" s="2">
        <v>75.5</v>
      </c>
      <c r="L5" s="2">
        <v>42.830002</v>
      </c>
      <c r="M5" s="2">
        <v>82.989998</v>
      </c>
      <c r="N5" s="2">
        <v>128.009995</v>
      </c>
      <c r="O5" s="2">
        <v>91.309997999999993</v>
      </c>
      <c r="P5" s="2">
        <v>19.920000000000002</v>
      </c>
      <c r="Q5" s="2">
        <v>123.730003</v>
      </c>
      <c r="R5" s="2">
        <v>125</v>
      </c>
      <c r="S5" s="2">
        <v>10.93</v>
      </c>
      <c r="T5" s="2">
        <v>72.669998000000007</v>
      </c>
      <c r="U5" s="2">
        <v>24.1</v>
      </c>
      <c r="V5" s="2">
        <v>61.540000999999997</v>
      </c>
      <c r="W5" s="2">
        <v>107</v>
      </c>
      <c r="X5" s="2">
        <v>38.5</v>
      </c>
      <c r="Y5" s="2">
        <v>36.290000999999997</v>
      </c>
      <c r="Z5" s="2">
        <v>116.550003</v>
      </c>
      <c r="AA5" s="2">
        <v>96.849997999999999</v>
      </c>
      <c r="AB5" s="2">
        <v>20.57</v>
      </c>
      <c r="AC5" s="5">
        <f t="shared" si="1"/>
        <v>98.758282823834506</v>
      </c>
      <c r="AD5" s="5">
        <f t="shared" si="2"/>
        <v>100.1908396946565</v>
      </c>
      <c r="AE5" s="5">
        <f t="shared" si="3"/>
        <v>98.264034072381307</v>
      </c>
      <c r="AF5" s="5">
        <f t="shared" si="4"/>
        <v>105.81779395267803</v>
      </c>
      <c r="AG5" s="5">
        <f t="shared" si="5"/>
        <v>100.81595102041835</v>
      </c>
      <c r="AH5" s="5">
        <f t="shared" si="6"/>
        <v>108.25625679743978</v>
      </c>
      <c r="AI5" s="5">
        <f t="shared" si="7"/>
        <v>100</v>
      </c>
      <c r="AJ5" s="5">
        <f t="shared" si="8"/>
        <v>99.424288206559666</v>
      </c>
      <c r="AK5" s="5">
        <f t="shared" si="9"/>
        <v>95.1308751795912</v>
      </c>
      <c r="AL5" s="5">
        <f t="shared" si="10"/>
        <v>101.75202567730564</v>
      </c>
      <c r="AM5" s="5">
        <f t="shared" si="11"/>
        <v>98.121420475536297</v>
      </c>
      <c r="AN5" s="5">
        <f t="shared" si="12"/>
        <v>103.08035764301681</v>
      </c>
      <c r="AO5" s="5">
        <f t="shared" si="13"/>
        <v>100.73181695417348</v>
      </c>
      <c r="AP5" s="5">
        <f t="shared" si="14"/>
        <v>101.62493047579144</v>
      </c>
      <c r="AQ5" s="5">
        <f t="shared" si="15"/>
        <v>100</v>
      </c>
      <c r="AR5" s="5">
        <f t="shared" si="16"/>
        <v>98.542533426927903</v>
      </c>
      <c r="AS5" s="5">
        <f t="shared" si="17"/>
        <v>99.968009437236006</v>
      </c>
      <c r="AT5" s="5">
        <f t="shared" si="18"/>
        <v>107.79092702169623</v>
      </c>
      <c r="AU5" s="5">
        <f t="shared" si="19"/>
        <v>100.442294414438</v>
      </c>
      <c r="AV5" s="5">
        <f t="shared" si="20"/>
        <v>99.09539473684211</v>
      </c>
      <c r="AW5" s="5">
        <f t="shared" si="21"/>
        <v>103.13390826659653</v>
      </c>
      <c r="AX5" s="5">
        <f t="shared" si="22"/>
        <v>98.372715777495145</v>
      </c>
      <c r="AY5" s="5">
        <f t="shared" si="23"/>
        <v>98.21428320881931</v>
      </c>
      <c r="AZ5" s="5">
        <f t="shared" si="24"/>
        <v>99.780043986253602</v>
      </c>
      <c r="BA5" s="5">
        <f t="shared" si="25"/>
        <v>101.25977847540884</v>
      </c>
      <c r="BB5" s="5">
        <f t="shared" si="26"/>
        <v>99.445527255832502</v>
      </c>
      <c r="BC5" s="5">
        <f t="shared" si="27"/>
        <v>100.04864299847485</v>
      </c>
    </row>
    <row r="6" spans="1:55" hidden="1" x14ac:dyDescent="0.2">
      <c r="A6" s="1">
        <v>42814</v>
      </c>
      <c r="B6" s="2">
        <v>70.139999000000003</v>
      </c>
      <c r="C6" s="2">
        <v>529.5</v>
      </c>
      <c r="D6" s="2">
        <v>116.82</v>
      </c>
      <c r="E6" s="2">
        <v>18.84</v>
      </c>
      <c r="F6" s="2">
        <v>111.800003</v>
      </c>
      <c r="G6" s="2">
        <v>67.360000999999997</v>
      </c>
      <c r="H6" s="2">
        <v>207.300003</v>
      </c>
      <c r="I6" s="2">
        <v>29.344999000000001</v>
      </c>
      <c r="J6" s="2">
        <v>34.270000000000003</v>
      </c>
      <c r="K6" s="2">
        <v>77.050003000000004</v>
      </c>
      <c r="L6" s="2">
        <v>44.009998000000003</v>
      </c>
      <c r="M6" s="2">
        <v>82.160004000000001</v>
      </c>
      <c r="N6" s="2">
        <v>128.990005</v>
      </c>
      <c r="O6" s="2">
        <v>90.269997000000004</v>
      </c>
      <c r="P6" s="2">
        <v>20.27</v>
      </c>
      <c r="Q6" s="2">
        <v>122.5</v>
      </c>
      <c r="R6" s="2">
        <v>123.57</v>
      </c>
      <c r="S6" s="2">
        <v>11.23</v>
      </c>
      <c r="T6" s="2">
        <v>73.269997000000004</v>
      </c>
      <c r="U6" s="2">
        <v>24.639999</v>
      </c>
      <c r="V6" s="2">
        <v>60.099997999999999</v>
      </c>
      <c r="W6" s="2">
        <v>111.91999800000001</v>
      </c>
      <c r="X6" s="2">
        <v>37.700001</v>
      </c>
      <c r="Y6" s="2">
        <v>36.279998999999997</v>
      </c>
      <c r="Z6" s="2">
        <v>118.400002</v>
      </c>
      <c r="AA6" s="2">
        <v>98.199996999999996</v>
      </c>
      <c r="AB6" s="2">
        <v>20.290001</v>
      </c>
      <c r="AC6" s="5">
        <f t="shared" si="1"/>
        <v>98.96993936912915</v>
      </c>
      <c r="AD6" s="5">
        <f t="shared" si="2"/>
        <v>101.04961832061068</v>
      </c>
      <c r="AE6" s="5">
        <f t="shared" si="3"/>
        <v>96.569396572956961</v>
      </c>
      <c r="AF6" s="5">
        <f t="shared" si="4"/>
        <v>103.40285968182543</v>
      </c>
      <c r="AG6" s="5">
        <f t="shared" si="5"/>
        <v>101.35992743354684</v>
      </c>
      <c r="AH6" s="5">
        <f t="shared" si="6"/>
        <v>113.26719331987229</v>
      </c>
      <c r="AI6" s="5">
        <f t="shared" si="7"/>
        <v>97.552942588235297</v>
      </c>
      <c r="AJ6" s="5">
        <f t="shared" si="8"/>
        <v>102.39008722958829</v>
      </c>
      <c r="AK6" s="5">
        <f t="shared" si="9"/>
        <v>96.453703812375579</v>
      </c>
      <c r="AL6" s="5">
        <f t="shared" si="10"/>
        <v>103.84097859195332</v>
      </c>
      <c r="AM6" s="5">
        <f t="shared" si="11"/>
        <v>100.82473306644981</v>
      </c>
      <c r="AN6" s="5">
        <f t="shared" si="12"/>
        <v>102.0494372860654</v>
      </c>
      <c r="AO6" s="5">
        <f t="shared" si="13"/>
        <v>101.50299257943041</v>
      </c>
      <c r="AP6" s="5">
        <f t="shared" si="14"/>
        <v>100.46744464034379</v>
      </c>
      <c r="AQ6" s="5">
        <f t="shared" si="15"/>
        <v>101.7570281124498</v>
      </c>
      <c r="AR6" s="5">
        <f t="shared" si="16"/>
        <v>97.562919680836572</v>
      </c>
      <c r="AS6" s="5">
        <f t="shared" si="17"/>
        <v>98.824375409274026</v>
      </c>
      <c r="AT6" s="5">
        <f t="shared" si="18"/>
        <v>110.74950690335305</v>
      </c>
      <c r="AU6" s="5">
        <f t="shared" si="19"/>
        <v>101.27159505933918</v>
      </c>
      <c r="AV6" s="5">
        <f t="shared" si="20"/>
        <v>101.31578536184209</v>
      </c>
      <c r="AW6" s="5">
        <f t="shared" si="21"/>
        <v>100.72063015654868</v>
      </c>
      <c r="AX6" s="5">
        <f t="shared" si="22"/>
        <v>102.89602012216659</v>
      </c>
      <c r="AY6" s="5">
        <f t="shared" si="23"/>
        <v>96.173469485370674</v>
      </c>
      <c r="AZ6" s="5">
        <f t="shared" si="24"/>
        <v>99.752543298117757</v>
      </c>
      <c r="BA6" s="5">
        <f t="shared" si="25"/>
        <v>102.86707563626543</v>
      </c>
      <c r="BB6" s="5">
        <f t="shared" si="26"/>
        <v>100.83170552245306</v>
      </c>
      <c r="BC6" s="5">
        <f t="shared" si="27"/>
        <v>98.68678009176945</v>
      </c>
    </row>
    <row r="7" spans="1:55" x14ac:dyDescent="0.2">
      <c r="A7" s="1">
        <v>42821</v>
      </c>
      <c r="B7" s="2">
        <v>69.519997000000004</v>
      </c>
      <c r="C7" s="2">
        <v>546</v>
      </c>
      <c r="D7" s="2">
        <v>110</v>
      </c>
      <c r="E7" s="2">
        <v>18.274999999999999</v>
      </c>
      <c r="F7" s="2">
        <v>109.949997</v>
      </c>
      <c r="G7" s="2">
        <v>68.300003000000004</v>
      </c>
      <c r="H7" s="2">
        <v>196.89999399999999</v>
      </c>
      <c r="I7" s="2">
        <v>29.280000999999999</v>
      </c>
      <c r="J7" s="2">
        <v>33.889999000000003</v>
      </c>
      <c r="K7" s="2">
        <v>76.900002000000001</v>
      </c>
      <c r="L7" s="2">
        <v>42.23</v>
      </c>
      <c r="M7" s="2">
        <v>80.699996999999996</v>
      </c>
      <c r="N7" s="2">
        <v>129.08000200000001</v>
      </c>
      <c r="O7" s="2">
        <v>85.529999000000004</v>
      </c>
      <c r="P7" s="2">
        <v>19.719999000000001</v>
      </c>
      <c r="Q7" s="2">
        <v>121.800003</v>
      </c>
      <c r="R7" s="2">
        <v>120.449997</v>
      </c>
      <c r="S7" s="2">
        <v>11.04</v>
      </c>
      <c r="T7" s="2">
        <v>72.550003000000004</v>
      </c>
      <c r="U7" s="2">
        <v>25.635000000000002</v>
      </c>
      <c r="V7" s="2">
        <v>56.849997999999999</v>
      </c>
      <c r="W7" s="2">
        <v>111.260002</v>
      </c>
      <c r="X7" s="2">
        <v>36</v>
      </c>
      <c r="Y7" s="2">
        <v>35.630001</v>
      </c>
      <c r="Z7" s="2">
        <v>122</v>
      </c>
      <c r="AA7" s="2">
        <v>98.900002000000001</v>
      </c>
      <c r="AB7" s="2">
        <v>19.709999</v>
      </c>
      <c r="AC7" s="5">
        <f t="shared" si="1"/>
        <v>98.095095325451027</v>
      </c>
      <c r="AD7" s="5">
        <f t="shared" si="2"/>
        <v>104.19847328244273</v>
      </c>
      <c r="AE7" s="5">
        <f t="shared" si="3"/>
        <v>90.931635191108256</v>
      </c>
      <c r="AF7" s="5">
        <f t="shared" si="4"/>
        <v>100.30187158627174</v>
      </c>
      <c r="AG7" s="5">
        <f t="shared" si="5"/>
        <v>99.682678159129324</v>
      </c>
      <c r="AH7" s="5">
        <f t="shared" si="6"/>
        <v>114.84782554484907</v>
      </c>
      <c r="AI7" s="5">
        <f t="shared" si="7"/>
        <v>92.658820705882349</v>
      </c>
      <c r="AJ7" s="5">
        <f t="shared" si="8"/>
        <v>102.16329727843684</v>
      </c>
      <c r="AK7" s="5">
        <f t="shared" si="9"/>
        <v>95.384182251173172</v>
      </c>
      <c r="AL7" s="5">
        <f t="shared" si="10"/>
        <v>103.63882090183914</v>
      </c>
      <c r="AM7" s="5">
        <f t="shared" si="11"/>
        <v>96.746845509881069</v>
      </c>
      <c r="AN7" s="5">
        <f t="shared" si="12"/>
        <v>100.23598931223476</v>
      </c>
      <c r="AO7" s="5">
        <f t="shared" si="13"/>
        <v>101.57381174734323</v>
      </c>
      <c r="AP7" s="5">
        <f t="shared" si="14"/>
        <v>95.191987650350313</v>
      </c>
      <c r="AQ7" s="5">
        <f t="shared" si="15"/>
        <v>98.995978915662647</v>
      </c>
      <c r="AR7" s="5">
        <f t="shared" si="16"/>
        <v>97.005419671956361</v>
      </c>
      <c r="AS7" s="5">
        <f t="shared" si="17"/>
        <v>96.329171494488392</v>
      </c>
      <c r="AT7" s="5">
        <f t="shared" si="18"/>
        <v>108.87573964497039</v>
      </c>
      <c r="AU7" s="5">
        <f t="shared" si="19"/>
        <v>100.27644091987398</v>
      </c>
      <c r="AV7" s="5">
        <f t="shared" si="20"/>
        <v>105.40707236842107</v>
      </c>
      <c r="AW7" s="5">
        <f t="shared" si="21"/>
        <v>95.27400688030859</v>
      </c>
      <c r="AX7" s="5">
        <f t="shared" si="22"/>
        <v>102.2892388238275</v>
      </c>
      <c r="AY7" s="5">
        <f t="shared" si="23"/>
        <v>91.836732351103763</v>
      </c>
      <c r="AZ7" s="5">
        <f t="shared" si="24"/>
        <v>97.965361505783932</v>
      </c>
      <c r="BA7" s="5">
        <f t="shared" si="25"/>
        <v>105.99478898340206</v>
      </c>
      <c r="BB7" s="5">
        <f t="shared" si="26"/>
        <v>101.55047029007567</v>
      </c>
      <c r="BC7" s="5">
        <f t="shared" si="27"/>
        <v>95.865758553782015</v>
      </c>
    </row>
    <row r="8" spans="1:55" hidden="1" x14ac:dyDescent="0.2">
      <c r="A8" s="1">
        <v>42828</v>
      </c>
      <c r="B8" s="2">
        <v>72.080001999999993</v>
      </c>
      <c r="C8" s="2">
        <v>567</v>
      </c>
      <c r="D8" s="2">
        <v>120.129997</v>
      </c>
      <c r="E8" s="2">
        <v>18.985001</v>
      </c>
      <c r="F8" s="2">
        <v>109.5</v>
      </c>
      <c r="G8" s="2">
        <v>68.160004000000001</v>
      </c>
      <c r="H8" s="2">
        <v>186.300003</v>
      </c>
      <c r="I8" s="2">
        <v>30.225000000000001</v>
      </c>
      <c r="J8" s="2">
        <v>34.220001000000003</v>
      </c>
      <c r="K8" s="2">
        <v>76.849997999999999</v>
      </c>
      <c r="L8" s="2">
        <v>43.150002000000001</v>
      </c>
      <c r="M8" s="2">
        <v>80.849997999999999</v>
      </c>
      <c r="N8" s="2">
        <v>129.5</v>
      </c>
      <c r="O8" s="2">
        <v>87.989998</v>
      </c>
      <c r="P8" s="2">
        <v>20.65</v>
      </c>
      <c r="Q8" s="2">
        <v>123.709999</v>
      </c>
      <c r="R8" s="2">
        <v>121.25</v>
      </c>
      <c r="S8" s="2">
        <v>11.1</v>
      </c>
      <c r="T8" s="2">
        <v>74.319999999999993</v>
      </c>
      <c r="U8" s="2">
        <v>25.655000999999999</v>
      </c>
      <c r="V8" s="2">
        <v>59.93</v>
      </c>
      <c r="W8" s="2">
        <v>109.69000200000001</v>
      </c>
      <c r="X8" s="2">
        <v>36.5</v>
      </c>
      <c r="Y8" s="2">
        <v>36.419998</v>
      </c>
      <c r="Z8" s="2">
        <v>124.400002</v>
      </c>
      <c r="AA8" s="2">
        <v>101.400002</v>
      </c>
      <c r="AB8" s="2">
        <v>20.120000999999998</v>
      </c>
      <c r="AC8" s="5">
        <f t="shared" si="1"/>
        <v>101.707350005333</v>
      </c>
      <c r="AD8" s="5">
        <f t="shared" si="2"/>
        <v>108.20610687022901</v>
      </c>
      <c r="AE8" s="5">
        <f t="shared" si="3"/>
        <v>99.305609661026622</v>
      </c>
      <c r="AF8" s="5">
        <f t="shared" si="4"/>
        <v>104.19869397358363</v>
      </c>
      <c r="AG8" s="5">
        <f t="shared" si="5"/>
        <v>99.27470264892014</v>
      </c>
      <c r="AH8" s="5">
        <f t="shared" si="6"/>
        <v>114.61241441714454</v>
      </c>
      <c r="AI8" s="5">
        <f t="shared" si="7"/>
        <v>87.670589647058833</v>
      </c>
      <c r="AJ8" s="5">
        <f t="shared" si="8"/>
        <v>105.4605722260991</v>
      </c>
      <c r="AK8" s="5">
        <f t="shared" si="9"/>
        <v>96.312980476019732</v>
      </c>
      <c r="AL8" s="5">
        <f t="shared" si="10"/>
        <v>103.5714300635349</v>
      </c>
      <c r="AM8" s="5">
        <f t="shared" si="11"/>
        <v>98.85452468020506</v>
      </c>
      <c r="AN8" s="5">
        <f t="shared" si="12"/>
        <v>100.42230280903483</v>
      </c>
      <c r="AO8" s="5">
        <f t="shared" si="13"/>
        <v>101.90431064047357</v>
      </c>
      <c r="AP8" s="5">
        <f t="shared" si="14"/>
        <v>97.929883092484886</v>
      </c>
      <c r="AQ8" s="5">
        <f t="shared" si="15"/>
        <v>103.66465863453813</v>
      </c>
      <c r="AR8" s="5">
        <f t="shared" si="16"/>
        <v>98.526601601252011</v>
      </c>
      <c r="AS8" s="5">
        <f t="shared" si="17"/>
        <v>96.968969154118923</v>
      </c>
      <c r="AT8" s="5">
        <f t="shared" si="18"/>
        <v>109.46745562130175</v>
      </c>
      <c r="AU8" s="5">
        <f t="shared" si="19"/>
        <v>102.72287775322397</v>
      </c>
      <c r="AV8" s="5">
        <f t="shared" si="20"/>
        <v>105.48931332236842</v>
      </c>
      <c r="AW8" s="5">
        <f t="shared" si="21"/>
        <v>100.43573321386738</v>
      </c>
      <c r="AX8" s="5">
        <f t="shared" si="22"/>
        <v>100.84582607830723</v>
      </c>
      <c r="AY8" s="5">
        <f t="shared" si="23"/>
        <v>93.112242522646866</v>
      </c>
      <c r="AZ8" s="5">
        <f t="shared" si="24"/>
        <v>100.13747319597121</v>
      </c>
      <c r="BA8" s="5">
        <f t="shared" si="25"/>
        <v>108.07993411085899</v>
      </c>
      <c r="BB8" s="5">
        <f t="shared" si="26"/>
        <v>104.11746898159431</v>
      </c>
      <c r="BC8" s="5">
        <f t="shared" si="27"/>
        <v>97.859931802525864</v>
      </c>
    </row>
    <row r="9" spans="1:55" hidden="1" x14ac:dyDescent="0.2">
      <c r="A9" s="1">
        <v>42835</v>
      </c>
      <c r="B9" s="2">
        <v>72.989998</v>
      </c>
      <c r="C9" s="2">
        <v>567.5</v>
      </c>
      <c r="D9" s="2">
        <v>123.760002</v>
      </c>
      <c r="E9" s="2">
        <v>18.09</v>
      </c>
      <c r="F9" s="2">
        <v>111.550003</v>
      </c>
      <c r="G9" s="2">
        <v>69.089995999999999</v>
      </c>
      <c r="H9" s="2">
        <v>185.39999399999999</v>
      </c>
      <c r="I9" s="2">
        <v>30.120000999999998</v>
      </c>
      <c r="J9" s="2">
        <v>35.720001000000003</v>
      </c>
      <c r="K9" s="2">
        <v>75.199996999999996</v>
      </c>
      <c r="L9" s="2">
        <v>40.139999000000003</v>
      </c>
      <c r="M9" s="2">
        <v>80.300003000000004</v>
      </c>
      <c r="N9" s="2">
        <v>129.949997</v>
      </c>
      <c r="O9" s="2">
        <v>86.080001999999993</v>
      </c>
      <c r="P9" s="2">
        <v>21.23</v>
      </c>
      <c r="Q9" s="2">
        <v>124.720001</v>
      </c>
      <c r="R9" s="2">
        <v>115.910004</v>
      </c>
      <c r="S9" s="2">
        <v>11.39</v>
      </c>
      <c r="T9" s="2">
        <v>74.790001000000004</v>
      </c>
      <c r="U9" s="2">
        <v>25.424999</v>
      </c>
      <c r="V9" s="2">
        <v>59.360000999999997</v>
      </c>
      <c r="W9" s="2">
        <v>109.900002</v>
      </c>
      <c r="X9" s="2">
        <v>36.5</v>
      </c>
      <c r="Y9" s="2">
        <v>36.840000000000003</v>
      </c>
      <c r="Z9" s="2">
        <v>123.949997</v>
      </c>
      <c r="AA9" s="2">
        <v>102.949997</v>
      </c>
      <c r="AB9" s="2">
        <v>19.34</v>
      </c>
      <c r="AC9" s="5">
        <f t="shared" si="1"/>
        <v>102.99138550904252</v>
      </c>
      <c r="AD9" s="5">
        <f t="shared" si="2"/>
        <v>108.30152671755727</v>
      </c>
      <c r="AE9" s="5">
        <f t="shared" si="3"/>
        <v>102.30635775558935</v>
      </c>
      <c r="AF9" s="5">
        <f t="shared" si="4"/>
        <v>99.286503802771875</v>
      </c>
      <c r="AG9" s="5">
        <f t="shared" si="5"/>
        <v>101.13327286128904</v>
      </c>
      <c r="AH9" s="5">
        <f t="shared" si="6"/>
        <v>116.17621462626173</v>
      </c>
      <c r="AI9" s="5">
        <f t="shared" si="7"/>
        <v>87.247056000000001</v>
      </c>
      <c r="AJ9" s="5">
        <f t="shared" si="8"/>
        <v>105.09421144452197</v>
      </c>
      <c r="AK9" s="5">
        <f t="shared" si="9"/>
        <v>100.53476500238574</v>
      </c>
      <c r="AL9" s="5">
        <f t="shared" si="10"/>
        <v>101.34770894936828</v>
      </c>
      <c r="AM9" s="5">
        <f t="shared" si="11"/>
        <v>91.958756382187573</v>
      </c>
      <c r="AN9" s="5">
        <f t="shared" si="12"/>
        <v>99.739164085475991</v>
      </c>
      <c r="AO9" s="5">
        <f t="shared" si="13"/>
        <v>102.25841592290817</v>
      </c>
      <c r="AP9" s="5">
        <f t="shared" si="14"/>
        <v>95.804122332868602</v>
      </c>
      <c r="AQ9" s="5">
        <f t="shared" si="15"/>
        <v>106.57630522088353</v>
      </c>
      <c r="AR9" s="5">
        <f t="shared" si="16"/>
        <v>99.330999511484535</v>
      </c>
      <c r="AS9" s="5">
        <f t="shared" si="17"/>
        <v>92.698338989936502</v>
      </c>
      <c r="AT9" s="5">
        <f t="shared" si="18"/>
        <v>112.32741617357003</v>
      </c>
      <c r="AU9" s="5">
        <f t="shared" si="19"/>
        <v>103.37249905659985</v>
      </c>
      <c r="AV9" s="5">
        <f t="shared" si="20"/>
        <v>104.54358141447369</v>
      </c>
      <c r="AW9" s="5">
        <f t="shared" si="21"/>
        <v>99.480480961303201</v>
      </c>
      <c r="AX9" s="5">
        <f t="shared" si="22"/>
        <v>101.03889402516026</v>
      </c>
      <c r="AY9" s="5">
        <f t="shared" si="23"/>
        <v>93.112242522646866</v>
      </c>
      <c r="AZ9" s="5">
        <f t="shared" si="24"/>
        <v>101.29227663712612</v>
      </c>
      <c r="BA9" s="5">
        <f t="shared" si="25"/>
        <v>107.68896538121572</v>
      </c>
      <c r="BB9" s="5">
        <f t="shared" si="26"/>
        <v>105.70900303633846</v>
      </c>
      <c r="BC9" s="5">
        <f t="shared" si="27"/>
        <v>94.066152435124138</v>
      </c>
    </row>
    <row r="10" spans="1:55" hidden="1" x14ac:dyDescent="0.2">
      <c r="A10" s="1">
        <v>42842</v>
      </c>
      <c r="B10" s="2">
        <v>73.160004000000001</v>
      </c>
      <c r="C10" s="2">
        <v>574.5</v>
      </c>
      <c r="D10" s="2">
        <v>117.459999</v>
      </c>
      <c r="E10" s="2">
        <v>17.575001</v>
      </c>
      <c r="F10" s="2">
        <v>111.849998</v>
      </c>
      <c r="G10" s="2">
        <v>71.459998999999996</v>
      </c>
      <c r="H10" s="2">
        <v>188.199997</v>
      </c>
      <c r="I10" s="2">
        <v>29.725000000000001</v>
      </c>
      <c r="J10" s="2">
        <v>35.830002</v>
      </c>
      <c r="K10" s="2">
        <v>76.400002000000001</v>
      </c>
      <c r="L10" s="2">
        <v>39.689999</v>
      </c>
      <c r="M10" s="2">
        <v>80.169998000000007</v>
      </c>
      <c r="N10" s="2">
        <v>131.25</v>
      </c>
      <c r="O10" s="2">
        <v>84.440002000000007</v>
      </c>
      <c r="P10" s="2">
        <v>20.940000999999999</v>
      </c>
      <c r="Q10" s="2">
        <v>124.43</v>
      </c>
      <c r="R10" s="2">
        <v>117.80999799999999</v>
      </c>
      <c r="S10" s="2">
        <v>11.46</v>
      </c>
      <c r="T10" s="2">
        <v>73.860000999999997</v>
      </c>
      <c r="U10" s="2">
        <v>25.715</v>
      </c>
      <c r="V10" s="2">
        <v>58.360000999999997</v>
      </c>
      <c r="W10" s="2">
        <v>109.650002</v>
      </c>
      <c r="X10" s="2">
        <v>36.700001</v>
      </c>
      <c r="Y10" s="2">
        <v>36.5</v>
      </c>
      <c r="Z10" s="2">
        <v>122</v>
      </c>
      <c r="AA10" s="2">
        <v>104.5</v>
      </c>
      <c r="AB10" s="2">
        <v>19.389999</v>
      </c>
      <c r="AC10" s="5">
        <f t="shared" si="1"/>
        <v>103.23126979407635</v>
      </c>
      <c r="AD10" s="5">
        <f t="shared" si="2"/>
        <v>109.63740458015268</v>
      </c>
      <c r="AE10" s="5">
        <f t="shared" si="3"/>
        <v>97.098452532872187</v>
      </c>
      <c r="AF10" s="5">
        <f t="shared" si="4"/>
        <v>96.459944920962954</v>
      </c>
      <c r="AG10" s="5">
        <f t="shared" si="5"/>
        <v>101.40525381490697</v>
      </c>
      <c r="AH10" s="5">
        <f t="shared" si="6"/>
        <v>120.16142222698127</v>
      </c>
      <c r="AI10" s="5">
        <f t="shared" si="7"/>
        <v>88.564704470588225</v>
      </c>
      <c r="AJ10" s="5">
        <f t="shared" si="8"/>
        <v>103.71598046057223</v>
      </c>
      <c r="AK10" s="5">
        <f t="shared" si="9"/>
        <v>100.84436534884227</v>
      </c>
      <c r="AL10" s="5">
        <f t="shared" si="10"/>
        <v>102.96496642715498</v>
      </c>
      <c r="AM10" s="5">
        <f t="shared" si="11"/>
        <v>90.927828594372116</v>
      </c>
      <c r="AN10" s="5">
        <f t="shared" si="12"/>
        <v>99.577687254311584</v>
      </c>
      <c r="AO10" s="5">
        <f t="shared" si="13"/>
        <v>103.28139591939886</v>
      </c>
      <c r="AP10" s="5">
        <f t="shared" si="14"/>
        <v>93.978857962801527</v>
      </c>
      <c r="AQ10" s="5">
        <f t="shared" si="15"/>
        <v>105.12048694779115</v>
      </c>
      <c r="AR10" s="5">
        <f t="shared" si="16"/>
        <v>99.100033435808115</v>
      </c>
      <c r="AS10" s="5">
        <f t="shared" si="17"/>
        <v>94.217847934918026</v>
      </c>
      <c r="AT10" s="5">
        <f t="shared" si="18"/>
        <v>113.01775147928994</v>
      </c>
      <c r="AU10" s="5">
        <f t="shared" si="19"/>
        <v>102.0870809146394</v>
      </c>
      <c r="AV10" s="5">
        <f t="shared" si="20"/>
        <v>105.7360197368421</v>
      </c>
      <c r="AW10" s="5">
        <f t="shared" si="21"/>
        <v>97.804596876306235</v>
      </c>
      <c r="AX10" s="5">
        <f t="shared" si="22"/>
        <v>100.80905123128761</v>
      </c>
      <c r="AY10" s="5">
        <f t="shared" si="23"/>
        <v>93.622449142284452</v>
      </c>
      <c r="AZ10" s="5">
        <f t="shared" si="24"/>
        <v>100.35744020779325</v>
      </c>
      <c r="BA10" s="5">
        <f t="shared" si="25"/>
        <v>105.99478898340206</v>
      </c>
      <c r="BB10" s="5">
        <f t="shared" si="26"/>
        <v>107.30054530547844</v>
      </c>
      <c r="BC10" s="5">
        <f t="shared" si="27"/>
        <v>94.309338244617607</v>
      </c>
    </row>
    <row r="11" spans="1:55" x14ac:dyDescent="0.2">
      <c r="A11" s="1">
        <v>42849</v>
      </c>
      <c r="B11" s="2">
        <v>75.080001999999993</v>
      </c>
      <c r="C11" s="2">
        <v>581</v>
      </c>
      <c r="D11" s="2">
        <v>122.120003</v>
      </c>
      <c r="E11" s="2">
        <v>19</v>
      </c>
      <c r="F11" s="2">
        <v>109.349998</v>
      </c>
      <c r="G11" s="2">
        <v>77.940002000000007</v>
      </c>
      <c r="H11" s="2">
        <v>190</v>
      </c>
      <c r="I11" s="2">
        <v>31.32</v>
      </c>
      <c r="J11" s="2">
        <v>36.520000000000003</v>
      </c>
      <c r="K11" s="2">
        <v>76.449996999999996</v>
      </c>
      <c r="L11" s="2">
        <v>41.290000999999997</v>
      </c>
      <c r="M11" s="2">
        <v>81.360000999999997</v>
      </c>
      <c r="N11" s="2">
        <v>134.240005</v>
      </c>
      <c r="O11" s="2">
        <v>86.550003000000004</v>
      </c>
      <c r="P11" s="2">
        <v>21.83</v>
      </c>
      <c r="Q11" s="2">
        <v>122.5</v>
      </c>
      <c r="R11" s="2">
        <v>115.550003</v>
      </c>
      <c r="S11" s="2">
        <v>11.95</v>
      </c>
      <c r="T11" s="2">
        <v>75.029999000000004</v>
      </c>
      <c r="U11" s="2">
        <v>26.049999</v>
      </c>
      <c r="V11" s="2">
        <v>59.18</v>
      </c>
      <c r="W11" s="2">
        <v>111.870003</v>
      </c>
      <c r="X11" s="2">
        <v>36.299999</v>
      </c>
      <c r="Y11" s="2">
        <v>36.610000999999997</v>
      </c>
      <c r="Z11" s="2">
        <v>124.099998</v>
      </c>
      <c r="AA11" s="2">
        <v>106.349998</v>
      </c>
      <c r="AB11" s="2">
        <v>18.829999999999998</v>
      </c>
      <c r="AC11" s="5">
        <f t="shared" si="1"/>
        <v>105.94045269054102</v>
      </c>
      <c r="AD11" s="5">
        <f t="shared" si="2"/>
        <v>110.87786259541986</v>
      </c>
      <c r="AE11" s="5">
        <f t="shared" si="3"/>
        <v>100.95065056666404</v>
      </c>
      <c r="AF11" s="5">
        <f t="shared" si="4"/>
        <v>104.2810156026902</v>
      </c>
      <c r="AG11" s="5">
        <f t="shared" si="5"/>
        <v>99.138708092328869</v>
      </c>
      <c r="AH11" s="5">
        <f t="shared" si="6"/>
        <v>131.05767729850888</v>
      </c>
      <c r="AI11" s="5">
        <f t="shared" si="7"/>
        <v>89.411764705882362</v>
      </c>
      <c r="AJ11" s="5">
        <f t="shared" si="8"/>
        <v>109.28122819260292</v>
      </c>
      <c r="AK11" s="5">
        <f t="shared" si="9"/>
        <v>102.78638060192461</v>
      </c>
      <c r="AL11" s="5">
        <f t="shared" si="10"/>
        <v>103.03234513607865</v>
      </c>
      <c r="AM11" s="5">
        <f t="shared" si="11"/>
        <v>94.59335419961721</v>
      </c>
      <c r="AN11" s="5">
        <f t="shared" si="12"/>
        <v>101.05576820132237</v>
      </c>
      <c r="AO11" s="5">
        <f t="shared" si="13"/>
        <v>105.63424841620635</v>
      </c>
      <c r="AP11" s="5">
        <f t="shared" si="14"/>
        <v>96.32721750311002</v>
      </c>
      <c r="AQ11" s="5">
        <f t="shared" si="15"/>
        <v>109.5883534136546</v>
      </c>
      <c r="AR11" s="5">
        <f t="shared" si="16"/>
        <v>97.562919680836572</v>
      </c>
      <c r="AS11" s="5">
        <f t="shared" si="17"/>
        <v>92.410430323013188</v>
      </c>
      <c r="AT11" s="5">
        <f t="shared" si="18"/>
        <v>117.85009861932937</v>
      </c>
      <c r="AU11" s="5">
        <f t="shared" si="19"/>
        <v>103.70421710308824</v>
      </c>
      <c r="AV11" s="5">
        <f t="shared" si="20"/>
        <v>107.11348273026316</v>
      </c>
      <c r="AW11" s="5">
        <f t="shared" si="21"/>
        <v>99.178820150119662</v>
      </c>
      <c r="AX11" s="5">
        <f t="shared" si="22"/>
        <v>102.85005616024793</v>
      </c>
      <c r="AY11" s="5">
        <f t="shared" si="23"/>
        <v>92.602035903009281</v>
      </c>
      <c r="AZ11" s="5">
        <f t="shared" si="24"/>
        <v>100.65989003739043</v>
      </c>
      <c r="BA11" s="5">
        <f t="shared" si="25"/>
        <v>107.81928771189031</v>
      </c>
      <c r="BB11" s="5">
        <f t="shared" si="26"/>
        <v>109.20012228360328</v>
      </c>
      <c r="BC11" s="5">
        <f t="shared" si="27"/>
        <v>91.585607567393339</v>
      </c>
    </row>
    <row r="12" spans="1:55" hidden="1" x14ac:dyDescent="0.2">
      <c r="A12" s="1">
        <v>42856</v>
      </c>
      <c r="B12" s="2">
        <v>75.089995999999999</v>
      </c>
      <c r="C12" s="2">
        <v>587</v>
      </c>
      <c r="D12" s="2">
        <v>121.260002</v>
      </c>
      <c r="E12" s="2">
        <v>19.235001</v>
      </c>
      <c r="F12" s="2">
        <v>112</v>
      </c>
      <c r="G12" s="2">
        <v>75.699996999999996</v>
      </c>
      <c r="H12" s="2">
        <v>203.699997</v>
      </c>
      <c r="I12" s="2">
        <v>31.82</v>
      </c>
      <c r="J12" s="2">
        <v>38.470001000000003</v>
      </c>
      <c r="K12" s="2">
        <v>76.650002000000001</v>
      </c>
      <c r="L12" s="2">
        <v>41.900002000000001</v>
      </c>
      <c r="M12" s="2">
        <v>83.010002</v>
      </c>
      <c r="N12" s="2">
        <v>139.86000100000001</v>
      </c>
      <c r="O12" s="2">
        <v>87.360000999999997</v>
      </c>
      <c r="P12" s="2">
        <v>21.76</v>
      </c>
      <c r="Q12" s="2">
        <v>121.389999</v>
      </c>
      <c r="R12" s="2">
        <v>119</v>
      </c>
      <c r="S12" s="2">
        <v>11.88</v>
      </c>
      <c r="T12" s="2">
        <v>75.900002000000001</v>
      </c>
      <c r="U12" s="2">
        <v>28.5</v>
      </c>
      <c r="V12" s="2">
        <v>59.389999000000003</v>
      </c>
      <c r="W12" s="2">
        <v>111.199997</v>
      </c>
      <c r="X12" s="2">
        <v>35.900002000000001</v>
      </c>
      <c r="Y12" s="2">
        <v>37.060001</v>
      </c>
      <c r="Z12" s="2">
        <v>121.349998</v>
      </c>
      <c r="AA12" s="2">
        <v>105.599998</v>
      </c>
      <c r="AB12" s="2">
        <v>19.02</v>
      </c>
      <c r="AC12" s="5">
        <f t="shared" si="1"/>
        <v>105.95455456661969</v>
      </c>
      <c r="AD12" s="5">
        <f t="shared" si="2"/>
        <v>112.02290076335876</v>
      </c>
      <c r="AE12" s="5">
        <f t="shared" si="3"/>
        <v>100.23972968306416</v>
      </c>
      <c r="AF12" s="5">
        <f t="shared" si="4"/>
        <v>105.57081259993481</v>
      </c>
      <c r="AG12" s="5">
        <f t="shared" si="5"/>
        <v>101.54124837149823</v>
      </c>
      <c r="AH12" s="5">
        <f t="shared" si="6"/>
        <v>127.29106394331487</v>
      </c>
      <c r="AI12" s="5">
        <f t="shared" si="7"/>
        <v>95.858822117647051</v>
      </c>
      <c r="AJ12" s="5">
        <f t="shared" si="8"/>
        <v>111.02581995812979</v>
      </c>
      <c r="AK12" s="5">
        <f t="shared" si="9"/>
        <v>108.27470330072344</v>
      </c>
      <c r="AL12" s="5">
        <f t="shared" si="10"/>
        <v>103.30189366449704</v>
      </c>
      <c r="AM12" s="5">
        <f t="shared" si="11"/>
        <v>95.990836380717695</v>
      </c>
      <c r="AN12" s="5">
        <f t="shared" si="12"/>
        <v>103.10520424530607</v>
      </c>
      <c r="AO12" s="5">
        <f t="shared" si="13"/>
        <v>110.05665627861731</v>
      </c>
      <c r="AP12" s="5">
        <f t="shared" si="14"/>
        <v>97.228717801418313</v>
      </c>
      <c r="AQ12" s="5">
        <f t="shared" si="15"/>
        <v>109.23694779116467</v>
      </c>
      <c r="AR12" s="5">
        <f t="shared" si="16"/>
        <v>96.678879367296588</v>
      </c>
      <c r="AS12" s="5">
        <f t="shared" si="17"/>
        <v>95.169544984248674</v>
      </c>
      <c r="AT12" s="5">
        <f t="shared" si="18"/>
        <v>117.15976331360946</v>
      </c>
      <c r="AU12" s="5">
        <f t="shared" si="19"/>
        <v>104.90670918885168</v>
      </c>
      <c r="AV12" s="5">
        <f t="shared" si="20"/>
        <v>117.1875</v>
      </c>
      <c r="AW12" s="5">
        <f t="shared" si="21"/>
        <v>99.530754132084937</v>
      </c>
      <c r="AX12" s="5">
        <f t="shared" si="22"/>
        <v>102.23407195644216</v>
      </c>
      <c r="AY12" s="5">
        <f t="shared" si="23"/>
        <v>91.58163541883583</v>
      </c>
      <c r="AZ12" s="5">
        <f t="shared" si="24"/>
        <v>101.89717354680158</v>
      </c>
      <c r="BA12" s="5">
        <f t="shared" si="25"/>
        <v>105.43006091103496</v>
      </c>
      <c r="BB12" s="5">
        <f t="shared" si="26"/>
        <v>108.43002267614767</v>
      </c>
      <c r="BC12" s="5">
        <f t="shared" si="27"/>
        <v>92.509732125959729</v>
      </c>
    </row>
    <row r="13" spans="1:55" hidden="1" x14ac:dyDescent="0.2">
      <c r="A13" s="1">
        <v>42863</v>
      </c>
      <c r="B13" s="2">
        <v>76.5</v>
      </c>
      <c r="C13" s="2">
        <v>630</v>
      </c>
      <c r="D13" s="2">
        <v>127.400002</v>
      </c>
      <c r="E13" s="2">
        <v>19.629999000000002</v>
      </c>
      <c r="F13" s="2">
        <v>112</v>
      </c>
      <c r="G13" s="2">
        <v>87.019997000000004</v>
      </c>
      <c r="H13" s="2">
        <v>214.199997</v>
      </c>
      <c r="I13" s="2">
        <v>33.159999999999997</v>
      </c>
      <c r="J13" s="2">
        <v>40.779998999999997</v>
      </c>
      <c r="K13" s="2">
        <v>80</v>
      </c>
      <c r="L13" s="2">
        <v>42.450001</v>
      </c>
      <c r="M13" s="2">
        <v>83.980002999999996</v>
      </c>
      <c r="N13" s="2">
        <v>143.929993</v>
      </c>
      <c r="O13" s="2">
        <v>87.040001000000004</v>
      </c>
      <c r="P13" s="2">
        <v>21.51</v>
      </c>
      <c r="Q13" s="2">
        <v>120.349998</v>
      </c>
      <c r="R13" s="2">
        <v>112.58000199999999</v>
      </c>
      <c r="S13" s="2">
        <v>12.92</v>
      </c>
      <c r="T13" s="2">
        <v>76.800003000000004</v>
      </c>
      <c r="U13" s="2">
        <v>28.555</v>
      </c>
      <c r="V13" s="2">
        <v>60.150002000000001</v>
      </c>
      <c r="W13" s="2">
        <v>119.75</v>
      </c>
      <c r="X13" s="2">
        <v>36.099997999999999</v>
      </c>
      <c r="Y13" s="2">
        <v>37.799999</v>
      </c>
      <c r="Z13" s="2">
        <v>122.849998</v>
      </c>
      <c r="AA13" s="2">
        <v>105.900002</v>
      </c>
      <c r="AB13" s="2">
        <v>19.684999000000001</v>
      </c>
      <c r="AC13" s="5">
        <f t="shared" si="1"/>
        <v>107.94411847280436</v>
      </c>
      <c r="AD13" s="5">
        <f t="shared" si="2"/>
        <v>120.2290076335878</v>
      </c>
      <c r="AE13" s="5">
        <f t="shared" si="3"/>
        <v>105.31536822918601</v>
      </c>
      <c r="AF13" s="5">
        <f t="shared" si="4"/>
        <v>107.73874905262069</v>
      </c>
      <c r="AG13" s="5">
        <f t="shared" si="5"/>
        <v>101.54124837149823</v>
      </c>
      <c r="AH13" s="5">
        <f t="shared" si="6"/>
        <v>146.32587108919</v>
      </c>
      <c r="AI13" s="5">
        <f t="shared" si="7"/>
        <v>100.7999985882353</v>
      </c>
      <c r="AJ13" s="5">
        <f t="shared" si="8"/>
        <v>115.70132588974178</v>
      </c>
      <c r="AK13" s="5">
        <f t="shared" si="9"/>
        <v>114.77624584228106</v>
      </c>
      <c r="AL13" s="5">
        <f t="shared" si="10"/>
        <v>107.81671594946292</v>
      </c>
      <c r="AM13" s="5">
        <f t="shared" si="11"/>
        <v>97.250856941541485</v>
      </c>
      <c r="AN13" s="5">
        <f t="shared" si="12"/>
        <v>104.31002473456653</v>
      </c>
      <c r="AO13" s="5">
        <f t="shared" si="13"/>
        <v>113.25935688921378</v>
      </c>
      <c r="AP13" s="5">
        <f t="shared" si="14"/>
        <v>96.872568656039377</v>
      </c>
      <c r="AQ13" s="5">
        <f t="shared" si="15"/>
        <v>107.98192771084337</v>
      </c>
      <c r="AR13" s="5">
        <f t="shared" si="16"/>
        <v>95.850589293574217</v>
      </c>
      <c r="AS13" s="5">
        <f t="shared" si="17"/>
        <v>90.035189619040381</v>
      </c>
      <c r="AT13" s="5">
        <f t="shared" si="18"/>
        <v>127.41617357001971</v>
      </c>
      <c r="AU13" s="5">
        <f t="shared" si="19"/>
        <v>106.15066361162857</v>
      </c>
      <c r="AV13" s="5">
        <f t="shared" si="20"/>
        <v>117.41365131578947</v>
      </c>
      <c r="AW13" s="5">
        <f t="shared" si="21"/>
        <v>100.80443106433488</v>
      </c>
      <c r="AX13" s="5">
        <f t="shared" si="22"/>
        <v>110.0946982650004</v>
      </c>
      <c r="AY13" s="5">
        <f t="shared" si="23"/>
        <v>92.091829283371695</v>
      </c>
      <c r="AZ13" s="5">
        <f t="shared" si="24"/>
        <v>103.93181204101765</v>
      </c>
      <c r="BA13" s="5">
        <f t="shared" si="25"/>
        <v>106.73327552968333</v>
      </c>
      <c r="BB13" s="5">
        <f t="shared" si="26"/>
        <v>108.73806662632781</v>
      </c>
      <c r="BC13" s="5">
        <f t="shared" si="27"/>
        <v>95.744163217128559</v>
      </c>
    </row>
    <row r="14" spans="1:55" hidden="1" x14ac:dyDescent="0.2">
      <c r="A14" s="1">
        <v>42870</v>
      </c>
      <c r="B14" s="2">
        <v>75.800003000000004</v>
      </c>
      <c r="C14" s="2">
        <v>621.5</v>
      </c>
      <c r="D14" s="2">
        <v>128.41999799999999</v>
      </c>
      <c r="E14" s="2">
        <v>18.975000000000001</v>
      </c>
      <c r="F14" s="2">
        <v>112</v>
      </c>
      <c r="G14" s="2">
        <v>94.440002000000007</v>
      </c>
      <c r="H14" s="2">
        <v>219</v>
      </c>
      <c r="I14" s="2">
        <v>32.599997999999999</v>
      </c>
      <c r="J14" s="2">
        <v>40.310001</v>
      </c>
      <c r="K14" s="2">
        <v>81.5</v>
      </c>
      <c r="L14" s="2">
        <v>45.360000999999997</v>
      </c>
      <c r="M14" s="2">
        <v>83.410004000000001</v>
      </c>
      <c r="N14" s="2">
        <v>145.429993</v>
      </c>
      <c r="O14" s="2">
        <v>87.099997999999999</v>
      </c>
      <c r="P14" s="2">
        <v>21.209999</v>
      </c>
      <c r="Q14" s="2">
        <v>120.980003</v>
      </c>
      <c r="R14" s="2">
        <v>104.120003</v>
      </c>
      <c r="S14" s="2">
        <v>13.2</v>
      </c>
      <c r="T14" s="2">
        <v>77.129997000000003</v>
      </c>
      <c r="U14" s="2">
        <v>27.704999999999998</v>
      </c>
      <c r="V14" s="2">
        <v>61.220001000000003</v>
      </c>
      <c r="W14" s="2">
        <v>119.769997</v>
      </c>
      <c r="X14" s="2">
        <v>37.700001</v>
      </c>
      <c r="Y14" s="2">
        <v>38.68</v>
      </c>
      <c r="Z14" s="2">
        <v>123.75</v>
      </c>
      <c r="AA14" s="2">
        <v>110.699997</v>
      </c>
      <c r="AB14" s="2">
        <v>19.959999</v>
      </c>
      <c r="AC14" s="5">
        <f t="shared" si="1"/>
        <v>106.95639874602519</v>
      </c>
      <c r="AD14" s="5">
        <f t="shared" si="2"/>
        <v>118.60687022900764</v>
      </c>
      <c r="AE14" s="5">
        <f t="shared" si="3"/>
        <v>106.15854917617138</v>
      </c>
      <c r="AF14" s="5">
        <f t="shared" si="4"/>
        <v>104.14380374005509</v>
      </c>
      <c r="AG14" s="5">
        <f t="shared" si="5"/>
        <v>101.54124837149823</v>
      </c>
      <c r="AH14" s="5">
        <f t="shared" si="6"/>
        <v>158.80275838569432</v>
      </c>
      <c r="AI14" s="5">
        <f t="shared" si="7"/>
        <v>103.05882352941175</v>
      </c>
      <c r="AJ14" s="5">
        <f t="shared" si="8"/>
        <v>113.74737613398464</v>
      </c>
      <c r="AK14" s="5">
        <f t="shared" si="9"/>
        <v>113.45342565306575</v>
      </c>
      <c r="AL14" s="5">
        <f t="shared" si="10"/>
        <v>109.83827937351533</v>
      </c>
      <c r="AM14" s="5">
        <f t="shared" si="11"/>
        <v>103.91752330274807</v>
      </c>
      <c r="AN14" s="5">
        <f t="shared" si="12"/>
        <v>103.60203940871844</v>
      </c>
      <c r="AO14" s="5">
        <f t="shared" si="13"/>
        <v>114.43971569972121</v>
      </c>
      <c r="AP14" s="5">
        <f t="shared" si="14"/>
        <v>96.939343281899681</v>
      </c>
      <c r="AQ14" s="5">
        <f t="shared" si="15"/>
        <v>106.4758985943775</v>
      </c>
      <c r="AR14" s="5">
        <f t="shared" si="16"/>
        <v>96.352345434092797</v>
      </c>
      <c r="AS14" s="5">
        <f t="shared" si="17"/>
        <v>83.269355540072326</v>
      </c>
      <c r="AT14" s="5">
        <f t="shared" si="18"/>
        <v>130.17751479289939</v>
      </c>
      <c r="AU14" s="5">
        <f t="shared" si="19"/>
        <v>106.60677143349749</v>
      </c>
      <c r="AV14" s="5">
        <f t="shared" si="20"/>
        <v>113.91858552631578</v>
      </c>
      <c r="AW14" s="5">
        <f t="shared" si="21"/>
        <v>102.59762535939754</v>
      </c>
      <c r="AX14" s="5">
        <f t="shared" si="22"/>
        <v>110.1130829303967</v>
      </c>
      <c r="AY14" s="5">
        <f t="shared" si="23"/>
        <v>96.173469485370674</v>
      </c>
      <c r="AZ14" s="5">
        <f t="shared" si="24"/>
        <v>106.35139143116281</v>
      </c>
      <c r="BA14" s="5">
        <f t="shared" si="25"/>
        <v>107.51520603849185</v>
      </c>
      <c r="BB14" s="5">
        <f t="shared" si="26"/>
        <v>113.66669898004619</v>
      </c>
      <c r="BC14" s="5">
        <f t="shared" si="27"/>
        <v>97.081711920316721</v>
      </c>
    </row>
    <row r="15" spans="1:55" x14ac:dyDescent="0.2">
      <c r="A15" s="1">
        <v>42877</v>
      </c>
      <c r="B15" s="2">
        <v>78.650002000000001</v>
      </c>
      <c r="C15" s="2">
        <v>601.5</v>
      </c>
      <c r="D15" s="2">
        <v>126.18</v>
      </c>
      <c r="E15" s="2">
        <v>18.629999000000002</v>
      </c>
      <c r="F15" s="2">
        <v>111</v>
      </c>
      <c r="G15" s="2">
        <v>89.940002000000007</v>
      </c>
      <c r="H15" s="2">
        <v>228.199997</v>
      </c>
      <c r="I15" s="2">
        <v>31.715</v>
      </c>
      <c r="J15" s="2">
        <v>41.509998000000003</v>
      </c>
      <c r="K15" s="2">
        <v>82.5</v>
      </c>
      <c r="L15" s="2">
        <v>45.509998000000003</v>
      </c>
      <c r="M15" s="2">
        <v>83.260002</v>
      </c>
      <c r="N15" s="2">
        <v>148.300003</v>
      </c>
      <c r="O15" s="2">
        <v>85.18</v>
      </c>
      <c r="P15" s="2">
        <v>21.34</v>
      </c>
      <c r="Q15" s="2">
        <v>118.32</v>
      </c>
      <c r="R15" s="2">
        <v>107.040001</v>
      </c>
      <c r="S15" s="2">
        <v>12.72</v>
      </c>
      <c r="T15" s="2">
        <v>78.110000999999997</v>
      </c>
      <c r="U15" s="2">
        <v>25.954999999999998</v>
      </c>
      <c r="V15" s="2">
        <v>61.41</v>
      </c>
      <c r="W15" s="2">
        <v>118.779999</v>
      </c>
      <c r="X15" s="2">
        <v>34.099997999999999</v>
      </c>
      <c r="Y15" s="2">
        <v>37.759998000000003</v>
      </c>
      <c r="Z15" s="2">
        <v>120.300003</v>
      </c>
      <c r="AA15" s="2">
        <v>110.599998</v>
      </c>
      <c r="AB15" s="2">
        <v>20.25</v>
      </c>
      <c r="AC15" s="5">
        <f t="shared" si="1"/>
        <v>110.97784488593857</v>
      </c>
      <c r="AD15" s="5">
        <f t="shared" si="2"/>
        <v>114.79007633587786</v>
      </c>
      <c r="AE15" s="5">
        <f t="shared" si="3"/>
        <v>104.30685207649127</v>
      </c>
      <c r="AF15" s="5">
        <f t="shared" si="4"/>
        <v>102.25027454721595</v>
      </c>
      <c r="AG15" s="5">
        <f t="shared" si="5"/>
        <v>100.634630082467</v>
      </c>
      <c r="AH15" s="5">
        <f t="shared" si="6"/>
        <v>151.23591808918923</v>
      </c>
      <c r="AI15" s="5">
        <f t="shared" si="7"/>
        <v>107.38823388235295</v>
      </c>
      <c r="AJ15" s="5">
        <f t="shared" si="8"/>
        <v>110.65945568736915</v>
      </c>
      <c r="AK15" s="5">
        <f t="shared" si="9"/>
        <v>116.83084483058951</v>
      </c>
      <c r="AL15" s="5">
        <f t="shared" si="10"/>
        <v>111.18598832288362</v>
      </c>
      <c r="AM15" s="5">
        <f t="shared" si="11"/>
        <v>104.26115902583464</v>
      </c>
      <c r="AN15" s="5">
        <f t="shared" si="12"/>
        <v>103.41572466983668</v>
      </c>
      <c r="AO15" s="5">
        <f t="shared" si="13"/>
        <v>116.69814342621746</v>
      </c>
      <c r="AP15" s="5">
        <f t="shared" si="14"/>
        <v>94.802450635558174</v>
      </c>
      <c r="AQ15" s="5">
        <f t="shared" si="15"/>
        <v>107.1285140562249</v>
      </c>
      <c r="AR15" s="5">
        <f t="shared" si="16"/>
        <v>94.233833931727204</v>
      </c>
      <c r="AS15" s="5">
        <f t="shared" si="17"/>
        <v>85.604606641038018</v>
      </c>
      <c r="AT15" s="5">
        <f t="shared" si="18"/>
        <v>125.44378698224851</v>
      </c>
      <c r="AU15" s="5">
        <f t="shared" si="19"/>
        <v>107.96130360639403</v>
      </c>
      <c r="AV15" s="5">
        <f t="shared" si="20"/>
        <v>106.72286184210526</v>
      </c>
      <c r="AW15" s="5">
        <f t="shared" si="21"/>
        <v>102.91604165966287</v>
      </c>
      <c r="AX15" s="5">
        <f t="shared" si="22"/>
        <v>109.20290730540334</v>
      </c>
      <c r="AY15" s="5">
        <f t="shared" si="23"/>
        <v>86.989788597199265</v>
      </c>
      <c r="AZ15" s="5">
        <f t="shared" si="24"/>
        <v>103.82182853510665</v>
      </c>
      <c r="BA15" s="5">
        <f t="shared" si="25"/>
        <v>104.51781502202981</v>
      </c>
      <c r="BB15" s="5">
        <f t="shared" si="26"/>
        <v>113.56402005918494</v>
      </c>
      <c r="BC15" s="5">
        <f t="shared" si="27"/>
        <v>98.492222689310438</v>
      </c>
    </row>
    <row r="16" spans="1:55" hidden="1" x14ac:dyDescent="0.2">
      <c r="A16" s="1">
        <v>42884</v>
      </c>
      <c r="B16" s="2">
        <v>78</v>
      </c>
      <c r="C16" s="2">
        <v>597.5</v>
      </c>
      <c r="D16" s="2">
        <v>125.610001</v>
      </c>
      <c r="E16" s="2">
        <v>17.959999</v>
      </c>
      <c r="F16" s="2">
        <v>111.949997</v>
      </c>
      <c r="G16" s="2">
        <v>91.099997999999999</v>
      </c>
      <c r="H16" s="2">
        <v>222.5</v>
      </c>
      <c r="I16" s="2">
        <v>31.41</v>
      </c>
      <c r="J16" s="2">
        <v>42</v>
      </c>
      <c r="K16" s="2">
        <v>82.550003000000004</v>
      </c>
      <c r="L16" s="2">
        <v>44.669998</v>
      </c>
      <c r="M16" s="2">
        <v>85.110000999999997</v>
      </c>
      <c r="N16" s="2">
        <v>149.949997</v>
      </c>
      <c r="O16" s="2">
        <v>85.129997000000003</v>
      </c>
      <c r="P16" s="2">
        <v>22.9</v>
      </c>
      <c r="Q16" s="2">
        <v>118.519997</v>
      </c>
      <c r="R16" s="2">
        <v>106</v>
      </c>
      <c r="S16" s="2">
        <v>12.82</v>
      </c>
      <c r="T16" s="2">
        <v>77.470000999999996</v>
      </c>
      <c r="U16" s="2">
        <v>27.045000000000002</v>
      </c>
      <c r="V16" s="2">
        <v>61.790000999999997</v>
      </c>
      <c r="W16" s="2">
        <v>116.860001</v>
      </c>
      <c r="X16" s="2">
        <v>33.799999</v>
      </c>
      <c r="Y16" s="2">
        <v>37.900002000000001</v>
      </c>
      <c r="Z16" s="2">
        <v>119.5</v>
      </c>
      <c r="AA16" s="2">
        <v>111.349998</v>
      </c>
      <c r="AB16" s="2">
        <v>19.795000000000002</v>
      </c>
      <c r="AC16" s="5">
        <f t="shared" si="1"/>
        <v>110.06066981540836</v>
      </c>
      <c r="AD16" s="5">
        <f t="shared" si="2"/>
        <v>114.02671755725191</v>
      </c>
      <c r="AE16" s="5">
        <f t="shared" si="3"/>
        <v>103.83566170260674</v>
      </c>
      <c r="AF16" s="5">
        <f t="shared" si="4"/>
        <v>98.572996628594751</v>
      </c>
      <c r="AG16" s="5">
        <f t="shared" si="5"/>
        <v>101.4959147371918</v>
      </c>
      <c r="AH16" s="5">
        <f t="shared" si="6"/>
        <v>153.18647463954136</v>
      </c>
      <c r="AI16" s="5">
        <f t="shared" si="7"/>
        <v>104.70588235294119</v>
      </c>
      <c r="AJ16" s="5">
        <f t="shared" si="8"/>
        <v>109.59525471039777</v>
      </c>
      <c r="AK16" s="5">
        <f t="shared" si="9"/>
        <v>118.20996673824844</v>
      </c>
      <c r="AL16" s="5">
        <f t="shared" si="10"/>
        <v>111.25337781347891</v>
      </c>
      <c r="AM16" s="5">
        <f t="shared" si="11"/>
        <v>102.33676048857913</v>
      </c>
      <c r="AN16" s="5">
        <f t="shared" si="12"/>
        <v>105.71357456928145</v>
      </c>
      <c r="AO16" s="5">
        <f t="shared" si="13"/>
        <v>117.99653339634037</v>
      </c>
      <c r="AP16" s="5">
        <f t="shared" si="14"/>
        <v>94.746798992694465</v>
      </c>
      <c r="AQ16" s="5">
        <f t="shared" si="15"/>
        <v>114.9598393574297</v>
      </c>
      <c r="AR16" s="5">
        <f t="shared" si="16"/>
        <v>94.393117941910148</v>
      </c>
      <c r="AS16" s="5">
        <f t="shared" si="17"/>
        <v>84.77287200277614</v>
      </c>
      <c r="AT16" s="5">
        <f t="shared" si="18"/>
        <v>126.42998027613413</v>
      </c>
      <c r="AU16" s="5">
        <f t="shared" si="19"/>
        <v>107.07671477751803</v>
      </c>
      <c r="AV16" s="5">
        <f t="shared" si="20"/>
        <v>111.2047697368421</v>
      </c>
      <c r="AW16" s="5">
        <f t="shared" si="21"/>
        <v>103.5528792878458</v>
      </c>
      <c r="AX16" s="5">
        <f t="shared" si="22"/>
        <v>107.43771648720373</v>
      </c>
      <c r="AY16" s="5">
        <f t="shared" si="23"/>
        <v>86.224485045293747</v>
      </c>
      <c r="AZ16" s="5">
        <f t="shared" si="24"/>
        <v>104.20677218055462</v>
      </c>
      <c r="BA16" s="5">
        <f t="shared" si="25"/>
        <v>103.82276461898809</v>
      </c>
      <c r="BB16" s="5">
        <f t="shared" si="26"/>
        <v>114.3341196666405</v>
      </c>
      <c r="BC16" s="5">
        <f t="shared" si="27"/>
        <v>96.279187562217288</v>
      </c>
    </row>
    <row r="17" spans="1:55" hidden="1" x14ac:dyDescent="0.2">
      <c r="A17" s="1">
        <v>42891</v>
      </c>
      <c r="B17" s="2">
        <v>79.599997999999999</v>
      </c>
      <c r="C17" s="2">
        <v>574</v>
      </c>
      <c r="D17" s="2">
        <v>125.860001</v>
      </c>
      <c r="E17" s="2">
        <v>17.905000999999999</v>
      </c>
      <c r="F17" s="2">
        <v>114.400002</v>
      </c>
      <c r="G17" s="2">
        <v>98.349997999999999</v>
      </c>
      <c r="H17" s="2">
        <v>233.699997</v>
      </c>
      <c r="I17" s="2">
        <v>32</v>
      </c>
      <c r="J17" s="2">
        <v>43.759998000000003</v>
      </c>
      <c r="K17" s="2">
        <v>82.949996999999996</v>
      </c>
      <c r="L17" s="2">
        <v>46.400002000000001</v>
      </c>
      <c r="M17" s="2">
        <v>85.589995999999999</v>
      </c>
      <c r="N17" s="2">
        <v>153.63000500000001</v>
      </c>
      <c r="O17" s="2">
        <v>82.639999000000003</v>
      </c>
      <c r="P17" s="2">
        <v>22.85</v>
      </c>
      <c r="Q17" s="2">
        <v>117.620003</v>
      </c>
      <c r="R17" s="2">
        <v>101.089996</v>
      </c>
      <c r="S17" s="2">
        <v>12.93</v>
      </c>
      <c r="T17" s="2">
        <v>77.870002999999997</v>
      </c>
      <c r="U17" s="2">
        <v>27.325001</v>
      </c>
      <c r="V17" s="2">
        <v>61.040000999999997</v>
      </c>
      <c r="W17" s="2">
        <v>117.980003</v>
      </c>
      <c r="X17" s="2">
        <v>33.799999</v>
      </c>
      <c r="Y17" s="2">
        <v>38.049999</v>
      </c>
      <c r="Z17" s="2">
        <v>119</v>
      </c>
      <c r="AA17" s="2">
        <v>110.25</v>
      </c>
      <c r="AB17" s="2">
        <v>19.674999</v>
      </c>
      <c r="AC17" s="5">
        <f t="shared" si="1"/>
        <v>112.31832175878418</v>
      </c>
      <c r="AD17" s="5">
        <f t="shared" si="2"/>
        <v>109.54198473282443</v>
      </c>
      <c r="AE17" s="5">
        <f t="shared" si="3"/>
        <v>104.04232450985927</v>
      </c>
      <c r="AF17" s="5">
        <f t="shared" si="4"/>
        <v>98.271141507746492</v>
      </c>
      <c r="AG17" s="5">
        <f t="shared" si="5"/>
        <v>103.71713407840977</v>
      </c>
      <c r="AH17" s="5">
        <f t="shared" si="6"/>
        <v>165.37749511724405</v>
      </c>
      <c r="AI17" s="5">
        <f t="shared" si="7"/>
        <v>109.97646917647059</v>
      </c>
      <c r="AJ17" s="5">
        <f t="shared" si="8"/>
        <v>111.65387299371947</v>
      </c>
      <c r="AK17" s="5">
        <f t="shared" si="9"/>
        <v>123.16352162013855</v>
      </c>
      <c r="AL17" s="5">
        <f t="shared" si="10"/>
        <v>111.79245330697252</v>
      </c>
      <c r="AM17" s="5">
        <f t="shared" si="11"/>
        <v>106.3001142588722</v>
      </c>
      <c r="AN17" s="5">
        <f t="shared" si="12"/>
        <v>106.30976757397175</v>
      </c>
      <c r="AO17" s="5">
        <f t="shared" si="13"/>
        <v>120.89235330669889</v>
      </c>
      <c r="AP17" s="5">
        <f t="shared" si="14"/>
        <v>91.975515681146717</v>
      </c>
      <c r="AQ17" s="5">
        <f t="shared" si="15"/>
        <v>114.70883534136547</v>
      </c>
      <c r="AR17" s="5">
        <f t="shared" si="16"/>
        <v>93.676333922846993</v>
      </c>
      <c r="AS17" s="5">
        <f t="shared" si="17"/>
        <v>80.846125393105197</v>
      </c>
      <c r="AT17" s="5">
        <f t="shared" si="18"/>
        <v>127.51479289940828</v>
      </c>
      <c r="AU17" s="5">
        <f t="shared" si="19"/>
        <v>107.62958555990561</v>
      </c>
      <c r="AV17" s="5">
        <f t="shared" si="20"/>
        <v>112.35608963815788</v>
      </c>
      <c r="AW17" s="5">
        <f t="shared" si="21"/>
        <v>102.29596622409807</v>
      </c>
      <c r="AX17" s="5">
        <f t="shared" si="22"/>
        <v>108.46741404249556</v>
      </c>
      <c r="AY17" s="5">
        <f t="shared" si="23"/>
        <v>86.224485045293747</v>
      </c>
      <c r="AZ17" s="5">
        <f t="shared" si="24"/>
        <v>104.6191917684683</v>
      </c>
      <c r="BA17" s="5">
        <f t="shared" si="25"/>
        <v>103.38835974610529</v>
      </c>
      <c r="BB17" s="5">
        <f t="shared" si="26"/>
        <v>113.20464229597127</v>
      </c>
      <c r="BC17" s="5">
        <f t="shared" si="27"/>
        <v>95.695525082467171</v>
      </c>
    </row>
    <row r="18" spans="1:55" hidden="1" x14ac:dyDescent="0.2">
      <c r="A18" s="1">
        <v>42898</v>
      </c>
      <c r="B18" s="2">
        <v>79.400002000000001</v>
      </c>
      <c r="C18" s="2">
        <v>614.5</v>
      </c>
      <c r="D18" s="2">
        <v>129.58999600000001</v>
      </c>
      <c r="E18" s="2">
        <v>17.945</v>
      </c>
      <c r="F18" s="2">
        <v>115.949997</v>
      </c>
      <c r="G18" s="2">
        <v>90.010002</v>
      </c>
      <c r="H18" s="2">
        <v>220.699997</v>
      </c>
      <c r="I18" s="2">
        <v>32</v>
      </c>
      <c r="J18" s="2">
        <v>43.549999</v>
      </c>
      <c r="K18" s="2">
        <v>80.550003000000004</v>
      </c>
      <c r="L18" s="2">
        <v>45.369999</v>
      </c>
      <c r="M18" s="2">
        <v>86.610000999999997</v>
      </c>
      <c r="N18" s="2">
        <v>151.479996</v>
      </c>
      <c r="O18" s="2">
        <v>86.959998999999996</v>
      </c>
      <c r="P18" s="2">
        <v>22.77</v>
      </c>
      <c r="Q18" s="2">
        <v>118</v>
      </c>
      <c r="R18" s="2">
        <v>94.519997000000004</v>
      </c>
      <c r="S18" s="2">
        <v>12.69</v>
      </c>
      <c r="T18" s="2">
        <v>75.739998</v>
      </c>
      <c r="U18" s="2">
        <v>26.995000999999998</v>
      </c>
      <c r="V18" s="2">
        <v>64.510002</v>
      </c>
      <c r="W18" s="2">
        <v>113.5</v>
      </c>
      <c r="X18" s="2">
        <v>31.799999</v>
      </c>
      <c r="Y18" s="2">
        <v>38.229999999999997</v>
      </c>
      <c r="Z18" s="2">
        <v>116</v>
      </c>
      <c r="AA18" s="2">
        <v>124.900002</v>
      </c>
      <c r="AB18" s="2">
        <v>19.200001</v>
      </c>
      <c r="AC18" s="5">
        <f t="shared" si="1"/>
        <v>112.03612055724057</v>
      </c>
      <c r="AD18" s="5">
        <f t="shared" si="2"/>
        <v>117.2709923664122</v>
      </c>
      <c r="AE18" s="5">
        <f t="shared" si="3"/>
        <v>107.12572946081072</v>
      </c>
      <c r="AF18" s="5">
        <f t="shared" si="4"/>
        <v>98.490674999488192</v>
      </c>
      <c r="AG18" s="5">
        <f t="shared" si="5"/>
        <v>105.12238789331674</v>
      </c>
      <c r="AH18" s="5">
        <f t="shared" si="6"/>
        <v>151.3536244938015</v>
      </c>
      <c r="AI18" s="5">
        <f t="shared" si="7"/>
        <v>103.85882211764705</v>
      </c>
      <c r="AJ18" s="5">
        <f t="shared" si="8"/>
        <v>111.65387299371947</v>
      </c>
      <c r="AK18" s="5">
        <f t="shared" si="9"/>
        <v>122.57247460097031</v>
      </c>
      <c r="AL18" s="5">
        <f t="shared" si="10"/>
        <v>108.55795991474233</v>
      </c>
      <c r="AM18" s="5">
        <f t="shared" si="11"/>
        <v>103.94042822724271</v>
      </c>
      <c r="AN18" s="5">
        <f t="shared" si="12"/>
        <v>107.5766971164651</v>
      </c>
      <c r="AO18" s="5">
        <f t="shared" si="13"/>
        <v>119.20049859615204</v>
      </c>
      <c r="AP18" s="5">
        <f t="shared" si="14"/>
        <v>96.783529143762465</v>
      </c>
      <c r="AQ18" s="5">
        <f t="shared" si="15"/>
        <v>114.30722891566263</v>
      </c>
      <c r="AR18" s="5">
        <f t="shared" si="16"/>
        <v>93.978975692560937</v>
      </c>
      <c r="AS18" s="5">
        <f t="shared" si="17"/>
        <v>75.591807616828149</v>
      </c>
      <c r="AT18" s="5">
        <f t="shared" si="18"/>
        <v>125.14792899408282</v>
      </c>
      <c r="AU18" s="5">
        <f t="shared" si="19"/>
        <v>104.6855564529525</v>
      </c>
      <c r="AV18" s="5">
        <f t="shared" si="20"/>
        <v>110.99918174342105</v>
      </c>
      <c r="AW18" s="5">
        <f t="shared" si="21"/>
        <v>108.11128567492159</v>
      </c>
      <c r="AX18" s="5">
        <f t="shared" si="22"/>
        <v>104.34862841818411</v>
      </c>
      <c r="AY18" s="5">
        <f t="shared" si="23"/>
        <v>81.122444359121317</v>
      </c>
      <c r="AZ18" s="5">
        <f t="shared" si="24"/>
        <v>105.11410792175164</v>
      </c>
      <c r="BA18" s="5">
        <f t="shared" si="25"/>
        <v>100.78193050880853</v>
      </c>
      <c r="BB18" s="5">
        <f t="shared" si="26"/>
        <v>128.24725668186937</v>
      </c>
      <c r="BC18" s="5">
        <f t="shared" si="27"/>
        <v>93.385223413678176</v>
      </c>
    </row>
    <row r="19" spans="1:55" x14ac:dyDescent="0.2">
      <c r="A19" s="1">
        <v>42905</v>
      </c>
      <c r="B19" s="2">
        <v>75.379997000000003</v>
      </c>
      <c r="C19" s="2">
        <v>599</v>
      </c>
      <c r="D19" s="2">
        <v>130.03999300000001</v>
      </c>
      <c r="E19" s="2">
        <v>18.170000000000002</v>
      </c>
      <c r="F19" s="2">
        <v>118</v>
      </c>
      <c r="G19" s="2">
        <v>88.279999000000004</v>
      </c>
      <c r="H19" s="2">
        <v>215</v>
      </c>
      <c r="I19" s="2">
        <v>33.150002000000001</v>
      </c>
      <c r="J19" s="2">
        <v>43.330002</v>
      </c>
      <c r="K19" s="2">
        <v>83.550003000000004</v>
      </c>
      <c r="L19" s="2">
        <v>43.68</v>
      </c>
      <c r="M19" s="2">
        <v>88.080001999999993</v>
      </c>
      <c r="N19" s="2">
        <v>152.38999899999999</v>
      </c>
      <c r="O19" s="2">
        <v>86.970000999999996</v>
      </c>
      <c r="P19" s="2">
        <v>22.860001</v>
      </c>
      <c r="Q19" s="2">
        <v>118.150002</v>
      </c>
      <c r="R19" s="2">
        <v>98.470000999999996</v>
      </c>
      <c r="S19" s="2">
        <v>12.19</v>
      </c>
      <c r="T19" s="2">
        <v>77.279999000000004</v>
      </c>
      <c r="U19" s="2">
        <v>26.495000999999998</v>
      </c>
      <c r="V19" s="2">
        <v>64.400002000000001</v>
      </c>
      <c r="W19" s="2">
        <v>114.410004</v>
      </c>
      <c r="X19" s="2">
        <v>32.599997999999999</v>
      </c>
      <c r="Y19" s="2">
        <v>38.32</v>
      </c>
      <c r="Z19" s="2">
        <v>116.5</v>
      </c>
      <c r="AA19" s="2">
        <v>121.349998</v>
      </c>
      <c r="AB19" s="2">
        <v>17.200001</v>
      </c>
      <c r="AC19" s="5">
        <f t="shared" si="1"/>
        <v>106.36375590389069</v>
      </c>
      <c r="AD19" s="5">
        <f t="shared" si="2"/>
        <v>114.31297709923665</v>
      </c>
      <c r="AE19" s="5">
        <f t="shared" si="3"/>
        <v>107.49772003391156</v>
      </c>
      <c r="AF19" s="5">
        <f t="shared" si="4"/>
        <v>99.725581763204275</v>
      </c>
      <c r="AG19" s="5">
        <f t="shared" si="5"/>
        <v>106.98095810568564</v>
      </c>
      <c r="AH19" s="5">
        <f t="shared" si="6"/>
        <v>148.44458973525155</v>
      </c>
      <c r="AI19" s="5">
        <f t="shared" si="7"/>
        <v>101.17647058823529</v>
      </c>
      <c r="AJ19" s="5">
        <f t="shared" si="8"/>
        <v>115.66644103279833</v>
      </c>
      <c r="AK19" s="5">
        <f t="shared" si="9"/>
        <v>121.95328798067236</v>
      </c>
      <c r="AL19" s="5">
        <f t="shared" si="10"/>
        <v>112.60108676284719</v>
      </c>
      <c r="AM19" s="5">
        <f t="shared" si="11"/>
        <v>100.06872393728641</v>
      </c>
      <c r="AN19" s="5">
        <f t="shared" si="12"/>
        <v>109.40255845478677</v>
      </c>
      <c r="AO19" s="5">
        <f t="shared" si="13"/>
        <v>119.91658530191083</v>
      </c>
      <c r="AP19" s="5">
        <f t="shared" si="14"/>
        <v>96.794661030487717</v>
      </c>
      <c r="AQ19" s="5">
        <f t="shared" si="15"/>
        <v>114.75904116465863</v>
      </c>
      <c r="AR19" s="5">
        <f t="shared" si="16"/>
        <v>94.098442085034122</v>
      </c>
      <c r="AS19" s="5">
        <f t="shared" si="17"/>
        <v>78.750799914021101</v>
      </c>
      <c r="AT19" s="5">
        <f t="shared" si="18"/>
        <v>120.21696252465482</v>
      </c>
      <c r="AU19" s="5">
        <f t="shared" si="19"/>
        <v>106.81409970460538</v>
      </c>
      <c r="AV19" s="5">
        <f t="shared" si="20"/>
        <v>108.94326069078946</v>
      </c>
      <c r="AW19" s="5">
        <f t="shared" si="21"/>
        <v>107.92693842557193</v>
      </c>
      <c r="AX19" s="5">
        <f t="shared" si="22"/>
        <v>105.18525986536527</v>
      </c>
      <c r="AY19" s="5">
        <f t="shared" si="23"/>
        <v>83.163258082569939</v>
      </c>
      <c r="AZ19" s="5">
        <f t="shared" si="24"/>
        <v>105.36156462363388</v>
      </c>
      <c r="BA19" s="5">
        <f t="shared" si="25"/>
        <v>101.21633538169132</v>
      </c>
      <c r="BB19" s="5">
        <f t="shared" si="26"/>
        <v>124.60211443271501</v>
      </c>
      <c r="BC19" s="5">
        <f t="shared" si="27"/>
        <v>83.657596481400603</v>
      </c>
    </row>
    <row r="20" spans="1:55" hidden="1" x14ac:dyDescent="0.2">
      <c r="A20" s="1">
        <v>42912</v>
      </c>
      <c r="B20" s="2">
        <v>74.949996999999996</v>
      </c>
      <c r="C20" s="2">
        <v>584.5</v>
      </c>
      <c r="D20" s="2">
        <v>133.38999899999999</v>
      </c>
      <c r="E20" s="2">
        <v>18.23</v>
      </c>
      <c r="F20" s="2">
        <v>118.5</v>
      </c>
      <c r="G20" s="2">
        <v>95.110000999999997</v>
      </c>
      <c r="H20" s="2">
        <v>220</v>
      </c>
      <c r="I20" s="2">
        <v>32.900002000000001</v>
      </c>
      <c r="J20" s="2">
        <v>44.380001</v>
      </c>
      <c r="K20" s="2">
        <v>85.5</v>
      </c>
      <c r="L20" s="2">
        <v>45.23</v>
      </c>
      <c r="M20" s="2">
        <v>89.220000999999996</v>
      </c>
      <c r="N20" s="2">
        <v>155.179993</v>
      </c>
      <c r="O20" s="2">
        <v>87.010002</v>
      </c>
      <c r="P20" s="2">
        <v>22.43</v>
      </c>
      <c r="Q20" s="2">
        <v>118.25</v>
      </c>
      <c r="R20" s="2">
        <v>104.550003</v>
      </c>
      <c r="S20" s="2">
        <v>12.3</v>
      </c>
      <c r="T20" s="2">
        <v>77.139999000000003</v>
      </c>
      <c r="U20" s="2">
        <v>28.799999</v>
      </c>
      <c r="V20" s="2">
        <v>63.549999</v>
      </c>
      <c r="W20" s="2">
        <v>114.980003</v>
      </c>
      <c r="X20" s="2">
        <v>33.299999</v>
      </c>
      <c r="Y20" s="2">
        <v>38.860000999999997</v>
      </c>
      <c r="Z20" s="2">
        <v>121.199997</v>
      </c>
      <c r="AA20" s="2">
        <v>129</v>
      </c>
      <c r="AB20" s="2">
        <v>17.25</v>
      </c>
      <c r="AC20" s="5">
        <f t="shared" si="1"/>
        <v>105.75701118567753</v>
      </c>
      <c r="AD20" s="5">
        <f t="shared" si="2"/>
        <v>111.54580152671755</v>
      </c>
      <c r="AE20" s="5">
        <f t="shared" si="3"/>
        <v>110.26700661100266</v>
      </c>
      <c r="AF20" s="5">
        <f t="shared" si="4"/>
        <v>100.05489023352854</v>
      </c>
      <c r="AG20" s="5">
        <f t="shared" si="5"/>
        <v>107.43426725020124</v>
      </c>
      <c r="AH20" s="5">
        <f t="shared" si="6"/>
        <v>159.92937514832056</v>
      </c>
      <c r="AI20" s="5">
        <f t="shared" si="7"/>
        <v>103.5294117647059</v>
      </c>
      <c r="AJ20" s="5">
        <f t="shared" si="8"/>
        <v>114.79414515003489</v>
      </c>
      <c r="AK20" s="5">
        <f t="shared" si="9"/>
        <v>124.90853433460553</v>
      </c>
      <c r="AL20" s="5">
        <f t="shared" si="10"/>
        <v>115.22911517098848</v>
      </c>
      <c r="AM20" s="5">
        <f t="shared" si="11"/>
        <v>103.61969742865074</v>
      </c>
      <c r="AN20" s="5">
        <f t="shared" si="12"/>
        <v>110.81853034856464</v>
      </c>
      <c r="AO20" s="5">
        <f t="shared" si="13"/>
        <v>122.1120479680194</v>
      </c>
      <c r="AP20" s="5">
        <f t="shared" si="14"/>
        <v>96.839180786626173</v>
      </c>
      <c r="AQ20" s="5">
        <f t="shared" si="15"/>
        <v>112.60040160642568</v>
      </c>
      <c r="AR20" s="5">
        <f t="shared" si="16"/>
        <v>94.178083691909592</v>
      </c>
      <c r="AS20" s="5">
        <f t="shared" si="17"/>
        <v>83.613245492536421</v>
      </c>
      <c r="AT20" s="5">
        <f t="shared" si="18"/>
        <v>121.30177514792899</v>
      </c>
      <c r="AU20" s="5">
        <f t="shared" si="19"/>
        <v>106.62059589828876</v>
      </c>
      <c r="AV20" s="5">
        <f t="shared" si="20"/>
        <v>118.42104851973684</v>
      </c>
      <c r="AW20" s="5">
        <f t="shared" si="21"/>
        <v>106.50243192567225</v>
      </c>
      <c r="AX20" s="5">
        <f t="shared" si="22"/>
        <v>105.70930051602372</v>
      </c>
      <c r="AY20" s="5">
        <f t="shared" si="23"/>
        <v>84.948974873750643</v>
      </c>
      <c r="AZ20" s="5">
        <f t="shared" si="24"/>
        <v>106.84630758444618</v>
      </c>
      <c r="BA20" s="5">
        <f t="shared" si="25"/>
        <v>105.29973858036034</v>
      </c>
      <c r="BB20" s="5">
        <f t="shared" si="26"/>
        <v>132.45713248236095</v>
      </c>
      <c r="BC20" s="5">
        <f t="shared" si="27"/>
        <v>83.900782290894071</v>
      </c>
    </row>
    <row r="21" spans="1:55" hidden="1" x14ac:dyDescent="0.2">
      <c r="A21" s="1">
        <v>42919</v>
      </c>
      <c r="B21" s="2">
        <v>75.839995999999999</v>
      </c>
      <c r="C21" s="2">
        <v>618</v>
      </c>
      <c r="D21" s="2">
        <v>127.230003</v>
      </c>
      <c r="E21" s="2">
        <v>17.620000999999998</v>
      </c>
      <c r="F21" s="2">
        <v>117</v>
      </c>
      <c r="G21" s="2">
        <v>87.150002000000001</v>
      </c>
      <c r="H21" s="2">
        <v>207.10000600000001</v>
      </c>
      <c r="I21" s="2">
        <v>31.299999</v>
      </c>
      <c r="J21" s="2">
        <v>42.549999</v>
      </c>
      <c r="K21" s="2">
        <v>83.599997999999999</v>
      </c>
      <c r="L21" s="2">
        <v>46.599997999999999</v>
      </c>
      <c r="M21" s="2">
        <v>88.800003000000004</v>
      </c>
      <c r="N21" s="2">
        <v>153.44000199999999</v>
      </c>
      <c r="O21" s="2">
        <v>91.559997999999993</v>
      </c>
      <c r="P21" s="2">
        <v>22.870000999999998</v>
      </c>
      <c r="Q21" s="2">
        <v>116</v>
      </c>
      <c r="R21" s="2">
        <v>100.519997</v>
      </c>
      <c r="S21" s="2">
        <v>12.8</v>
      </c>
      <c r="T21" s="2">
        <v>78.370002999999997</v>
      </c>
      <c r="U21" s="2">
        <v>28.200001</v>
      </c>
      <c r="V21" s="2">
        <v>67.239998</v>
      </c>
      <c r="W21" s="2">
        <v>110</v>
      </c>
      <c r="X21" s="2">
        <v>32.299999</v>
      </c>
      <c r="Y21" s="2">
        <v>39.439999</v>
      </c>
      <c r="Z21" s="2">
        <v>114.400002</v>
      </c>
      <c r="AA21" s="2">
        <v>124.5</v>
      </c>
      <c r="AB21" s="2">
        <v>16.850000000000001</v>
      </c>
      <c r="AC21" s="5">
        <f t="shared" si="1"/>
        <v>107.01283023792168</v>
      </c>
      <c r="AD21" s="5">
        <f t="shared" si="2"/>
        <v>117.93893129770991</v>
      </c>
      <c r="AE21" s="5">
        <f t="shared" si="3"/>
        <v>105.17483834690553</v>
      </c>
      <c r="AF21" s="5">
        <f t="shared" si="4"/>
        <v>96.706926273706145</v>
      </c>
      <c r="AG21" s="5">
        <f t="shared" si="5"/>
        <v>106.0743398166544</v>
      </c>
      <c r="AH21" s="5">
        <f t="shared" si="6"/>
        <v>146.54447710535601</v>
      </c>
      <c r="AI21" s="5">
        <f t="shared" si="7"/>
        <v>97.458826352941173</v>
      </c>
      <c r="AJ21" s="5">
        <f t="shared" si="8"/>
        <v>109.21144103279832</v>
      </c>
      <c r="AK21" s="5">
        <f t="shared" si="9"/>
        <v>119.75795158339295</v>
      </c>
      <c r="AL21" s="5">
        <f t="shared" si="10"/>
        <v>112.66846547177084</v>
      </c>
      <c r="AM21" s="5">
        <f t="shared" si="11"/>
        <v>106.75829522298761</v>
      </c>
      <c r="AN21" s="5">
        <f t="shared" si="12"/>
        <v>110.29685851951663</v>
      </c>
      <c r="AO21" s="5">
        <f t="shared" si="13"/>
        <v>120.74283882998364</v>
      </c>
      <c r="AP21" s="5">
        <f t="shared" si="14"/>
        <v>101.90317199561873</v>
      </c>
      <c r="AQ21" s="5">
        <f t="shared" si="15"/>
        <v>114.80924196787147</v>
      </c>
      <c r="AR21" s="5">
        <f t="shared" si="16"/>
        <v>92.386111697771781</v>
      </c>
      <c r="AS21" s="5">
        <f t="shared" si="17"/>
        <v>80.390272069815481</v>
      </c>
      <c r="AT21" s="5">
        <f t="shared" si="18"/>
        <v>126.23274161735701</v>
      </c>
      <c r="AU21" s="5">
        <f t="shared" si="19"/>
        <v>108.32067058246497</v>
      </c>
      <c r="AV21" s="5">
        <f t="shared" si="20"/>
        <v>115.95395148026316</v>
      </c>
      <c r="AW21" s="5">
        <f t="shared" si="21"/>
        <v>112.68644252342692</v>
      </c>
      <c r="AX21" s="5">
        <f t="shared" si="22"/>
        <v>101.13082930396698</v>
      </c>
      <c r="AY21" s="5">
        <f t="shared" si="23"/>
        <v>82.397954530664421</v>
      </c>
      <c r="AZ21" s="5">
        <f t="shared" si="24"/>
        <v>108.44102305309384</v>
      </c>
      <c r="BA21" s="5">
        <f t="shared" si="25"/>
        <v>99.391836653203072</v>
      </c>
      <c r="BB21" s="5">
        <f t="shared" si="26"/>
        <v>127.83653483762743</v>
      </c>
      <c r="BC21" s="5">
        <f t="shared" si="27"/>
        <v>81.955256904438571</v>
      </c>
    </row>
    <row r="22" spans="1:55" hidden="1" x14ac:dyDescent="0.2">
      <c r="A22" s="1">
        <v>42926</v>
      </c>
      <c r="B22" s="2">
        <v>75.150002000000001</v>
      </c>
      <c r="C22" s="2">
        <v>618.5</v>
      </c>
      <c r="D22" s="2">
        <v>127.599998</v>
      </c>
      <c r="E22" s="2">
        <v>18.445</v>
      </c>
      <c r="F22" s="2">
        <v>117.5</v>
      </c>
      <c r="G22" s="2">
        <v>89.099997999999999</v>
      </c>
      <c r="H22" s="2">
        <v>204.5</v>
      </c>
      <c r="I22" s="2">
        <v>31.200001</v>
      </c>
      <c r="J22" s="2">
        <v>42.07</v>
      </c>
      <c r="K22" s="2">
        <v>82.25</v>
      </c>
      <c r="L22" s="2">
        <v>46.290000999999997</v>
      </c>
      <c r="M22" s="2">
        <v>87.860000999999997</v>
      </c>
      <c r="N22" s="2">
        <v>156.279999</v>
      </c>
      <c r="O22" s="2">
        <v>93.5</v>
      </c>
      <c r="P22" s="2">
        <v>23.34</v>
      </c>
      <c r="Q22" s="2">
        <v>116.019997</v>
      </c>
      <c r="R22" s="2">
        <v>102.55999799999999</v>
      </c>
      <c r="S22" s="2">
        <v>12.69</v>
      </c>
      <c r="T22" s="2">
        <v>79.279999000000004</v>
      </c>
      <c r="U22" s="2">
        <v>27.075001</v>
      </c>
      <c r="V22" s="2">
        <v>67.690002000000007</v>
      </c>
      <c r="W22" s="2">
        <v>112.089996</v>
      </c>
      <c r="X22" s="2">
        <v>32.400002000000001</v>
      </c>
      <c r="Y22" s="2">
        <v>38.900002000000001</v>
      </c>
      <c r="Z22" s="2">
        <v>117</v>
      </c>
      <c r="AA22" s="2">
        <v>126.550003</v>
      </c>
      <c r="AB22" s="2">
        <v>16.695</v>
      </c>
      <c r="AC22" s="5">
        <f t="shared" si="1"/>
        <v>106.03922508652921</v>
      </c>
      <c r="AD22" s="5">
        <f t="shared" si="2"/>
        <v>118.03435114503817</v>
      </c>
      <c r="AE22" s="5">
        <f t="shared" si="3"/>
        <v>105.48069516838312</v>
      </c>
      <c r="AF22" s="5">
        <f t="shared" si="4"/>
        <v>101.23491225219057</v>
      </c>
      <c r="AG22" s="5">
        <f t="shared" si="5"/>
        <v>106.52764896117002</v>
      </c>
      <c r="AH22" s="5">
        <f t="shared" si="6"/>
        <v>149.82343450776131</v>
      </c>
      <c r="AI22" s="5">
        <f t="shared" si="7"/>
        <v>96.235294117647058</v>
      </c>
      <c r="AJ22" s="5">
        <f t="shared" si="8"/>
        <v>108.86252965806003</v>
      </c>
      <c r="AK22" s="5">
        <f t="shared" si="9"/>
        <v>118.40698334947885</v>
      </c>
      <c r="AL22" s="5">
        <f t="shared" si="10"/>
        <v>110.84906108554155</v>
      </c>
      <c r="AM22" s="5">
        <f t="shared" si="11"/>
        <v>106.04810739756667</v>
      </c>
      <c r="AN22" s="5">
        <f t="shared" si="12"/>
        <v>109.12929923911814</v>
      </c>
      <c r="AO22" s="5">
        <f t="shared" si="13"/>
        <v>122.97764915049341</v>
      </c>
      <c r="AP22" s="5">
        <f t="shared" si="14"/>
        <v>104.06232841541076</v>
      </c>
      <c r="AQ22" s="5">
        <f t="shared" si="15"/>
        <v>117.16867469879517</v>
      </c>
      <c r="AR22" s="5">
        <f t="shared" si="16"/>
        <v>92.402037948423683</v>
      </c>
      <c r="AS22" s="5">
        <f t="shared" si="17"/>
        <v>82.021750783575243</v>
      </c>
      <c r="AT22" s="5">
        <f t="shared" si="18"/>
        <v>125.14792899408282</v>
      </c>
      <c r="AU22" s="5">
        <f t="shared" si="19"/>
        <v>109.57843979484285</v>
      </c>
      <c r="AV22" s="5">
        <f t="shared" si="20"/>
        <v>111.32812911184212</v>
      </c>
      <c r="AW22" s="5">
        <f t="shared" si="21"/>
        <v>113.44059706521192</v>
      </c>
      <c r="AX22" s="5">
        <f t="shared" si="22"/>
        <v>103.05231138325763</v>
      </c>
      <c r="AY22" s="5">
        <f t="shared" si="23"/>
        <v>82.653064218034075</v>
      </c>
      <c r="AZ22" s="5">
        <f t="shared" si="24"/>
        <v>106.9562910903572</v>
      </c>
      <c r="BA22" s="5">
        <f t="shared" si="25"/>
        <v>101.65074025457412</v>
      </c>
      <c r="BB22" s="5">
        <f t="shared" si="26"/>
        <v>129.94147684507112</v>
      </c>
      <c r="BC22" s="5">
        <f t="shared" si="27"/>
        <v>81.201365817187053</v>
      </c>
    </row>
    <row r="23" spans="1:55" x14ac:dyDescent="0.2">
      <c r="A23" s="1">
        <v>42933</v>
      </c>
      <c r="B23" s="2">
        <v>76.290001000000004</v>
      </c>
      <c r="C23" s="2">
        <v>618.5</v>
      </c>
      <c r="D23" s="2">
        <v>124.550003</v>
      </c>
      <c r="E23" s="2">
        <v>19.129999000000002</v>
      </c>
      <c r="F23" s="2">
        <v>122.5</v>
      </c>
      <c r="G23" s="2">
        <v>92.220000999999996</v>
      </c>
      <c r="H23" s="2">
        <v>199.300003</v>
      </c>
      <c r="I23" s="2">
        <v>31.985001</v>
      </c>
      <c r="J23" s="2">
        <v>43.040000999999997</v>
      </c>
      <c r="K23" s="2">
        <v>83.800003000000004</v>
      </c>
      <c r="L23" s="2">
        <v>48.200001</v>
      </c>
      <c r="M23" s="2">
        <v>88.57</v>
      </c>
      <c r="N23" s="2">
        <v>155.429993</v>
      </c>
      <c r="O23" s="2">
        <v>91.82</v>
      </c>
      <c r="P23" s="2">
        <v>23.469999000000001</v>
      </c>
      <c r="Q23" s="2">
        <v>115.709999</v>
      </c>
      <c r="R23" s="2">
        <v>106.220001</v>
      </c>
      <c r="S23" s="2">
        <v>12.69</v>
      </c>
      <c r="T23" s="2">
        <v>80.480002999999996</v>
      </c>
      <c r="U23" s="2">
        <v>27.684999000000001</v>
      </c>
      <c r="V23" s="2">
        <v>66.760002</v>
      </c>
      <c r="W23" s="2">
        <v>114.260002</v>
      </c>
      <c r="X23" s="2">
        <v>32.299999</v>
      </c>
      <c r="Y23" s="2">
        <v>39.450001</v>
      </c>
      <c r="Z23" s="2">
        <v>122.25</v>
      </c>
      <c r="AA23" s="2">
        <v>133.39999399999999</v>
      </c>
      <c r="AB23" s="2">
        <v>17.215</v>
      </c>
      <c r="AC23" s="5">
        <f t="shared" si="1"/>
        <v>107.64780269587403</v>
      </c>
      <c r="AD23" s="5">
        <f t="shared" si="2"/>
        <v>118.03435114503817</v>
      </c>
      <c r="AE23" s="5">
        <f t="shared" si="3"/>
        <v>102.95941305315853</v>
      </c>
      <c r="AF23" s="5">
        <f t="shared" si="4"/>
        <v>104.99451179991833</v>
      </c>
      <c r="AG23" s="5">
        <f t="shared" si="5"/>
        <v>111.06074040632619</v>
      </c>
      <c r="AH23" s="5">
        <f t="shared" si="6"/>
        <v>155.0697821578984</v>
      </c>
      <c r="AI23" s="5">
        <f t="shared" si="7"/>
        <v>93.788236705882355</v>
      </c>
      <c r="AJ23" s="5">
        <f t="shared" si="8"/>
        <v>111.60153872993719</v>
      </c>
      <c r="AK23" s="5">
        <f t="shared" si="9"/>
        <v>121.13707349105189</v>
      </c>
      <c r="AL23" s="5">
        <f t="shared" si="10"/>
        <v>112.93801400018926</v>
      </c>
      <c r="AM23" s="5">
        <f t="shared" si="11"/>
        <v>110.42382311918335</v>
      </c>
      <c r="AN23" s="5">
        <f t="shared" si="12"/>
        <v>110.01117600270337</v>
      </c>
      <c r="AO23" s="5">
        <f t="shared" si="13"/>
        <v>122.3087744364373</v>
      </c>
      <c r="AP23" s="5">
        <f t="shared" si="14"/>
        <v>102.19254540217129</v>
      </c>
      <c r="AQ23" s="5">
        <f t="shared" si="15"/>
        <v>117.82128012048192</v>
      </c>
      <c r="AR23" s="5">
        <f t="shared" si="16"/>
        <v>92.155145622095347</v>
      </c>
      <c r="AS23" s="5">
        <f t="shared" si="17"/>
        <v>84.948816499129748</v>
      </c>
      <c r="AT23" s="5">
        <f t="shared" si="18"/>
        <v>125.14792899408282</v>
      </c>
      <c r="AU23" s="5">
        <f t="shared" si="19"/>
        <v>111.2370493776655</v>
      </c>
      <c r="AV23" s="5">
        <f t="shared" si="20"/>
        <v>113.83634457236842</v>
      </c>
      <c r="AW23" s="5">
        <f t="shared" si="21"/>
        <v>111.88202486616474</v>
      </c>
      <c r="AX23" s="5">
        <f t="shared" si="22"/>
        <v>105.04735235029932</v>
      </c>
      <c r="AY23" s="5">
        <f t="shared" si="23"/>
        <v>82.397954530664421</v>
      </c>
      <c r="AZ23" s="5">
        <f t="shared" si="24"/>
        <v>108.46852374122969</v>
      </c>
      <c r="BA23" s="5">
        <f t="shared" si="25"/>
        <v>106.21199141984347</v>
      </c>
      <c r="BB23" s="5">
        <f t="shared" si="26"/>
        <v>136.97504401863685</v>
      </c>
      <c r="BC23" s="5">
        <f t="shared" si="27"/>
        <v>83.730548819579226</v>
      </c>
    </row>
    <row r="24" spans="1:55" hidden="1" x14ac:dyDescent="0.2">
      <c r="A24" s="1">
        <v>42940</v>
      </c>
      <c r="B24" s="2">
        <v>76.029999000000004</v>
      </c>
      <c r="C24" s="2">
        <v>613</v>
      </c>
      <c r="D24" s="2">
        <v>126.019997</v>
      </c>
      <c r="E24" s="2">
        <v>18.100000000000001</v>
      </c>
      <c r="F24" s="2">
        <v>123.349998</v>
      </c>
      <c r="G24" s="2">
        <v>89.870002999999997</v>
      </c>
      <c r="H24" s="2">
        <v>196.5</v>
      </c>
      <c r="I24" s="2">
        <v>31.07</v>
      </c>
      <c r="J24" s="2">
        <v>41.700001</v>
      </c>
      <c r="K24" s="2">
        <v>82.599997999999999</v>
      </c>
      <c r="L24" s="2">
        <v>47.689999</v>
      </c>
      <c r="M24" s="2">
        <v>85.209998999999996</v>
      </c>
      <c r="N24" s="2">
        <v>154</v>
      </c>
      <c r="O24" s="2">
        <v>90.959998999999996</v>
      </c>
      <c r="P24" s="2">
        <v>23.540001</v>
      </c>
      <c r="Q24" s="2">
        <v>113.879997</v>
      </c>
      <c r="R24" s="2">
        <v>115.349998</v>
      </c>
      <c r="S24" s="2">
        <v>12.72</v>
      </c>
      <c r="T24" s="2">
        <v>79</v>
      </c>
      <c r="U24" s="2">
        <v>27.035</v>
      </c>
      <c r="V24" s="2">
        <v>65.919998000000007</v>
      </c>
      <c r="W24" s="2">
        <v>114.029999</v>
      </c>
      <c r="X24" s="2">
        <v>33.5</v>
      </c>
      <c r="Y24" s="2">
        <v>39.740001999999997</v>
      </c>
      <c r="Z24" s="2">
        <v>132.050003</v>
      </c>
      <c r="AA24" s="2">
        <v>130.550003</v>
      </c>
      <c r="AB24" s="2">
        <v>17.149999999999999</v>
      </c>
      <c r="AC24" s="5">
        <f t="shared" si="1"/>
        <v>107.28093097442088</v>
      </c>
      <c r="AD24" s="5">
        <f t="shared" si="2"/>
        <v>116.98473282442747</v>
      </c>
      <c r="AE24" s="5">
        <f t="shared" si="3"/>
        <v>104.17458539989597</v>
      </c>
      <c r="AF24" s="5">
        <f t="shared" si="4"/>
        <v>99.341388547825943</v>
      </c>
      <c r="AG24" s="5">
        <f t="shared" si="5"/>
        <v>111.83136413876615</v>
      </c>
      <c r="AH24" s="5">
        <f t="shared" si="6"/>
        <v>151.11821336609694</v>
      </c>
      <c r="AI24" s="5">
        <f t="shared" si="7"/>
        <v>92.470588235294116</v>
      </c>
      <c r="AJ24" s="5">
        <f t="shared" si="8"/>
        <v>108.4089323098395</v>
      </c>
      <c r="AK24" s="5">
        <f t="shared" si="9"/>
        <v>117.36561264749825</v>
      </c>
      <c r="AL24" s="5">
        <f t="shared" si="10"/>
        <v>111.32075652240256</v>
      </c>
      <c r="AM24" s="5">
        <f t="shared" si="11"/>
        <v>109.25543371109123</v>
      </c>
      <c r="AN24" s="5">
        <f t="shared" si="12"/>
        <v>105.83778025493031</v>
      </c>
      <c r="AO24" s="5">
        <f t="shared" si="13"/>
        <v>121.18350454542801</v>
      </c>
      <c r="AP24" s="5">
        <f t="shared" si="14"/>
        <v>101.2353934609993</v>
      </c>
      <c r="AQ24" s="5">
        <f t="shared" si="15"/>
        <v>118.17269578313253</v>
      </c>
      <c r="AR24" s="5">
        <f t="shared" si="16"/>
        <v>90.697673473999259</v>
      </c>
      <c r="AS24" s="5">
        <f t="shared" si="17"/>
        <v>92.250477509193232</v>
      </c>
      <c r="AT24" s="5">
        <f t="shared" si="18"/>
        <v>125.44378698224851</v>
      </c>
      <c r="AU24" s="5">
        <f t="shared" si="19"/>
        <v>109.19143356437964</v>
      </c>
      <c r="AV24" s="5">
        <f t="shared" si="20"/>
        <v>111.16365131578947</v>
      </c>
      <c r="AW24" s="5">
        <f t="shared" si="21"/>
        <v>110.47427553123097</v>
      </c>
      <c r="AX24" s="5">
        <f t="shared" si="22"/>
        <v>104.83589422182295</v>
      </c>
      <c r="AY24" s="5">
        <f t="shared" si="23"/>
        <v>85.459181493388229</v>
      </c>
      <c r="AZ24" s="5">
        <f t="shared" si="24"/>
        <v>109.26588697459133</v>
      </c>
      <c r="BA24" s="5">
        <f t="shared" si="25"/>
        <v>114.7263295347755</v>
      </c>
      <c r="BB24" s="5">
        <f t="shared" si="26"/>
        <v>134.04867475150093</v>
      </c>
      <c r="BC24" s="5">
        <f t="shared" si="27"/>
        <v>83.414400944280189</v>
      </c>
    </row>
    <row r="25" spans="1:55" hidden="1" x14ac:dyDescent="0.2">
      <c r="A25" s="1">
        <v>42947</v>
      </c>
      <c r="B25" s="2">
        <v>79.819999999999993</v>
      </c>
      <c r="C25" s="2">
        <v>615</v>
      </c>
      <c r="D25" s="2">
        <v>124.389999</v>
      </c>
      <c r="E25" s="2">
        <v>18.334999</v>
      </c>
      <c r="F25" s="2">
        <v>124</v>
      </c>
      <c r="G25" s="2">
        <v>93.669998000000007</v>
      </c>
      <c r="H25" s="2">
        <v>204.10000600000001</v>
      </c>
      <c r="I25" s="2">
        <v>32.205002</v>
      </c>
      <c r="J25" s="2">
        <v>42.470001000000003</v>
      </c>
      <c r="K25" s="2">
        <v>81.400002000000001</v>
      </c>
      <c r="L25" s="2">
        <v>47.82</v>
      </c>
      <c r="M25" s="2">
        <v>84.5</v>
      </c>
      <c r="N25" s="2">
        <v>155.91999799999999</v>
      </c>
      <c r="O25" s="2">
        <v>91.510002</v>
      </c>
      <c r="P25" s="2">
        <v>22.07</v>
      </c>
      <c r="Q25" s="2">
        <v>112.93</v>
      </c>
      <c r="R25" s="2">
        <v>117.220001</v>
      </c>
      <c r="S25" s="2">
        <v>12.65</v>
      </c>
      <c r="T25" s="2">
        <v>78.430000000000007</v>
      </c>
      <c r="U25" s="2">
        <v>27</v>
      </c>
      <c r="V25" s="2">
        <v>67.870002999999997</v>
      </c>
      <c r="W25" s="2">
        <v>121.589996</v>
      </c>
      <c r="X25" s="2">
        <v>33.5</v>
      </c>
      <c r="Y25" s="2">
        <v>38.82</v>
      </c>
      <c r="Z25" s="2">
        <v>129.64999399999999</v>
      </c>
      <c r="AA25" s="2">
        <v>134.800003</v>
      </c>
      <c r="AB25" s="2">
        <v>17.41</v>
      </c>
      <c r="AC25" s="5">
        <f t="shared" si="1"/>
        <v>112.62875211110122</v>
      </c>
      <c r="AD25" s="5">
        <f t="shared" si="2"/>
        <v>117.36641221374046</v>
      </c>
      <c r="AE25" s="5">
        <f t="shared" si="3"/>
        <v>102.82714554991202</v>
      </c>
      <c r="AF25" s="5">
        <f t="shared" si="4"/>
        <v>100.63117456812154</v>
      </c>
      <c r="AG25" s="5">
        <f t="shared" si="5"/>
        <v>112.42066783987303</v>
      </c>
      <c r="AH25" s="5">
        <f t="shared" si="6"/>
        <v>157.50798120887873</v>
      </c>
      <c r="AI25" s="5">
        <f t="shared" si="7"/>
        <v>96.047061647058825</v>
      </c>
      <c r="AJ25" s="5">
        <f t="shared" si="8"/>
        <v>112.36916259595256</v>
      </c>
      <c r="AK25" s="5">
        <f t="shared" si="9"/>
        <v>119.53279537103283</v>
      </c>
      <c r="AL25" s="5">
        <f t="shared" si="10"/>
        <v>109.70351117399642</v>
      </c>
      <c r="AM25" s="5">
        <f t="shared" si="11"/>
        <v>109.55325958518856</v>
      </c>
      <c r="AN25" s="5">
        <f t="shared" si="12"/>
        <v>104.9559034913451</v>
      </c>
      <c r="AO25" s="5">
        <f t="shared" si="13"/>
        <v>122.69436224906576</v>
      </c>
      <c r="AP25" s="5">
        <f t="shared" si="14"/>
        <v>101.84752814351761</v>
      </c>
      <c r="AQ25" s="5">
        <f t="shared" si="15"/>
        <v>110.79317269076306</v>
      </c>
      <c r="AR25" s="5">
        <f t="shared" si="16"/>
        <v>89.941065465770407</v>
      </c>
      <c r="AS25" s="5">
        <f t="shared" si="17"/>
        <v>93.746001329606514</v>
      </c>
      <c r="AT25" s="5">
        <f t="shared" si="18"/>
        <v>124.7534516765286</v>
      </c>
      <c r="AU25" s="5">
        <f t="shared" si="19"/>
        <v>108.40359663866197</v>
      </c>
      <c r="AV25" s="5">
        <f t="shared" si="20"/>
        <v>111.01973684210526</v>
      </c>
      <c r="AW25" s="5">
        <f t="shared" si="21"/>
        <v>113.74225787639543</v>
      </c>
      <c r="AX25" s="5">
        <f t="shared" si="22"/>
        <v>111.78633755041842</v>
      </c>
      <c r="AY25" s="5">
        <f t="shared" si="23"/>
        <v>85.459181493388229</v>
      </c>
      <c r="AZ25" s="5">
        <f t="shared" si="24"/>
        <v>106.73632407853518</v>
      </c>
      <c r="BA25" s="5">
        <f t="shared" si="25"/>
        <v>112.64117832565034</v>
      </c>
      <c r="BB25" s="5">
        <f t="shared" si="26"/>
        <v>138.4125725270826</v>
      </c>
      <c r="BC25" s="5">
        <f t="shared" si="27"/>
        <v>84.678992445476283</v>
      </c>
    </row>
    <row r="26" spans="1:55" hidden="1" x14ac:dyDescent="0.2">
      <c r="A26" s="1">
        <v>42954</v>
      </c>
      <c r="B26" s="2">
        <v>80.569999999999993</v>
      </c>
      <c r="C26" s="2">
        <v>599.5</v>
      </c>
      <c r="D26" s="2">
        <v>121.589996</v>
      </c>
      <c r="E26" s="2">
        <v>18.16</v>
      </c>
      <c r="F26" s="2">
        <v>124.900002</v>
      </c>
      <c r="G26" s="2">
        <v>96.449996999999996</v>
      </c>
      <c r="H26" s="2">
        <v>219.199997</v>
      </c>
      <c r="I26" s="2">
        <v>32.275002000000001</v>
      </c>
      <c r="J26" s="2">
        <v>41.790000999999997</v>
      </c>
      <c r="K26" s="2">
        <v>83.400002000000001</v>
      </c>
      <c r="L26" s="2">
        <v>47.75</v>
      </c>
      <c r="M26" s="2">
        <v>83.769997000000004</v>
      </c>
      <c r="N26" s="2">
        <v>154.13999899999999</v>
      </c>
      <c r="O26" s="2">
        <v>93.889999000000003</v>
      </c>
      <c r="P26" s="2">
        <v>22.5</v>
      </c>
      <c r="Q26" s="2">
        <v>112.529999</v>
      </c>
      <c r="R26" s="2">
        <v>120.80999799999999</v>
      </c>
      <c r="S26" s="2">
        <v>13.11</v>
      </c>
      <c r="T26" s="2">
        <v>73.760002</v>
      </c>
      <c r="U26" s="2">
        <v>26.879999000000002</v>
      </c>
      <c r="V26" s="2">
        <v>69.129997000000003</v>
      </c>
      <c r="W26" s="2">
        <v>119.139999</v>
      </c>
      <c r="X26" s="2">
        <v>34.799999</v>
      </c>
      <c r="Y26" s="2">
        <v>38.669998</v>
      </c>
      <c r="Z26" s="2">
        <v>130.5</v>
      </c>
      <c r="AA26" s="2">
        <v>130.699997</v>
      </c>
      <c r="AB26" s="2">
        <v>17.450001</v>
      </c>
      <c r="AC26" s="5">
        <f t="shared" si="1"/>
        <v>113.68702778240322</v>
      </c>
      <c r="AD26" s="5">
        <f t="shared" si="2"/>
        <v>114.40839694656488</v>
      </c>
      <c r="AE26" s="5">
        <f t="shared" si="3"/>
        <v>100.51251962873012</v>
      </c>
      <c r="AF26" s="5">
        <f t="shared" si="4"/>
        <v>99.670697018150207</v>
      </c>
      <c r="AG26" s="5">
        <f t="shared" si="5"/>
        <v>113.23662611323772</v>
      </c>
      <c r="AH26" s="5">
        <f t="shared" si="6"/>
        <v>162.18260531053295</v>
      </c>
      <c r="AI26" s="5">
        <f t="shared" si="7"/>
        <v>103.15293976470588</v>
      </c>
      <c r="AJ26" s="5">
        <f t="shared" si="8"/>
        <v>112.6134054431263</v>
      </c>
      <c r="AK26" s="5">
        <f t="shared" si="9"/>
        <v>117.61891971908021</v>
      </c>
      <c r="AL26" s="5">
        <f t="shared" si="10"/>
        <v>112.39892907273298</v>
      </c>
      <c r="AM26" s="5">
        <f t="shared" si="11"/>
        <v>109.39289304041726</v>
      </c>
      <c r="AN26" s="5">
        <f t="shared" si="12"/>
        <v>104.04918012547061</v>
      </c>
      <c r="AO26" s="5">
        <f t="shared" si="13"/>
        <v>121.29367058083615</v>
      </c>
      <c r="AP26" s="5">
        <f t="shared" si="14"/>
        <v>104.49638407337527</v>
      </c>
      <c r="AQ26" s="5">
        <f t="shared" si="15"/>
        <v>112.95180722891564</v>
      </c>
      <c r="AR26" s="5">
        <f t="shared" si="16"/>
        <v>89.622491870380571</v>
      </c>
      <c r="AS26" s="5">
        <f t="shared" si="17"/>
        <v>96.617080161411693</v>
      </c>
      <c r="AT26" s="5">
        <f t="shared" si="18"/>
        <v>129.28994082840234</v>
      </c>
      <c r="AU26" s="5">
        <f t="shared" si="19"/>
        <v>101.94886529229758</v>
      </c>
      <c r="AV26" s="5">
        <f t="shared" si="20"/>
        <v>110.52631167763158</v>
      </c>
      <c r="AW26" s="5">
        <f t="shared" si="21"/>
        <v>115.85386176818709</v>
      </c>
      <c r="AX26" s="5">
        <f t="shared" si="22"/>
        <v>109.53388092857996</v>
      </c>
      <c r="AY26" s="5">
        <f t="shared" si="23"/>
        <v>88.775505388379955</v>
      </c>
      <c r="AZ26" s="5">
        <f t="shared" si="24"/>
        <v>106.32389074302696</v>
      </c>
      <c r="BA26" s="5">
        <f t="shared" si="25"/>
        <v>113.37967182240961</v>
      </c>
      <c r="BB26" s="5">
        <f t="shared" si="26"/>
        <v>134.20268851219518</v>
      </c>
      <c r="BC26" s="5">
        <f t="shared" si="27"/>
        <v>84.873549847935308</v>
      </c>
    </row>
    <row r="27" spans="1:55" x14ac:dyDescent="0.2">
      <c r="A27" s="1">
        <v>42961</v>
      </c>
      <c r="B27" s="2">
        <v>80.589995999999999</v>
      </c>
      <c r="C27" s="2">
        <v>612.5</v>
      </c>
      <c r="D27" s="2">
        <v>114.900002</v>
      </c>
      <c r="E27" s="2">
        <v>17.940000999999999</v>
      </c>
      <c r="F27" s="2">
        <v>124.5</v>
      </c>
      <c r="G27" s="2">
        <v>93.290001000000004</v>
      </c>
      <c r="H27" s="2">
        <v>213</v>
      </c>
      <c r="I27" s="2">
        <v>31.575001</v>
      </c>
      <c r="J27" s="2">
        <v>45.639999000000003</v>
      </c>
      <c r="K27" s="2">
        <v>81.150002000000001</v>
      </c>
      <c r="L27" s="2">
        <v>46.27</v>
      </c>
      <c r="M27" s="2">
        <v>84.050003000000004</v>
      </c>
      <c r="N27" s="2">
        <v>157.449997</v>
      </c>
      <c r="O27" s="2">
        <v>92.370002999999997</v>
      </c>
      <c r="P27" s="2">
        <v>21.440000999999999</v>
      </c>
      <c r="Q27" s="2">
        <v>112.44000200000001</v>
      </c>
      <c r="R27" s="2">
        <v>101.989998</v>
      </c>
      <c r="S27" s="2">
        <v>12.82</v>
      </c>
      <c r="T27" s="2">
        <v>72.190002000000007</v>
      </c>
      <c r="U27" s="2">
        <v>24.864999999999998</v>
      </c>
      <c r="V27" s="2">
        <v>67.610000999999997</v>
      </c>
      <c r="W27" s="2">
        <v>117</v>
      </c>
      <c r="X27" s="2">
        <v>34</v>
      </c>
      <c r="Y27" s="2">
        <v>38.419998</v>
      </c>
      <c r="Z27" s="2">
        <v>128.10000600000001</v>
      </c>
      <c r="AA27" s="2">
        <v>129.5</v>
      </c>
      <c r="AB27" s="2">
        <v>16.864999999999998</v>
      </c>
      <c r="AC27" s="5">
        <f t="shared" si="1"/>
        <v>113.71524282283436</v>
      </c>
      <c r="AD27" s="5">
        <f t="shared" si="2"/>
        <v>116.88931297709924</v>
      </c>
      <c r="AE27" s="5">
        <f t="shared" si="3"/>
        <v>94.982227866560081</v>
      </c>
      <c r="AF27" s="5">
        <f t="shared" si="4"/>
        <v>98.463238115435672</v>
      </c>
      <c r="AG27" s="5">
        <f t="shared" si="5"/>
        <v>112.87397698438866</v>
      </c>
      <c r="AH27" s="5">
        <f t="shared" si="6"/>
        <v>156.86900862840071</v>
      </c>
      <c r="AI27" s="5">
        <f t="shared" si="7"/>
        <v>100.23529411764707</v>
      </c>
      <c r="AJ27" s="5">
        <f t="shared" si="8"/>
        <v>110.17097348220517</v>
      </c>
      <c r="AK27" s="5">
        <f t="shared" si="9"/>
        <v>128.45482770770698</v>
      </c>
      <c r="AL27" s="5">
        <f t="shared" si="10"/>
        <v>109.36658393665435</v>
      </c>
      <c r="AM27" s="5">
        <f t="shared" si="11"/>
        <v>106.00228609382425</v>
      </c>
      <c r="AN27" s="5">
        <f t="shared" si="12"/>
        <v>104.3969704534351</v>
      </c>
      <c r="AO27" s="5">
        <f t="shared" si="13"/>
        <v>123.89832744887745</v>
      </c>
      <c r="AP27" s="5">
        <f t="shared" si="14"/>
        <v>102.80468008468959</v>
      </c>
      <c r="AQ27" s="5">
        <f t="shared" si="15"/>
        <v>107.63052710843372</v>
      </c>
      <c r="AR27" s="5">
        <f t="shared" si="16"/>
        <v>89.550815379911057</v>
      </c>
      <c r="AS27" s="5">
        <f t="shared" si="17"/>
        <v>81.565896660541455</v>
      </c>
      <c r="AT27" s="5">
        <f t="shared" si="18"/>
        <v>126.42998027613413</v>
      </c>
      <c r="AU27" s="5">
        <f t="shared" si="19"/>
        <v>99.7788583214612</v>
      </c>
      <c r="AV27" s="5">
        <f t="shared" si="20"/>
        <v>102.24095394736841</v>
      </c>
      <c r="AW27" s="5">
        <f t="shared" si="21"/>
        <v>113.30652466252806</v>
      </c>
      <c r="AX27" s="5">
        <f t="shared" si="22"/>
        <v>107.56642753240125</v>
      </c>
      <c r="AY27" s="5">
        <f t="shared" si="23"/>
        <v>86.734691664931333</v>
      </c>
      <c r="AZ27" s="5">
        <f t="shared" si="24"/>
        <v>105.63651101557632</v>
      </c>
      <c r="BA27" s="5">
        <f t="shared" si="25"/>
        <v>111.29453364543065</v>
      </c>
      <c r="BB27" s="5">
        <f t="shared" si="26"/>
        <v>132.97053222066467</v>
      </c>
      <c r="BC27" s="5">
        <f t="shared" si="27"/>
        <v>82.028214106430624</v>
      </c>
    </row>
    <row r="28" spans="1:55" hidden="1" x14ac:dyDescent="0.2">
      <c r="A28" s="1">
        <v>42968</v>
      </c>
      <c r="B28" s="2">
        <v>79.120002999999997</v>
      </c>
      <c r="C28" s="2">
        <v>587</v>
      </c>
      <c r="D28" s="2">
        <v>113.989998</v>
      </c>
      <c r="E28" s="2">
        <v>18</v>
      </c>
      <c r="F28" s="2">
        <v>125.949997</v>
      </c>
      <c r="G28" s="2">
        <v>94.580001999999993</v>
      </c>
      <c r="H28" s="2">
        <v>223.199997</v>
      </c>
      <c r="I28" s="2">
        <v>31.514999</v>
      </c>
      <c r="J28" s="2">
        <v>45.75</v>
      </c>
      <c r="K28" s="2">
        <v>80.599997999999999</v>
      </c>
      <c r="L28" s="2">
        <v>46.110000999999997</v>
      </c>
      <c r="M28" s="2">
        <v>83.330001999999993</v>
      </c>
      <c r="N28" s="2">
        <v>158.16999799999999</v>
      </c>
      <c r="O28" s="2">
        <v>90.849997999999999</v>
      </c>
      <c r="P28" s="2">
        <v>20.25</v>
      </c>
      <c r="Q28" s="2">
        <v>113.129997</v>
      </c>
      <c r="R28" s="2">
        <v>100</v>
      </c>
      <c r="S28" s="2">
        <v>12.97</v>
      </c>
      <c r="T28" s="2">
        <v>71.129997000000003</v>
      </c>
      <c r="U28" s="2">
        <v>24.934999000000001</v>
      </c>
      <c r="V28" s="2">
        <v>66.580001999999993</v>
      </c>
      <c r="W28" s="2">
        <v>117.260002</v>
      </c>
      <c r="X28" s="2">
        <v>31</v>
      </c>
      <c r="Y28" s="2">
        <v>39.099997999999999</v>
      </c>
      <c r="Z28" s="2">
        <v>128.85000600000001</v>
      </c>
      <c r="AA28" s="2">
        <v>143.199997</v>
      </c>
      <c r="AB28" s="2">
        <v>16.649999999999999</v>
      </c>
      <c r="AC28" s="5">
        <f t="shared" si="1"/>
        <v>111.64103238432203</v>
      </c>
      <c r="AD28" s="5">
        <f t="shared" si="2"/>
        <v>112.02290076335876</v>
      </c>
      <c r="AE28" s="5">
        <f t="shared" si="3"/>
        <v>94.229971941555988</v>
      </c>
      <c r="AF28" s="5">
        <f t="shared" si="4"/>
        <v>98.792541097285465</v>
      </c>
      <c r="AG28" s="5">
        <f t="shared" si="5"/>
        <v>114.18857078362907</v>
      </c>
      <c r="AH28" s="5">
        <f t="shared" si="6"/>
        <v>159.03817119491893</v>
      </c>
      <c r="AI28" s="5">
        <f t="shared" si="7"/>
        <v>105.03529270588234</v>
      </c>
      <c r="AJ28" s="5">
        <f t="shared" si="8"/>
        <v>109.96161549197487</v>
      </c>
      <c r="AK28" s="5">
        <f t="shared" si="9"/>
        <v>128.76442805416349</v>
      </c>
      <c r="AL28" s="5">
        <f t="shared" si="10"/>
        <v>108.625338623666</v>
      </c>
      <c r="AM28" s="5">
        <f t="shared" si="11"/>
        <v>105.63573628244048</v>
      </c>
      <c r="AN28" s="5">
        <f t="shared" si="12"/>
        <v>103.50267038870524</v>
      </c>
      <c r="AO28" s="5">
        <f t="shared" si="13"/>
        <v>124.46490046482688</v>
      </c>
      <c r="AP28" s="5">
        <f t="shared" si="14"/>
        <v>101.1129660793092</v>
      </c>
      <c r="AQ28" s="5">
        <f t="shared" si="15"/>
        <v>101.6566265060241</v>
      </c>
      <c r="AR28" s="5">
        <f t="shared" si="16"/>
        <v>90.100349475953323</v>
      </c>
      <c r="AS28" s="5">
        <f t="shared" si="17"/>
        <v>79.974407549788808</v>
      </c>
      <c r="AT28" s="5">
        <f t="shared" si="18"/>
        <v>127.90927021696253</v>
      </c>
      <c r="AU28" s="5">
        <f t="shared" si="19"/>
        <v>98.31375116278511</v>
      </c>
      <c r="AV28" s="5">
        <f t="shared" si="20"/>
        <v>102.52877878289475</v>
      </c>
      <c r="AW28" s="5">
        <f t="shared" si="21"/>
        <v>111.58036573086527</v>
      </c>
      <c r="AX28" s="5">
        <f t="shared" si="22"/>
        <v>107.80546587677114</v>
      </c>
      <c r="AY28" s="5">
        <f t="shared" si="23"/>
        <v>79.081630635672681</v>
      </c>
      <c r="AZ28" s="5">
        <f t="shared" si="24"/>
        <v>107.50618387424207</v>
      </c>
      <c r="BA28" s="5">
        <f t="shared" si="25"/>
        <v>111.94614095475484</v>
      </c>
      <c r="BB28" s="5">
        <f t="shared" si="26"/>
        <v>147.03768196978828</v>
      </c>
      <c r="BC28" s="5">
        <f t="shared" si="27"/>
        <v>80.982494211210792</v>
      </c>
    </row>
    <row r="29" spans="1:55" hidden="1" x14ac:dyDescent="0.2">
      <c r="A29" s="1">
        <v>42975</v>
      </c>
      <c r="B29" s="2">
        <v>78.410004000000001</v>
      </c>
      <c r="C29" s="2">
        <v>565</v>
      </c>
      <c r="D29" s="2">
        <v>113.459999</v>
      </c>
      <c r="E29" s="2">
        <v>17.959999</v>
      </c>
      <c r="F29" s="2">
        <v>126</v>
      </c>
      <c r="G29" s="2">
        <v>103.959999</v>
      </c>
      <c r="H29" s="2">
        <v>221.5</v>
      </c>
      <c r="I29" s="2">
        <v>32.110000999999997</v>
      </c>
      <c r="J29" s="2">
        <v>46.740001999999997</v>
      </c>
      <c r="K29" s="2">
        <v>80.5</v>
      </c>
      <c r="L29" s="2">
        <v>46.93</v>
      </c>
      <c r="M29" s="2">
        <v>79.569999999999993</v>
      </c>
      <c r="N29" s="2">
        <v>159.03999300000001</v>
      </c>
      <c r="O29" s="2">
        <v>92.160004000000001</v>
      </c>
      <c r="P29" s="2">
        <v>19.870000999999998</v>
      </c>
      <c r="Q29" s="2">
        <v>111.5</v>
      </c>
      <c r="R29" s="2">
        <v>101.019997</v>
      </c>
      <c r="S29" s="2">
        <v>13.49</v>
      </c>
      <c r="T29" s="2">
        <v>70.980002999999996</v>
      </c>
      <c r="U29" s="2">
        <v>25.815000999999999</v>
      </c>
      <c r="V29" s="2">
        <v>68.080001999999993</v>
      </c>
      <c r="W29" s="2">
        <v>116.839996</v>
      </c>
      <c r="X29" s="2">
        <v>32</v>
      </c>
      <c r="Y29" s="2">
        <v>39.590000000000003</v>
      </c>
      <c r="Z29" s="2">
        <v>128.35000600000001</v>
      </c>
      <c r="AA29" s="2">
        <v>144.35000600000001</v>
      </c>
      <c r="AB29" s="2">
        <v>15.46</v>
      </c>
      <c r="AC29" s="5">
        <f t="shared" ref="AC29:AC92" si="28">B29/B$3*100</f>
        <v>110.63919949319036</v>
      </c>
      <c r="AD29" s="5">
        <f t="shared" ref="AD29:AD92" si="29">C29/C$3*100</f>
        <v>107.82442748091603</v>
      </c>
      <c r="AE29" s="5">
        <f t="shared" ref="AE29:AE92" si="30">D29/D$3*100</f>
        <v>93.791847616831888</v>
      </c>
      <c r="AF29" s="5">
        <f t="shared" ref="AF29:AF92" si="31">E29/E$3*100</f>
        <v>98.572996628594751</v>
      </c>
      <c r="AG29" s="5">
        <f t="shared" ref="AG29:AG92" si="32">F29/F$3*100</f>
        <v>114.23390441793551</v>
      </c>
      <c r="AH29" s="5">
        <f t="shared" ref="AH29:AH92" si="33">G29/G$3*100</f>
        <v>174.81082436840717</v>
      </c>
      <c r="AI29" s="5">
        <f t="shared" ref="AI29:AI92" si="34">H29/H$3*100</f>
        <v>104.23529411764704</v>
      </c>
      <c r="AJ29" s="5">
        <f t="shared" ref="AJ29:AJ92" si="35">I29/I$3*100</f>
        <v>112.03768667131891</v>
      </c>
      <c r="AK29" s="5">
        <f t="shared" ref="AK29:AK92" si="36">J29/J$3*100</f>
        <v>131.55081147061108</v>
      </c>
      <c r="AL29" s="5">
        <f t="shared" ref="AL29:AL92" si="37">K29/K$3*100</f>
        <v>108.49057042414705</v>
      </c>
      <c r="AM29" s="5">
        <f t="shared" ref="AM29:AM92" si="38">L29/L$3*100</f>
        <v>107.51431351595355</v>
      </c>
      <c r="AN29" s="5">
        <f t="shared" ref="AN29:AN92" si="39">M29/M$3*100</f>
        <v>98.832440719601507</v>
      </c>
      <c r="AO29" s="5">
        <f t="shared" ref="AO29:AO92" si="40">N29/N$3*100</f>
        <v>125.14950464039183</v>
      </c>
      <c r="AP29" s="5">
        <f t="shared" ref="AP29:AP92" si="41">O29/O$3*100</f>
        <v>102.57095832100075</v>
      </c>
      <c r="AQ29" s="5">
        <f t="shared" ref="AQ29:AQ92" si="42">P29/P$3*100</f>
        <v>99.749001004016051</v>
      </c>
      <c r="AR29" s="5">
        <f t="shared" ref="AR29:AR92" si="43">Q29/Q$3*100</f>
        <v>88.802167709496146</v>
      </c>
      <c r="AS29" s="5">
        <f t="shared" ref="AS29:AS92" si="44">R29/R$3*100</f>
        <v>80.79014410756443</v>
      </c>
      <c r="AT29" s="5">
        <f t="shared" ref="AT29:AT92" si="45">S29/S$3*100</f>
        <v>133.03747534516765</v>
      </c>
      <c r="AU29" s="5">
        <f t="shared" ref="AU29:AU92" si="46">T29/T$3*100</f>
        <v>98.106433949037566</v>
      </c>
      <c r="AV29" s="5">
        <f t="shared" ref="AV29:AV92" si="47">U29/U$3*100</f>
        <v>106.14720805921051</v>
      </c>
      <c r="AW29" s="5">
        <f t="shared" ref="AW29:AW92" si="48">V29/V$3*100</f>
        <v>114.09419185836069</v>
      </c>
      <c r="AX29" s="5">
        <f t="shared" ref="AX29:AX92" si="49">W29/W$3*100</f>
        <v>107.41932446683803</v>
      </c>
      <c r="AY29" s="5">
        <f t="shared" ref="AY29:AY92" si="50">X29/X$3*100</f>
        <v>81.632650978758903</v>
      </c>
      <c r="AZ29" s="5">
        <f t="shared" ref="AZ29:AZ92" si="51">Y29/Y$3*100</f>
        <v>108.85345363908314</v>
      </c>
      <c r="BA29" s="5">
        <f t="shared" ref="BA29:BA92" si="52">Z29/Z$3*100</f>
        <v>111.51173608187206</v>
      </c>
      <c r="BB29" s="5">
        <f t="shared" ref="BB29:BB92" si="53">AA29/AA$3*100</f>
        <v>148.21851060908216</v>
      </c>
      <c r="BC29" s="5">
        <f t="shared" ref="BC29:BC92" si="54">AB29/AB$3*100</f>
        <v>75.19455618650565</v>
      </c>
    </row>
    <row r="30" spans="1:55" hidden="1" x14ac:dyDescent="0.2">
      <c r="A30" s="1">
        <v>42982</v>
      </c>
      <c r="B30" s="2">
        <v>77.949996999999996</v>
      </c>
      <c r="C30" s="2">
        <v>572</v>
      </c>
      <c r="D30" s="2">
        <v>120.199997</v>
      </c>
      <c r="E30" s="2">
        <v>18.010000000000002</v>
      </c>
      <c r="F30" s="2">
        <v>125.949997</v>
      </c>
      <c r="G30" s="2">
        <v>109.970001</v>
      </c>
      <c r="H30" s="2">
        <v>224</v>
      </c>
      <c r="I30" s="2">
        <v>31.665001</v>
      </c>
      <c r="J30" s="2">
        <v>47.25</v>
      </c>
      <c r="K30" s="2">
        <v>80.400002000000001</v>
      </c>
      <c r="L30" s="2">
        <v>49.02</v>
      </c>
      <c r="M30" s="2">
        <v>79.879997000000003</v>
      </c>
      <c r="N30" s="2">
        <v>159</v>
      </c>
      <c r="O30" s="2">
        <v>91.019997000000004</v>
      </c>
      <c r="P30" s="2">
        <v>19.68</v>
      </c>
      <c r="Q30" s="2">
        <v>111.779999</v>
      </c>
      <c r="R30" s="2">
        <v>104.510002</v>
      </c>
      <c r="S30" s="2">
        <v>13.74</v>
      </c>
      <c r="T30" s="2">
        <v>71.610000999999997</v>
      </c>
      <c r="U30" s="2">
        <v>25.57</v>
      </c>
      <c r="V30" s="2">
        <v>67.769997000000004</v>
      </c>
      <c r="W30" s="2">
        <v>118.980003</v>
      </c>
      <c r="X30" s="2">
        <v>32.099997999999999</v>
      </c>
      <c r="Y30" s="2">
        <v>39.270000000000003</v>
      </c>
      <c r="Z30" s="2">
        <v>131.25</v>
      </c>
      <c r="AA30" s="2">
        <v>142.199997</v>
      </c>
      <c r="AB30" s="2">
        <v>15.055</v>
      </c>
      <c r="AC30" s="5">
        <f t="shared" si="28"/>
        <v>109.99011387088554</v>
      </c>
      <c r="AD30" s="5">
        <f t="shared" si="29"/>
        <v>109.16030534351144</v>
      </c>
      <c r="AE30" s="5">
        <f t="shared" si="30"/>
        <v>99.363475247057337</v>
      </c>
      <c r="AF30" s="5">
        <f t="shared" si="31"/>
        <v>98.847425842339504</v>
      </c>
      <c r="AG30" s="5">
        <f t="shared" si="32"/>
        <v>114.18857078362907</v>
      </c>
      <c r="AH30" s="5">
        <f t="shared" si="33"/>
        <v>184.91676332744638</v>
      </c>
      <c r="AI30" s="5">
        <f t="shared" si="34"/>
        <v>105.41176470588236</v>
      </c>
      <c r="AJ30" s="5">
        <f t="shared" si="35"/>
        <v>110.48500000000001</v>
      </c>
      <c r="AK30" s="5">
        <f t="shared" si="36"/>
        <v>132.9862125805295</v>
      </c>
      <c r="AL30" s="5">
        <f t="shared" si="37"/>
        <v>108.35580222462812</v>
      </c>
      <c r="AM30" s="5">
        <f t="shared" si="38"/>
        <v>112.30240035269642</v>
      </c>
      <c r="AN30" s="5">
        <f t="shared" si="39"/>
        <v>99.21748231977439</v>
      </c>
      <c r="AO30" s="5">
        <f t="shared" si="40"/>
        <v>125.11803391378606</v>
      </c>
      <c r="AP30" s="5">
        <f t="shared" si="41"/>
        <v>101.30216919982568</v>
      </c>
      <c r="AQ30" s="5">
        <f t="shared" si="42"/>
        <v>98.795180722891558</v>
      </c>
      <c r="AR30" s="5">
        <f t="shared" si="43"/>
        <v>89.025167872334634</v>
      </c>
      <c r="AS30" s="5">
        <f t="shared" si="44"/>
        <v>83.581254929772427</v>
      </c>
      <c r="AT30" s="5">
        <f t="shared" si="45"/>
        <v>135.50295857988166</v>
      </c>
      <c r="AU30" s="5">
        <f t="shared" si="46"/>
        <v>98.977198313122273</v>
      </c>
      <c r="AV30" s="5">
        <f t="shared" si="47"/>
        <v>105.13980263157893</v>
      </c>
      <c r="AW30" s="5">
        <f t="shared" si="48"/>
        <v>113.57465941259125</v>
      </c>
      <c r="AX30" s="5">
        <f t="shared" si="49"/>
        <v>109.38678521798617</v>
      </c>
      <c r="AY30" s="5">
        <f t="shared" si="50"/>
        <v>81.887747911026835</v>
      </c>
      <c r="AZ30" s="5">
        <f t="shared" si="51"/>
        <v>107.97360758794632</v>
      </c>
      <c r="BA30" s="5">
        <f t="shared" si="52"/>
        <v>114.03127913173378</v>
      </c>
      <c r="BB30" s="5">
        <f t="shared" si="53"/>
        <v>146.01088249318084</v>
      </c>
      <c r="BC30" s="5">
        <f t="shared" si="54"/>
        <v>73.224711732719442</v>
      </c>
    </row>
    <row r="31" spans="1:55" x14ac:dyDescent="0.2">
      <c r="A31" s="1">
        <v>42989</v>
      </c>
      <c r="B31" s="2">
        <v>79.150002000000001</v>
      </c>
      <c r="C31" s="2">
        <v>563</v>
      </c>
      <c r="D31" s="2">
        <v>121</v>
      </c>
      <c r="E31" s="2">
        <v>17.985001</v>
      </c>
      <c r="F31" s="2">
        <v>126</v>
      </c>
      <c r="G31" s="2">
        <v>115.44000200000001</v>
      </c>
      <c r="H31" s="2">
        <v>225.5</v>
      </c>
      <c r="I31" s="2">
        <v>33.549999</v>
      </c>
      <c r="J31" s="2">
        <v>48.23</v>
      </c>
      <c r="K31" s="2">
        <v>80.800003000000004</v>
      </c>
      <c r="L31" s="2">
        <v>49.049999</v>
      </c>
      <c r="M31" s="2">
        <v>82.25</v>
      </c>
      <c r="N31" s="2">
        <v>160</v>
      </c>
      <c r="O31" s="2">
        <v>89.389999000000003</v>
      </c>
      <c r="P31" s="2">
        <v>18.899999999999999</v>
      </c>
      <c r="Q31" s="2">
        <v>110.769997</v>
      </c>
      <c r="R31" s="2">
        <v>107.949997</v>
      </c>
      <c r="S31" s="2">
        <v>13.79</v>
      </c>
      <c r="T31" s="2">
        <v>72.690002000000007</v>
      </c>
      <c r="U31" s="2">
        <v>26.719999000000001</v>
      </c>
      <c r="V31" s="2">
        <v>66.760002</v>
      </c>
      <c r="W31" s="2">
        <v>121.110001</v>
      </c>
      <c r="X31" s="2">
        <v>32.900002000000001</v>
      </c>
      <c r="Y31" s="2">
        <v>39.25</v>
      </c>
      <c r="Z31" s="2">
        <v>133.699997</v>
      </c>
      <c r="AA31" s="2">
        <v>142.14999399999999</v>
      </c>
      <c r="AB31" s="2">
        <v>15.005000000000001</v>
      </c>
      <c r="AC31" s="5">
        <f t="shared" si="28"/>
        <v>111.68336200013988</v>
      </c>
      <c r="AD31" s="5">
        <f t="shared" si="29"/>
        <v>107.44274809160305</v>
      </c>
      <c r="AE31" s="5">
        <f t="shared" si="30"/>
        <v>100.02479871021907</v>
      </c>
      <c r="AF31" s="5">
        <f t="shared" si="31"/>
        <v>98.710219468178892</v>
      </c>
      <c r="AG31" s="5">
        <f t="shared" si="32"/>
        <v>114.23390441793551</v>
      </c>
      <c r="AH31" s="5">
        <f t="shared" si="33"/>
        <v>194.11467976938491</v>
      </c>
      <c r="AI31" s="5">
        <f t="shared" si="34"/>
        <v>106.11764705882354</v>
      </c>
      <c r="AJ31" s="5">
        <f t="shared" si="35"/>
        <v>117.06210397766922</v>
      </c>
      <c r="AK31" s="5">
        <f t="shared" si="36"/>
        <v>135.74444513775526</v>
      </c>
      <c r="AL31" s="5">
        <f t="shared" si="37"/>
        <v>108.89488715208439</v>
      </c>
      <c r="AM31" s="5">
        <f t="shared" si="38"/>
        <v>112.37112658093349</v>
      </c>
      <c r="AN31" s="5">
        <f t="shared" si="39"/>
        <v>102.16121967056964</v>
      </c>
      <c r="AO31" s="5">
        <f t="shared" si="40"/>
        <v>125.90493978745766</v>
      </c>
      <c r="AP31" s="5">
        <f t="shared" si="41"/>
        <v>99.488036716483847</v>
      </c>
      <c r="AQ31" s="5">
        <f t="shared" si="42"/>
        <v>94.87951807228913</v>
      </c>
      <c r="AR31" s="5">
        <f t="shared" si="43"/>
        <v>88.220769962102111</v>
      </c>
      <c r="AS31" s="5">
        <f t="shared" si="44"/>
        <v>86.332370550764779</v>
      </c>
      <c r="AT31" s="5">
        <f t="shared" si="45"/>
        <v>135.99605522682444</v>
      </c>
      <c r="AU31" s="5">
        <f t="shared" si="46"/>
        <v>100.46994334402055</v>
      </c>
      <c r="AV31" s="5">
        <f t="shared" si="47"/>
        <v>109.86841694078949</v>
      </c>
      <c r="AW31" s="5">
        <f t="shared" si="48"/>
        <v>111.88202486616474</v>
      </c>
      <c r="AX31" s="5">
        <f t="shared" si="49"/>
        <v>111.34504398303882</v>
      </c>
      <c r="AY31" s="5">
        <f t="shared" si="50"/>
        <v>83.928574389577179</v>
      </c>
      <c r="AZ31" s="5">
        <f t="shared" si="51"/>
        <v>107.91861720975027</v>
      </c>
      <c r="BA31" s="5">
        <f t="shared" si="52"/>
        <v>116.15986040243025</v>
      </c>
      <c r="BB31" s="5">
        <f t="shared" si="53"/>
        <v>145.95953943895205</v>
      </c>
      <c r="BC31" s="5">
        <f t="shared" si="54"/>
        <v>72.981521059412501</v>
      </c>
    </row>
    <row r="32" spans="1:55" hidden="1" x14ac:dyDescent="0.2">
      <c r="A32" s="1">
        <v>42996</v>
      </c>
      <c r="B32" s="2">
        <v>80.209998999999996</v>
      </c>
      <c r="C32" s="2">
        <v>547</v>
      </c>
      <c r="D32" s="2">
        <v>113.800003</v>
      </c>
      <c r="E32" s="2">
        <v>18.945</v>
      </c>
      <c r="F32" s="2">
        <v>125.949997</v>
      </c>
      <c r="G32" s="2">
        <v>120.800003</v>
      </c>
      <c r="H32" s="2">
        <v>228</v>
      </c>
      <c r="I32" s="2">
        <v>34.82</v>
      </c>
      <c r="J32" s="2">
        <v>48.560001</v>
      </c>
      <c r="K32" s="2">
        <v>81.25</v>
      </c>
      <c r="L32" s="2">
        <v>52.02</v>
      </c>
      <c r="M32" s="2">
        <v>82.370002999999997</v>
      </c>
      <c r="N32" s="2">
        <v>157.720001</v>
      </c>
      <c r="O32" s="2">
        <v>91.93</v>
      </c>
      <c r="P32" s="2">
        <v>19.379999000000002</v>
      </c>
      <c r="Q32" s="2">
        <v>110.349998</v>
      </c>
      <c r="R32" s="2">
        <v>109.129997</v>
      </c>
      <c r="S32" s="2">
        <v>14.08</v>
      </c>
      <c r="T32" s="2">
        <v>77</v>
      </c>
      <c r="U32" s="2">
        <v>26.700001</v>
      </c>
      <c r="V32" s="2">
        <v>69.379997000000003</v>
      </c>
      <c r="W32" s="2">
        <v>120.730003</v>
      </c>
      <c r="X32" s="2">
        <v>33.599997999999999</v>
      </c>
      <c r="Y32" s="2">
        <v>39.529998999999997</v>
      </c>
      <c r="Z32" s="2">
        <v>136.550003</v>
      </c>
      <c r="AA32" s="2">
        <v>149.449997</v>
      </c>
      <c r="AB32" s="2">
        <v>15.42</v>
      </c>
      <c r="AC32" s="5">
        <f t="shared" si="28"/>
        <v>113.17905404914403</v>
      </c>
      <c r="AD32" s="5">
        <f t="shared" si="29"/>
        <v>104.38931297709924</v>
      </c>
      <c r="AE32" s="5">
        <f t="shared" si="30"/>
        <v>94.072912341300224</v>
      </c>
      <c r="AF32" s="5">
        <f t="shared" si="31"/>
        <v>103.97914950489293</v>
      </c>
      <c r="AG32" s="5">
        <f t="shared" si="32"/>
        <v>114.18857078362907</v>
      </c>
      <c r="AH32" s="5">
        <f t="shared" si="33"/>
        <v>203.12762900407552</v>
      </c>
      <c r="AI32" s="5">
        <f t="shared" si="34"/>
        <v>107.29411764705883</v>
      </c>
      <c r="AJ32" s="5">
        <f t="shared" si="35"/>
        <v>121.49337055129099</v>
      </c>
      <c r="AK32" s="5">
        <f t="shared" si="36"/>
        <v>136.67324054807884</v>
      </c>
      <c r="AL32" s="5">
        <f t="shared" si="37"/>
        <v>109.50135213617327</v>
      </c>
      <c r="AM32" s="5">
        <f t="shared" si="38"/>
        <v>119.17525227146611</v>
      </c>
      <c r="AN32" s="5">
        <f t="shared" si="39"/>
        <v>102.31027320058941</v>
      </c>
      <c r="AO32" s="5">
        <f t="shared" si="40"/>
        <v>124.11079518239228</v>
      </c>
      <c r="AP32" s="5">
        <f t="shared" si="41"/>
        <v>102.31497167089532</v>
      </c>
      <c r="AQ32" s="5">
        <f t="shared" si="42"/>
        <v>97.289151606425705</v>
      </c>
      <c r="AR32" s="5">
        <f t="shared" si="43"/>
        <v>87.886269319628369</v>
      </c>
      <c r="AS32" s="5">
        <f t="shared" si="44"/>
        <v>87.276068559852291</v>
      </c>
      <c r="AT32" s="5">
        <f t="shared" si="45"/>
        <v>138.8560157790927</v>
      </c>
      <c r="AU32" s="5">
        <f t="shared" si="46"/>
        <v>106.42709347414218</v>
      </c>
      <c r="AV32" s="5">
        <f t="shared" si="47"/>
        <v>109.78618832236842</v>
      </c>
      <c r="AW32" s="5">
        <f t="shared" si="48"/>
        <v>116.27283278943634</v>
      </c>
      <c r="AX32" s="5">
        <f t="shared" si="49"/>
        <v>110.99568477509474</v>
      </c>
      <c r="AY32" s="5">
        <f t="shared" si="50"/>
        <v>85.714278425656161</v>
      </c>
      <c r="AZ32" s="5">
        <f t="shared" si="51"/>
        <v>108.68847975497606</v>
      </c>
      <c r="BA32" s="5">
        <f t="shared" si="52"/>
        <v>118.63597339072065</v>
      </c>
      <c r="BB32" s="5">
        <f t="shared" si="53"/>
        <v>153.45517869858486</v>
      </c>
      <c r="BC32" s="5">
        <f t="shared" si="54"/>
        <v>75.000003647860098</v>
      </c>
    </row>
    <row r="33" spans="1:55" hidden="1" x14ac:dyDescent="0.2">
      <c r="A33" s="1">
        <v>43003</v>
      </c>
      <c r="B33" s="2">
        <v>78.919998000000007</v>
      </c>
      <c r="C33" s="2">
        <v>545.5</v>
      </c>
      <c r="D33" s="2">
        <v>116.519997</v>
      </c>
      <c r="E33" s="2">
        <v>19.450001</v>
      </c>
      <c r="F33" s="2">
        <v>125.900002</v>
      </c>
      <c r="G33" s="2">
        <v>119.849998</v>
      </c>
      <c r="H33" s="2">
        <v>225.10000600000001</v>
      </c>
      <c r="I33" s="2">
        <v>34.799999</v>
      </c>
      <c r="J33" s="2">
        <v>49.220001000000003</v>
      </c>
      <c r="K33" s="2">
        <v>80.349997999999999</v>
      </c>
      <c r="L33" s="2">
        <v>53.080002</v>
      </c>
      <c r="M33" s="2">
        <v>79.489998</v>
      </c>
      <c r="N33" s="2">
        <v>158.470001</v>
      </c>
      <c r="O33" s="2">
        <v>94.510002</v>
      </c>
      <c r="P33" s="2">
        <v>18.690000999999999</v>
      </c>
      <c r="Q33" s="2">
        <v>110.800003</v>
      </c>
      <c r="R33" s="2">
        <v>108.239998</v>
      </c>
      <c r="S33" s="2">
        <v>14.11</v>
      </c>
      <c r="T33" s="2">
        <v>78.139999000000003</v>
      </c>
      <c r="U33" s="2">
        <v>27.25</v>
      </c>
      <c r="V33" s="2">
        <v>71.209998999999996</v>
      </c>
      <c r="W33" s="2">
        <v>116.989998</v>
      </c>
      <c r="X33" s="2">
        <v>35</v>
      </c>
      <c r="Y33" s="2">
        <v>40.580002</v>
      </c>
      <c r="Z33" s="2">
        <v>139.14999399999999</v>
      </c>
      <c r="AA33" s="2">
        <v>149.300003</v>
      </c>
      <c r="AB33" s="2">
        <v>15.395</v>
      </c>
      <c r="AC33" s="5">
        <f t="shared" si="28"/>
        <v>111.35881848347037</v>
      </c>
      <c r="AD33" s="5">
        <f t="shared" si="29"/>
        <v>104.1030534351145</v>
      </c>
      <c r="AE33" s="5">
        <f t="shared" si="30"/>
        <v>96.321398724300252</v>
      </c>
      <c r="AF33" s="5">
        <f t="shared" si="31"/>
        <v>106.75083461859684</v>
      </c>
      <c r="AG33" s="5">
        <f t="shared" si="32"/>
        <v>114.14324440226895</v>
      </c>
      <c r="AH33" s="5">
        <f t="shared" si="33"/>
        <v>201.53017653387963</v>
      </c>
      <c r="AI33" s="5">
        <f t="shared" si="34"/>
        <v>105.9294145882353</v>
      </c>
      <c r="AJ33" s="5">
        <f t="shared" si="35"/>
        <v>121.4235833914864</v>
      </c>
      <c r="AK33" s="5">
        <f t="shared" si="36"/>
        <v>138.5308257396799</v>
      </c>
      <c r="AL33" s="5">
        <f t="shared" si="37"/>
        <v>108.28841138632393</v>
      </c>
      <c r="AM33" s="5">
        <f t="shared" si="38"/>
        <v>121.60366453133267</v>
      </c>
      <c r="AN33" s="5">
        <f t="shared" si="39"/>
        <v>98.733071699588322</v>
      </c>
      <c r="AO33" s="5">
        <f t="shared" si="40"/>
        <v>124.70097458764597</v>
      </c>
      <c r="AP33" s="5">
        <f t="shared" si="41"/>
        <v>105.18642638144522</v>
      </c>
      <c r="AQ33" s="5">
        <f t="shared" si="42"/>
        <v>93.825306224899592</v>
      </c>
      <c r="AR33" s="5">
        <f t="shared" si="43"/>
        <v>88.244667700615935</v>
      </c>
      <c r="AS33" s="5">
        <f t="shared" si="44"/>
        <v>86.564297132403254</v>
      </c>
      <c r="AT33" s="5">
        <f t="shared" si="45"/>
        <v>139.15187376725837</v>
      </c>
      <c r="AU33" s="5">
        <f t="shared" si="46"/>
        <v>108.0027659434075</v>
      </c>
      <c r="AV33" s="5">
        <f t="shared" si="47"/>
        <v>112.04769736842107</v>
      </c>
      <c r="AW33" s="5">
        <f t="shared" si="48"/>
        <v>119.33970401674891</v>
      </c>
      <c r="AX33" s="5">
        <f t="shared" si="49"/>
        <v>107.55723198190397</v>
      </c>
      <c r="AY33" s="5">
        <f t="shared" si="50"/>
        <v>89.285712008017555</v>
      </c>
      <c r="AZ33" s="5">
        <f t="shared" si="51"/>
        <v>111.57548285882548</v>
      </c>
      <c r="BA33" s="5">
        <f t="shared" si="52"/>
        <v>120.89487091042346</v>
      </c>
      <c r="BB33" s="5">
        <f t="shared" si="53"/>
        <v>153.30116493789058</v>
      </c>
      <c r="BC33" s="5">
        <f t="shared" si="54"/>
        <v>74.878408311206627</v>
      </c>
    </row>
    <row r="34" spans="1:55" hidden="1" x14ac:dyDescent="0.2">
      <c r="A34" s="1">
        <v>43010</v>
      </c>
      <c r="B34" s="2">
        <v>77.900002000000001</v>
      </c>
      <c r="C34" s="2">
        <v>566</v>
      </c>
      <c r="D34" s="2">
        <v>119.58000199999999</v>
      </c>
      <c r="E34" s="2">
        <v>20.155000999999999</v>
      </c>
      <c r="F34" s="2">
        <v>125</v>
      </c>
      <c r="G34" s="2">
        <v>117</v>
      </c>
      <c r="H34" s="2">
        <v>225.5</v>
      </c>
      <c r="I34" s="2">
        <v>35</v>
      </c>
      <c r="J34" s="2">
        <v>48.740001999999997</v>
      </c>
      <c r="K34" s="2">
        <v>81.650002000000001</v>
      </c>
      <c r="L34" s="2">
        <v>53.619999</v>
      </c>
      <c r="M34" s="2">
        <v>78.059997999999993</v>
      </c>
      <c r="N34" s="2">
        <v>156</v>
      </c>
      <c r="O34" s="2">
        <v>95.769997000000004</v>
      </c>
      <c r="P34" s="2">
        <v>18.559999000000001</v>
      </c>
      <c r="Q34" s="2">
        <v>112.019997</v>
      </c>
      <c r="R34" s="2">
        <v>101.980003</v>
      </c>
      <c r="S34" s="2">
        <v>14.49</v>
      </c>
      <c r="T34" s="2">
        <v>76.949996999999996</v>
      </c>
      <c r="U34" s="2">
        <v>27.264999</v>
      </c>
      <c r="V34" s="2">
        <v>73.069999999999993</v>
      </c>
      <c r="W34" s="2">
        <v>118.879997</v>
      </c>
      <c r="X34" s="2">
        <v>35.099997999999999</v>
      </c>
      <c r="Y34" s="2">
        <v>41.34</v>
      </c>
      <c r="Z34" s="2">
        <v>144.949997</v>
      </c>
      <c r="AA34" s="2">
        <v>147.199997</v>
      </c>
      <c r="AB34" s="2">
        <v>15.85</v>
      </c>
      <c r="AC34" s="5">
        <f t="shared" si="28"/>
        <v>109.91956921463655</v>
      </c>
      <c r="AD34" s="5">
        <f t="shared" si="29"/>
        <v>108.01526717557253</v>
      </c>
      <c r="AE34" s="5">
        <f t="shared" si="30"/>
        <v>98.85095561832722</v>
      </c>
      <c r="AF34" s="5">
        <f t="shared" si="31"/>
        <v>110.62020914490718</v>
      </c>
      <c r="AG34" s="5">
        <f t="shared" si="32"/>
        <v>113.32728612890428</v>
      </c>
      <c r="AH34" s="5">
        <f t="shared" si="33"/>
        <v>196.73784770913321</v>
      </c>
      <c r="AI34" s="5">
        <f t="shared" si="34"/>
        <v>106.11764705882354</v>
      </c>
      <c r="AJ34" s="5">
        <f t="shared" si="35"/>
        <v>122.12142358688067</v>
      </c>
      <c r="AK34" s="5">
        <f t="shared" si="36"/>
        <v>137.17985750576577</v>
      </c>
      <c r="AL34" s="5">
        <f t="shared" si="37"/>
        <v>110.04043841133849</v>
      </c>
      <c r="AM34" s="5">
        <f t="shared" si="38"/>
        <v>122.84077100385929</v>
      </c>
      <c r="AN34" s="5">
        <f t="shared" si="39"/>
        <v>96.956894871273249</v>
      </c>
      <c r="AO34" s="5">
        <f t="shared" si="40"/>
        <v>122.75731629277122</v>
      </c>
      <c r="AP34" s="5">
        <f t="shared" si="41"/>
        <v>106.58875807654442</v>
      </c>
      <c r="AQ34" s="5">
        <f t="shared" si="42"/>
        <v>93.172685742971879</v>
      </c>
      <c r="AR34" s="5">
        <f t="shared" si="43"/>
        <v>89.216309958845343</v>
      </c>
      <c r="AS34" s="5">
        <f t="shared" si="44"/>
        <v>81.557903218506851</v>
      </c>
      <c r="AT34" s="5">
        <f t="shared" si="45"/>
        <v>142.89940828402365</v>
      </c>
      <c r="AU34" s="5">
        <f t="shared" si="46"/>
        <v>106.3579808253761</v>
      </c>
      <c r="AV34" s="5">
        <f t="shared" si="47"/>
        <v>112.10937088815788</v>
      </c>
      <c r="AW34" s="5">
        <f t="shared" si="48"/>
        <v>122.45685009072733</v>
      </c>
      <c r="AX34" s="5">
        <f t="shared" si="49"/>
        <v>109.29484258421004</v>
      </c>
      <c r="AY34" s="5">
        <f t="shared" si="50"/>
        <v>89.540808940285487</v>
      </c>
      <c r="AZ34" s="5">
        <f t="shared" si="51"/>
        <v>113.66511173123762</v>
      </c>
      <c r="BA34" s="5">
        <f t="shared" si="52"/>
        <v>125.93397004229314</v>
      </c>
      <c r="BB34" s="5">
        <f t="shared" si="53"/>
        <v>151.14487987621808</v>
      </c>
      <c r="BC34" s="5">
        <f t="shared" si="54"/>
        <v>77.091443438299763</v>
      </c>
    </row>
    <row r="35" spans="1:55" x14ac:dyDescent="0.2">
      <c r="A35" s="1">
        <v>43017</v>
      </c>
      <c r="B35" s="2">
        <v>79.5</v>
      </c>
      <c r="C35" s="2">
        <v>562</v>
      </c>
      <c r="D35" s="2">
        <v>120.349998</v>
      </c>
      <c r="E35" s="2">
        <v>20.709999</v>
      </c>
      <c r="F35" s="2">
        <v>129.5</v>
      </c>
      <c r="G35" s="2">
        <v>96.519997000000004</v>
      </c>
      <c r="H35" s="2">
        <v>231.300003</v>
      </c>
      <c r="I35" s="2">
        <v>35</v>
      </c>
      <c r="J35" s="2">
        <v>49.099997999999999</v>
      </c>
      <c r="K35" s="2">
        <v>82.849997999999999</v>
      </c>
      <c r="L35" s="2">
        <v>54.459999000000003</v>
      </c>
      <c r="M35" s="2">
        <v>77.800003000000004</v>
      </c>
      <c r="N35" s="2">
        <v>159.61000100000001</v>
      </c>
      <c r="O35" s="2">
        <v>96.959998999999996</v>
      </c>
      <c r="P35" s="2">
        <v>19.57</v>
      </c>
      <c r="Q35" s="2">
        <v>113.089996</v>
      </c>
      <c r="R35" s="2">
        <v>109.66999800000001</v>
      </c>
      <c r="S35" s="2">
        <v>14.5</v>
      </c>
      <c r="T35" s="2">
        <v>77.760002</v>
      </c>
      <c r="U35" s="2">
        <v>27.17</v>
      </c>
      <c r="V35" s="2">
        <v>75.830001999999993</v>
      </c>
      <c r="W35" s="2">
        <v>122.75</v>
      </c>
      <c r="X35" s="2">
        <v>34.900002000000001</v>
      </c>
      <c r="Y35" s="2">
        <v>42</v>
      </c>
      <c r="Z35" s="2">
        <v>144.25</v>
      </c>
      <c r="AA35" s="2">
        <v>153.5</v>
      </c>
      <c r="AB35" s="2">
        <v>15.89</v>
      </c>
      <c r="AC35" s="5">
        <f t="shared" si="28"/>
        <v>112.17722115801236</v>
      </c>
      <c r="AD35" s="5">
        <f t="shared" si="29"/>
        <v>107.25190839694656</v>
      </c>
      <c r="AE35" s="5">
        <f t="shared" si="30"/>
        <v>99.487473758060077</v>
      </c>
      <c r="AF35" s="5">
        <f t="shared" si="31"/>
        <v>113.6663015184578</v>
      </c>
      <c r="AG35" s="5">
        <f t="shared" si="32"/>
        <v>117.40706842954482</v>
      </c>
      <c r="AH35" s="5">
        <f t="shared" si="33"/>
        <v>162.30031171514526</v>
      </c>
      <c r="AI35" s="5">
        <f t="shared" si="34"/>
        <v>108.84706023529411</v>
      </c>
      <c r="AJ35" s="5">
        <f t="shared" si="35"/>
        <v>122.12142358688067</v>
      </c>
      <c r="AK35" s="5">
        <f t="shared" si="36"/>
        <v>138.19307453400154</v>
      </c>
      <c r="AL35" s="5">
        <f t="shared" si="37"/>
        <v>111.65768375974463</v>
      </c>
      <c r="AM35" s="5">
        <f t="shared" si="38"/>
        <v>124.7651695411148</v>
      </c>
      <c r="AN35" s="5">
        <f t="shared" si="39"/>
        <v>96.633959840169922</v>
      </c>
      <c r="AO35" s="5">
        <f t="shared" si="40"/>
        <v>125.59804728363162</v>
      </c>
      <c r="AP35" s="5">
        <f t="shared" si="41"/>
        <v>107.91318993685452</v>
      </c>
      <c r="AQ35" s="5">
        <f t="shared" si="42"/>
        <v>98.242971887550183</v>
      </c>
      <c r="AR35" s="5">
        <f t="shared" si="43"/>
        <v>90.068491399625543</v>
      </c>
      <c r="AS35" s="5">
        <f t="shared" si="44"/>
        <v>87.707931160365234</v>
      </c>
      <c r="AT35" s="5">
        <f t="shared" si="45"/>
        <v>142.99802761341223</v>
      </c>
      <c r="AU35" s="5">
        <f t="shared" si="46"/>
        <v>107.4775454727725</v>
      </c>
      <c r="AV35" s="5">
        <f t="shared" si="47"/>
        <v>111.71875</v>
      </c>
      <c r="AW35" s="5">
        <f t="shared" si="48"/>
        <v>127.08229351708708</v>
      </c>
      <c r="AX35" s="5">
        <f t="shared" si="49"/>
        <v>112.85281179147223</v>
      </c>
      <c r="AY35" s="5">
        <f t="shared" si="50"/>
        <v>89.030615075749623</v>
      </c>
      <c r="AZ35" s="5">
        <f t="shared" si="51"/>
        <v>115.47979421170729</v>
      </c>
      <c r="BA35" s="5">
        <f t="shared" si="52"/>
        <v>125.32580582668646</v>
      </c>
      <c r="BB35" s="5">
        <f t="shared" si="53"/>
        <v>157.61371965924346</v>
      </c>
      <c r="BC35" s="5">
        <f t="shared" si="54"/>
        <v>77.28599597694533</v>
      </c>
    </row>
    <row r="36" spans="1:55" hidden="1" x14ac:dyDescent="0.2">
      <c r="A36" s="1">
        <v>43024</v>
      </c>
      <c r="B36" s="2">
        <v>86.580001999999993</v>
      </c>
      <c r="C36" s="2">
        <v>563.5</v>
      </c>
      <c r="D36" s="2">
        <v>116.639999</v>
      </c>
      <c r="E36" s="2">
        <v>20.329999999999998</v>
      </c>
      <c r="F36" s="2">
        <v>128.550003</v>
      </c>
      <c r="G36" s="2">
        <v>94.5</v>
      </c>
      <c r="H36" s="2">
        <v>245.10000600000001</v>
      </c>
      <c r="I36" s="2">
        <v>34.465000000000003</v>
      </c>
      <c r="J36" s="2">
        <v>49.32</v>
      </c>
      <c r="K36" s="2">
        <v>84.900002000000001</v>
      </c>
      <c r="L36" s="2">
        <v>53.869999</v>
      </c>
      <c r="M36" s="2">
        <v>78.029999000000004</v>
      </c>
      <c r="N36" s="2">
        <v>165.44000199999999</v>
      </c>
      <c r="O36" s="2">
        <v>96.339995999999999</v>
      </c>
      <c r="P36" s="2">
        <v>20.34</v>
      </c>
      <c r="Q36" s="2">
        <v>111.889999</v>
      </c>
      <c r="R36" s="2">
        <v>111.879997</v>
      </c>
      <c r="S36" s="2">
        <v>14</v>
      </c>
      <c r="T36" s="2">
        <v>78.819999999999993</v>
      </c>
      <c r="U36" s="2">
        <v>27.445</v>
      </c>
      <c r="V36" s="2">
        <v>71.379997000000003</v>
      </c>
      <c r="W36" s="2">
        <v>125.389999</v>
      </c>
      <c r="X36" s="2">
        <v>33.799999</v>
      </c>
      <c r="Y36" s="2">
        <v>42.540000999999997</v>
      </c>
      <c r="Z36" s="2">
        <v>149.39999399999999</v>
      </c>
      <c r="AA36" s="2">
        <v>152.300003</v>
      </c>
      <c r="AB36" s="2">
        <v>15.8</v>
      </c>
      <c r="AC36" s="5">
        <f t="shared" si="28"/>
        <v>122.16734631717175</v>
      </c>
      <c r="AD36" s="5">
        <f t="shared" si="29"/>
        <v>107.53816793893129</v>
      </c>
      <c r="AE36" s="5">
        <f t="shared" si="30"/>
        <v>96.420598525083918</v>
      </c>
      <c r="AF36" s="5">
        <f t="shared" si="31"/>
        <v>111.58068669487851</v>
      </c>
      <c r="AG36" s="5">
        <f t="shared" si="32"/>
        <v>116.54578377482004</v>
      </c>
      <c r="AH36" s="5">
        <f t="shared" si="33"/>
        <v>158.90364622660761</v>
      </c>
      <c r="AI36" s="5">
        <f t="shared" si="34"/>
        <v>115.34117929411765</v>
      </c>
      <c r="AJ36" s="5">
        <f t="shared" si="35"/>
        <v>120.25471039776694</v>
      </c>
      <c r="AK36" s="5">
        <f t="shared" si="36"/>
        <v>138.81227522691461</v>
      </c>
      <c r="AL36" s="5">
        <f t="shared" si="37"/>
        <v>114.42049249678541</v>
      </c>
      <c r="AM36" s="5">
        <f t="shared" si="38"/>
        <v>123.41350866375676</v>
      </c>
      <c r="AN36" s="5">
        <f t="shared" si="39"/>
        <v>96.919633662411286</v>
      </c>
      <c r="AO36" s="5">
        <f t="shared" si="40"/>
        <v>130.18570931404298</v>
      </c>
      <c r="AP36" s="5">
        <f t="shared" si="41"/>
        <v>107.2231476287846</v>
      </c>
      <c r="AQ36" s="5">
        <f t="shared" si="42"/>
        <v>102.10843373493974</v>
      </c>
      <c r="AR36" s="5">
        <f t="shared" si="43"/>
        <v>89.112775392048036</v>
      </c>
      <c r="AS36" s="5">
        <f t="shared" si="44"/>
        <v>89.47536476747149</v>
      </c>
      <c r="AT36" s="5">
        <f t="shared" si="45"/>
        <v>138.0670611439842</v>
      </c>
      <c r="AU36" s="5">
        <f t="shared" si="46"/>
        <v>108.94264295625827</v>
      </c>
      <c r="AV36" s="5">
        <f t="shared" si="47"/>
        <v>112.84950657894737</v>
      </c>
      <c r="AW36" s="5">
        <f t="shared" si="48"/>
        <v>119.62460095943024</v>
      </c>
      <c r="AX36" s="5">
        <f t="shared" si="49"/>
        <v>115.27995077539627</v>
      </c>
      <c r="AY36" s="5">
        <f t="shared" si="50"/>
        <v>86.224485045293747</v>
      </c>
      <c r="AZ36" s="5">
        <f t="shared" si="51"/>
        <v>116.96453717251958</v>
      </c>
      <c r="BA36" s="5">
        <f t="shared" si="52"/>
        <v>129.80017080452077</v>
      </c>
      <c r="BB36" s="5">
        <f t="shared" si="53"/>
        <v>156.38156336771294</v>
      </c>
      <c r="BC36" s="5">
        <f t="shared" si="54"/>
        <v>76.848252764992836</v>
      </c>
    </row>
    <row r="37" spans="1:55" hidden="1" x14ac:dyDescent="0.2">
      <c r="A37" s="1">
        <v>43031</v>
      </c>
      <c r="B37" s="2">
        <v>87.339995999999999</v>
      </c>
      <c r="C37" s="2">
        <v>540</v>
      </c>
      <c r="D37" s="2">
        <v>121.599998</v>
      </c>
      <c r="E37" s="2">
        <v>20.190000999999999</v>
      </c>
      <c r="F37" s="2">
        <v>129.5</v>
      </c>
      <c r="G37" s="2">
        <v>103.089996</v>
      </c>
      <c r="H37" s="2">
        <v>249.5</v>
      </c>
      <c r="I37" s="2">
        <v>35.099997999999999</v>
      </c>
      <c r="J37" s="2">
        <v>50.34</v>
      </c>
      <c r="K37" s="2">
        <v>83.449996999999996</v>
      </c>
      <c r="L37" s="2">
        <v>55.509998000000003</v>
      </c>
      <c r="M37" s="2">
        <v>78.720000999999996</v>
      </c>
      <c r="N37" s="2">
        <v>166.10000600000001</v>
      </c>
      <c r="O37" s="2">
        <v>99.510002</v>
      </c>
      <c r="P37" s="2">
        <v>20.329999999999998</v>
      </c>
      <c r="Q37" s="2">
        <v>112.029999</v>
      </c>
      <c r="R37" s="2">
        <v>107.16999800000001</v>
      </c>
      <c r="S37" s="2">
        <v>14.36</v>
      </c>
      <c r="T37" s="2">
        <v>79.029999000000004</v>
      </c>
      <c r="U37" s="2">
        <v>27.6</v>
      </c>
      <c r="V37" s="2">
        <v>73.480002999999996</v>
      </c>
      <c r="W37" s="2">
        <v>124.889999</v>
      </c>
      <c r="X37" s="2">
        <v>33.099997999999999</v>
      </c>
      <c r="Y37" s="2">
        <v>42.91</v>
      </c>
      <c r="Z37" s="2">
        <v>150</v>
      </c>
      <c r="AA37" s="2">
        <v>151.25</v>
      </c>
      <c r="AB37" s="2">
        <v>16.389999</v>
      </c>
      <c r="AC37" s="5">
        <f t="shared" si="28"/>
        <v>123.2397238645524</v>
      </c>
      <c r="AD37" s="5">
        <f t="shared" si="29"/>
        <v>103.05343511450383</v>
      </c>
      <c r="AE37" s="5">
        <f t="shared" si="30"/>
        <v>100.52078779432266</v>
      </c>
      <c r="AF37" s="5">
        <f t="shared" si="31"/>
        <v>110.81230575259636</v>
      </c>
      <c r="AG37" s="5">
        <f t="shared" si="32"/>
        <v>117.40706842954482</v>
      </c>
      <c r="AH37" s="5">
        <f t="shared" si="33"/>
        <v>173.34789686652266</v>
      </c>
      <c r="AI37" s="5">
        <f t="shared" si="34"/>
        <v>117.41176470588235</v>
      </c>
      <c r="AJ37" s="5">
        <f t="shared" si="35"/>
        <v>122.47033496161899</v>
      </c>
      <c r="AK37" s="5">
        <f t="shared" si="36"/>
        <v>141.6830887048435</v>
      </c>
      <c r="AL37" s="5">
        <f t="shared" si="37"/>
        <v>112.46630778165665</v>
      </c>
      <c r="AM37" s="5">
        <f t="shared" si="38"/>
        <v>127.17066542173355</v>
      </c>
      <c r="AN37" s="5">
        <f t="shared" si="39"/>
        <v>97.776672518279156</v>
      </c>
      <c r="AO37" s="5">
        <f t="shared" si="40"/>
        <v>130.70507033828974</v>
      </c>
      <c r="AP37" s="5">
        <f t="shared" si="41"/>
        <v>110.75125677799124</v>
      </c>
      <c r="AQ37" s="5">
        <f t="shared" si="42"/>
        <v>102.05823293172689</v>
      </c>
      <c r="AR37" s="5">
        <f t="shared" si="43"/>
        <v>89.224275871683275</v>
      </c>
      <c r="AS37" s="5">
        <f t="shared" si="44"/>
        <v>85.708570971620517</v>
      </c>
      <c r="AT37" s="5">
        <f t="shared" si="45"/>
        <v>141.61735700197238</v>
      </c>
      <c r="AU37" s="5">
        <f t="shared" si="46"/>
        <v>109.23289728356316</v>
      </c>
      <c r="AV37" s="5">
        <f t="shared" si="47"/>
        <v>113.48684210526316</v>
      </c>
      <c r="AW37" s="5">
        <f t="shared" si="48"/>
        <v>123.14396759322834</v>
      </c>
      <c r="AX37" s="5">
        <f t="shared" si="49"/>
        <v>114.82026518765096</v>
      </c>
      <c r="AY37" s="5">
        <f t="shared" si="50"/>
        <v>84.438768254113057</v>
      </c>
      <c r="AZ37" s="5">
        <f t="shared" si="51"/>
        <v>117.98185641962762</v>
      </c>
      <c r="BA37" s="5">
        <f t="shared" si="52"/>
        <v>130.32146186483862</v>
      </c>
      <c r="BB37" s="5">
        <f t="shared" si="53"/>
        <v>155.30342083687668</v>
      </c>
      <c r="BC37" s="5">
        <f t="shared" si="54"/>
        <v>79.717897846201254</v>
      </c>
    </row>
    <row r="38" spans="1:55" hidden="1" x14ac:dyDescent="0.2">
      <c r="A38" s="1">
        <v>43038</v>
      </c>
      <c r="B38" s="2">
        <v>87.940002000000007</v>
      </c>
      <c r="C38" s="2">
        <v>556</v>
      </c>
      <c r="D38" s="2">
        <v>122.19000200000001</v>
      </c>
      <c r="E38" s="2">
        <v>20.280000999999999</v>
      </c>
      <c r="F38" s="2">
        <v>128.550003</v>
      </c>
      <c r="G38" s="2">
        <v>108.290001</v>
      </c>
      <c r="H38" s="2">
        <v>242</v>
      </c>
      <c r="I38" s="2">
        <v>35</v>
      </c>
      <c r="J38" s="2">
        <v>49.639999000000003</v>
      </c>
      <c r="K38" s="2">
        <v>82.300003000000004</v>
      </c>
      <c r="L38" s="2">
        <v>54.509998000000003</v>
      </c>
      <c r="M38" s="2">
        <v>81.040001000000004</v>
      </c>
      <c r="N38" s="2">
        <v>165</v>
      </c>
      <c r="O38" s="2">
        <v>101.129997</v>
      </c>
      <c r="P38" s="2">
        <v>19.299999</v>
      </c>
      <c r="Q38" s="2">
        <v>113.459999</v>
      </c>
      <c r="R38" s="2">
        <v>104.5</v>
      </c>
      <c r="S38" s="2">
        <v>14.36</v>
      </c>
      <c r="T38" s="2">
        <v>79.650002000000001</v>
      </c>
      <c r="U38" s="2">
        <v>28.434999000000001</v>
      </c>
      <c r="V38" s="2">
        <v>73.209998999999996</v>
      </c>
      <c r="W38" s="2">
        <v>120.040001</v>
      </c>
      <c r="X38" s="2">
        <v>33.799999</v>
      </c>
      <c r="Y38" s="2">
        <v>41.849997999999999</v>
      </c>
      <c r="Z38" s="2">
        <v>154.199997</v>
      </c>
      <c r="AA38" s="2">
        <v>153.949997</v>
      </c>
      <c r="AB38" s="2">
        <v>16.170000000000002</v>
      </c>
      <c r="AC38" s="5">
        <f t="shared" si="28"/>
        <v>124.08635286779939</v>
      </c>
      <c r="AD38" s="5">
        <f t="shared" si="29"/>
        <v>106.10687022900764</v>
      </c>
      <c r="AE38" s="5">
        <f t="shared" si="30"/>
        <v>101.00851532604354</v>
      </c>
      <c r="AF38" s="5">
        <f t="shared" si="31"/>
        <v>111.30626845808278</v>
      </c>
      <c r="AG38" s="5">
        <f t="shared" si="32"/>
        <v>116.54578377482004</v>
      </c>
      <c r="AH38" s="5">
        <f t="shared" si="33"/>
        <v>182.09180961675114</v>
      </c>
      <c r="AI38" s="5">
        <f t="shared" si="34"/>
        <v>113.88235294117648</v>
      </c>
      <c r="AJ38" s="5">
        <f t="shared" si="35"/>
        <v>122.12142358688067</v>
      </c>
      <c r="AK38" s="5">
        <f t="shared" si="36"/>
        <v>139.71291977801633</v>
      </c>
      <c r="AL38" s="5">
        <f t="shared" si="37"/>
        <v>110.91645057613681</v>
      </c>
      <c r="AM38" s="5">
        <f t="shared" si="38"/>
        <v>124.87971478214365</v>
      </c>
      <c r="AN38" s="5">
        <f t="shared" si="39"/>
        <v>100.65830205792319</v>
      </c>
      <c r="AO38" s="5">
        <f t="shared" si="40"/>
        <v>129.83946915581572</v>
      </c>
      <c r="AP38" s="5">
        <f t="shared" si="41"/>
        <v>112.55425626164177</v>
      </c>
      <c r="AQ38" s="5">
        <f t="shared" si="42"/>
        <v>96.887545180722881</v>
      </c>
      <c r="AR38" s="5">
        <f t="shared" si="43"/>
        <v>90.363173627957522</v>
      </c>
      <c r="AS38" s="5">
        <f t="shared" si="44"/>
        <v>83.573255889529293</v>
      </c>
      <c r="AT38" s="5">
        <f t="shared" si="45"/>
        <v>141.61735700197238</v>
      </c>
      <c r="AU38" s="5">
        <f t="shared" si="46"/>
        <v>110.0898468580469</v>
      </c>
      <c r="AV38" s="5">
        <f t="shared" si="47"/>
        <v>116.92022615131579</v>
      </c>
      <c r="AW38" s="5">
        <f t="shared" si="48"/>
        <v>122.69147218674281</v>
      </c>
      <c r="AX38" s="5">
        <f t="shared" si="49"/>
        <v>110.36131682526387</v>
      </c>
      <c r="AY38" s="5">
        <f t="shared" si="50"/>
        <v>86.224485045293747</v>
      </c>
      <c r="AZ38" s="5">
        <f t="shared" si="51"/>
        <v>115.06736087619909</v>
      </c>
      <c r="BA38" s="5">
        <f t="shared" si="52"/>
        <v>133.97046019062483</v>
      </c>
      <c r="BB38" s="5">
        <f t="shared" si="53"/>
        <v>158.07577634331838</v>
      </c>
      <c r="BC38" s="5">
        <f t="shared" si="54"/>
        <v>78.6478637474642</v>
      </c>
    </row>
    <row r="39" spans="1:55" x14ac:dyDescent="0.2">
      <c r="A39" s="1">
        <v>43045</v>
      </c>
      <c r="B39" s="2">
        <v>89.419998000000007</v>
      </c>
      <c r="C39" s="2">
        <v>517</v>
      </c>
      <c r="D39" s="2">
        <v>126.199997</v>
      </c>
      <c r="E39" s="2">
        <v>20.575001</v>
      </c>
      <c r="F39" s="2">
        <v>129.5</v>
      </c>
      <c r="G39" s="2">
        <v>100</v>
      </c>
      <c r="H39" s="2">
        <v>238.199997</v>
      </c>
      <c r="I39" s="2">
        <v>35.645000000000003</v>
      </c>
      <c r="J39" s="2">
        <v>49.830002</v>
      </c>
      <c r="K39" s="2">
        <v>84.449996999999996</v>
      </c>
      <c r="L39" s="2">
        <v>55.09</v>
      </c>
      <c r="M39" s="2">
        <v>78.459998999999996</v>
      </c>
      <c r="N39" s="2">
        <v>168.89999399999999</v>
      </c>
      <c r="O39" s="2">
        <v>101.339996</v>
      </c>
      <c r="P39" s="2">
        <v>19.120000999999998</v>
      </c>
      <c r="Q39" s="2">
        <v>113.459999</v>
      </c>
      <c r="R39" s="2">
        <v>112.870003</v>
      </c>
      <c r="S39" s="2">
        <v>14.04</v>
      </c>
      <c r="T39" s="2">
        <v>78.099997999999999</v>
      </c>
      <c r="U39" s="2">
        <v>28.799999</v>
      </c>
      <c r="V39" s="2">
        <v>73.589995999999999</v>
      </c>
      <c r="W39" s="2">
        <v>121.660004</v>
      </c>
      <c r="X39" s="2">
        <v>33.599997999999999</v>
      </c>
      <c r="Y39" s="2">
        <v>41.540000999999997</v>
      </c>
      <c r="Z39" s="2">
        <v>158.10000600000001</v>
      </c>
      <c r="AA39" s="2">
        <v>158.85000600000001</v>
      </c>
      <c r="AB39" s="2">
        <v>16.299999</v>
      </c>
      <c r="AC39" s="5">
        <f t="shared" si="28"/>
        <v>126.17467788169843</v>
      </c>
      <c r="AD39" s="5">
        <f t="shared" si="29"/>
        <v>98.664122137404576</v>
      </c>
      <c r="AE39" s="5">
        <f t="shared" si="30"/>
        <v>104.32338262111777</v>
      </c>
      <c r="AF39" s="5">
        <f t="shared" si="31"/>
        <v>112.92536843717717</v>
      </c>
      <c r="AG39" s="5">
        <f t="shared" si="32"/>
        <v>117.40706842954482</v>
      </c>
      <c r="AH39" s="5">
        <f t="shared" si="33"/>
        <v>168.15200658900272</v>
      </c>
      <c r="AI39" s="5">
        <f t="shared" si="34"/>
        <v>112.09411623529411</v>
      </c>
      <c r="AJ39" s="5">
        <f t="shared" si="35"/>
        <v>124.37194696441034</v>
      </c>
      <c r="AK39" s="5">
        <f t="shared" si="36"/>
        <v>140.24768759492508</v>
      </c>
      <c r="AL39" s="5">
        <f t="shared" si="37"/>
        <v>113.81401673102494</v>
      </c>
      <c r="AM39" s="5">
        <f t="shared" si="38"/>
        <v>126.20847073500707</v>
      </c>
      <c r="AN39" s="5">
        <f t="shared" si="39"/>
        <v>97.453728792603926</v>
      </c>
      <c r="AO39" s="5">
        <f t="shared" si="40"/>
        <v>132.90839734169978</v>
      </c>
      <c r="AP39" s="5">
        <f t="shared" si="41"/>
        <v>112.78797802533063</v>
      </c>
      <c r="AQ39" s="5">
        <f t="shared" si="42"/>
        <v>95.983940763052189</v>
      </c>
      <c r="AR39" s="5">
        <f t="shared" si="43"/>
        <v>90.363173627957522</v>
      </c>
      <c r="AS39" s="5">
        <f t="shared" si="44"/>
        <v>90.267116200678842</v>
      </c>
      <c r="AT39" s="5">
        <f t="shared" si="45"/>
        <v>138.46153846153842</v>
      </c>
      <c r="AU39" s="5">
        <f t="shared" si="46"/>
        <v>107.9474777594327</v>
      </c>
      <c r="AV39" s="5">
        <f t="shared" si="47"/>
        <v>118.42104851973684</v>
      </c>
      <c r="AW39" s="5">
        <f t="shared" si="48"/>
        <v>123.3283031113894</v>
      </c>
      <c r="AX39" s="5">
        <f t="shared" si="49"/>
        <v>111.85070088767218</v>
      </c>
      <c r="AY39" s="5">
        <f t="shared" si="50"/>
        <v>85.714278425656161</v>
      </c>
      <c r="AZ39" s="5">
        <f t="shared" si="51"/>
        <v>114.21501826271702</v>
      </c>
      <c r="BA39" s="5">
        <f t="shared" si="52"/>
        <v>137.35882601839836</v>
      </c>
      <c r="BB39" s="5">
        <f t="shared" si="53"/>
        <v>163.10710301989019</v>
      </c>
      <c r="BC39" s="5">
        <f t="shared" si="54"/>
        <v>79.28015463424876</v>
      </c>
    </row>
    <row r="40" spans="1:55" hidden="1" x14ac:dyDescent="0.2">
      <c r="A40" s="1">
        <v>43052</v>
      </c>
      <c r="B40" s="2">
        <v>91.040001000000004</v>
      </c>
      <c r="C40" s="2">
        <v>418</v>
      </c>
      <c r="D40" s="2">
        <v>123.33000199999999</v>
      </c>
      <c r="E40" s="2">
        <v>18.899999999999999</v>
      </c>
      <c r="F40" s="2">
        <v>128.75</v>
      </c>
      <c r="G40" s="2">
        <v>99.019997000000004</v>
      </c>
      <c r="H40" s="2">
        <v>235.800003</v>
      </c>
      <c r="I40" s="2">
        <v>33.599997999999999</v>
      </c>
      <c r="J40" s="2">
        <v>49.779998999999997</v>
      </c>
      <c r="K40" s="2">
        <v>83.849997999999999</v>
      </c>
      <c r="L40" s="2">
        <v>52.869999</v>
      </c>
      <c r="M40" s="2">
        <v>79.279999000000004</v>
      </c>
      <c r="N40" s="2">
        <v>165.470001</v>
      </c>
      <c r="O40" s="2">
        <v>96.690002000000007</v>
      </c>
      <c r="P40" s="2">
        <v>18.989999999999998</v>
      </c>
      <c r="Q40" s="2">
        <v>113.110001</v>
      </c>
      <c r="R40" s="2">
        <v>111.540001</v>
      </c>
      <c r="S40" s="2">
        <v>13.93</v>
      </c>
      <c r="T40" s="2">
        <v>77.699996999999996</v>
      </c>
      <c r="U40" s="2">
        <v>27.77</v>
      </c>
      <c r="V40" s="2">
        <v>71.669998000000007</v>
      </c>
      <c r="W40" s="2">
        <v>116.989998</v>
      </c>
      <c r="X40" s="2">
        <v>32.5</v>
      </c>
      <c r="Y40" s="2">
        <v>42.18</v>
      </c>
      <c r="Z40" s="2">
        <v>153.5</v>
      </c>
      <c r="AA40" s="2">
        <v>162.300003</v>
      </c>
      <c r="AB40" s="2">
        <v>17.110001</v>
      </c>
      <c r="AC40" s="5">
        <f t="shared" si="28"/>
        <v>128.46055756481343</v>
      </c>
      <c r="AD40" s="5">
        <f t="shared" si="29"/>
        <v>79.770992366412216</v>
      </c>
      <c r="AE40" s="5">
        <f t="shared" si="30"/>
        <v>101.95089772711501</v>
      </c>
      <c r="AF40" s="5">
        <f t="shared" si="31"/>
        <v>103.73216815214971</v>
      </c>
      <c r="AG40" s="5">
        <f t="shared" si="32"/>
        <v>116.72710471277139</v>
      </c>
      <c r="AH40" s="5">
        <f t="shared" si="33"/>
        <v>166.50411187987032</v>
      </c>
      <c r="AI40" s="5">
        <f t="shared" si="34"/>
        <v>110.96470729411764</v>
      </c>
      <c r="AJ40" s="5">
        <f t="shared" si="35"/>
        <v>117.23655966503838</v>
      </c>
      <c r="AK40" s="5">
        <f t="shared" si="36"/>
        <v>140.10695300047715</v>
      </c>
      <c r="AL40" s="5">
        <f t="shared" si="37"/>
        <v>113.00539270911291</v>
      </c>
      <c r="AM40" s="5">
        <f t="shared" si="38"/>
        <v>121.12255802416686</v>
      </c>
      <c r="AN40" s="5">
        <f t="shared" si="39"/>
        <v>98.472235785064328</v>
      </c>
      <c r="AO40" s="5">
        <f t="shared" si="40"/>
        <v>130.20931570334727</v>
      </c>
      <c r="AP40" s="5">
        <f t="shared" si="41"/>
        <v>107.61269243433928</v>
      </c>
      <c r="AQ40" s="5">
        <f t="shared" si="42"/>
        <v>95.331325301204799</v>
      </c>
      <c r="AR40" s="5">
        <f t="shared" si="43"/>
        <v>90.084424021733426</v>
      </c>
      <c r="AS40" s="5">
        <f t="shared" si="44"/>
        <v>89.203454980778503</v>
      </c>
      <c r="AT40" s="5">
        <f t="shared" si="45"/>
        <v>137.37672583826429</v>
      </c>
      <c r="AU40" s="5">
        <f t="shared" si="46"/>
        <v>107.39460835921516</v>
      </c>
      <c r="AV40" s="5">
        <f t="shared" si="47"/>
        <v>114.1858552631579</v>
      </c>
      <c r="AW40" s="5">
        <f t="shared" si="48"/>
        <v>120.11060901996345</v>
      </c>
      <c r="AX40" s="5">
        <f t="shared" si="49"/>
        <v>107.55723198190397</v>
      </c>
      <c r="AY40" s="5">
        <f t="shared" si="50"/>
        <v>82.908161150302007</v>
      </c>
      <c r="AZ40" s="5">
        <f t="shared" si="51"/>
        <v>115.97470761547174</v>
      </c>
      <c r="BA40" s="5">
        <f t="shared" si="52"/>
        <v>133.36229597501818</v>
      </c>
      <c r="BB40" s="5">
        <f t="shared" si="53"/>
        <v>166.64955813378742</v>
      </c>
      <c r="BC40" s="5">
        <f t="shared" si="54"/>
        <v>83.219853269448123</v>
      </c>
    </row>
    <row r="41" spans="1:55" hidden="1" x14ac:dyDescent="0.2">
      <c r="A41" s="1">
        <v>43059</v>
      </c>
      <c r="B41" s="2">
        <v>96.440002000000007</v>
      </c>
      <c r="C41" s="2">
        <v>413.5</v>
      </c>
      <c r="D41" s="2">
        <v>122.949997</v>
      </c>
      <c r="E41" s="2">
        <v>18.549999</v>
      </c>
      <c r="F41" s="2">
        <v>127.25</v>
      </c>
      <c r="G41" s="2">
        <v>105</v>
      </c>
      <c r="H41" s="2">
        <v>249</v>
      </c>
      <c r="I41" s="2">
        <v>32.990001999999997</v>
      </c>
      <c r="J41" s="2">
        <v>51.32</v>
      </c>
      <c r="K41" s="2">
        <v>84.050003000000004</v>
      </c>
      <c r="L41" s="2">
        <v>53.599997999999999</v>
      </c>
      <c r="M41" s="2">
        <v>79.379997000000003</v>
      </c>
      <c r="N41" s="2">
        <v>167.33000200000001</v>
      </c>
      <c r="O41" s="2">
        <v>98.449996999999996</v>
      </c>
      <c r="P41" s="2">
        <v>19.989999999999998</v>
      </c>
      <c r="Q41" s="2">
        <v>111.94000200000001</v>
      </c>
      <c r="R41" s="2">
        <v>115.260002</v>
      </c>
      <c r="S41" s="2">
        <v>14.17</v>
      </c>
      <c r="T41" s="2">
        <v>75.860000999999997</v>
      </c>
      <c r="U41" s="2">
        <v>27.110001</v>
      </c>
      <c r="V41" s="2">
        <v>71.769997000000004</v>
      </c>
      <c r="W41" s="2">
        <v>114.779999</v>
      </c>
      <c r="X41" s="2">
        <v>30</v>
      </c>
      <c r="Y41" s="2">
        <v>41.459999000000003</v>
      </c>
      <c r="Z41" s="2">
        <v>152.5</v>
      </c>
      <c r="AA41" s="2">
        <v>158</v>
      </c>
      <c r="AB41" s="2">
        <v>17.010000000000002</v>
      </c>
      <c r="AC41" s="5">
        <f t="shared" si="28"/>
        <v>136.08014380922208</v>
      </c>
      <c r="AD41" s="5">
        <f t="shared" si="29"/>
        <v>78.912213740458014</v>
      </c>
      <c r="AE41" s="5">
        <f t="shared" si="30"/>
        <v>101.63676612683503</v>
      </c>
      <c r="AF41" s="5">
        <f t="shared" si="31"/>
        <v>101.81119658678355</v>
      </c>
      <c r="AG41" s="5">
        <f t="shared" si="32"/>
        <v>115.36717727922453</v>
      </c>
      <c r="AH41" s="5">
        <f t="shared" si="33"/>
        <v>176.55960691845286</v>
      </c>
      <c r="AI41" s="5">
        <f t="shared" si="34"/>
        <v>117.1764705882353</v>
      </c>
      <c r="AJ41" s="5">
        <f t="shared" si="35"/>
        <v>115.10817166782972</v>
      </c>
      <c r="AK41" s="5">
        <f t="shared" si="36"/>
        <v>144.44132126206927</v>
      </c>
      <c r="AL41" s="5">
        <f t="shared" si="37"/>
        <v>113.27494123753132</v>
      </c>
      <c r="AM41" s="5">
        <f t="shared" si="38"/>
        <v>122.79494970011685</v>
      </c>
      <c r="AN41" s="5">
        <f t="shared" si="39"/>
        <v>98.596441470713174</v>
      </c>
      <c r="AO41" s="5">
        <f t="shared" si="40"/>
        <v>131.67296141528232</v>
      </c>
      <c r="AP41" s="5">
        <f t="shared" si="41"/>
        <v>109.5715071690931</v>
      </c>
      <c r="AQ41" s="5">
        <f t="shared" si="42"/>
        <v>100.35140562248995</v>
      </c>
      <c r="AR41" s="5">
        <f t="shared" si="43"/>
        <v>89.152599381213761</v>
      </c>
      <c r="AS41" s="5">
        <f t="shared" si="44"/>
        <v>92.178503741374726</v>
      </c>
      <c r="AT41" s="5">
        <f t="shared" si="45"/>
        <v>139.74358974358972</v>
      </c>
      <c r="AU41" s="5">
        <f t="shared" si="46"/>
        <v>104.85142100487688</v>
      </c>
      <c r="AV41" s="5">
        <f t="shared" si="47"/>
        <v>111.47204358552631</v>
      </c>
      <c r="AW41" s="5">
        <f t="shared" si="48"/>
        <v>120.27819575257905</v>
      </c>
      <c r="AX41" s="5">
        <f t="shared" si="49"/>
        <v>105.52542260344092</v>
      </c>
      <c r="AY41" s="5">
        <f t="shared" si="50"/>
        <v>76.530610292586474</v>
      </c>
      <c r="AZ41" s="5">
        <f t="shared" si="51"/>
        <v>113.99505125089502</v>
      </c>
      <c r="BA41" s="5">
        <f t="shared" si="52"/>
        <v>132.4934862292526</v>
      </c>
      <c r="BB41" s="5">
        <f t="shared" si="53"/>
        <v>162.23431730397698</v>
      </c>
      <c r="BC41" s="5">
        <f t="shared" si="54"/>
        <v>82.733467059020768</v>
      </c>
    </row>
    <row r="42" spans="1:55" hidden="1" x14ac:dyDescent="0.2">
      <c r="A42" s="1">
        <v>43066</v>
      </c>
      <c r="B42" s="2">
        <v>96.849997999999999</v>
      </c>
      <c r="C42" s="2">
        <v>366.39999399999999</v>
      </c>
      <c r="D42" s="2">
        <v>122.25</v>
      </c>
      <c r="E42" s="2">
        <v>18.120000999999998</v>
      </c>
      <c r="F42" s="2">
        <v>129.5</v>
      </c>
      <c r="G42" s="2">
        <v>114.510002</v>
      </c>
      <c r="H42" s="2">
        <v>245.60000600000001</v>
      </c>
      <c r="I42" s="2">
        <v>32.790000999999997</v>
      </c>
      <c r="J42" s="2">
        <v>52.299999</v>
      </c>
      <c r="K42" s="2">
        <v>85.300003000000004</v>
      </c>
      <c r="L42" s="2">
        <v>54.25</v>
      </c>
      <c r="M42" s="2">
        <v>83.260002</v>
      </c>
      <c r="N42" s="2">
        <v>168.89999399999999</v>
      </c>
      <c r="O42" s="2">
        <v>98.309997999999993</v>
      </c>
      <c r="P42" s="2">
        <v>19.790001</v>
      </c>
      <c r="Q42" s="2">
        <v>110.209999</v>
      </c>
      <c r="R42" s="2">
        <v>128.520004</v>
      </c>
      <c r="S42" s="2">
        <v>14.41</v>
      </c>
      <c r="T42" s="2">
        <v>75.940002000000007</v>
      </c>
      <c r="U42" s="2">
        <v>26.945</v>
      </c>
      <c r="V42" s="2">
        <v>71.989998</v>
      </c>
      <c r="W42" s="2">
        <v>117.739998</v>
      </c>
      <c r="X42" s="2">
        <v>29.9</v>
      </c>
      <c r="Y42" s="2">
        <v>42.009998000000003</v>
      </c>
      <c r="Z42" s="2">
        <v>155.14999399999999</v>
      </c>
      <c r="AA42" s="2">
        <v>160.949997</v>
      </c>
      <c r="AB42" s="2">
        <v>17</v>
      </c>
      <c r="AC42" s="5">
        <f t="shared" si="28"/>
        <v>136.65866219873027</v>
      </c>
      <c r="AD42" s="5">
        <f t="shared" si="29"/>
        <v>69.923662977099227</v>
      </c>
      <c r="AE42" s="5">
        <f t="shared" si="30"/>
        <v>101.05811274648167</v>
      </c>
      <c r="AF42" s="5">
        <f t="shared" si="31"/>
        <v>99.451163526408521</v>
      </c>
      <c r="AG42" s="5">
        <f t="shared" si="32"/>
        <v>117.40706842954482</v>
      </c>
      <c r="AH42" s="5">
        <f t="shared" si="33"/>
        <v>192.55086610810716</v>
      </c>
      <c r="AI42" s="5">
        <f t="shared" si="34"/>
        <v>115.57647341176471</v>
      </c>
      <c r="AJ42" s="5">
        <f t="shared" si="35"/>
        <v>114.41033147243544</v>
      </c>
      <c r="AK42" s="5">
        <f t="shared" si="36"/>
        <v>147.19955100477208</v>
      </c>
      <c r="AL42" s="5">
        <f t="shared" si="37"/>
        <v>114.95957742424167</v>
      </c>
      <c r="AM42" s="5">
        <f t="shared" si="38"/>
        <v>124.28407219775156</v>
      </c>
      <c r="AN42" s="5">
        <f t="shared" si="39"/>
        <v>103.41572466983668</v>
      </c>
      <c r="AO42" s="5">
        <f t="shared" si="40"/>
        <v>132.90839734169978</v>
      </c>
      <c r="AP42" s="5">
        <f t="shared" si="41"/>
        <v>109.41569303095588</v>
      </c>
      <c r="AQ42" s="5">
        <f t="shared" si="42"/>
        <v>99.347394578313242</v>
      </c>
      <c r="AR42" s="5">
        <f t="shared" si="43"/>
        <v>87.774769636425134</v>
      </c>
      <c r="AS42" s="5">
        <f t="shared" si="44"/>
        <v>102.78311178196486</v>
      </c>
      <c r="AT42" s="5">
        <f t="shared" si="45"/>
        <v>142.11045364891518</v>
      </c>
      <c r="AU42" s="5">
        <f t="shared" si="46"/>
        <v>104.96199599065643</v>
      </c>
      <c r="AV42" s="5">
        <f t="shared" si="47"/>
        <v>110.79358552631579</v>
      </c>
      <c r="AW42" s="5">
        <f t="shared" si="48"/>
        <v>120.64689192716244</v>
      </c>
      <c r="AX42" s="5">
        <f t="shared" si="49"/>
        <v>108.24676036352194</v>
      </c>
      <c r="AY42" s="5">
        <f t="shared" si="50"/>
        <v>76.275508258277853</v>
      </c>
      <c r="AZ42" s="5">
        <f t="shared" si="51"/>
        <v>115.50728390176749</v>
      </c>
      <c r="BA42" s="5">
        <f t="shared" si="52"/>
        <v>134.79582684267294</v>
      </c>
      <c r="BB42" s="5">
        <f t="shared" si="53"/>
        <v>165.26337267957049</v>
      </c>
      <c r="BC42" s="5">
        <f t="shared" si="54"/>
        <v>82.68482892435938</v>
      </c>
    </row>
    <row r="43" spans="1:55" x14ac:dyDescent="0.2">
      <c r="A43" s="1">
        <v>43073</v>
      </c>
      <c r="B43" s="2">
        <v>97.730002999999996</v>
      </c>
      <c r="C43" s="2">
        <v>380.10000600000001</v>
      </c>
      <c r="D43" s="2">
        <v>122.69000200000001</v>
      </c>
      <c r="E43" s="2">
        <v>17.094999000000001</v>
      </c>
      <c r="F43" s="2">
        <v>129.300003</v>
      </c>
      <c r="G43" s="2">
        <v>105.269997</v>
      </c>
      <c r="H43" s="2">
        <v>245</v>
      </c>
      <c r="I43" s="2">
        <v>32.310001</v>
      </c>
      <c r="J43" s="2">
        <v>51.82</v>
      </c>
      <c r="K43" s="2">
        <v>84.300003000000004</v>
      </c>
      <c r="L43" s="2">
        <v>56.599997999999999</v>
      </c>
      <c r="M43" s="2">
        <v>81.319999999999993</v>
      </c>
      <c r="N43" s="2">
        <v>173.270004</v>
      </c>
      <c r="O43" s="2">
        <v>107.730003</v>
      </c>
      <c r="P43" s="2">
        <v>21.709999</v>
      </c>
      <c r="Q43" s="2">
        <v>110.900002</v>
      </c>
      <c r="R43" s="2">
        <v>126.989998</v>
      </c>
      <c r="S43" s="2">
        <v>14.27</v>
      </c>
      <c r="T43" s="2">
        <v>78.309997999999993</v>
      </c>
      <c r="U43" s="2">
        <v>27.01</v>
      </c>
      <c r="V43" s="2">
        <v>77.019997000000004</v>
      </c>
      <c r="W43" s="2">
        <v>115.089996</v>
      </c>
      <c r="X43" s="2">
        <v>28.5</v>
      </c>
      <c r="Y43" s="2">
        <v>42.490001999999997</v>
      </c>
      <c r="Z43" s="2">
        <v>146.10000600000001</v>
      </c>
      <c r="AA43" s="2">
        <v>149.25</v>
      </c>
      <c r="AB43" s="2">
        <v>18.350000000000001</v>
      </c>
      <c r="AC43" s="5">
        <f t="shared" si="28"/>
        <v>137.90037937489575</v>
      </c>
      <c r="AD43" s="5">
        <f t="shared" si="29"/>
        <v>72.538169083969478</v>
      </c>
      <c r="AE43" s="5">
        <f t="shared" si="30"/>
        <v>101.42184094054856</v>
      </c>
      <c r="AF43" s="5">
        <f t="shared" si="31"/>
        <v>93.825466181419657</v>
      </c>
      <c r="AG43" s="5">
        <f t="shared" si="32"/>
        <v>117.22574749159345</v>
      </c>
      <c r="AH43" s="5">
        <f t="shared" si="33"/>
        <v>177.01361229168299</v>
      </c>
      <c r="AI43" s="5">
        <f t="shared" si="34"/>
        <v>115.29411764705881</v>
      </c>
      <c r="AJ43" s="5">
        <f t="shared" si="35"/>
        <v>112.73552337752966</v>
      </c>
      <c r="AK43" s="5">
        <f t="shared" si="36"/>
        <v>145.84858277085794</v>
      </c>
      <c r="AL43" s="5">
        <f t="shared" si="37"/>
        <v>113.61186847487339</v>
      </c>
      <c r="AM43" s="5">
        <f t="shared" si="38"/>
        <v>129.6678016188865</v>
      </c>
      <c r="AN43" s="5">
        <f t="shared" si="39"/>
        <v>101.00608369131577</v>
      </c>
      <c r="AO43" s="5">
        <f t="shared" si="40"/>
        <v>136.34718387870345</v>
      </c>
      <c r="AP43" s="5">
        <f t="shared" si="41"/>
        <v>119.899839062879</v>
      </c>
      <c r="AQ43" s="5">
        <f t="shared" si="42"/>
        <v>108.98593875502007</v>
      </c>
      <c r="AR43" s="5">
        <f t="shared" si="43"/>
        <v>88.324310103923381</v>
      </c>
      <c r="AS43" s="5">
        <f t="shared" si="44"/>
        <v>101.55949854798865</v>
      </c>
      <c r="AT43" s="5">
        <f t="shared" si="45"/>
        <v>140.72978303747533</v>
      </c>
      <c r="AU43" s="5">
        <f t="shared" si="46"/>
        <v>108.23773346890762</v>
      </c>
      <c r="AV43" s="5">
        <f t="shared" si="47"/>
        <v>111.0608552631579</v>
      </c>
      <c r="AW43" s="5">
        <f t="shared" si="48"/>
        <v>129.07658719881306</v>
      </c>
      <c r="AX43" s="5">
        <f t="shared" si="49"/>
        <v>105.81042490972948</v>
      </c>
      <c r="AY43" s="5">
        <f t="shared" si="50"/>
        <v>72.704079777957148</v>
      </c>
      <c r="AZ43" s="5">
        <f t="shared" si="51"/>
        <v>116.82706397654836</v>
      </c>
      <c r="BA43" s="5">
        <f t="shared" si="52"/>
        <v>126.9331090692113</v>
      </c>
      <c r="BB43" s="5">
        <f t="shared" si="53"/>
        <v>153.24982188366178</v>
      </c>
      <c r="BC43" s="5">
        <f t="shared" si="54"/>
        <v>89.250977103646747</v>
      </c>
    </row>
    <row r="44" spans="1:55" hidden="1" x14ac:dyDescent="0.2">
      <c r="A44" s="1">
        <v>43080</v>
      </c>
      <c r="B44" s="2">
        <v>96.959998999999996</v>
      </c>
      <c r="C44" s="2">
        <v>400.60000600000001</v>
      </c>
      <c r="D44" s="2">
        <v>125.010002</v>
      </c>
      <c r="E44" s="2">
        <v>16.924999</v>
      </c>
      <c r="F44" s="2">
        <v>130.39999399999999</v>
      </c>
      <c r="G44" s="2">
        <v>101.290001</v>
      </c>
      <c r="H44" s="2">
        <v>247.699997</v>
      </c>
      <c r="I44" s="2">
        <v>32.68</v>
      </c>
      <c r="J44" s="2">
        <v>52.130001</v>
      </c>
      <c r="K44" s="2">
        <v>85.5</v>
      </c>
      <c r="L44" s="2">
        <v>56.369999</v>
      </c>
      <c r="M44" s="2">
        <v>81.199996999999996</v>
      </c>
      <c r="N44" s="2">
        <v>172.94000199999999</v>
      </c>
      <c r="O44" s="2">
        <v>105.720001</v>
      </c>
      <c r="P44" s="2">
        <v>22.08</v>
      </c>
      <c r="Q44" s="2">
        <v>111.550003</v>
      </c>
      <c r="R44" s="2">
        <v>124.139999</v>
      </c>
      <c r="S44" s="2">
        <v>14.5</v>
      </c>
      <c r="T44" s="2">
        <v>77.610000999999997</v>
      </c>
      <c r="U44" s="2">
        <v>27.02</v>
      </c>
      <c r="V44" s="2">
        <v>75.940002000000007</v>
      </c>
      <c r="W44" s="2">
        <v>111.360001</v>
      </c>
      <c r="X44" s="2">
        <v>27.1</v>
      </c>
      <c r="Y44" s="2">
        <v>43.369999</v>
      </c>
      <c r="Z44" s="2">
        <v>146.949997</v>
      </c>
      <c r="AA44" s="2">
        <v>152.050003</v>
      </c>
      <c r="AB44" s="2">
        <v>18.565000999999999</v>
      </c>
      <c r="AC44" s="5">
        <f t="shared" si="28"/>
        <v>136.81387737488876</v>
      </c>
      <c r="AD44" s="5">
        <f t="shared" si="29"/>
        <v>76.450382824427493</v>
      </c>
      <c r="AE44" s="5">
        <f t="shared" si="30"/>
        <v>103.33967179185193</v>
      </c>
      <c r="AF44" s="5">
        <f t="shared" si="31"/>
        <v>92.892425515500847</v>
      </c>
      <c r="AG44" s="5">
        <f t="shared" si="32"/>
        <v>118.22301944996319</v>
      </c>
      <c r="AH44" s="5">
        <f t="shared" si="33"/>
        <v>170.32116915552095</v>
      </c>
      <c r="AI44" s="5">
        <f t="shared" si="34"/>
        <v>116.56470447058824</v>
      </c>
      <c r="AJ44" s="5">
        <f t="shared" si="35"/>
        <v>114.02651779483601</v>
      </c>
      <c r="AK44" s="5">
        <f t="shared" si="36"/>
        <v>146.72108772082996</v>
      </c>
      <c r="AL44" s="5">
        <f t="shared" si="37"/>
        <v>115.22911517098848</v>
      </c>
      <c r="AM44" s="5">
        <f t="shared" si="38"/>
        <v>129.14088526273147</v>
      </c>
      <c r="AN44" s="5">
        <f t="shared" si="39"/>
        <v>100.85703016129597</v>
      </c>
      <c r="AO44" s="5">
        <f t="shared" si="40"/>
        <v>136.08750336658005</v>
      </c>
      <c r="AP44" s="5">
        <f t="shared" si="41"/>
        <v>117.66277501753532</v>
      </c>
      <c r="AQ44" s="5">
        <f t="shared" si="42"/>
        <v>110.84337349397589</v>
      </c>
      <c r="AR44" s="5">
        <f t="shared" si="43"/>
        <v>88.841991698661872</v>
      </c>
      <c r="AS44" s="5">
        <f t="shared" si="44"/>
        <v>99.280228732563742</v>
      </c>
      <c r="AT44" s="5">
        <f t="shared" si="45"/>
        <v>142.99802761341223</v>
      </c>
      <c r="AU44" s="5">
        <f t="shared" si="46"/>
        <v>107.27021858383465</v>
      </c>
      <c r="AV44" s="5">
        <f t="shared" si="47"/>
        <v>111.10197368421053</v>
      </c>
      <c r="AW44" s="5">
        <f t="shared" si="48"/>
        <v>127.26664076643677</v>
      </c>
      <c r="AX44" s="5">
        <f t="shared" si="49"/>
        <v>102.38117502200537</v>
      </c>
      <c r="AY44" s="5">
        <f t="shared" si="50"/>
        <v>69.132651297636443</v>
      </c>
      <c r="AZ44" s="5">
        <f t="shared" si="51"/>
        <v>119.24663236861788</v>
      </c>
      <c r="BA44" s="5">
        <f t="shared" si="52"/>
        <v>127.67158953382432</v>
      </c>
      <c r="BB44" s="5">
        <f t="shared" si="53"/>
        <v>156.12486349856107</v>
      </c>
      <c r="BC44" s="5">
        <f t="shared" si="54"/>
        <v>90.296701862680038</v>
      </c>
    </row>
    <row r="45" spans="1:55" hidden="1" x14ac:dyDescent="0.2">
      <c r="A45" s="1">
        <v>43087</v>
      </c>
      <c r="B45" s="2">
        <v>97.379997000000003</v>
      </c>
      <c r="C45" s="2">
        <v>437</v>
      </c>
      <c r="D45" s="2">
        <v>121.5</v>
      </c>
      <c r="E45" s="2">
        <v>17.309999000000001</v>
      </c>
      <c r="F45" s="2">
        <v>129</v>
      </c>
      <c r="G45" s="2">
        <v>106.410004</v>
      </c>
      <c r="H45" s="2">
        <v>243.5</v>
      </c>
      <c r="I45" s="2">
        <v>32.900002000000001</v>
      </c>
      <c r="J45" s="2">
        <v>53.049999</v>
      </c>
      <c r="K45" s="2">
        <v>84.349997999999999</v>
      </c>
      <c r="L45" s="2">
        <v>56.439999</v>
      </c>
      <c r="M45" s="2">
        <v>83.610000999999997</v>
      </c>
      <c r="N45" s="2">
        <v>174.86999499999999</v>
      </c>
      <c r="O45" s="2">
        <v>107.19000200000001</v>
      </c>
      <c r="P45" s="2">
        <v>21.35</v>
      </c>
      <c r="Q45" s="2">
        <v>111.089996</v>
      </c>
      <c r="R45" s="2">
        <v>130.33999600000001</v>
      </c>
      <c r="S45" s="2">
        <v>14.9</v>
      </c>
      <c r="T45" s="2">
        <v>78.110000999999997</v>
      </c>
      <c r="U45" s="2">
        <v>27.110001</v>
      </c>
      <c r="V45" s="2">
        <v>75.279999000000004</v>
      </c>
      <c r="W45" s="2">
        <v>112.099998</v>
      </c>
      <c r="X45" s="2">
        <v>25.6</v>
      </c>
      <c r="Y45" s="2">
        <v>43.970001000000003</v>
      </c>
      <c r="Z45" s="2">
        <v>147.85000600000001</v>
      </c>
      <c r="AA45" s="2">
        <v>148.5</v>
      </c>
      <c r="AB45" s="2">
        <v>18.385000000000002</v>
      </c>
      <c r="AC45" s="5">
        <f t="shared" si="28"/>
        <v>137.40650892874947</v>
      </c>
      <c r="AD45" s="5">
        <f t="shared" si="29"/>
        <v>83.396946564885496</v>
      </c>
      <c r="AE45" s="5">
        <f t="shared" si="30"/>
        <v>100.43812432472411</v>
      </c>
      <c r="AF45" s="5">
        <f t="shared" si="31"/>
        <v>95.005488200081672</v>
      </c>
      <c r="AG45" s="5">
        <f t="shared" si="32"/>
        <v>116.95375928502921</v>
      </c>
      <c r="AH45" s="5">
        <f t="shared" si="33"/>
        <v>178.93055693743807</v>
      </c>
      <c r="AI45" s="5">
        <f t="shared" si="34"/>
        <v>114.58823529411765</v>
      </c>
      <c r="AJ45" s="5">
        <f t="shared" si="35"/>
        <v>114.79414515003489</v>
      </c>
      <c r="AK45" s="5">
        <f t="shared" si="36"/>
        <v>149.31044326795509</v>
      </c>
      <c r="AL45" s="5">
        <f t="shared" si="37"/>
        <v>113.67924718379707</v>
      </c>
      <c r="AM45" s="5">
        <f t="shared" si="38"/>
        <v>129.30125180750278</v>
      </c>
      <c r="AN45" s="5">
        <f t="shared" si="39"/>
        <v>103.85045202209781</v>
      </c>
      <c r="AO45" s="5">
        <f t="shared" si="40"/>
        <v>137.60622619442515</v>
      </c>
      <c r="AP45" s="5">
        <f t="shared" si="41"/>
        <v>119.29883626708595</v>
      </c>
      <c r="AQ45" s="5">
        <f t="shared" si="42"/>
        <v>107.17871485943775</v>
      </c>
      <c r="AR45" s="5">
        <f t="shared" si="43"/>
        <v>88.475627404836374</v>
      </c>
      <c r="AS45" s="5">
        <f t="shared" si="44"/>
        <v>104.23863960141844</v>
      </c>
      <c r="AT45" s="5">
        <f t="shared" si="45"/>
        <v>146.94280078895463</v>
      </c>
      <c r="AU45" s="5">
        <f t="shared" si="46"/>
        <v>107.96130360639403</v>
      </c>
      <c r="AV45" s="5">
        <f t="shared" si="47"/>
        <v>111.47204358552631</v>
      </c>
      <c r="AW45" s="5">
        <f t="shared" si="48"/>
        <v>126.16055224268652</v>
      </c>
      <c r="AX45" s="5">
        <f t="shared" si="49"/>
        <v>103.06150693375491</v>
      </c>
      <c r="AY45" s="5">
        <f t="shared" si="50"/>
        <v>65.306120783007131</v>
      </c>
      <c r="AZ45" s="5">
        <f t="shared" si="51"/>
        <v>120.89634921353725</v>
      </c>
      <c r="BA45" s="5">
        <f t="shared" si="52"/>
        <v>128.45352612430108</v>
      </c>
      <c r="BB45" s="5">
        <f t="shared" si="53"/>
        <v>152.47972227620622</v>
      </c>
      <c r="BC45" s="5">
        <f t="shared" si="54"/>
        <v>89.421210574961606</v>
      </c>
    </row>
    <row r="46" spans="1:55" hidden="1" x14ac:dyDescent="0.2">
      <c r="A46" s="1">
        <v>43094</v>
      </c>
      <c r="B46" s="2">
        <v>98.349997999999999</v>
      </c>
      <c r="C46" s="2">
        <v>432.89999399999999</v>
      </c>
      <c r="D46" s="2">
        <v>124.019997</v>
      </c>
      <c r="E46" s="2">
        <v>17.094999000000001</v>
      </c>
      <c r="F46" s="2">
        <v>129.550003</v>
      </c>
      <c r="G46" s="2">
        <v>102.410004</v>
      </c>
      <c r="H46" s="2">
        <v>237.89999399999999</v>
      </c>
      <c r="I46" s="2">
        <v>31.950001</v>
      </c>
      <c r="J46" s="2">
        <v>53.189999</v>
      </c>
      <c r="K46" s="2">
        <v>83.599997999999999</v>
      </c>
      <c r="L46" s="2">
        <v>57.48</v>
      </c>
      <c r="M46" s="2">
        <v>81.569999999999993</v>
      </c>
      <c r="N46" s="2">
        <v>171.08999600000001</v>
      </c>
      <c r="O46" s="2">
        <v>107.199997</v>
      </c>
      <c r="P46" s="2">
        <v>22.41</v>
      </c>
      <c r="Q46" s="2">
        <v>110.980003</v>
      </c>
      <c r="R46" s="2">
        <v>135.990005</v>
      </c>
      <c r="S46" s="2">
        <v>15.11</v>
      </c>
      <c r="T46" s="2">
        <v>77.599997999999999</v>
      </c>
      <c r="U46" s="2">
        <v>26.700001</v>
      </c>
      <c r="V46" s="2">
        <v>75.449996999999996</v>
      </c>
      <c r="W46" s="2">
        <v>111.550003</v>
      </c>
      <c r="X46" s="2">
        <v>27.299999</v>
      </c>
      <c r="Y46" s="2">
        <v>42.900002000000001</v>
      </c>
      <c r="Z46" s="2">
        <v>147</v>
      </c>
      <c r="AA46" s="2">
        <v>148.5</v>
      </c>
      <c r="AB46" s="2">
        <v>18.200001</v>
      </c>
      <c r="AC46" s="5">
        <f t="shared" si="28"/>
        <v>138.77521354133427</v>
      </c>
      <c r="AD46" s="5">
        <f t="shared" si="29"/>
        <v>82.614502671755716</v>
      </c>
      <c r="AE46" s="5">
        <f t="shared" si="30"/>
        <v>102.52128294187581</v>
      </c>
      <c r="AF46" s="5">
        <f t="shared" si="31"/>
        <v>93.825466181419657</v>
      </c>
      <c r="AG46" s="5">
        <f t="shared" si="32"/>
        <v>117.45240206385125</v>
      </c>
      <c r="AH46" s="5">
        <f t="shared" si="33"/>
        <v>172.20447667387796</v>
      </c>
      <c r="AI46" s="5">
        <f t="shared" si="34"/>
        <v>111.95293835294117</v>
      </c>
      <c r="AJ46" s="5">
        <f t="shared" si="35"/>
        <v>111.47941730635031</v>
      </c>
      <c r="AK46" s="5">
        <f t="shared" si="36"/>
        <v>149.70447649041589</v>
      </c>
      <c r="AL46" s="5">
        <f t="shared" si="37"/>
        <v>112.66846547177084</v>
      </c>
      <c r="AM46" s="5">
        <f t="shared" si="38"/>
        <v>131.6838427636269</v>
      </c>
      <c r="AN46" s="5">
        <f t="shared" si="39"/>
        <v>101.31660411584637</v>
      </c>
      <c r="AO46" s="5">
        <f t="shared" si="40"/>
        <v>134.63172277885235</v>
      </c>
      <c r="AP46" s="5">
        <f t="shared" si="41"/>
        <v>119.30996036304865</v>
      </c>
      <c r="AQ46" s="5">
        <f t="shared" si="42"/>
        <v>112.5</v>
      </c>
      <c r="AR46" s="5">
        <f t="shared" si="43"/>
        <v>88.388025460146949</v>
      </c>
      <c r="AS46" s="5">
        <f t="shared" si="44"/>
        <v>108.75720082567817</v>
      </c>
      <c r="AT46" s="5">
        <f t="shared" si="45"/>
        <v>149.01380670611439</v>
      </c>
      <c r="AU46" s="5">
        <f t="shared" si="46"/>
        <v>107.25639273687332</v>
      </c>
      <c r="AV46" s="5">
        <f t="shared" si="47"/>
        <v>109.78618832236842</v>
      </c>
      <c r="AW46" s="5">
        <f t="shared" si="48"/>
        <v>126.44544918536782</v>
      </c>
      <c r="AX46" s="5">
        <f t="shared" si="49"/>
        <v>102.55585738409094</v>
      </c>
      <c r="AY46" s="5">
        <f t="shared" si="50"/>
        <v>69.64285281523334</v>
      </c>
      <c r="AZ46" s="5">
        <f t="shared" si="51"/>
        <v>117.95436672956741</v>
      </c>
      <c r="BA46" s="5">
        <f t="shared" si="52"/>
        <v>127.71503262754185</v>
      </c>
      <c r="BB46" s="5">
        <f t="shared" si="53"/>
        <v>152.47972227620622</v>
      </c>
      <c r="BC46" s="5">
        <f t="shared" si="54"/>
        <v>88.521409947539382</v>
      </c>
    </row>
    <row r="47" spans="1:55" x14ac:dyDescent="0.2">
      <c r="A47" s="1">
        <v>43101</v>
      </c>
      <c r="B47" s="2">
        <v>99.300003000000004</v>
      </c>
      <c r="C47" s="2">
        <v>428.79998799999998</v>
      </c>
      <c r="D47" s="2">
        <v>129.75</v>
      </c>
      <c r="E47" s="2">
        <v>16.954999999999998</v>
      </c>
      <c r="F47" s="2">
        <v>129.050003</v>
      </c>
      <c r="G47" s="2">
        <v>101.589996</v>
      </c>
      <c r="H47" s="2">
        <v>246.800003</v>
      </c>
      <c r="I47" s="2">
        <v>31.540001</v>
      </c>
      <c r="J47" s="2">
        <v>54.490001999999997</v>
      </c>
      <c r="K47" s="2">
        <v>83.800003000000004</v>
      </c>
      <c r="L47" s="2">
        <v>56.790000999999997</v>
      </c>
      <c r="M47" s="2">
        <v>82.160004000000001</v>
      </c>
      <c r="N47" s="2">
        <v>173.729996</v>
      </c>
      <c r="O47" s="2">
        <v>107.629997</v>
      </c>
      <c r="P47" s="2">
        <v>22.370000999999998</v>
      </c>
      <c r="Q47" s="2">
        <v>109.5</v>
      </c>
      <c r="R47" s="2">
        <v>133.220001</v>
      </c>
      <c r="S47" s="2">
        <v>14</v>
      </c>
      <c r="T47" s="2">
        <v>79.230002999999996</v>
      </c>
      <c r="U47" s="2">
        <v>27</v>
      </c>
      <c r="V47" s="2">
        <v>75.089995999999999</v>
      </c>
      <c r="W47" s="2">
        <v>111.970001</v>
      </c>
      <c r="X47" s="2">
        <v>28.1</v>
      </c>
      <c r="Y47" s="2">
        <v>43.540000999999997</v>
      </c>
      <c r="Z47" s="2">
        <v>145.14999399999999</v>
      </c>
      <c r="AA47" s="2">
        <v>144.5</v>
      </c>
      <c r="AB47" s="2">
        <v>18.334999</v>
      </c>
      <c r="AC47" s="5">
        <f t="shared" si="28"/>
        <v>140.11570311348797</v>
      </c>
      <c r="AD47" s="5">
        <f t="shared" si="29"/>
        <v>81.832058778625949</v>
      </c>
      <c r="AE47" s="5">
        <f t="shared" si="30"/>
        <v>107.25799696405723</v>
      </c>
      <c r="AF47" s="5">
        <f t="shared" si="31"/>
        <v>93.057085239137479</v>
      </c>
      <c r="AG47" s="5">
        <f t="shared" si="32"/>
        <v>116.99909291933564</v>
      </c>
      <c r="AH47" s="5">
        <f t="shared" si="33"/>
        <v>170.82561676768762</v>
      </c>
      <c r="AI47" s="5">
        <f t="shared" si="34"/>
        <v>116.14117788235293</v>
      </c>
      <c r="AJ47" s="5">
        <f t="shared" si="35"/>
        <v>110.04885205861828</v>
      </c>
      <c r="AK47" s="5">
        <f t="shared" si="36"/>
        <v>153.36336485683549</v>
      </c>
      <c r="AL47" s="5">
        <f t="shared" si="37"/>
        <v>112.93801400018926</v>
      </c>
      <c r="AM47" s="5">
        <f t="shared" si="38"/>
        <v>130.10308911326052</v>
      </c>
      <c r="AN47" s="5">
        <f t="shared" si="39"/>
        <v>102.0494372860654</v>
      </c>
      <c r="AO47" s="5">
        <f t="shared" si="40"/>
        <v>136.70915428534539</v>
      </c>
      <c r="AP47" s="5">
        <f t="shared" si="41"/>
        <v>119.78853577715161</v>
      </c>
      <c r="AQ47" s="5">
        <f t="shared" si="42"/>
        <v>112.2992018072289</v>
      </c>
      <c r="AR47" s="5">
        <f t="shared" si="43"/>
        <v>87.209303714706977</v>
      </c>
      <c r="AS47" s="5">
        <f t="shared" si="44"/>
        <v>106.54190653757271</v>
      </c>
      <c r="AT47" s="5">
        <f t="shared" si="45"/>
        <v>138.0670611439842</v>
      </c>
      <c r="AU47" s="5">
        <f t="shared" si="46"/>
        <v>109.50933682126708</v>
      </c>
      <c r="AV47" s="5">
        <f t="shared" si="47"/>
        <v>111.01973684210526</v>
      </c>
      <c r="AW47" s="5">
        <f t="shared" si="48"/>
        <v>125.84212923888485</v>
      </c>
      <c r="AX47" s="5">
        <f t="shared" si="49"/>
        <v>102.94199143905465</v>
      </c>
      <c r="AY47" s="5">
        <f t="shared" si="50"/>
        <v>71.683671640722665</v>
      </c>
      <c r="AZ47" s="5">
        <f t="shared" si="51"/>
        <v>119.71405608232213</v>
      </c>
      <c r="BA47" s="5">
        <f t="shared" si="52"/>
        <v>126.10772938501702</v>
      </c>
      <c r="BB47" s="5">
        <f t="shared" si="53"/>
        <v>148.37252436977639</v>
      </c>
      <c r="BC47" s="5">
        <f t="shared" si="54"/>
        <v>89.178015037841192</v>
      </c>
    </row>
    <row r="48" spans="1:55" hidden="1" x14ac:dyDescent="0.2">
      <c r="A48" s="1">
        <v>43108</v>
      </c>
      <c r="B48" s="2">
        <v>100.25</v>
      </c>
      <c r="C48" s="2">
        <v>429.29998799999998</v>
      </c>
      <c r="D48" s="2">
        <v>131.89999399999999</v>
      </c>
      <c r="E48" s="2">
        <v>18.200001</v>
      </c>
      <c r="F48" s="2">
        <v>132</v>
      </c>
      <c r="G48" s="2">
        <v>109.989998</v>
      </c>
      <c r="H48" s="2">
        <v>245</v>
      </c>
      <c r="I48" s="2">
        <v>32.950001</v>
      </c>
      <c r="J48" s="2">
        <v>54.560001</v>
      </c>
      <c r="K48" s="2">
        <v>83.959998999999996</v>
      </c>
      <c r="L48" s="2">
        <v>59.419998</v>
      </c>
      <c r="M48" s="2">
        <v>85.5</v>
      </c>
      <c r="N48" s="2">
        <v>173.740005</v>
      </c>
      <c r="O48" s="2">
        <v>108.150002</v>
      </c>
      <c r="P48" s="2">
        <v>21.459999</v>
      </c>
      <c r="Q48" s="2">
        <v>109.5</v>
      </c>
      <c r="R48" s="2">
        <v>133.220001</v>
      </c>
      <c r="S48" s="2">
        <v>14.12</v>
      </c>
      <c r="T48" s="2">
        <v>81.370002999999997</v>
      </c>
      <c r="U48" s="2">
        <v>26.9</v>
      </c>
      <c r="V48" s="2">
        <v>75.169998000000007</v>
      </c>
      <c r="W48" s="2">
        <v>114.16999800000001</v>
      </c>
      <c r="X48" s="2">
        <v>28.35</v>
      </c>
      <c r="Y48" s="2">
        <v>43.68</v>
      </c>
      <c r="Z48" s="2">
        <v>153</v>
      </c>
      <c r="AA48" s="2">
        <v>159</v>
      </c>
      <c r="AB48" s="2">
        <v>18.563998999999999</v>
      </c>
      <c r="AC48" s="5">
        <f t="shared" si="28"/>
        <v>141.4561813973678</v>
      </c>
      <c r="AD48" s="5">
        <f t="shared" si="29"/>
        <v>81.927478625954194</v>
      </c>
      <c r="AE48" s="5">
        <f t="shared" si="30"/>
        <v>109.03529214652153</v>
      </c>
      <c r="AF48" s="5">
        <f t="shared" si="31"/>
        <v>99.890241486840921</v>
      </c>
      <c r="AG48" s="5">
        <f t="shared" si="32"/>
        <v>119.67361415212292</v>
      </c>
      <c r="AH48" s="5">
        <f t="shared" si="33"/>
        <v>184.95038868420397</v>
      </c>
      <c r="AI48" s="5">
        <f t="shared" si="34"/>
        <v>115.29411764705881</v>
      </c>
      <c r="AJ48" s="5">
        <f t="shared" si="35"/>
        <v>114.96860083740405</v>
      </c>
      <c r="AK48" s="5">
        <f t="shared" si="36"/>
        <v>153.5603786535429</v>
      </c>
      <c r="AL48" s="5">
        <f t="shared" si="37"/>
        <v>113.15364204125238</v>
      </c>
      <c r="AM48" s="5">
        <f t="shared" si="38"/>
        <v>136.12828242253002</v>
      </c>
      <c r="AN48" s="5">
        <f t="shared" si="39"/>
        <v>106.19798518946753</v>
      </c>
      <c r="AO48" s="5">
        <f t="shared" si="40"/>
        <v>136.71703042623497</v>
      </c>
      <c r="AP48" s="5">
        <f t="shared" si="41"/>
        <v>120.36728370322278</v>
      </c>
      <c r="AQ48" s="5">
        <f t="shared" si="42"/>
        <v>107.7309186746988</v>
      </c>
      <c r="AR48" s="5">
        <f t="shared" si="43"/>
        <v>87.209303714706977</v>
      </c>
      <c r="AS48" s="5">
        <f t="shared" si="44"/>
        <v>106.54190653757271</v>
      </c>
      <c r="AT48" s="5">
        <f t="shared" si="45"/>
        <v>139.25049309664692</v>
      </c>
      <c r="AU48" s="5">
        <f t="shared" si="46"/>
        <v>112.46718071782115</v>
      </c>
      <c r="AV48" s="5">
        <f t="shared" si="47"/>
        <v>110.60855263157893</v>
      </c>
      <c r="AW48" s="5">
        <f t="shared" si="48"/>
        <v>125.97620331745279</v>
      </c>
      <c r="AX48" s="5">
        <f t="shared" si="49"/>
        <v>104.96460526702047</v>
      </c>
      <c r="AY48" s="5">
        <f t="shared" si="50"/>
        <v>72.321426726494224</v>
      </c>
      <c r="AZ48" s="5">
        <f t="shared" si="51"/>
        <v>120.09898598017558</v>
      </c>
      <c r="BA48" s="5">
        <f t="shared" si="52"/>
        <v>132.92789110213539</v>
      </c>
      <c r="BB48" s="5">
        <f t="shared" si="53"/>
        <v>163.26111678058442</v>
      </c>
      <c r="BC48" s="5">
        <f t="shared" si="54"/>
        <v>90.291828321586976</v>
      </c>
    </row>
    <row r="49" spans="1:55" hidden="1" x14ac:dyDescent="0.2">
      <c r="A49" s="1">
        <v>43115</v>
      </c>
      <c r="B49" s="2">
        <v>101.339996</v>
      </c>
      <c r="C49" s="2">
        <v>427.70001200000002</v>
      </c>
      <c r="D49" s="2">
        <v>134.35000600000001</v>
      </c>
      <c r="E49" s="2">
        <v>18.049999</v>
      </c>
      <c r="F49" s="2">
        <v>132</v>
      </c>
      <c r="G49" s="2">
        <v>114.650002</v>
      </c>
      <c r="H49" s="2">
        <v>226.60000600000001</v>
      </c>
      <c r="I49" s="2">
        <v>33.395000000000003</v>
      </c>
      <c r="J49" s="2">
        <v>55.23</v>
      </c>
      <c r="K49" s="2">
        <v>82.559997999999993</v>
      </c>
      <c r="L49" s="2">
        <v>58.799999</v>
      </c>
      <c r="M49" s="2">
        <v>85.580001999999993</v>
      </c>
      <c r="N49" s="2">
        <v>173.61999499999999</v>
      </c>
      <c r="O49" s="2">
        <v>111.510002</v>
      </c>
      <c r="P49" s="2">
        <v>23</v>
      </c>
      <c r="Q49" s="2">
        <v>107.540001</v>
      </c>
      <c r="R49" s="2">
        <v>133.44000199999999</v>
      </c>
      <c r="S49" s="2">
        <v>14.32</v>
      </c>
      <c r="T49" s="2">
        <v>84.440002000000007</v>
      </c>
      <c r="U49" s="2">
        <v>26.299999</v>
      </c>
      <c r="V49" s="2">
        <v>77.760002</v>
      </c>
      <c r="W49" s="2">
        <v>116.08000199999999</v>
      </c>
      <c r="X49" s="2">
        <v>29.549999</v>
      </c>
      <c r="Y49" s="2">
        <v>42.91</v>
      </c>
      <c r="Z49" s="2">
        <v>150.800003</v>
      </c>
      <c r="AA49" s="2">
        <v>156.39999399999999</v>
      </c>
      <c r="AB49" s="2">
        <v>18.360001</v>
      </c>
      <c r="AC49" s="5">
        <f t="shared" si="28"/>
        <v>142.9942030621898</v>
      </c>
      <c r="AD49" s="5">
        <f t="shared" si="29"/>
        <v>81.622139694656497</v>
      </c>
      <c r="AE49" s="5">
        <f t="shared" si="30"/>
        <v>111.06059757741096</v>
      </c>
      <c r="AF49" s="5">
        <f t="shared" si="31"/>
        <v>99.06695933408119</v>
      </c>
      <c r="AG49" s="5">
        <f t="shared" si="32"/>
        <v>119.67361415212292</v>
      </c>
      <c r="AH49" s="5">
        <f t="shared" si="33"/>
        <v>192.78627891733177</v>
      </c>
      <c r="AI49" s="5">
        <f t="shared" si="34"/>
        <v>106.63529694117648</v>
      </c>
      <c r="AJ49" s="5">
        <f t="shared" si="35"/>
        <v>116.52128401953942</v>
      </c>
      <c r="AK49" s="5">
        <f t="shared" si="36"/>
        <v>155.44610626079668</v>
      </c>
      <c r="AL49" s="5">
        <f t="shared" si="37"/>
        <v>111.26684816442783</v>
      </c>
      <c r="AM49" s="5">
        <f t="shared" si="38"/>
        <v>134.70789531693492</v>
      </c>
      <c r="AN49" s="5">
        <f t="shared" si="39"/>
        <v>106.2973542094807</v>
      </c>
      <c r="AO49" s="5">
        <f t="shared" si="40"/>
        <v>136.62259385233563</v>
      </c>
      <c r="AP49" s="5">
        <f t="shared" si="41"/>
        <v>124.10684972970172</v>
      </c>
      <c r="AQ49" s="5">
        <f t="shared" si="42"/>
        <v>115.46184738955823</v>
      </c>
      <c r="AR49" s="5">
        <f t="shared" si="43"/>
        <v>85.648297796245586</v>
      </c>
      <c r="AS49" s="5">
        <f t="shared" si="44"/>
        <v>106.71785103392632</v>
      </c>
      <c r="AT49" s="5">
        <f t="shared" si="45"/>
        <v>141.22287968441813</v>
      </c>
      <c r="AU49" s="5">
        <f t="shared" si="46"/>
        <v>116.71044137416564</v>
      </c>
      <c r="AV49" s="5">
        <f t="shared" si="47"/>
        <v>108.14144325657895</v>
      </c>
      <c r="AW49" s="5">
        <f t="shared" si="48"/>
        <v>130.31674980113121</v>
      </c>
      <c r="AX49" s="5">
        <f t="shared" si="49"/>
        <v>106.72060788969222</v>
      </c>
      <c r="AY49" s="5">
        <f t="shared" si="50"/>
        <v>75.382648587177329</v>
      </c>
      <c r="AZ49" s="5">
        <f t="shared" si="51"/>
        <v>117.98185641962762</v>
      </c>
      <c r="BA49" s="5">
        <f t="shared" si="52"/>
        <v>131.0165122678803</v>
      </c>
      <c r="BB49" s="5">
        <f t="shared" si="53"/>
        <v>160.59143198060818</v>
      </c>
      <c r="BC49" s="5">
        <f t="shared" si="54"/>
        <v>89.299620102121608</v>
      </c>
    </row>
    <row r="50" spans="1:55" hidden="1" x14ac:dyDescent="0.2">
      <c r="A50" s="1">
        <v>43122</v>
      </c>
      <c r="B50" s="2">
        <v>104.5</v>
      </c>
      <c r="C50" s="2">
        <v>433.79998799999998</v>
      </c>
      <c r="D50" s="2">
        <v>135.199997</v>
      </c>
      <c r="E50" s="2">
        <v>18.469999000000001</v>
      </c>
      <c r="F50" s="2">
        <v>140</v>
      </c>
      <c r="G50" s="2">
        <v>115.44000200000001</v>
      </c>
      <c r="H50" s="2">
        <v>216</v>
      </c>
      <c r="I50" s="2">
        <v>33.485000999999997</v>
      </c>
      <c r="J50" s="2">
        <v>57.57</v>
      </c>
      <c r="K50" s="2">
        <v>82.400002000000001</v>
      </c>
      <c r="L50" s="2">
        <v>58.400002000000001</v>
      </c>
      <c r="M50" s="2">
        <v>86.419998000000007</v>
      </c>
      <c r="N50" s="2">
        <v>175.970001</v>
      </c>
      <c r="O50" s="2">
        <v>112.660004</v>
      </c>
      <c r="P50" s="2">
        <v>22.469999000000001</v>
      </c>
      <c r="Q50" s="2">
        <v>107.220001</v>
      </c>
      <c r="R50" s="2">
        <v>132.16999799999999</v>
      </c>
      <c r="S50" s="2">
        <v>14.64</v>
      </c>
      <c r="T50" s="2">
        <v>83.93</v>
      </c>
      <c r="U50" s="2">
        <v>26.26</v>
      </c>
      <c r="V50" s="2">
        <v>78.239998</v>
      </c>
      <c r="W50" s="2">
        <v>114.83000199999999</v>
      </c>
      <c r="X50" s="2">
        <v>28.6</v>
      </c>
      <c r="Y50" s="2">
        <v>42.68</v>
      </c>
      <c r="Z50" s="2">
        <v>167</v>
      </c>
      <c r="AA50" s="2">
        <v>150.800003</v>
      </c>
      <c r="AB50" s="2">
        <v>18.649999999999999</v>
      </c>
      <c r="AC50" s="5">
        <f t="shared" si="28"/>
        <v>147.45307686807917</v>
      </c>
      <c r="AD50" s="5">
        <f t="shared" si="29"/>
        <v>82.786257251908395</v>
      </c>
      <c r="AE50" s="5">
        <f t="shared" si="30"/>
        <v>111.76324368220844</v>
      </c>
      <c r="AF50" s="5">
        <f t="shared" si="31"/>
        <v>101.37211862635118</v>
      </c>
      <c r="AG50" s="5">
        <f t="shared" si="32"/>
        <v>126.92656046437278</v>
      </c>
      <c r="AH50" s="5">
        <f t="shared" si="33"/>
        <v>194.11467976938491</v>
      </c>
      <c r="AI50" s="5">
        <f t="shared" si="34"/>
        <v>101.64705882352941</v>
      </c>
      <c r="AJ50" s="5">
        <f t="shared" si="35"/>
        <v>116.83531402651779</v>
      </c>
      <c r="AK50" s="5">
        <f t="shared" si="36"/>
        <v>162.03209012192769</v>
      </c>
      <c r="AL50" s="5">
        <f t="shared" si="37"/>
        <v>111.0512201233647</v>
      </c>
      <c r="AM50" s="5">
        <f t="shared" si="38"/>
        <v>133.79152193395086</v>
      </c>
      <c r="AN50" s="5">
        <f t="shared" si="39"/>
        <v>107.34069786757676</v>
      </c>
      <c r="AO50" s="5">
        <f t="shared" si="40"/>
        <v>138.47182737689917</v>
      </c>
      <c r="AP50" s="5">
        <f t="shared" si="41"/>
        <v>125.38676294683945</v>
      </c>
      <c r="AQ50" s="5">
        <f t="shared" si="42"/>
        <v>112.80119979919678</v>
      </c>
      <c r="AR50" s="5">
        <f t="shared" si="43"/>
        <v>85.393439557079319</v>
      </c>
      <c r="AS50" s="5">
        <f t="shared" si="44"/>
        <v>105.70217285906772</v>
      </c>
      <c r="AT50" s="5">
        <f t="shared" si="45"/>
        <v>144.37869822485209</v>
      </c>
      <c r="AU50" s="5">
        <f t="shared" si="46"/>
        <v>116.00553188681499</v>
      </c>
      <c r="AV50" s="5">
        <f t="shared" si="47"/>
        <v>107.97697368421053</v>
      </c>
      <c r="AW50" s="5">
        <f t="shared" si="48"/>
        <v>131.12116745839342</v>
      </c>
      <c r="AX50" s="5">
        <f t="shared" si="49"/>
        <v>105.57139392032894</v>
      </c>
      <c r="AY50" s="5">
        <f t="shared" si="50"/>
        <v>72.959181812265768</v>
      </c>
      <c r="AZ50" s="5">
        <f t="shared" si="51"/>
        <v>117.34946707037304</v>
      </c>
      <c r="BA50" s="5">
        <f t="shared" si="52"/>
        <v>145.09122754285363</v>
      </c>
      <c r="BB50" s="5">
        <f t="shared" si="53"/>
        <v>154.84136415280176</v>
      </c>
      <c r="BC50" s="5">
        <f t="shared" si="54"/>
        <v>90.710121143488365</v>
      </c>
    </row>
    <row r="51" spans="1:55" x14ac:dyDescent="0.2">
      <c r="A51" s="1">
        <v>43129</v>
      </c>
      <c r="B51" s="2">
        <v>108.110001</v>
      </c>
      <c r="C51" s="2">
        <v>404</v>
      </c>
      <c r="D51" s="2">
        <v>141</v>
      </c>
      <c r="E51" s="2">
        <v>18.454999999999998</v>
      </c>
      <c r="F51" s="2">
        <v>141</v>
      </c>
      <c r="G51" s="2">
        <v>129.699997</v>
      </c>
      <c r="H51" s="2">
        <v>211.199997</v>
      </c>
      <c r="I51" s="2">
        <v>33.470001000000003</v>
      </c>
      <c r="J51" s="2">
        <v>57.279998999999997</v>
      </c>
      <c r="K51" s="2">
        <v>80.919998000000007</v>
      </c>
      <c r="L51" s="2">
        <v>58.849997999999999</v>
      </c>
      <c r="M51" s="2">
        <v>86.849997999999999</v>
      </c>
      <c r="N51" s="2">
        <v>178.300003</v>
      </c>
      <c r="O51" s="2">
        <v>116.019997</v>
      </c>
      <c r="P51" s="2">
        <v>20.41</v>
      </c>
      <c r="Q51" s="2">
        <v>105.709999</v>
      </c>
      <c r="R51" s="2">
        <v>138.550003</v>
      </c>
      <c r="S51" s="2">
        <v>15.35</v>
      </c>
      <c r="T51" s="2">
        <v>86.209998999999996</v>
      </c>
      <c r="U51" s="2">
        <v>26.48</v>
      </c>
      <c r="V51" s="2">
        <v>80.120002999999997</v>
      </c>
      <c r="W51" s="2">
        <v>112.839996</v>
      </c>
      <c r="X51" s="2">
        <v>28.549999</v>
      </c>
      <c r="Y51" s="2">
        <v>41.73</v>
      </c>
      <c r="Z51" s="2">
        <v>166.75</v>
      </c>
      <c r="AA51" s="2">
        <v>166.199997</v>
      </c>
      <c r="AB51" s="2">
        <v>18.399999999999999</v>
      </c>
      <c r="AC51" s="5">
        <f t="shared" si="28"/>
        <v>152.54691184364702</v>
      </c>
      <c r="AD51" s="5">
        <f t="shared" si="29"/>
        <v>77.099236641221367</v>
      </c>
      <c r="AE51" s="5">
        <f t="shared" si="30"/>
        <v>116.55782329042057</v>
      </c>
      <c r="AF51" s="5">
        <f t="shared" si="31"/>
        <v>101.28979699724461</v>
      </c>
      <c r="AG51" s="5">
        <f t="shared" si="32"/>
        <v>127.83317875340401</v>
      </c>
      <c r="AH51" s="5">
        <f t="shared" si="33"/>
        <v>218.09314750137636</v>
      </c>
      <c r="AI51" s="5">
        <f t="shared" si="34"/>
        <v>99.388233882352935</v>
      </c>
      <c r="AJ51" s="5">
        <f t="shared" si="35"/>
        <v>116.78297627355201</v>
      </c>
      <c r="AK51" s="5">
        <f t="shared" si="36"/>
        <v>161.21587563230725</v>
      </c>
      <c r="AL51" s="5">
        <f t="shared" si="37"/>
        <v>109.05660548746386</v>
      </c>
      <c r="AM51" s="5">
        <f t="shared" si="38"/>
        <v>134.82244055796377</v>
      </c>
      <c r="AN51" s="5">
        <f t="shared" si="39"/>
        <v>107.87479299776939</v>
      </c>
      <c r="AO51" s="5">
        <f t="shared" si="40"/>
        <v>140.30531963636577</v>
      </c>
      <c r="AP51" s="5">
        <f t="shared" si="41"/>
        <v>129.12632118255584</v>
      </c>
      <c r="AQ51" s="5">
        <f t="shared" si="42"/>
        <v>102.4598393574297</v>
      </c>
      <c r="AR51" s="5">
        <f t="shared" si="43"/>
        <v>84.190825648149499</v>
      </c>
      <c r="AS51" s="5">
        <f t="shared" si="44"/>
        <v>110.80454405946463</v>
      </c>
      <c r="AT51" s="5">
        <f t="shared" si="45"/>
        <v>151.38067061143983</v>
      </c>
      <c r="AU51" s="5">
        <f t="shared" si="46"/>
        <v>119.15687820751563</v>
      </c>
      <c r="AV51" s="5">
        <f t="shared" si="47"/>
        <v>108.88157894736842</v>
      </c>
      <c r="AW51" s="5">
        <f t="shared" si="48"/>
        <v>134.27183791760811</v>
      </c>
      <c r="AX51" s="5">
        <f t="shared" si="49"/>
        <v>103.74183976487559</v>
      </c>
      <c r="AY51" s="5">
        <f t="shared" si="50"/>
        <v>72.831628244091121</v>
      </c>
      <c r="AZ51" s="5">
        <f t="shared" si="51"/>
        <v>114.7374241060606</v>
      </c>
      <c r="BA51" s="5">
        <f t="shared" si="52"/>
        <v>144.87402510641226</v>
      </c>
      <c r="BB51" s="5">
        <f t="shared" si="53"/>
        <v>170.65406993175964</v>
      </c>
      <c r="BC51" s="5">
        <f t="shared" si="54"/>
        <v>89.494167776953674</v>
      </c>
    </row>
    <row r="52" spans="1:55" hidden="1" x14ac:dyDescent="0.2">
      <c r="A52" s="1">
        <v>43136</v>
      </c>
      <c r="B52" s="2">
        <v>103.400002</v>
      </c>
      <c r="C52" s="2">
        <v>401.79998799999998</v>
      </c>
      <c r="D52" s="2">
        <v>130.13000500000001</v>
      </c>
      <c r="E52" s="2">
        <v>18.41</v>
      </c>
      <c r="F52" s="2">
        <v>129</v>
      </c>
      <c r="G52" s="2">
        <v>120.57</v>
      </c>
      <c r="H52" s="2">
        <v>221.199997</v>
      </c>
      <c r="I52" s="2">
        <v>31.700001</v>
      </c>
      <c r="J52" s="2">
        <v>50.970001000000003</v>
      </c>
      <c r="K52" s="2">
        <v>79.019997000000004</v>
      </c>
      <c r="L52" s="2">
        <v>53.889999000000003</v>
      </c>
      <c r="M52" s="2">
        <v>84.07</v>
      </c>
      <c r="N52" s="2">
        <v>168.61000100000001</v>
      </c>
      <c r="O52" s="2">
        <v>113</v>
      </c>
      <c r="P52" s="2">
        <v>20.200001</v>
      </c>
      <c r="Q52" s="2">
        <v>105.30999799999999</v>
      </c>
      <c r="R52" s="2">
        <v>131.429993</v>
      </c>
      <c r="S52" s="2">
        <v>14.43</v>
      </c>
      <c r="T52" s="2">
        <v>85.669998000000007</v>
      </c>
      <c r="U52" s="2">
        <v>26</v>
      </c>
      <c r="V52" s="2">
        <v>75.519997000000004</v>
      </c>
      <c r="W52" s="2">
        <v>109.760002</v>
      </c>
      <c r="X52" s="2">
        <v>27.25</v>
      </c>
      <c r="Y52" s="2">
        <v>39.709999000000003</v>
      </c>
      <c r="Z52" s="2">
        <v>156.5</v>
      </c>
      <c r="AA52" s="2">
        <v>149.490005</v>
      </c>
      <c r="AB52" s="2">
        <v>17.709999</v>
      </c>
      <c r="AC52" s="5">
        <f t="shared" si="28"/>
        <v>145.90094203890467</v>
      </c>
      <c r="AD52" s="5">
        <f t="shared" si="29"/>
        <v>76.679387022900755</v>
      </c>
      <c r="AE52" s="5">
        <f t="shared" si="30"/>
        <v>107.57212856433722</v>
      </c>
      <c r="AF52" s="5">
        <f t="shared" si="31"/>
        <v>101.04281564450139</v>
      </c>
      <c r="AG52" s="5">
        <f t="shared" si="32"/>
        <v>116.95375928502921</v>
      </c>
      <c r="AH52" s="5">
        <f t="shared" si="33"/>
        <v>202.74087434436061</v>
      </c>
      <c r="AI52" s="5">
        <f t="shared" si="34"/>
        <v>104.09411623529412</v>
      </c>
      <c r="AJ52" s="5">
        <f t="shared" si="35"/>
        <v>110.60712142358689</v>
      </c>
      <c r="AK52" s="5">
        <f t="shared" si="36"/>
        <v>143.45624102044025</v>
      </c>
      <c r="AL52" s="5">
        <f t="shared" si="37"/>
        <v>106.49595713595514</v>
      </c>
      <c r="AM52" s="5">
        <f t="shared" si="38"/>
        <v>123.45932767654857</v>
      </c>
      <c r="AN52" s="5">
        <f t="shared" si="39"/>
        <v>104.42180836115244</v>
      </c>
      <c r="AO52" s="5">
        <f t="shared" si="40"/>
        <v>132.68020014667613</v>
      </c>
      <c r="AP52" s="5">
        <f t="shared" si="41"/>
        <v>125.7651669619403</v>
      </c>
      <c r="AQ52" s="5">
        <f t="shared" si="42"/>
        <v>101.40562751004016</v>
      </c>
      <c r="AR52" s="5">
        <f t="shared" si="43"/>
        <v>83.872252052759663</v>
      </c>
      <c r="AS52" s="5">
        <f t="shared" si="44"/>
        <v>105.1103582444789</v>
      </c>
      <c r="AT52" s="5">
        <f t="shared" si="45"/>
        <v>142.30769230769229</v>
      </c>
      <c r="AU52" s="5">
        <f t="shared" si="46"/>
        <v>118.41050500098149</v>
      </c>
      <c r="AV52" s="5">
        <f t="shared" si="47"/>
        <v>106.9078947368421</v>
      </c>
      <c r="AW52" s="5">
        <f t="shared" si="48"/>
        <v>126.56276107131762</v>
      </c>
      <c r="AX52" s="5">
        <f t="shared" si="49"/>
        <v>100.91018206059157</v>
      </c>
      <c r="AY52" s="5">
        <f t="shared" si="50"/>
        <v>69.515304349099381</v>
      </c>
      <c r="AZ52" s="5">
        <f t="shared" si="51"/>
        <v>109.18339315874054</v>
      </c>
      <c r="BA52" s="5">
        <f t="shared" si="52"/>
        <v>135.96872521231495</v>
      </c>
      <c r="BB52" s="5">
        <f t="shared" si="53"/>
        <v>153.49625889204495</v>
      </c>
      <c r="BC52" s="5">
        <f t="shared" si="54"/>
        <v>86.138131621504456</v>
      </c>
    </row>
    <row r="53" spans="1:55" hidden="1" x14ac:dyDescent="0.2">
      <c r="A53" s="1">
        <v>43143</v>
      </c>
      <c r="B53" s="2">
        <v>100.129997</v>
      </c>
      <c r="C53" s="2">
        <v>431</v>
      </c>
      <c r="D53" s="2">
        <v>126.400002</v>
      </c>
      <c r="E53" s="2">
        <v>17.735001</v>
      </c>
      <c r="F53" s="2">
        <v>130</v>
      </c>
      <c r="G53" s="2">
        <v>123.300003</v>
      </c>
      <c r="H53" s="2">
        <v>232</v>
      </c>
      <c r="I53" s="2">
        <v>30.195</v>
      </c>
      <c r="J53" s="2">
        <v>50.560001</v>
      </c>
      <c r="K53" s="2">
        <v>77</v>
      </c>
      <c r="L53" s="2">
        <v>53.720001000000003</v>
      </c>
      <c r="M53" s="2">
        <v>79.709998999999996</v>
      </c>
      <c r="N53" s="2">
        <v>162.36999499999999</v>
      </c>
      <c r="O53" s="2">
        <v>111.16999800000001</v>
      </c>
      <c r="P53" s="2">
        <v>20.110001</v>
      </c>
      <c r="Q53" s="2">
        <v>106.91999800000001</v>
      </c>
      <c r="R53" s="2">
        <v>126.83000199999999</v>
      </c>
      <c r="S53" s="2">
        <v>14.84</v>
      </c>
      <c r="T53" s="2">
        <v>81.449996999999996</v>
      </c>
      <c r="U53" s="2">
        <v>25.4</v>
      </c>
      <c r="V53" s="2">
        <v>74.470000999999996</v>
      </c>
      <c r="W53" s="2">
        <v>103.870003</v>
      </c>
      <c r="X53" s="2">
        <v>27.5</v>
      </c>
      <c r="Y53" s="2">
        <v>38.720001000000003</v>
      </c>
      <c r="Z53" s="2">
        <v>150</v>
      </c>
      <c r="AA53" s="2">
        <v>145.39999399999999</v>
      </c>
      <c r="AB53" s="2">
        <v>17.635999999999999</v>
      </c>
      <c r="AC53" s="5">
        <f t="shared" si="28"/>
        <v>141.28685305685678</v>
      </c>
      <c r="AD53" s="5">
        <f t="shared" si="29"/>
        <v>82.251908396946561</v>
      </c>
      <c r="AE53" s="5">
        <f t="shared" si="30"/>
        <v>104.48871700017594</v>
      </c>
      <c r="AF53" s="5">
        <f t="shared" si="31"/>
        <v>97.338100841827696</v>
      </c>
      <c r="AG53" s="5">
        <f t="shared" si="32"/>
        <v>117.86037757406045</v>
      </c>
      <c r="AH53" s="5">
        <f t="shared" si="33"/>
        <v>207.33142916880055</v>
      </c>
      <c r="AI53" s="5">
        <f t="shared" si="34"/>
        <v>109.1764705882353</v>
      </c>
      <c r="AJ53" s="5">
        <f t="shared" si="35"/>
        <v>105.35589672016748</v>
      </c>
      <c r="AK53" s="5">
        <f t="shared" si="36"/>
        <v>142.30228658323352</v>
      </c>
      <c r="AL53" s="5">
        <f t="shared" si="37"/>
        <v>103.77358910135806</v>
      </c>
      <c r="AM53" s="5">
        <f t="shared" si="38"/>
        <v>123.06987064971958</v>
      </c>
      <c r="AN53" s="5">
        <f t="shared" si="39"/>
        <v>99.006330915256953</v>
      </c>
      <c r="AO53" s="5">
        <f t="shared" si="40"/>
        <v>127.76990277353002</v>
      </c>
      <c r="AP53" s="5">
        <f t="shared" si="41"/>
        <v>123.7284368108723</v>
      </c>
      <c r="AQ53" s="5">
        <f t="shared" si="42"/>
        <v>100.95382028112449</v>
      </c>
      <c r="AR53" s="5">
        <f t="shared" si="43"/>
        <v>85.154507568564966</v>
      </c>
      <c r="AS53" s="5">
        <f t="shared" si="44"/>
        <v>101.43154269488528</v>
      </c>
      <c r="AT53" s="5">
        <f t="shared" si="45"/>
        <v>146.35108481262327</v>
      </c>
      <c r="AU53" s="5">
        <f t="shared" si="46"/>
        <v>112.5777460284104</v>
      </c>
      <c r="AV53" s="5">
        <f t="shared" si="47"/>
        <v>104.44078947368421</v>
      </c>
      <c r="AW53" s="5">
        <f t="shared" si="48"/>
        <v>124.80308948560715</v>
      </c>
      <c r="AX53" s="5">
        <f t="shared" si="49"/>
        <v>95.495086756323062</v>
      </c>
      <c r="AY53" s="5">
        <f t="shared" si="50"/>
        <v>70.15305943487094</v>
      </c>
      <c r="AZ53" s="5">
        <f t="shared" si="51"/>
        <v>106.46137493707384</v>
      </c>
      <c r="BA53" s="5">
        <f t="shared" si="52"/>
        <v>130.32146186483862</v>
      </c>
      <c r="BB53" s="5">
        <f t="shared" si="53"/>
        <v>149.29663773792623</v>
      </c>
      <c r="BC53" s="5">
        <f t="shared" si="54"/>
        <v>85.778214288823634</v>
      </c>
    </row>
    <row r="54" spans="1:55" hidden="1" x14ac:dyDescent="0.2">
      <c r="A54" s="1">
        <v>43150</v>
      </c>
      <c r="B54" s="2">
        <v>96.989998</v>
      </c>
      <c r="C54" s="2">
        <v>426.39999399999999</v>
      </c>
      <c r="D54" s="2">
        <v>125.66999800000001</v>
      </c>
      <c r="E54" s="2">
        <v>18.059999000000001</v>
      </c>
      <c r="F54" s="2">
        <v>132</v>
      </c>
      <c r="G54" s="2">
        <v>136.83000200000001</v>
      </c>
      <c r="H54" s="2">
        <v>256.60000600000001</v>
      </c>
      <c r="I54" s="2">
        <v>31.514999</v>
      </c>
      <c r="J54" s="2">
        <v>51.23</v>
      </c>
      <c r="K54" s="2">
        <v>75.260002</v>
      </c>
      <c r="L54" s="2">
        <v>53.68</v>
      </c>
      <c r="M54" s="2">
        <v>83.139999000000003</v>
      </c>
      <c r="N54" s="2">
        <v>157</v>
      </c>
      <c r="O54" s="2">
        <v>114.650002</v>
      </c>
      <c r="P54" s="2">
        <v>20.200001</v>
      </c>
      <c r="Q54" s="2">
        <v>105.459999</v>
      </c>
      <c r="R54" s="2">
        <v>130.5</v>
      </c>
      <c r="S54" s="2">
        <v>15.67</v>
      </c>
      <c r="T54" s="2">
        <v>82.43</v>
      </c>
      <c r="U54" s="2">
        <v>25.5</v>
      </c>
      <c r="V54" s="2">
        <v>76.639999000000003</v>
      </c>
      <c r="W54" s="2">
        <v>105.209999</v>
      </c>
      <c r="X54" s="2">
        <v>27.299999</v>
      </c>
      <c r="Y54" s="2">
        <v>40.220001000000003</v>
      </c>
      <c r="Z54" s="2">
        <v>155.64999399999999</v>
      </c>
      <c r="AA54" s="2">
        <v>150.30999800000001</v>
      </c>
      <c r="AB54" s="2">
        <v>17.799999</v>
      </c>
      <c r="AC54" s="5">
        <f t="shared" si="28"/>
        <v>136.85620699070665</v>
      </c>
      <c r="AD54" s="5">
        <f t="shared" si="29"/>
        <v>81.37404465648855</v>
      </c>
      <c r="AE54" s="5">
        <f t="shared" si="30"/>
        <v>103.88525829639367</v>
      </c>
      <c r="AF54" s="5">
        <f t="shared" si="31"/>
        <v>99.121844079135229</v>
      </c>
      <c r="AG54" s="5">
        <f t="shared" si="32"/>
        <v>119.67361415212292</v>
      </c>
      <c r="AH54" s="5">
        <f t="shared" si="33"/>
        <v>230.08239397877256</v>
      </c>
      <c r="AI54" s="5">
        <f t="shared" si="34"/>
        <v>120.75294400000001</v>
      </c>
      <c r="AJ54" s="5">
        <f t="shared" si="35"/>
        <v>109.96161549197487</v>
      </c>
      <c r="AK54" s="5">
        <f t="shared" si="36"/>
        <v>144.18801419048734</v>
      </c>
      <c r="AL54" s="5">
        <f t="shared" si="37"/>
        <v>101.42857822487514</v>
      </c>
      <c r="AM54" s="5">
        <f t="shared" si="38"/>
        <v>122.97823033318531</v>
      </c>
      <c r="AN54" s="5">
        <f t="shared" si="39"/>
        <v>103.26667113981689</v>
      </c>
      <c r="AO54" s="5">
        <f t="shared" si="40"/>
        <v>123.54422216644285</v>
      </c>
      <c r="AP54" s="5">
        <f t="shared" si="41"/>
        <v>127.60156321873262</v>
      </c>
      <c r="AQ54" s="5">
        <f t="shared" si="42"/>
        <v>101.40562751004016</v>
      </c>
      <c r="AR54" s="5">
        <f t="shared" si="43"/>
        <v>83.991717648800858</v>
      </c>
      <c r="AS54" s="5">
        <f t="shared" si="44"/>
        <v>104.36660185247439</v>
      </c>
      <c r="AT54" s="5">
        <f t="shared" si="45"/>
        <v>154.53648915187378</v>
      </c>
      <c r="AU54" s="5">
        <f t="shared" si="46"/>
        <v>113.93227681913689</v>
      </c>
      <c r="AV54" s="5">
        <f t="shared" si="47"/>
        <v>104.85197368421053</v>
      </c>
      <c r="AW54" s="5">
        <f t="shared" si="48"/>
        <v>128.43975459828238</v>
      </c>
      <c r="AX54" s="5">
        <f t="shared" si="49"/>
        <v>96.72704045399577</v>
      </c>
      <c r="AY54" s="5">
        <f t="shared" si="50"/>
        <v>69.64285281523334</v>
      </c>
      <c r="AZ54" s="5">
        <f t="shared" si="51"/>
        <v>110.58565330177765</v>
      </c>
      <c r="BA54" s="5">
        <f t="shared" si="52"/>
        <v>135.2302317155557</v>
      </c>
      <c r="BB54" s="5">
        <f t="shared" si="53"/>
        <v>154.33822727526675</v>
      </c>
      <c r="BC54" s="5">
        <f t="shared" si="54"/>
        <v>86.57587483345695</v>
      </c>
    </row>
    <row r="55" spans="1:55" x14ac:dyDescent="0.2">
      <c r="A55" s="1">
        <v>43157</v>
      </c>
      <c r="B55" s="2">
        <v>92.900002000000001</v>
      </c>
      <c r="C55" s="2">
        <v>450</v>
      </c>
      <c r="D55" s="2">
        <v>121.69000200000001</v>
      </c>
      <c r="E55" s="2">
        <v>17.989999999999998</v>
      </c>
      <c r="F55" s="2">
        <v>130</v>
      </c>
      <c r="G55" s="2">
        <v>137.520004</v>
      </c>
      <c r="H55" s="2">
        <v>287.20001200000002</v>
      </c>
      <c r="I55" s="2">
        <v>31.639999</v>
      </c>
      <c r="J55" s="2">
        <v>53.98</v>
      </c>
      <c r="K55" s="2">
        <v>76</v>
      </c>
      <c r="L55" s="2">
        <v>56.540000999999997</v>
      </c>
      <c r="M55" s="2">
        <v>81.400002000000001</v>
      </c>
      <c r="N55" s="2">
        <v>164</v>
      </c>
      <c r="O55" s="2">
        <v>118.139999</v>
      </c>
      <c r="P55" s="2">
        <v>21.459999</v>
      </c>
      <c r="Q55" s="2">
        <v>106.239998</v>
      </c>
      <c r="R55" s="2">
        <v>115.650002</v>
      </c>
      <c r="S55" s="2">
        <v>15.56</v>
      </c>
      <c r="T55" s="2">
        <v>82.360000999999997</v>
      </c>
      <c r="U55" s="2">
        <v>25.299999</v>
      </c>
      <c r="V55" s="2">
        <v>77.230002999999996</v>
      </c>
      <c r="W55" s="2">
        <v>108.040001</v>
      </c>
      <c r="X55" s="2">
        <v>27.15</v>
      </c>
      <c r="Y55" s="2">
        <v>40.5</v>
      </c>
      <c r="Z55" s="2">
        <v>160.60000600000001</v>
      </c>
      <c r="AA55" s="2">
        <v>157.5</v>
      </c>
      <c r="AB55" s="2">
        <v>17.653998999999999</v>
      </c>
      <c r="AC55" s="5">
        <f t="shared" si="28"/>
        <v>131.08508264067663</v>
      </c>
      <c r="AD55" s="5">
        <f t="shared" si="29"/>
        <v>85.877862595419856</v>
      </c>
      <c r="AE55" s="5">
        <f t="shared" si="30"/>
        <v>100.5951897115385</v>
      </c>
      <c r="AF55" s="5">
        <f t="shared" si="31"/>
        <v>98.737656352231397</v>
      </c>
      <c r="AG55" s="5">
        <f t="shared" si="32"/>
        <v>117.86037757406045</v>
      </c>
      <c r="AH55" s="5">
        <f t="shared" si="33"/>
        <v>231.24264618727685</v>
      </c>
      <c r="AI55" s="5">
        <f t="shared" si="34"/>
        <v>135.15294682352942</v>
      </c>
      <c r="AJ55" s="5">
        <f t="shared" si="35"/>
        <v>110.39776343335659</v>
      </c>
      <c r="AK55" s="5">
        <f t="shared" si="36"/>
        <v>151.92795248882501</v>
      </c>
      <c r="AL55" s="5">
        <f t="shared" si="37"/>
        <v>102.42588015198977</v>
      </c>
      <c r="AM55" s="5">
        <f t="shared" si="38"/>
        <v>129.53035145336304</v>
      </c>
      <c r="AN55" s="5">
        <f t="shared" si="39"/>
        <v>101.10545271132895</v>
      </c>
      <c r="AO55" s="5">
        <f t="shared" si="40"/>
        <v>129.05256328214412</v>
      </c>
      <c r="AP55" s="5">
        <f t="shared" si="41"/>
        <v>131.48581149662354</v>
      </c>
      <c r="AQ55" s="5">
        <f t="shared" si="42"/>
        <v>107.7309186746988</v>
      </c>
      <c r="AR55" s="5">
        <f t="shared" si="43"/>
        <v>84.612933810336628</v>
      </c>
      <c r="AS55" s="5">
        <f t="shared" si="44"/>
        <v>92.490403930818914</v>
      </c>
      <c r="AT55" s="5">
        <f t="shared" si="45"/>
        <v>153.45167652859962</v>
      </c>
      <c r="AU55" s="5">
        <f t="shared" si="46"/>
        <v>113.83552629814861</v>
      </c>
      <c r="AV55" s="5">
        <f t="shared" si="47"/>
        <v>104.02960115131579</v>
      </c>
      <c r="AW55" s="5">
        <f t="shared" si="48"/>
        <v>129.42853291196693</v>
      </c>
      <c r="AX55" s="5">
        <f t="shared" si="49"/>
        <v>99.328862719376559</v>
      </c>
      <c r="AY55" s="5">
        <f t="shared" si="50"/>
        <v>69.260202314790746</v>
      </c>
      <c r="AZ55" s="5">
        <f t="shared" si="51"/>
        <v>111.35551584700345</v>
      </c>
      <c r="BA55" s="5">
        <f t="shared" si="52"/>
        <v>139.53085038281233</v>
      </c>
      <c r="BB55" s="5">
        <f t="shared" si="53"/>
        <v>161.72091756567323</v>
      </c>
      <c r="BC55" s="5">
        <f t="shared" si="54"/>
        <v>85.865758067400677</v>
      </c>
    </row>
    <row r="56" spans="1:55" hidden="1" x14ac:dyDescent="0.2">
      <c r="A56" s="1">
        <v>43164</v>
      </c>
      <c r="B56" s="2">
        <v>88.139999000000003</v>
      </c>
      <c r="C56" s="2">
        <v>426.5</v>
      </c>
      <c r="D56" s="2">
        <v>117.639999</v>
      </c>
      <c r="E56" s="2">
        <v>18.920000000000002</v>
      </c>
      <c r="F56" s="2">
        <v>126</v>
      </c>
      <c r="G56" s="2">
        <v>135.16999799999999</v>
      </c>
      <c r="H56" s="2">
        <v>276.79998799999998</v>
      </c>
      <c r="I56" s="2">
        <v>30.73</v>
      </c>
      <c r="J56" s="2">
        <v>50.209999000000003</v>
      </c>
      <c r="K56" s="2">
        <v>73.660004000000001</v>
      </c>
      <c r="L56" s="2">
        <v>52.110000999999997</v>
      </c>
      <c r="M56" s="2">
        <v>77.849997999999999</v>
      </c>
      <c r="N56" s="2">
        <v>148.279999</v>
      </c>
      <c r="O56" s="2">
        <v>112.050003</v>
      </c>
      <c r="P56" s="2">
        <v>21.549999</v>
      </c>
      <c r="Q56" s="2">
        <v>106.389999</v>
      </c>
      <c r="R56" s="2">
        <v>111.69000200000001</v>
      </c>
      <c r="S56" s="2">
        <v>15.7</v>
      </c>
      <c r="T56" s="2">
        <v>79.180000000000007</v>
      </c>
      <c r="U56" s="2">
        <v>24.98</v>
      </c>
      <c r="V56" s="2">
        <v>73.069999999999993</v>
      </c>
      <c r="W56" s="2">
        <v>110.209999</v>
      </c>
      <c r="X56" s="2">
        <v>27.200001</v>
      </c>
      <c r="Y56" s="2">
        <v>38.540000999999997</v>
      </c>
      <c r="Z56" s="2">
        <v>155</v>
      </c>
      <c r="AA56" s="2">
        <v>144.69000199999999</v>
      </c>
      <c r="AB56" s="2">
        <v>18.332001000000002</v>
      </c>
      <c r="AC56" s="5">
        <f t="shared" si="28"/>
        <v>124.36855548037722</v>
      </c>
      <c r="AD56" s="5">
        <f t="shared" si="29"/>
        <v>81.393129770992374</v>
      </c>
      <c r="AE56" s="5">
        <f t="shared" si="30"/>
        <v>97.247249754094</v>
      </c>
      <c r="AF56" s="5">
        <f t="shared" si="31"/>
        <v>103.84193764225782</v>
      </c>
      <c r="AG56" s="5">
        <f t="shared" si="32"/>
        <v>114.23390441793551</v>
      </c>
      <c r="AH56" s="5">
        <f t="shared" si="33"/>
        <v>227.29106394331487</v>
      </c>
      <c r="AI56" s="5">
        <f t="shared" si="34"/>
        <v>130.25881788235293</v>
      </c>
      <c r="AJ56" s="5">
        <f t="shared" si="35"/>
        <v>107.22260990928123</v>
      </c>
      <c r="AK56" s="5">
        <f t="shared" si="36"/>
        <v>141.31719789803543</v>
      </c>
      <c r="AL56" s="5">
        <f t="shared" si="37"/>
        <v>99.272246601303777</v>
      </c>
      <c r="AM56" s="5">
        <f t="shared" si="38"/>
        <v>119.38144011997981</v>
      </c>
      <c r="AN56" s="5">
        <f t="shared" si="39"/>
        <v>96.696057714667546</v>
      </c>
      <c r="AO56" s="5">
        <f t="shared" si="40"/>
        <v>116.68240216112054</v>
      </c>
      <c r="AP56" s="5">
        <f t="shared" si="41"/>
        <v>124.70785252549477</v>
      </c>
      <c r="AQ56" s="5">
        <f t="shared" si="42"/>
        <v>108.18272590361444</v>
      </c>
      <c r="AR56" s="5">
        <f t="shared" si="43"/>
        <v>84.732399406377823</v>
      </c>
      <c r="AS56" s="5">
        <f t="shared" si="44"/>
        <v>89.323417391847272</v>
      </c>
      <c r="AT56" s="5">
        <f t="shared" si="45"/>
        <v>154.83234714003945</v>
      </c>
      <c r="AU56" s="5">
        <f t="shared" si="46"/>
        <v>109.44022417250103</v>
      </c>
      <c r="AV56" s="5">
        <f t="shared" si="47"/>
        <v>102.7138157894737</v>
      </c>
      <c r="AW56" s="5">
        <f t="shared" si="48"/>
        <v>122.45685009072733</v>
      </c>
      <c r="AX56" s="5">
        <f t="shared" si="49"/>
        <v>101.32389633144882</v>
      </c>
      <c r="AY56" s="5">
        <f t="shared" si="50"/>
        <v>69.387755882965408</v>
      </c>
      <c r="AZ56" s="5">
        <f t="shared" si="51"/>
        <v>105.96646153330936</v>
      </c>
      <c r="BA56" s="5">
        <f t="shared" si="52"/>
        <v>134.66551059366657</v>
      </c>
      <c r="BB56" s="5">
        <f t="shared" si="53"/>
        <v>148.56761832393076</v>
      </c>
      <c r="BC56" s="5">
        <f t="shared" si="54"/>
        <v>89.163433325069718</v>
      </c>
    </row>
    <row r="57" spans="1:55" hidden="1" x14ac:dyDescent="0.2">
      <c r="A57" s="1">
        <v>43171</v>
      </c>
      <c r="B57" s="2">
        <v>88.699996999999996</v>
      </c>
      <c r="C57" s="2">
        <v>433</v>
      </c>
      <c r="D57" s="2">
        <v>121.589996</v>
      </c>
      <c r="E57" s="2">
        <v>19.360001</v>
      </c>
      <c r="F57" s="2">
        <v>125</v>
      </c>
      <c r="G57" s="2">
        <v>149.729996</v>
      </c>
      <c r="H57" s="2">
        <v>303</v>
      </c>
      <c r="I57" s="2">
        <v>32.029998999999997</v>
      </c>
      <c r="J57" s="2">
        <v>50.689999</v>
      </c>
      <c r="K57" s="2">
        <v>76.540001000000004</v>
      </c>
      <c r="L57" s="2">
        <v>53.330002</v>
      </c>
      <c r="M57" s="2">
        <v>83.260002</v>
      </c>
      <c r="N57" s="2">
        <v>157.740005</v>
      </c>
      <c r="O57" s="2">
        <v>118</v>
      </c>
      <c r="P57" s="2">
        <v>22.08</v>
      </c>
      <c r="Q57" s="2">
        <v>106.33000199999999</v>
      </c>
      <c r="R57" s="2">
        <v>116.860001</v>
      </c>
      <c r="S57" s="2">
        <v>15.88</v>
      </c>
      <c r="T57" s="2">
        <v>83.089995999999999</v>
      </c>
      <c r="U57" s="2">
        <v>24.5</v>
      </c>
      <c r="V57" s="2">
        <v>75.949996999999996</v>
      </c>
      <c r="W57" s="2">
        <v>116.239998</v>
      </c>
      <c r="X57" s="2">
        <v>26.799999</v>
      </c>
      <c r="Y57" s="2">
        <v>40.299999</v>
      </c>
      <c r="Z57" s="2">
        <v>171</v>
      </c>
      <c r="AA57" s="2">
        <v>155.88999899999999</v>
      </c>
      <c r="AB57" s="2">
        <v>18.261998999999999</v>
      </c>
      <c r="AC57" s="5">
        <f t="shared" si="28"/>
        <v>125.15873182621426</v>
      </c>
      <c r="AD57" s="5">
        <f t="shared" si="29"/>
        <v>82.63358778625954</v>
      </c>
      <c r="AE57" s="5">
        <f t="shared" si="30"/>
        <v>100.51251962873012</v>
      </c>
      <c r="AF57" s="5">
        <f t="shared" si="31"/>
        <v>106.25687191311042</v>
      </c>
      <c r="AG57" s="5">
        <f t="shared" si="32"/>
        <v>113.32728612890428</v>
      </c>
      <c r="AH57" s="5">
        <f t="shared" si="33"/>
        <v>251.77399273963354</v>
      </c>
      <c r="AI57" s="5">
        <f t="shared" si="34"/>
        <v>142.58823529411762</v>
      </c>
      <c r="AJ57" s="5">
        <f t="shared" si="35"/>
        <v>111.75854501046754</v>
      </c>
      <c r="AK57" s="5">
        <f t="shared" si="36"/>
        <v>142.66816894647255</v>
      </c>
      <c r="AL57" s="5">
        <f t="shared" si="37"/>
        <v>103.1536443323576</v>
      </c>
      <c r="AM57" s="5">
        <f t="shared" si="38"/>
        <v>122.17640219123014</v>
      </c>
      <c r="AN57" s="5">
        <f t="shared" si="39"/>
        <v>103.41572466983668</v>
      </c>
      <c r="AO57" s="5">
        <f t="shared" si="40"/>
        <v>124.12653644748922</v>
      </c>
      <c r="AP57" s="5">
        <f t="shared" si="41"/>
        <v>131.32999735848631</v>
      </c>
      <c r="AQ57" s="5">
        <f t="shared" si="42"/>
        <v>110.84337349397589</v>
      </c>
      <c r="AR57" s="5">
        <f t="shared" si="43"/>
        <v>84.684615875830133</v>
      </c>
      <c r="AS57" s="5">
        <f t="shared" si="44"/>
        <v>93.458093462427271</v>
      </c>
      <c r="AT57" s="5">
        <f t="shared" si="45"/>
        <v>156.60749506903352</v>
      </c>
      <c r="AU57" s="5">
        <f t="shared" si="46"/>
        <v>114.84450352023508</v>
      </c>
      <c r="AV57" s="5">
        <f t="shared" si="47"/>
        <v>100.74013157894737</v>
      </c>
      <c r="AW57" s="5">
        <f t="shared" si="48"/>
        <v>127.28339122786629</v>
      </c>
      <c r="AX57" s="5">
        <f t="shared" si="49"/>
        <v>106.86770360028601</v>
      </c>
      <c r="AY57" s="5">
        <f t="shared" si="50"/>
        <v>68.367342643690236</v>
      </c>
      <c r="AZ57" s="5">
        <f t="shared" si="51"/>
        <v>110.80560931552404</v>
      </c>
      <c r="BA57" s="5">
        <f t="shared" si="52"/>
        <v>148.56646652591601</v>
      </c>
      <c r="BB57" s="5">
        <f t="shared" si="53"/>
        <v>160.06776938153575</v>
      </c>
      <c r="BC57" s="5">
        <f t="shared" si="54"/>
        <v>88.822956654813055</v>
      </c>
    </row>
    <row r="58" spans="1:55" hidden="1" x14ac:dyDescent="0.2">
      <c r="A58" s="1">
        <v>43178</v>
      </c>
      <c r="B58" s="2">
        <v>88.910004000000001</v>
      </c>
      <c r="C58" s="2">
        <v>429.29998799999998</v>
      </c>
      <c r="D58" s="2">
        <v>116.400002</v>
      </c>
      <c r="E58" s="2">
        <v>19.059999000000001</v>
      </c>
      <c r="F58" s="2">
        <v>126</v>
      </c>
      <c r="G58" s="2">
        <v>145.89999399999999</v>
      </c>
      <c r="H58" s="2">
        <v>293.39999399999999</v>
      </c>
      <c r="I58" s="2">
        <v>32.715000000000003</v>
      </c>
      <c r="J58" s="2">
        <v>50.84</v>
      </c>
      <c r="K58" s="2">
        <v>76.480002999999996</v>
      </c>
      <c r="L58" s="2">
        <v>55.57</v>
      </c>
      <c r="M58" s="2">
        <v>81.279999000000004</v>
      </c>
      <c r="N58" s="2">
        <v>162</v>
      </c>
      <c r="O58" s="2">
        <v>115.099998</v>
      </c>
      <c r="P58" s="2">
        <v>22.370000999999998</v>
      </c>
      <c r="Q58" s="2">
        <v>106.160004</v>
      </c>
      <c r="R58" s="2">
        <v>118.589996</v>
      </c>
      <c r="S58" s="2">
        <v>16.010000000000002</v>
      </c>
      <c r="T58" s="2">
        <v>80.75</v>
      </c>
      <c r="U58" s="2">
        <v>24.559999000000001</v>
      </c>
      <c r="V58" s="2">
        <v>73.470000999999996</v>
      </c>
      <c r="W58" s="2">
        <v>112.709999</v>
      </c>
      <c r="X58" s="2">
        <v>26.4</v>
      </c>
      <c r="Y58" s="2">
        <v>39.950001</v>
      </c>
      <c r="Z58" s="2">
        <v>174.199997</v>
      </c>
      <c r="AA58" s="2">
        <v>161.58999600000001</v>
      </c>
      <c r="AB58" s="2">
        <v>18.492000999999998</v>
      </c>
      <c r="AC58" s="5">
        <f t="shared" si="28"/>
        <v>125.45505889141842</v>
      </c>
      <c r="AD58" s="5">
        <f t="shared" si="29"/>
        <v>81.927478625954194</v>
      </c>
      <c r="AE58" s="5">
        <f t="shared" si="30"/>
        <v>96.222204710075189</v>
      </c>
      <c r="AF58" s="5">
        <f t="shared" si="31"/>
        <v>104.61031858454</v>
      </c>
      <c r="AG58" s="5">
        <f t="shared" si="32"/>
        <v>114.23390441793551</v>
      </c>
      <c r="AH58" s="5">
        <f t="shared" si="33"/>
        <v>245.33376752423459</v>
      </c>
      <c r="AI58" s="5">
        <f t="shared" si="34"/>
        <v>138.07058541176471</v>
      </c>
      <c r="AJ58" s="5">
        <f t="shared" si="35"/>
        <v>114.14863921842291</v>
      </c>
      <c r="AK58" s="5">
        <f t="shared" si="36"/>
        <v>143.09035021363218</v>
      </c>
      <c r="AL58" s="5">
        <f t="shared" si="37"/>
        <v>103.07278449081339</v>
      </c>
      <c r="AM58" s="5">
        <f t="shared" si="38"/>
        <v>127.30812704201023</v>
      </c>
      <c r="AN58" s="5">
        <f t="shared" si="39"/>
        <v>100.95639918130918</v>
      </c>
      <c r="AO58" s="5">
        <f t="shared" si="40"/>
        <v>127.47875153480091</v>
      </c>
      <c r="AP58" s="5">
        <f t="shared" si="41"/>
        <v>128.10239350255745</v>
      </c>
      <c r="AQ58" s="5">
        <f t="shared" si="42"/>
        <v>112.2992018072289</v>
      </c>
      <c r="AR58" s="5">
        <f t="shared" si="43"/>
        <v>84.549224029137065</v>
      </c>
      <c r="AS58" s="5">
        <f t="shared" si="44"/>
        <v>94.841646714318244</v>
      </c>
      <c r="AT58" s="5">
        <f t="shared" si="45"/>
        <v>157.88954635108482</v>
      </c>
      <c r="AU58" s="5">
        <f t="shared" si="46"/>
        <v>111.61023114333742</v>
      </c>
      <c r="AV58" s="5">
        <f t="shared" si="47"/>
        <v>100.98683799342105</v>
      </c>
      <c r="AW58" s="5">
        <f t="shared" si="48"/>
        <v>123.12720540061019</v>
      </c>
      <c r="AX58" s="5">
        <f t="shared" si="49"/>
        <v>103.62232427017534</v>
      </c>
      <c r="AY58" s="5">
        <f t="shared" si="50"/>
        <v>67.346937057476083</v>
      </c>
      <c r="AZ58" s="5">
        <f t="shared" si="51"/>
        <v>109.84328319613097</v>
      </c>
      <c r="BA58" s="5">
        <f t="shared" si="52"/>
        <v>151.34665510593666</v>
      </c>
      <c r="BB58" s="5">
        <f t="shared" si="53"/>
        <v>165.92052331779982</v>
      </c>
      <c r="BC58" s="5">
        <f t="shared" si="54"/>
        <v>89.941643479651916</v>
      </c>
    </row>
    <row r="59" spans="1:55" x14ac:dyDescent="0.2">
      <c r="A59" s="1">
        <v>43185</v>
      </c>
      <c r="B59" s="2">
        <v>86.220000999999996</v>
      </c>
      <c r="C59" s="2">
        <v>437.20001200000002</v>
      </c>
      <c r="D59" s="2">
        <v>117.879997</v>
      </c>
      <c r="E59" s="2">
        <v>18.655000999999999</v>
      </c>
      <c r="F59" s="2">
        <v>121</v>
      </c>
      <c r="G59" s="2">
        <v>145.259995</v>
      </c>
      <c r="H59" s="2">
        <v>306.79998799999998</v>
      </c>
      <c r="I59" s="2">
        <v>30.915001</v>
      </c>
      <c r="J59" s="2">
        <v>49.549999</v>
      </c>
      <c r="K59" s="2">
        <v>73.879997000000003</v>
      </c>
      <c r="L59" s="2">
        <v>53.830002</v>
      </c>
      <c r="M59" s="2">
        <v>77.440002000000007</v>
      </c>
      <c r="N59" s="2">
        <v>156.21000699999999</v>
      </c>
      <c r="O59" s="2">
        <v>109.19000200000001</v>
      </c>
      <c r="P59" s="2">
        <v>21.209999</v>
      </c>
      <c r="Q59" s="2">
        <v>105.010002</v>
      </c>
      <c r="R59" s="2">
        <v>117.19000200000001</v>
      </c>
      <c r="S59" s="2">
        <v>16.530000999999999</v>
      </c>
      <c r="T59" s="2">
        <v>80.180000000000007</v>
      </c>
      <c r="U59" s="2">
        <v>25.42</v>
      </c>
      <c r="V59" s="2">
        <v>69.110000999999997</v>
      </c>
      <c r="W59" s="2">
        <v>107.910004</v>
      </c>
      <c r="X59" s="2">
        <v>24.950001</v>
      </c>
      <c r="Y59" s="2">
        <v>39.240001999999997</v>
      </c>
      <c r="Z59" s="2">
        <v>164</v>
      </c>
      <c r="AA59" s="2">
        <v>148.28999300000001</v>
      </c>
      <c r="AB59" s="2">
        <v>18.733999000000001</v>
      </c>
      <c r="AC59" s="5">
        <f t="shared" si="28"/>
        <v>121.65937258391256</v>
      </c>
      <c r="AD59" s="5">
        <f t="shared" si="29"/>
        <v>83.435116793893144</v>
      </c>
      <c r="AE59" s="5">
        <f t="shared" si="30"/>
        <v>97.445644395753959</v>
      </c>
      <c r="AF59" s="5">
        <f t="shared" si="31"/>
        <v>102.38749738680006</v>
      </c>
      <c r="AG59" s="5">
        <f t="shared" si="32"/>
        <v>109.70081297277933</v>
      </c>
      <c r="AH59" s="5">
        <f t="shared" si="33"/>
        <v>244.25759636358504</v>
      </c>
      <c r="AI59" s="5">
        <f t="shared" si="34"/>
        <v>144.37646494117647</v>
      </c>
      <c r="AJ59" s="5">
        <f t="shared" si="35"/>
        <v>107.8681123517097</v>
      </c>
      <c r="AK59" s="5">
        <f t="shared" si="36"/>
        <v>139.45961270643437</v>
      </c>
      <c r="AL59" s="5">
        <f t="shared" si="37"/>
        <v>99.568733136202155</v>
      </c>
      <c r="AM59" s="5">
        <f t="shared" si="38"/>
        <v>123.32187751102508</v>
      </c>
      <c r="AN59" s="5">
        <f t="shared" si="39"/>
        <v>96.186809186764151</v>
      </c>
      <c r="AO59" s="5">
        <f t="shared" si="40"/>
        <v>122.92257203458338</v>
      </c>
      <c r="AP59" s="5">
        <f t="shared" si="41"/>
        <v>121.52476842570437</v>
      </c>
      <c r="AQ59" s="5">
        <f t="shared" si="42"/>
        <v>106.4758985943775</v>
      </c>
      <c r="AR59" s="5">
        <f t="shared" si="43"/>
        <v>83.633325639269287</v>
      </c>
      <c r="AS59" s="5">
        <f t="shared" si="44"/>
        <v>93.722009807085655</v>
      </c>
      <c r="AT59" s="5">
        <f t="shared" si="45"/>
        <v>163.01776134122287</v>
      </c>
      <c r="AU59" s="5">
        <f t="shared" si="46"/>
        <v>110.82239421761975</v>
      </c>
      <c r="AV59" s="5">
        <f t="shared" si="47"/>
        <v>104.52302631578947</v>
      </c>
      <c r="AW59" s="5">
        <f t="shared" si="48"/>
        <v>115.82035079002348</v>
      </c>
      <c r="AX59" s="5">
        <f t="shared" si="49"/>
        <v>99.209347224676307</v>
      </c>
      <c r="AY59" s="5">
        <f t="shared" si="50"/>
        <v>63.647960111021426</v>
      </c>
      <c r="AZ59" s="5">
        <f t="shared" si="51"/>
        <v>107.89112751969006</v>
      </c>
      <c r="BA59" s="5">
        <f t="shared" si="52"/>
        <v>142.48479830555686</v>
      </c>
      <c r="BB59" s="5">
        <f t="shared" si="53"/>
        <v>152.2640871985223</v>
      </c>
      <c r="BC59" s="5">
        <f t="shared" si="54"/>
        <v>91.118676610830576</v>
      </c>
    </row>
    <row r="60" spans="1:55" hidden="1" x14ac:dyDescent="0.2">
      <c r="A60" s="1">
        <v>43192</v>
      </c>
      <c r="B60" s="2">
        <v>88</v>
      </c>
      <c r="C60" s="2">
        <v>429.79998799999998</v>
      </c>
      <c r="D60" s="2">
        <v>113.83000199999999</v>
      </c>
      <c r="E60" s="2">
        <v>19.549999</v>
      </c>
      <c r="F60" s="2">
        <v>123</v>
      </c>
      <c r="G60" s="2">
        <v>124.709999</v>
      </c>
      <c r="H60" s="2">
        <v>321.20001200000002</v>
      </c>
      <c r="I60" s="2">
        <v>31.165001</v>
      </c>
      <c r="J60" s="2">
        <v>49.310001</v>
      </c>
      <c r="K60" s="2">
        <v>75.620002999999997</v>
      </c>
      <c r="L60" s="2">
        <v>56.330002</v>
      </c>
      <c r="M60" s="2">
        <v>79.790001000000004</v>
      </c>
      <c r="N60" s="2">
        <v>158.270004</v>
      </c>
      <c r="O60" s="2">
        <v>109.959999</v>
      </c>
      <c r="P60" s="2">
        <v>20.32</v>
      </c>
      <c r="Q60" s="2">
        <v>106.029999</v>
      </c>
      <c r="R60" s="2">
        <v>112.529999</v>
      </c>
      <c r="S60" s="2">
        <v>16.32</v>
      </c>
      <c r="T60" s="2">
        <v>79.470000999999996</v>
      </c>
      <c r="U60" s="2">
        <v>24.620000999999998</v>
      </c>
      <c r="V60" s="2">
        <v>68.330001999999993</v>
      </c>
      <c r="W60" s="2">
        <v>109.660004</v>
      </c>
      <c r="X60" s="2">
        <v>24.450001</v>
      </c>
      <c r="Y60" s="2">
        <v>39.029998999999997</v>
      </c>
      <c r="Z60" s="2">
        <v>160.14999399999999</v>
      </c>
      <c r="AA60" s="2">
        <v>147.429993</v>
      </c>
      <c r="AB60" s="2">
        <v>19.242000999999998</v>
      </c>
      <c r="AC60" s="5">
        <f t="shared" si="28"/>
        <v>124.17101209943509</v>
      </c>
      <c r="AD60" s="5">
        <f t="shared" si="29"/>
        <v>82.022898473282439</v>
      </c>
      <c r="AE60" s="5">
        <f t="shared" si="30"/>
        <v>94.097711051519298</v>
      </c>
      <c r="AF60" s="5">
        <f t="shared" si="31"/>
        <v>107.29967109218831</v>
      </c>
      <c r="AG60" s="5">
        <f t="shared" si="32"/>
        <v>111.5140495508418</v>
      </c>
      <c r="AH60" s="5">
        <f t="shared" si="33"/>
        <v>209.70236573562525</v>
      </c>
      <c r="AI60" s="5">
        <f t="shared" si="34"/>
        <v>151.15294682352942</v>
      </c>
      <c r="AJ60" s="5">
        <f t="shared" si="35"/>
        <v>108.74040823447314</v>
      </c>
      <c r="AK60" s="5">
        <f t="shared" si="36"/>
        <v>138.78413281126186</v>
      </c>
      <c r="AL60" s="5">
        <f t="shared" si="37"/>
        <v>101.91375479435666</v>
      </c>
      <c r="AM60" s="5">
        <f t="shared" si="38"/>
        <v>129.04925410999982</v>
      </c>
      <c r="AN60" s="5">
        <f t="shared" si="39"/>
        <v>99.105699935270167</v>
      </c>
      <c r="AO60" s="5">
        <f t="shared" si="40"/>
        <v>124.54359577362928</v>
      </c>
      <c r="AP60" s="5">
        <f t="shared" si="41"/>
        <v>122.38174896787422</v>
      </c>
      <c r="AQ60" s="5">
        <f t="shared" si="42"/>
        <v>102.00803212851406</v>
      </c>
      <c r="AR60" s="5">
        <f t="shared" si="43"/>
        <v>84.445683887315766</v>
      </c>
      <c r="AS60" s="5">
        <f t="shared" si="44"/>
        <v>89.995200016033266</v>
      </c>
      <c r="AT60" s="5">
        <f t="shared" si="45"/>
        <v>160.94674556213019</v>
      </c>
      <c r="AU60" s="5">
        <f t="shared" si="46"/>
        <v>109.84105486775549</v>
      </c>
      <c r="AV60" s="5">
        <f t="shared" si="47"/>
        <v>101.23355674342105</v>
      </c>
      <c r="AW60" s="5">
        <f t="shared" si="48"/>
        <v>114.51316287960994</v>
      </c>
      <c r="AX60" s="5">
        <f t="shared" si="49"/>
        <v>100.81824678178486</v>
      </c>
      <c r="AY60" s="5">
        <f t="shared" si="50"/>
        <v>62.372449939478315</v>
      </c>
      <c r="AZ60" s="5">
        <f t="shared" si="51"/>
        <v>107.31372030007478</v>
      </c>
      <c r="BA60" s="5">
        <f t="shared" si="52"/>
        <v>139.13987557150088</v>
      </c>
      <c r="BB60" s="5">
        <f t="shared" si="53"/>
        <v>151.3810396486399</v>
      </c>
      <c r="BC60" s="5">
        <f t="shared" si="54"/>
        <v>93.58950357925599</v>
      </c>
    </row>
    <row r="61" spans="1:55" hidden="1" x14ac:dyDescent="0.2">
      <c r="A61" s="1">
        <v>43199</v>
      </c>
      <c r="B61" s="2">
        <v>86.849997999999999</v>
      </c>
      <c r="C61" s="2">
        <v>437.20001200000002</v>
      </c>
      <c r="D61" s="2">
        <v>113.720001</v>
      </c>
      <c r="E61" s="2">
        <v>20.010000000000002</v>
      </c>
      <c r="F61" s="2">
        <v>123</v>
      </c>
      <c r="G61" s="2">
        <v>119.150002</v>
      </c>
      <c r="H61" s="2">
        <v>331.39999399999999</v>
      </c>
      <c r="I61" s="2">
        <v>31.65</v>
      </c>
      <c r="J61" s="2">
        <v>49.57</v>
      </c>
      <c r="K61" s="2">
        <v>75.980002999999996</v>
      </c>
      <c r="L61" s="2">
        <v>58.959999000000003</v>
      </c>
      <c r="M61" s="2">
        <v>78.269997000000004</v>
      </c>
      <c r="N61" s="2">
        <v>162.220001</v>
      </c>
      <c r="O61" s="2">
        <v>110.010002</v>
      </c>
      <c r="P61" s="2">
        <v>20.040001</v>
      </c>
      <c r="Q61" s="2">
        <v>106.30999799999999</v>
      </c>
      <c r="R61" s="2">
        <v>112.050003</v>
      </c>
      <c r="S61" s="2">
        <v>16.860001</v>
      </c>
      <c r="T61" s="2">
        <v>76.720000999999996</v>
      </c>
      <c r="U61" s="2">
        <v>25.1</v>
      </c>
      <c r="V61" s="2">
        <v>69.059997999999993</v>
      </c>
      <c r="W61" s="2">
        <v>108.860001</v>
      </c>
      <c r="X61" s="2">
        <v>24.1</v>
      </c>
      <c r="Y61" s="2">
        <v>38.75</v>
      </c>
      <c r="Z61" s="2">
        <v>160.25</v>
      </c>
      <c r="AA61" s="2">
        <v>137.33000200000001</v>
      </c>
      <c r="AB61" s="2">
        <v>19.728000999999999</v>
      </c>
      <c r="AC61" s="5">
        <f t="shared" si="28"/>
        <v>122.54831991470354</v>
      </c>
      <c r="AD61" s="5">
        <f t="shared" si="29"/>
        <v>83.435116793893144</v>
      </c>
      <c r="AE61" s="5">
        <f t="shared" si="30"/>
        <v>94.006778589676955</v>
      </c>
      <c r="AF61" s="5">
        <f t="shared" si="31"/>
        <v>109.824374853149</v>
      </c>
      <c r="AG61" s="5">
        <f t="shared" si="32"/>
        <v>111.5140495508418</v>
      </c>
      <c r="AH61" s="5">
        <f t="shared" si="33"/>
        <v>200.35311921383689</v>
      </c>
      <c r="AI61" s="5">
        <f t="shared" si="34"/>
        <v>155.95293835294117</v>
      </c>
      <c r="AJ61" s="5">
        <f t="shared" si="35"/>
        <v>110.43265875785066</v>
      </c>
      <c r="AK61" s="5">
        <f t="shared" si="36"/>
        <v>139.51590598130895</v>
      </c>
      <c r="AL61" s="5">
        <f t="shared" si="37"/>
        <v>102.39893001612926</v>
      </c>
      <c r="AM61" s="5">
        <f t="shared" si="38"/>
        <v>135.07444741926932</v>
      </c>
      <c r="AN61" s="5">
        <f t="shared" si="39"/>
        <v>97.217730785797272</v>
      </c>
      <c r="AO61" s="5">
        <f t="shared" si="40"/>
        <v>127.65187161391451</v>
      </c>
      <c r="AP61" s="5">
        <f t="shared" si="41"/>
        <v>122.43740061073791</v>
      </c>
      <c r="AQ61" s="5">
        <f t="shared" si="42"/>
        <v>100.60241465863453</v>
      </c>
      <c r="AR61" s="5">
        <f t="shared" si="43"/>
        <v>84.668684050154255</v>
      </c>
      <c r="AS61" s="5">
        <f t="shared" si="44"/>
        <v>89.611326058770587</v>
      </c>
      <c r="AT61" s="5">
        <f t="shared" si="45"/>
        <v>166.27219921104538</v>
      </c>
      <c r="AU61" s="5">
        <f t="shared" si="46"/>
        <v>106.04008724367897</v>
      </c>
      <c r="AV61" s="5">
        <f t="shared" si="47"/>
        <v>103.20723684210526</v>
      </c>
      <c r="AW61" s="5">
        <f t="shared" si="48"/>
        <v>115.73655155812136</v>
      </c>
      <c r="AX61" s="5">
        <f t="shared" si="49"/>
        <v>100.08274708327885</v>
      </c>
      <c r="AY61" s="5">
        <f t="shared" si="50"/>
        <v>61.479590268377805</v>
      </c>
      <c r="AZ61" s="5">
        <f t="shared" si="51"/>
        <v>106.54385775484899</v>
      </c>
      <c r="BA61" s="5">
        <f t="shared" si="52"/>
        <v>139.22676175893591</v>
      </c>
      <c r="BB61" s="5">
        <f t="shared" si="53"/>
        <v>141.01037417609996</v>
      </c>
      <c r="BC61" s="5">
        <f t="shared" si="54"/>
        <v>95.953316923799449</v>
      </c>
    </row>
    <row r="62" spans="1:55" hidden="1" x14ac:dyDescent="0.2">
      <c r="A62" s="1">
        <v>43206</v>
      </c>
      <c r="B62" s="2">
        <v>86.199996999999996</v>
      </c>
      <c r="C62" s="2">
        <v>416.89999399999999</v>
      </c>
      <c r="D62" s="2">
        <v>113.94000200000001</v>
      </c>
      <c r="E62" s="2">
        <v>20.389999</v>
      </c>
      <c r="F62" s="2">
        <v>123</v>
      </c>
      <c r="G62" s="2">
        <v>117.83000199999999</v>
      </c>
      <c r="H62" s="2">
        <v>353</v>
      </c>
      <c r="I62" s="2">
        <v>32.075001</v>
      </c>
      <c r="J62" s="2">
        <v>49.779998999999997</v>
      </c>
      <c r="K62" s="2">
        <v>74.900002000000001</v>
      </c>
      <c r="L62" s="2">
        <v>60.43</v>
      </c>
      <c r="M62" s="2">
        <v>80.190002000000007</v>
      </c>
      <c r="N62" s="2">
        <v>161.300003</v>
      </c>
      <c r="O62" s="2">
        <v>110.94000200000001</v>
      </c>
      <c r="P62" s="2">
        <v>19.600000000000001</v>
      </c>
      <c r="Q62" s="2">
        <v>105.699997</v>
      </c>
      <c r="R62" s="2">
        <v>126.41999800000001</v>
      </c>
      <c r="S62" s="2">
        <v>17.43</v>
      </c>
      <c r="T62" s="2">
        <v>77.889999000000003</v>
      </c>
      <c r="U62" s="2">
        <v>24.540001</v>
      </c>
      <c r="V62" s="2">
        <v>71.089995999999999</v>
      </c>
      <c r="W62" s="2">
        <v>105</v>
      </c>
      <c r="X62" s="2">
        <v>24.1</v>
      </c>
      <c r="Y62" s="2">
        <v>39.310001</v>
      </c>
      <c r="Z62" s="2">
        <v>167.60000600000001</v>
      </c>
      <c r="AA62" s="2">
        <v>140.970001</v>
      </c>
      <c r="AB62" s="2">
        <v>18.875999</v>
      </c>
      <c r="AC62" s="5">
        <f t="shared" si="28"/>
        <v>121.6311462552076</v>
      </c>
      <c r="AD62" s="5">
        <f t="shared" si="29"/>
        <v>79.561067557251903</v>
      </c>
      <c r="AE62" s="5">
        <f t="shared" si="30"/>
        <v>94.188642686710409</v>
      </c>
      <c r="AF62" s="5">
        <f t="shared" si="31"/>
        <v>111.90998967672829</v>
      </c>
      <c r="AG62" s="5">
        <f t="shared" si="32"/>
        <v>111.5140495508418</v>
      </c>
      <c r="AH62" s="5">
        <f t="shared" si="33"/>
        <v>198.13351272686205</v>
      </c>
      <c r="AI62" s="5">
        <f t="shared" si="34"/>
        <v>166.11764705882354</v>
      </c>
      <c r="AJ62" s="5">
        <f t="shared" si="35"/>
        <v>111.91556524773203</v>
      </c>
      <c r="AK62" s="5">
        <f t="shared" si="36"/>
        <v>140.10695300047715</v>
      </c>
      <c r="AL62" s="5">
        <f t="shared" si="37"/>
        <v>100.94340300310256</v>
      </c>
      <c r="AM62" s="5">
        <f t="shared" si="38"/>
        <v>138.44214715041707</v>
      </c>
      <c r="AN62" s="5">
        <f t="shared" si="39"/>
        <v>99.602533856600829</v>
      </c>
      <c r="AO62" s="5">
        <f t="shared" si="40"/>
        <v>126.9279197839484</v>
      </c>
      <c r="AP62" s="5">
        <f t="shared" si="41"/>
        <v>123.47245906449548</v>
      </c>
      <c r="AQ62" s="5">
        <f t="shared" si="42"/>
        <v>98.393574297188763</v>
      </c>
      <c r="AR62" s="5">
        <f t="shared" si="43"/>
        <v>84.182859735311567</v>
      </c>
      <c r="AS62" s="5">
        <f t="shared" si="44"/>
        <v>101.10364442495485</v>
      </c>
      <c r="AT62" s="5">
        <f t="shared" si="45"/>
        <v>171.89349112426032</v>
      </c>
      <c r="AU62" s="5">
        <f t="shared" si="46"/>
        <v>107.65722343212781</v>
      </c>
      <c r="AV62" s="5">
        <f t="shared" si="47"/>
        <v>100.90460937500001</v>
      </c>
      <c r="AW62" s="5">
        <f t="shared" si="48"/>
        <v>119.13859289889703</v>
      </c>
      <c r="AX62" s="5">
        <f t="shared" si="49"/>
        <v>96.533973426513924</v>
      </c>
      <c r="AY62" s="5">
        <f t="shared" si="50"/>
        <v>61.479590268377805</v>
      </c>
      <c r="AZ62" s="5">
        <f t="shared" si="51"/>
        <v>108.08359109385732</v>
      </c>
      <c r="BA62" s="5">
        <f t="shared" si="52"/>
        <v>145.61251860317148</v>
      </c>
      <c r="BB62" s="5">
        <f t="shared" si="53"/>
        <v>144.74792324415156</v>
      </c>
      <c r="BC62" s="5">
        <f t="shared" si="54"/>
        <v>91.809338123022272</v>
      </c>
    </row>
    <row r="63" spans="1:55" x14ac:dyDescent="0.2">
      <c r="A63" s="1">
        <v>43213</v>
      </c>
      <c r="B63" s="2">
        <v>86.889999000000003</v>
      </c>
      <c r="C63" s="2">
        <v>414</v>
      </c>
      <c r="D63" s="2">
        <v>113.860001</v>
      </c>
      <c r="E63" s="2">
        <v>20.690000999999999</v>
      </c>
      <c r="F63" s="2">
        <v>127</v>
      </c>
      <c r="G63" s="2">
        <v>127.19000200000001</v>
      </c>
      <c r="H63" s="2">
        <v>365</v>
      </c>
      <c r="I63" s="2">
        <v>33.919998</v>
      </c>
      <c r="J63" s="2">
        <v>46.880001</v>
      </c>
      <c r="K63" s="2">
        <v>75.019997000000004</v>
      </c>
      <c r="L63" s="2">
        <v>58.919998</v>
      </c>
      <c r="M63" s="2">
        <v>80.150002000000001</v>
      </c>
      <c r="N63" s="2">
        <v>158.970001</v>
      </c>
      <c r="O63" s="2">
        <v>111.57</v>
      </c>
      <c r="P63" s="2">
        <v>19.920000000000002</v>
      </c>
      <c r="Q63" s="2">
        <v>105.879997</v>
      </c>
      <c r="R63" s="2">
        <v>133</v>
      </c>
      <c r="S63" s="2">
        <v>16.5</v>
      </c>
      <c r="T63" s="2">
        <v>79.239998</v>
      </c>
      <c r="U63" s="2">
        <v>24.68</v>
      </c>
      <c r="V63" s="2">
        <v>70</v>
      </c>
      <c r="W63" s="2">
        <v>103.290001</v>
      </c>
      <c r="X63" s="2">
        <v>24.799999</v>
      </c>
      <c r="Y63" s="2">
        <v>38.650002000000001</v>
      </c>
      <c r="Z63" s="2">
        <v>157.64999399999999</v>
      </c>
      <c r="AA63" s="2">
        <v>146.64999399999999</v>
      </c>
      <c r="AB63" s="2">
        <v>19.459999</v>
      </c>
      <c r="AC63" s="5">
        <f t="shared" si="28"/>
        <v>122.60476269487388</v>
      </c>
      <c r="AD63" s="5">
        <f t="shared" si="29"/>
        <v>79.007633587786259</v>
      </c>
      <c r="AE63" s="5">
        <f t="shared" si="30"/>
        <v>94.122509761738371</v>
      </c>
      <c r="AF63" s="5">
        <f t="shared" si="31"/>
        <v>113.55654300529872</v>
      </c>
      <c r="AG63" s="5">
        <f t="shared" si="32"/>
        <v>115.14052270696673</v>
      </c>
      <c r="AH63" s="5">
        <f t="shared" si="33"/>
        <v>213.87254054359269</v>
      </c>
      <c r="AI63" s="5">
        <f t="shared" si="34"/>
        <v>171.76470588235293</v>
      </c>
      <c r="AJ63" s="5">
        <f t="shared" si="35"/>
        <v>118.35309839497556</v>
      </c>
      <c r="AK63" s="5">
        <f t="shared" si="36"/>
        <v>131.94484187854889</v>
      </c>
      <c r="AL63" s="5">
        <f t="shared" si="37"/>
        <v>101.10512133848199</v>
      </c>
      <c r="AM63" s="5">
        <f t="shared" si="38"/>
        <v>134.98280710273508</v>
      </c>
      <c r="AN63" s="5">
        <f t="shared" si="39"/>
        <v>99.552850588675923</v>
      </c>
      <c r="AO63" s="5">
        <f t="shared" si="40"/>
        <v>125.09442752448179</v>
      </c>
      <c r="AP63" s="5">
        <f t="shared" si="41"/>
        <v>124.1736254685281</v>
      </c>
      <c r="AQ63" s="5">
        <f t="shared" si="42"/>
        <v>100</v>
      </c>
      <c r="AR63" s="5">
        <f t="shared" si="43"/>
        <v>84.326217494842595</v>
      </c>
      <c r="AS63" s="5">
        <f t="shared" si="44"/>
        <v>106.36596204121911</v>
      </c>
      <c r="AT63" s="5">
        <f t="shared" si="45"/>
        <v>162.72189349112423</v>
      </c>
      <c r="AU63" s="5">
        <f t="shared" si="46"/>
        <v>109.52315161086806</v>
      </c>
      <c r="AV63" s="5">
        <f t="shared" si="47"/>
        <v>101.48026315789474</v>
      </c>
      <c r="AW63" s="5">
        <f t="shared" si="48"/>
        <v>117.3118859497867</v>
      </c>
      <c r="AX63" s="5">
        <f t="shared" si="49"/>
        <v>94.96184963579617</v>
      </c>
      <c r="AY63" s="5">
        <f t="shared" si="50"/>
        <v>63.265301957517806</v>
      </c>
      <c r="AZ63" s="5">
        <f t="shared" si="51"/>
        <v>106.26891136290655</v>
      </c>
      <c r="BA63" s="5">
        <f t="shared" si="52"/>
        <v>136.96785120708691</v>
      </c>
      <c r="BB63" s="5">
        <f t="shared" si="53"/>
        <v>150.58013708368557</v>
      </c>
      <c r="BC63" s="5">
        <f t="shared" si="54"/>
        <v>94.649805187247324</v>
      </c>
    </row>
    <row r="64" spans="1:55" hidden="1" x14ac:dyDescent="0.2">
      <c r="A64" s="1">
        <v>43220</v>
      </c>
      <c r="B64" s="2">
        <v>87.940002000000007</v>
      </c>
      <c r="C64" s="2">
        <v>405</v>
      </c>
      <c r="D64" s="2">
        <v>112.510002</v>
      </c>
      <c r="E64" s="2">
        <v>20.299999</v>
      </c>
      <c r="F64" s="2">
        <v>125</v>
      </c>
      <c r="G64" s="2">
        <v>128</v>
      </c>
      <c r="H64" s="2">
        <v>394</v>
      </c>
      <c r="I64" s="2">
        <v>35.389999000000003</v>
      </c>
      <c r="J64" s="2">
        <v>47.07</v>
      </c>
      <c r="K64" s="2">
        <v>76.540001000000004</v>
      </c>
      <c r="L64" s="2">
        <v>59.490001999999997</v>
      </c>
      <c r="M64" s="2">
        <v>81.400002000000001</v>
      </c>
      <c r="N64" s="2">
        <v>164.69000199999999</v>
      </c>
      <c r="O64" s="2">
        <v>109.75</v>
      </c>
      <c r="P64" s="2">
        <v>19.129999000000002</v>
      </c>
      <c r="Q64" s="2">
        <v>107.699997</v>
      </c>
      <c r="R64" s="2">
        <v>136.91999799999999</v>
      </c>
      <c r="S64" s="2">
        <v>18.049999</v>
      </c>
      <c r="T64" s="2">
        <v>76.199996999999996</v>
      </c>
      <c r="U64" s="2">
        <v>26.5</v>
      </c>
      <c r="V64" s="2">
        <v>69.199996999999996</v>
      </c>
      <c r="W64" s="2">
        <v>101.269997</v>
      </c>
      <c r="X64" s="2">
        <v>25.700001</v>
      </c>
      <c r="Y64" s="2">
        <v>39.630001</v>
      </c>
      <c r="Z64" s="2">
        <v>158.60000600000001</v>
      </c>
      <c r="AA64" s="2">
        <v>146.88000500000001</v>
      </c>
      <c r="AB64" s="2">
        <v>19.879999000000002</v>
      </c>
      <c r="AC64" s="5">
        <f t="shared" si="28"/>
        <v>124.08635286779939</v>
      </c>
      <c r="AD64" s="5">
        <f t="shared" si="29"/>
        <v>77.29007633587787</v>
      </c>
      <c r="AE64" s="5">
        <f t="shared" si="30"/>
        <v>93.006531429226001</v>
      </c>
      <c r="AF64" s="5">
        <f t="shared" si="31"/>
        <v>111.41602697124186</v>
      </c>
      <c r="AG64" s="5">
        <f t="shared" si="32"/>
        <v>113.32728612890428</v>
      </c>
      <c r="AH64" s="5">
        <f t="shared" si="33"/>
        <v>215.2345684339235</v>
      </c>
      <c r="AI64" s="5">
        <f t="shared" si="34"/>
        <v>185.41176470588235</v>
      </c>
      <c r="AJ64" s="5">
        <f t="shared" si="35"/>
        <v>123.4822016748081</v>
      </c>
      <c r="AK64" s="5">
        <f t="shared" si="36"/>
        <v>132.47959843736558</v>
      </c>
      <c r="AL64" s="5">
        <f t="shared" si="37"/>
        <v>103.1536443323576</v>
      </c>
      <c r="AM64" s="5">
        <f t="shared" si="38"/>
        <v>136.28865813110386</v>
      </c>
      <c r="AN64" s="5">
        <f t="shared" si="39"/>
        <v>101.10545271132895</v>
      </c>
      <c r="AO64" s="5">
        <f t="shared" si="40"/>
        <v>129.59552990878927</v>
      </c>
      <c r="AP64" s="5">
        <f t="shared" si="41"/>
        <v>122.14802720418535</v>
      </c>
      <c r="AQ64" s="5">
        <f t="shared" si="42"/>
        <v>96.034131526104417</v>
      </c>
      <c r="AR64" s="5">
        <f t="shared" si="43"/>
        <v>85.775723730100722</v>
      </c>
      <c r="AS64" s="5">
        <f t="shared" si="44"/>
        <v>109.50095721768267</v>
      </c>
      <c r="AT64" s="5">
        <f t="shared" si="45"/>
        <v>178.00787968441813</v>
      </c>
      <c r="AU64" s="5">
        <f t="shared" si="46"/>
        <v>105.32135329153706</v>
      </c>
      <c r="AV64" s="5">
        <f t="shared" si="47"/>
        <v>108.96381578947367</v>
      </c>
      <c r="AW64" s="5">
        <f t="shared" si="48"/>
        <v>115.97117365413688</v>
      </c>
      <c r="AX64" s="5">
        <f t="shared" si="49"/>
        <v>93.104716183820429</v>
      </c>
      <c r="AY64" s="5">
        <f t="shared" si="50"/>
        <v>65.561225368336082</v>
      </c>
      <c r="AZ64" s="5">
        <f t="shared" si="51"/>
        <v>108.96343714499415</v>
      </c>
      <c r="BA64" s="5">
        <f t="shared" si="52"/>
        <v>137.79323089128118</v>
      </c>
      <c r="BB64" s="5">
        <f t="shared" si="53"/>
        <v>150.81631225809952</v>
      </c>
      <c r="BC64" s="5">
        <f t="shared" si="54"/>
        <v>96.692606843025629</v>
      </c>
    </row>
    <row r="65" spans="1:55" hidden="1" x14ac:dyDescent="0.2">
      <c r="A65" s="1">
        <v>43227</v>
      </c>
      <c r="B65" s="2">
        <v>87.489998</v>
      </c>
      <c r="C65" s="2">
        <v>414</v>
      </c>
      <c r="D65" s="2">
        <v>122.900002</v>
      </c>
      <c r="E65" s="2">
        <v>20.049999</v>
      </c>
      <c r="F65" s="2">
        <v>126</v>
      </c>
      <c r="G65" s="2">
        <v>137.78999300000001</v>
      </c>
      <c r="H65" s="2">
        <v>390.60000600000001</v>
      </c>
      <c r="I65" s="2">
        <v>35.525002000000001</v>
      </c>
      <c r="J65" s="2">
        <v>47.799999</v>
      </c>
      <c r="K65" s="2">
        <v>76.540001000000004</v>
      </c>
      <c r="L65" s="2">
        <v>60.490001999999997</v>
      </c>
      <c r="M65" s="2">
        <v>82.379997000000003</v>
      </c>
      <c r="N65" s="2">
        <v>166.770004</v>
      </c>
      <c r="O65" s="2">
        <v>108.760002</v>
      </c>
      <c r="P65" s="2">
        <v>19.379999000000002</v>
      </c>
      <c r="Q65" s="2">
        <v>109.510002</v>
      </c>
      <c r="R65" s="2">
        <v>141</v>
      </c>
      <c r="S65" s="2">
        <v>17.350000000000001</v>
      </c>
      <c r="T65" s="2">
        <v>75.010002</v>
      </c>
      <c r="U65" s="2">
        <v>26.5</v>
      </c>
      <c r="V65" s="2">
        <v>68.269997000000004</v>
      </c>
      <c r="W65" s="2">
        <v>97.699996999999996</v>
      </c>
      <c r="X65" s="2">
        <v>26.5</v>
      </c>
      <c r="Y65" s="2">
        <v>39.790000999999997</v>
      </c>
      <c r="Z65" s="2">
        <v>163.10000600000001</v>
      </c>
      <c r="AA65" s="2">
        <v>159.38999899999999</v>
      </c>
      <c r="AB65" s="2">
        <v>19.082001000000002</v>
      </c>
      <c r="AC65" s="5">
        <f t="shared" si="28"/>
        <v>123.45138182088127</v>
      </c>
      <c r="AD65" s="5">
        <f t="shared" si="29"/>
        <v>79.007633587786259</v>
      </c>
      <c r="AE65" s="5">
        <f t="shared" si="30"/>
        <v>101.59543769864068</v>
      </c>
      <c r="AF65" s="5">
        <f t="shared" si="31"/>
        <v>110.04390834489068</v>
      </c>
      <c r="AG65" s="5">
        <f t="shared" si="32"/>
        <v>114.23390441793551</v>
      </c>
      <c r="AH65" s="5">
        <f t="shared" si="33"/>
        <v>231.69663810834641</v>
      </c>
      <c r="AI65" s="5">
        <f t="shared" si="34"/>
        <v>183.81176752941178</v>
      </c>
      <c r="AJ65" s="5">
        <f t="shared" si="35"/>
        <v>123.95325191905093</v>
      </c>
      <c r="AK65" s="5">
        <f t="shared" si="36"/>
        <v>134.53419742567399</v>
      </c>
      <c r="AL65" s="5">
        <f t="shared" si="37"/>
        <v>103.1536443323576</v>
      </c>
      <c r="AM65" s="5">
        <f t="shared" si="38"/>
        <v>138.57960877069374</v>
      </c>
      <c r="AN65" s="5">
        <f t="shared" si="39"/>
        <v>102.32268656508046</v>
      </c>
      <c r="AO65" s="5">
        <f t="shared" si="40"/>
        <v>131.23229569983798</v>
      </c>
      <c r="AP65" s="5">
        <f t="shared" si="41"/>
        <v>121.0461930116014</v>
      </c>
      <c r="AQ65" s="5">
        <f t="shared" si="42"/>
        <v>97.289151606425705</v>
      </c>
      <c r="AR65" s="5">
        <f t="shared" si="43"/>
        <v>87.217269627544908</v>
      </c>
      <c r="AS65" s="5">
        <f t="shared" si="44"/>
        <v>112.76391464520221</v>
      </c>
      <c r="AT65" s="5">
        <f t="shared" si="45"/>
        <v>171.10453648915188</v>
      </c>
      <c r="AU65" s="5">
        <f t="shared" si="46"/>
        <v>103.676577848696</v>
      </c>
      <c r="AV65" s="5">
        <f t="shared" si="47"/>
        <v>108.96381578947367</v>
      </c>
      <c r="AW65" s="5">
        <f t="shared" si="48"/>
        <v>114.41260145508971</v>
      </c>
      <c r="AX65" s="5">
        <f t="shared" si="49"/>
        <v>89.822561087318959</v>
      </c>
      <c r="AY65" s="5">
        <f t="shared" si="50"/>
        <v>67.602039091784718</v>
      </c>
      <c r="AZ65" s="5">
        <f t="shared" si="51"/>
        <v>109.40336017056256</v>
      </c>
      <c r="BA65" s="5">
        <f t="shared" si="52"/>
        <v>141.70287474722633</v>
      </c>
      <c r="BB65" s="5">
        <f t="shared" si="53"/>
        <v>163.66156754966184</v>
      </c>
      <c r="BC65" s="5">
        <f t="shared" si="54"/>
        <v>92.811293424673806</v>
      </c>
    </row>
    <row r="66" spans="1:55" hidden="1" x14ac:dyDescent="0.2">
      <c r="A66" s="1">
        <v>43234</v>
      </c>
      <c r="B66" s="2">
        <v>83.889999000000003</v>
      </c>
      <c r="C66" s="2">
        <v>440.89999399999999</v>
      </c>
      <c r="D66" s="2">
        <v>127.900002</v>
      </c>
      <c r="E66" s="2">
        <v>20.049999</v>
      </c>
      <c r="F66" s="2">
        <v>127</v>
      </c>
      <c r="G66" s="2">
        <v>145.300003</v>
      </c>
      <c r="H66" s="2">
        <v>390.60000600000001</v>
      </c>
      <c r="I66" s="2">
        <v>35.32</v>
      </c>
      <c r="J66" s="2">
        <v>50</v>
      </c>
      <c r="K66" s="2">
        <v>77.559997999999993</v>
      </c>
      <c r="L66" s="2">
        <v>64.169998000000007</v>
      </c>
      <c r="M66" s="2">
        <v>85.510002</v>
      </c>
      <c r="N66" s="2">
        <v>165.64999399999999</v>
      </c>
      <c r="O66" s="2">
        <v>114.110001</v>
      </c>
      <c r="P66" s="2">
        <v>18.989999999999998</v>
      </c>
      <c r="Q66" s="2">
        <v>108.83000199999999</v>
      </c>
      <c r="R66" s="2">
        <v>146.25</v>
      </c>
      <c r="S66" s="2">
        <v>17.98</v>
      </c>
      <c r="T66" s="2">
        <v>76.760002</v>
      </c>
      <c r="U66" s="2">
        <v>27.26</v>
      </c>
      <c r="V66" s="2">
        <v>72.930000000000007</v>
      </c>
      <c r="W66" s="2">
        <v>96.300003000000004</v>
      </c>
      <c r="X66" s="2">
        <v>26.299999</v>
      </c>
      <c r="Y66" s="2">
        <v>40.779998999999997</v>
      </c>
      <c r="Z66" s="2">
        <v>167.35000600000001</v>
      </c>
      <c r="AA66" s="2">
        <v>162.740005</v>
      </c>
      <c r="AB66" s="2">
        <v>19.600000000000001</v>
      </c>
      <c r="AC66" s="5">
        <f t="shared" si="28"/>
        <v>118.37166000966587</v>
      </c>
      <c r="AD66" s="5">
        <f t="shared" si="29"/>
        <v>84.141220229007629</v>
      </c>
      <c r="AE66" s="5">
        <f t="shared" si="30"/>
        <v>105.72869384369106</v>
      </c>
      <c r="AF66" s="5">
        <f t="shared" si="31"/>
        <v>110.04390834489068</v>
      </c>
      <c r="AG66" s="5">
        <f t="shared" si="32"/>
        <v>115.14052270696673</v>
      </c>
      <c r="AH66" s="5">
        <f t="shared" si="33"/>
        <v>244.3248706183812</v>
      </c>
      <c r="AI66" s="5">
        <f t="shared" si="34"/>
        <v>183.81176752941178</v>
      </c>
      <c r="AJ66" s="5">
        <f t="shared" si="35"/>
        <v>123.23796231681787</v>
      </c>
      <c r="AK66" s="5">
        <f t="shared" si="36"/>
        <v>140.7261508788672</v>
      </c>
      <c r="AL66" s="5">
        <f t="shared" si="37"/>
        <v>104.52830341758639</v>
      </c>
      <c r="AM66" s="5">
        <f t="shared" si="38"/>
        <v>147.01029796058199</v>
      </c>
      <c r="AN66" s="5">
        <f t="shared" si="39"/>
        <v>106.21040849061214</v>
      </c>
      <c r="AO66" s="5">
        <f t="shared" si="40"/>
        <v>130.35095325226703</v>
      </c>
      <c r="AP66" s="5">
        <f t="shared" si="41"/>
        <v>127.00056042293957</v>
      </c>
      <c r="AQ66" s="5">
        <f t="shared" si="42"/>
        <v>95.331325301204799</v>
      </c>
      <c r="AR66" s="5">
        <f t="shared" si="43"/>
        <v>86.675695869316598</v>
      </c>
      <c r="AS66" s="5">
        <f t="shared" si="44"/>
        <v>116.96257104156614</v>
      </c>
      <c r="AT66" s="5">
        <f t="shared" si="45"/>
        <v>177.31755424063115</v>
      </c>
      <c r="AU66" s="5">
        <f t="shared" si="46"/>
        <v>106.09537542765378</v>
      </c>
      <c r="AV66" s="5">
        <f t="shared" si="47"/>
        <v>112.0888157894737</v>
      </c>
      <c r="AW66" s="5">
        <f t="shared" si="48"/>
        <v>122.22222631882778</v>
      </c>
      <c r="AX66" s="5">
        <f t="shared" si="49"/>
        <v>88.535446957859165</v>
      </c>
      <c r="AY66" s="5">
        <f t="shared" si="50"/>
        <v>67.091832472147132</v>
      </c>
      <c r="AZ66" s="5">
        <f t="shared" si="51"/>
        <v>112.12537839222925</v>
      </c>
      <c r="BA66" s="5">
        <f t="shared" si="52"/>
        <v>145.39531616673008</v>
      </c>
      <c r="BB66" s="5">
        <f t="shared" si="53"/>
        <v>167.10135195709367</v>
      </c>
      <c r="BC66" s="5">
        <f t="shared" si="54"/>
        <v>95.330743936320232</v>
      </c>
    </row>
    <row r="67" spans="1:55" x14ac:dyDescent="0.2">
      <c r="A67" s="1">
        <v>43241</v>
      </c>
      <c r="B67" s="2">
        <v>84.139999000000003</v>
      </c>
      <c r="C67" s="2">
        <v>450.79998799999998</v>
      </c>
      <c r="D67" s="2">
        <v>129.770004</v>
      </c>
      <c r="E67" s="2">
        <v>20.65</v>
      </c>
      <c r="F67" s="2">
        <v>128</v>
      </c>
      <c r="G67" s="2">
        <v>148.729996</v>
      </c>
      <c r="H67" s="2">
        <v>372.39999399999999</v>
      </c>
      <c r="I67" s="2">
        <v>36.724997999999999</v>
      </c>
      <c r="J67" s="2">
        <v>49</v>
      </c>
      <c r="K67" s="2">
        <v>77.099997999999999</v>
      </c>
      <c r="L67" s="2">
        <v>66.690002000000007</v>
      </c>
      <c r="M67" s="2">
        <v>85.25</v>
      </c>
      <c r="N67" s="2">
        <v>161.779999</v>
      </c>
      <c r="O67" s="2">
        <v>112.050003</v>
      </c>
      <c r="P67" s="2">
        <v>19.170000000000002</v>
      </c>
      <c r="Q67" s="2">
        <v>110.949997</v>
      </c>
      <c r="R67" s="2">
        <v>156.5</v>
      </c>
      <c r="S67" s="2">
        <v>18.5</v>
      </c>
      <c r="T67" s="2">
        <v>79.180000000000007</v>
      </c>
      <c r="U67" s="2">
        <v>27.459999</v>
      </c>
      <c r="V67" s="2">
        <v>70.650002000000001</v>
      </c>
      <c r="W67" s="2">
        <v>94.510002</v>
      </c>
      <c r="X67" s="2">
        <v>27.5</v>
      </c>
      <c r="Y67" s="2">
        <v>40.540000999999997</v>
      </c>
      <c r="Z67" s="2">
        <v>169.89999399999999</v>
      </c>
      <c r="AA67" s="2">
        <v>167.21000699999999</v>
      </c>
      <c r="AB67" s="2">
        <v>19.469999000000001</v>
      </c>
      <c r="AC67" s="5">
        <f t="shared" si="28"/>
        <v>118.72441856676654</v>
      </c>
      <c r="AD67" s="5">
        <f t="shared" si="29"/>
        <v>86.030532061068698</v>
      </c>
      <c r="AE67" s="5">
        <f t="shared" si="30"/>
        <v>107.27453329524235</v>
      </c>
      <c r="AF67" s="5">
        <f t="shared" si="31"/>
        <v>113.33699853660804</v>
      </c>
      <c r="AG67" s="5">
        <f t="shared" si="32"/>
        <v>116.04714099599798</v>
      </c>
      <c r="AH67" s="5">
        <f t="shared" si="33"/>
        <v>250.09247267374352</v>
      </c>
      <c r="AI67" s="5">
        <f t="shared" si="34"/>
        <v>175.24705599999999</v>
      </c>
      <c r="AJ67" s="5">
        <f t="shared" si="35"/>
        <v>128.1402581995813</v>
      </c>
      <c r="AK67" s="5">
        <f t="shared" si="36"/>
        <v>137.91162786128984</v>
      </c>
      <c r="AL67" s="5">
        <f t="shared" si="37"/>
        <v>103.90835730087697</v>
      </c>
      <c r="AM67" s="5">
        <f t="shared" si="38"/>
        <v>152.78350273615109</v>
      </c>
      <c r="AN67" s="5">
        <f t="shared" si="39"/>
        <v>105.88746476493691</v>
      </c>
      <c r="AO67" s="5">
        <f t="shared" si="40"/>
        <v>127.30563145568728</v>
      </c>
      <c r="AP67" s="5">
        <f t="shared" si="41"/>
        <v>124.70785252549477</v>
      </c>
      <c r="AQ67" s="5">
        <f t="shared" si="42"/>
        <v>96.234939759036138</v>
      </c>
      <c r="AR67" s="5">
        <f t="shared" si="43"/>
        <v>88.364127721633139</v>
      </c>
      <c r="AS67" s="5">
        <f t="shared" si="44"/>
        <v>125.15994781541949</v>
      </c>
      <c r="AT67" s="5">
        <f t="shared" si="45"/>
        <v>182.44575936883629</v>
      </c>
      <c r="AU67" s="5">
        <f t="shared" si="46"/>
        <v>109.44022417250103</v>
      </c>
      <c r="AV67" s="5">
        <f t="shared" si="47"/>
        <v>112.91118009868421</v>
      </c>
      <c r="AW67" s="5">
        <f t="shared" si="48"/>
        <v>118.40121395680288</v>
      </c>
      <c r="AX67" s="5">
        <f t="shared" si="49"/>
        <v>86.889771634359789</v>
      </c>
      <c r="AY67" s="5">
        <f t="shared" si="50"/>
        <v>70.15305943487094</v>
      </c>
      <c r="AZ67" s="5">
        <f t="shared" si="51"/>
        <v>111.46549935291445</v>
      </c>
      <c r="BA67" s="5">
        <f t="shared" si="52"/>
        <v>147.6107705927154</v>
      </c>
      <c r="BB67" s="5">
        <f t="shared" si="53"/>
        <v>171.69114767112791</v>
      </c>
      <c r="BC67" s="5">
        <f t="shared" si="54"/>
        <v>94.698443321908726</v>
      </c>
    </row>
    <row r="68" spans="1:55" hidden="1" x14ac:dyDescent="0.2">
      <c r="A68" s="1">
        <v>43248</v>
      </c>
      <c r="B68" s="2">
        <v>81.959998999999996</v>
      </c>
      <c r="C68" s="2">
        <v>430.5</v>
      </c>
      <c r="D68" s="2">
        <v>126.110001</v>
      </c>
      <c r="E68" s="2">
        <v>20.700001</v>
      </c>
      <c r="F68" s="2">
        <v>128</v>
      </c>
      <c r="G68" s="2">
        <v>143.320007</v>
      </c>
      <c r="H68" s="2">
        <v>353.20001200000002</v>
      </c>
      <c r="I68" s="2">
        <v>36.549999</v>
      </c>
      <c r="J68" s="2">
        <v>47.07</v>
      </c>
      <c r="K68" s="2">
        <v>76.199996999999996</v>
      </c>
      <c r="L68" s="2">
        <v>63.5</v>
      </c>
      <c r="M68" s="2">
        <v>85.580001999999993</v>
      </c>
      <c r="N68" s="2">
        <v>162.429993</v>
      </c>
      <c r="O68" s="2">
        <v>109.18</v>
      </c>
      <c r="P68" s="2">
        <v>19.27</v>
      </c>
      <c r="Q68" s="2">
        <v>111.459999</v>
      </c>
      <c r="R68" s="2">
        <v>161</v>
      </c>
      <c r="S68" s="2">
        <v>18.950001</v>
      </c>
      <c r="T68" s="2">
        <v>77.480002999999996</v>
      </c>
      <c r="U68" s="2">
        <v>27.76</v>
      </c>
      <c r="V68" s="2">
        <v>67.120002999999997</v>
      </c>
      <c r="W68" s="2">
        <v>92.82</v>
      </c>
      <c r="X68" s="2">
        <v>24.950001</v>
      </c>
      <c r="Y68" s="2">
        <v>40.049999</v>
      </c>
      <c r="Z68" s="2">
        <v>173.449997</v>
      </c>
      <c r="AA68" s="2">
        <v>171.990005</v>
      </c>
      <c r="AB68" s="2">
        <v>19.912001</v>
      </c>
      <c r="AC68" s="5">
        <f t="shared" si="28"/>
        <v>115.64836394884873</v>
      </c>
      <c r="AD68" s="5">
        <f t="shared" si="29"/>
        <v>82.156488549618317</v>
      </c>
      <c r="AE68" s="5">
        <f t="shared" si="30"/>
        <v>104.24898731711178</v>
      </c>
      <c r="AF68" s="5">
        <f t="shared" si="31"/>
        <v>113.61142775035277</v>
      </c>
      <c r="AG68" s="5">
        <f t="shared" si="32"/>
        <v>116.04714099599798</v>
      </c>
      <c r="AH68" s="5">
        <f t="shared" si="33"/>
        <v>240.99546761399918</v>
      </c>
      <c r="AI68" s="5">
        <f t="shared" si="34"/>
        <v>166.21177035294119</v>
      </c>
      <c r="AJ68" s="5">
        <f t="shared" si="35"/>
        <v>127.52965457083043</v>
      </c>
      <c r="AK68" s="5">
        <f t="shared" si="36"/>
        <v>132.47959843736558</v>
      </c>
      <c r="AL68" s="5">
        <f t="shared" si="37"/>
        <v>102.69541789873658</v>
      </c>
      <c r="AM68" s="5">
        <f t="shared" si="38"/>
        <v>145.47536561395805</v>
      </c>
      <c r="AN68" s="5">
        <f t="shared" si="39"/>
        <v>106.2973542094807</v>
      </c>
      <c r="AO68" s="5">
        <f t="shared" si="40"/>
        <v>127.81711555213857</v>
      </c>
      <c r="AP68" s="5">
        <f t="shared" si="41"/>
        <v>121.51363653897911</v>
      </c>
      <c r="AQ68" s="5">
        <f t="shared" si="42"/>
        <v>96.736947791164653</v>
      </c>
      <c r="AR68" s="5">
        <f t="shared" si="43"/>
        <v>88.770309633168367</v>
      </c>
      <c r="AS68" s="5">
        <f t="shared" si="44"/>
        <v>128.75879615515998</v>
      </c>
      <c r="AT68" s="5">
        <f t="shared" si="45"/>
        <v>186.88363905325443</v>
      </c>
      <c r="AU68" s="5">
        <f t="shared" si="46"/>
        <v>107.09053924230932</v>
      </c>
      <c r="AV68" s="5">
        <f t="shared" si="47"/>
        <v>114.14473684210526</v>
      </c>
      <c r="AW68" s="5">
        <f t="shared" si="48"/>
        <v>112.48534481264771</v>
      </c>
      <c r="AX68" s="5">
        <f t="shared" si="49"/>
        <v>85.336032509038304</v>
      </c>
      <c r="AY68" s="5">
        <f t="shared" si="50"/>
        <v>63.647960111021426</v>
      </c>
      <c r="AZ68" s="5">
        <f t="shared" si="51"/>
        <v>110.1182295880734</v>
      </c>
      <c r="BA68" s="5">
        <f t="shared" si="52"/>
        <v>150.69504779661247</v>
      </c>
      <c r="BB68" s="5">
        <f t="shared" si="53"/>
        <v>176.59924711571256</v>
      </c>
      <c r="BC68" s="5">
        <f t="shared" si="54"/>
        <v>96.848258601568986</v>
      </c>
    </row>
    <row r="69" spans="1:55" hidden="1" x14ac:dyDescent="0.2">
      <c r="A69" s="1">
        <v>43255</v>
      </c>
      <c r="B69" s="2">
        <v>83.5</v>
      </c>
      <c r="C69" s="2">
        <v>427</v>
      </c>
      <c r="D69" s="2">
        <v>129.86000100000001</v>
      </c>
      <c r="E69" s="2">
        <v>20.27</v>
      </c>
      <c r="F69" s="2">
        <v>126</v>
      </c>
      <c r="G69" s="2">
        <v>151.929993</v>
      </c>
      <c r="H69" s="2">
        <v>350</v>
      </c>
      <c r="I69" s="2">
        <v>35.955002</v>
      </c>
      <c r="J69" s="2">
        <v>47.950001</v>
      </c>
      <c r="K69" s="2">
        <v>75.199996999999996</v>
      </c>
      <c r="L69" s="2">
        <v>64.620002999999997</v>
      </c>
      <c r="M69" s="2">
        <v>87.919998000000007</v>
      </c>
      <c r="N69" s="2">
        <v>160.08000200000001</v>
      </c>
      <c r="O69" s="2">
        <v>108.989998</v>
      </c>
      <c r="P69" s="2">
        <v>18.870000999999998</v>
      </c>
      <c r="Q69" s="2">
        <v>111</v>
      </c>
      <c r="R69" s="2">
        <v>163.699997</v>
      </c>
      <c r="S69" s="2">
        <v>19.389999</v>
      </c>
      <c r="T69" s="2">
        <v>77.25</v>
      </c>
      <c r="U69" s="2">
        <v>27.200001</v>
      </c>
      <c r="V69" s="2">
        <v>67.440002000000007</v>
      </c>
      <c r="W69" s="2">
        <v>96.75</v>
      </c>
      <c r="X69" s="2">
        <v>24.325001</v>
      </c>
      <c r="Y69" s="2">
        <v>40.259998000000003</v>
      </c>
      <c r="Z69" s="2">
        <v>173.449997</v>
      </c>
      <c r="AA69" s="2">
        <v>176.199997</v>
      </c>
      <c r="AB69" s="2">
        <v>19.75</v>
      </c>
      <c r="AC69" s="5">
        <f t="shared" si="28"/>
        <v>117.82135807162307</v>
      </c>
      <c r="AD69" s="5">
        <f t="shared" si="29"/>
        <v>81.488549618320619</v>
      </c>
      <c r="AE69" s="5">
        <f t="shared" si="30"/>
        <v>107.34892942589957</v>
      </c>
      <c r="AF69" s="5">
        <f t="shared" si="31"/>
        <v>111.25137822455422</v>
      </c>
      <c r="AG69" s="5">
        <f t="shared" si="32"/>
        <v>114.23390441793551</v>
      </c>
      <c r="AH69" s="5">
        <f t="shared" si="33"/>
        <v>255.47333184003139</v>
      </c>
      <c r="AI69" s="5">
        <f t="shared" si="34"/>
        <v>164.70588235294116</v>
      </c>
      <c r="AJ69" s="5">
        <f t="shared" si="35"/>
        <v>125.45360083740404</v>
      </c>
      <c r="AK69" s="5">
        <f t="shared" si="36"/>
        <v>134.95638150735664</v>
      </c>
      <c r="AL69" s="5">
        <f t="shared" si="37"/>
        <v>101.34770894936828</v>
      </c>
      <c r="AM69" s="5">
        <f t="shared" si="38"/>
        <v>148.04123720315064</v>
      </c>
      <c r="AN69" s="5">
        <f t="shared" si="39"/>
        <v>109.2038204147604</v>
      </c>
      <c r="AO69" s="5">
        <f t="shared" si="40"/>
        <v>125.96789383116315</v>
      </c>
      <c r="AP69" s="5">
        <f t="shared" si="41"/>
        <v>121.3021707579782</v>
      </c>
      <c r="AQ69" s="5">
        <f t="shared" si="42"/>
        <v>94.728920682730916</v>
      </c>
      <c r="AR69" s="5">
        <f t="shared" si="43"/>
        <v>88.40395171079885</v>
      </c>
      <c r="AS69" s="5">
        <f t="shared" si="44"/>
        <v>130.91810275977204</v>
      </c>
      <c r="AT69" s="5">
        <f t="shared" si="45"/>
        <v>191.22286982248519</v>
      </c>
      <c r="AU69" s="5">
        <f t="shared" si="46"/>
        <v>106.77263598542186</v>
      </c>
      <c r="AV69" s="5">
        <f t="shared" si="47"/>
        <v>111.84210937500001</v>
      </c>
      <c r="AW69" s="5">
        <f t="shared" si="48"/>
        <v>113.02162604396267</v>
      </c>
      <c r="AX69" s="5">
        <f t="shared" si="49"/>
        <v>88.949161228716406</v>
      </c>
      <c r="AY69" s="5">
        <f t="shared" si="50"/>
        <v>62.053572396592536</v>
      </c>
      <c r="AZ69" s="5">
        <f t="shared" si="51"/>
        <v>110.69562580961303</v>
      </c>
      <c r="BA69" s="5">
        <f t="shared" si="52"/>
        <v>150.69504779661247</v>
      </c>
      <c r="BB69" s="5">
        <f t="shared" si="53"/>
        <v>180.92206469783412</v>
      </c>
      <c r="BC69" s="5">
        <f t="shared" si="54"/>
        <v>96.060315956241041</v>
      </c>
    </row>
    <row r="70" spans="1:55" hidden="1" x14ac:dyDescent="0.2">
      <c r="A70" s="1">
        <v>43262</v>
      </c>
      <c r="B70" s="2">
        <v>84.410004000000001</v>
      </c>
      <c r="C70" s="2">
        <v>410</v>
      </c>
      <c r="D70" s="2">
        <v>130</v>
      </c>
      <c r="E70" s="2">
        <v>20.6</v>
      </c>
      <c r="F70" s="2">
        <v>124</v>
      </c>
      <c r="G70" s="2">
        <v>163.199997</v>
      </c>
      <c r="H70" s="2">
        <v>348.20001200000002</v>
      </c>
      <c r="I70" s="2">
        <v>36.220001000000003</v>
      </c>
      <c r="J70" s="2">
        <v>45</v>
      </c>
      <c r="K70" s="2">
        <v>73.760002</v>
      </c>
      <c r="L70" s="2">
        <v>66</v>
      </c>
      <c r="M70" s="2">
        <v>86.910004000000001</v>
      </c>
      <c r="N70" s="2">
        <v>169.03999300000001</v>
      </c>
      <c r="O70" s="2">
        <v>111.120003</v>
      </c>
      <c r="P70" s="2">
        <v>18.870000999999998</v>
      </c>
      <c r="Q70" s="2">
        <v>110.900002</v>
      </c>
      <c r="R70" s="2">
        <v>159</v>
      </c>
      <c r="S70" s="2">
        <v>19.93</v>
      </c>
      <c r="T70" s="2">
        <v>80.419998000000007</v>
      </c>
      <c r="U70" s="2">
        <v>27.139999</v>
      </c>
      <c r="V70" s="2">
        <v>68.919998000000007</v>
      </c>
      <c r="W70" s="2">
        <v>95.93</v>
      </c>
      <c r="X70" s="2">
        <v>23.969999000000001</v>
      </c>
      <c r="Y70" s="2">
        <v>41.27</v>
      </c>
      <c r="Z70" s="2">
        <v>176.5</v>
      </c>
      <c r="AA70" s="2">
        <v>174.800003</v>
      </c>
      <c r="AB70" s="2">
        <v>19.93</v>
      </c>
      <c r="AC70" s="5">
        <f t="shared" si="28"/>
        <v>119.10540486360641</v>
      </c>
      <c r="AD70" s="5">
        <f t="shared" si="29"/>
        <v>78.244274809160302</v>
      </c>
      <c r="AE70" s="5">
        <f t="shared" si="30"/>
        <v>107.46465977130974</v>
      </c>
      <c r="AF70" s="5">
        <f t="shared" si="31"/>
        <v>113.06257481133781</v>
      </c>
      <c r="AG70" s="5">
        <f t="shared" si="32"/>
        <v>112.42066783987303</v>
      </c>
      <c r="AH70" s="5">
        <f t="shared" si="33"/>
        <v>274.42406970869229</v>
      </c>
      <c r="AI70" s="5">
        <f t="shared" si="34"/>
        <v>163.85882917647058</v>
      </c>
      <c r="AJ70" s="5">
        <f t="shared" si="35"/>
        <v>126.37823098394976</v>
      </c>
      <c r="AK70" s="5">
        <f t="shared" si="36"/>
        <v>126.65353579098047</v>
      </c>
      <c r="AL70" s="5">
        <f t="shared" si="37"/>
        <v>99.407014800822708</v>
      </c>
      <c r="AM70" s="5">
        <f t="shared" si="38"/>
        <v>151.20274221293278</v>
      </c>
      <c r="AN70" s="5">
        <f t="shared" si="39"/>
        <v>107.94932535214694</v>
      </c>
      <c r="AO70" s="5">
        <f t="shared" si="40"/>
        <v>133.01856337710794</v>
      </c>
      <c r="AP70" s="5">
        <f t="shared" si="41"/>
        <v>123.67279407173721</v>
      </c>
      <c r="AQ70" s="5">
        <f t="shared" si="42"/>
        <v>94.728920682730916</v>
      </c>
      <c r="AR70" s="5">
        <f t="shared" si="43"/>
        <v>88.324310103923381</v>
      </c>
      <c r="AS70" s="5">
        <f t="shared" si="44"/>
        <v>127.15930800416419</v>
      </c>
      <c r="AT70" s="5">
        <f t="shared" si="45"/>
        <v>196.54832347140038</v>
      </c>
      <c r="AU70" s="5">
        <f t="shared" si="46"/>
        <v>111.15411226410816</v>
      </c>
      <c r="AV70" s="5">
        <f t="shared" si="47"/>
        <v>111.59539062499999</v>
      </c>
      <c r="AW70" s="5">
        <f t="shared" si="48"/>
        <v>115.50192778622181</v>
      </c>
      <c r="AX70" s="5">
        <f t="shared" si="49"/>
        <v>88.195276864814105</v>
      </c>
      <c r="AY70" s="5">
        <f t="shared" si="50"/>
        <v>61.147955072756254</v>
      </c>
      <c r="AZ70" s="5">
        <f t="shared" si="51"/>
        <v>113.47264540755144</v>
      </c>
      <c r="BA70" s="5">
        <f t="shared" si="52"/>
        <v>153.34492012762678</v>
      </c>
      <c r="BB70" s="5">
        <f t="shared" si="53"/>
        <v>179.48455159138055</v>
      </c>
      <c r="BC70" s="5">
        <f t="shared" si="54"/>
        <v>96.935802380146015</v>
      </c>
    </row>
    <row r="71" spans="1:55" x14ac:dyDescent="0.2">
      <c r="A71" s="1">
        <v>43269</v>
      </c>
      <c r="B71" s="2">
        <v>83.050003000000004</v>
      </c>
      <c r="C71" s="2">
        <v>422.79998799999998</v>
      </c>
      <c r="D71" s="2">
        <v>131.070007</v>
      </c>
      <c r="E71" s="2">
        <v>21.08</v>
      </c>
      <c r="F71" s="2">
        <v>125</v>
      </c>
      <c r="G71" s="2">
        <v>167</v>
      </c>
      <c r="H71" s="2">
        <v>358.79998799999998</v>
      </c>
      <c r="I71" s="2">
        <v>36.395000000000003</v>
      </c>
      <c r="J71" s="2">
        <v>44.860000999999997</v>
      </c>
      <c r="K71" s="2">
        <v>74.300003000000004</v>
      </c>
      <c r="L71" s="2">
        <v>64.769997000000004</v>
      </c>
      <c r="M71" s="2">
        <v>86.059997999999993</v>
      </c>
      <c r="N71" s="2">
        <v>165.529999</v>
      </c>
      <c r="O71" s="2">
        <v>107.260002</v>
      </c>
      <c r="P71" s="2">
        <v>19.049999</v>
      </c>
      <c r="Q71" s="2">
        <v>112.970001</v>
      </c>
      <c r="R71" s="2">
        <v>145.949997</v>
      </c>
      <c r="S71" s="2">
        <v>20.27</v>
      </c>
      <c r="T71" s="2">
        <v>78.510002</v>
      </c>
      <c r="U71" s="2">
        <v>27.459999</v>
      </c>
      <c r="V71" s="2">
        <v>65.75</v>
      </c>
      <c r="W71" s="2">
        <v>96.980002999999996</v>
      </c>
      <c r="X71" s="2">
        <v>23.49</v>
      </c>
      <c r="Y71" s="2">
        <v>41.330002</v>
      </c>
      <c r="Z71" s="2">
        <v>183.699997</v>
      </c>
      <c r="AA71" s="2">
        <v>179.509995</v>
      </c>
      <c r="AB71" s="2">
        <v>20.559999000000001</v>
      </c>
      <c r="AC71" s="5">
        <f t="shared" si="28"/>
        <v>117.18639690194455</v>
      </c>
      <c r="AD71" s="5">
        <f t="shared" si="29"/>
        <v>80.687020610687028</v>
      </c>
      <c r="AE71" s="5">
        <f t="shared" si="30"/>
        <v>108.34918237290914</v>
      </c>
      <c r="AF71" s="5">
        <f t="shared" si="31"/>
        <v>115.69704257393208</v>
      </c>
      <c r="AG71" s="5">
        <f t="shared" si="32"/>
        <v>113.32728612890428</v>
      </c>
      <c r="AH71" s="5">
        <f t="shared" si="33"/>
        <v>280.81385100363457</v>
      </c>
      <c r="AI71" s="5">
        <f t="shared" si="34"/>
        <v>168.84705317647058</v>
      </c>
      <c r="AJ71" s="5">
        <f t="shared" si="35"/>
        <v>126.98883461270063</v>
      </c>
      <c r="AK71" s="5">
        <f t="shared" si="36"/>
        <v>126.25950538304265</v>
      </c>
      <c r="AL71" s="5">
        <f t="shared" si="37"/>
        <v>100.13477898119054</v>
      </c>
      <c r="AM71" s="5">
        <f t="shared" si="38"/>
        <v>148.38486605338531</v>
      </c>
      <c r="AN71" s="5">
        <f t="shared" si="39"/>
        <v>106.89354845625267</v>
      </c>
      <c r="AO71" s="5">
        <f t="shared" si="40"/>
        <v>130.25652848195583</v>
      </c>
      <c r="AP71" s="5">
        <f t="shared" si="41"/>
        <v>119.37674389263759</v>
      </c>
      <c r="AQ71" s="5">
        <f t="shared" si="42"/>
        <v>95.632525100401594</v>
      </c>
      <c r="AR71" s="5">
        <f t="shared" si="43"/>
        <v>89.972923542098187</v>
      </c>
      <c r="AS71" s="5">
        <f t="shared" si="44"/>
        <v>116.72264541968454</v>
      </c>
      <c r="AT71" s="5">
        <f t="shared" si="45"/>
        <v>199.90138067061142</v>
      </c>
      <c r="AU71" s="5">
        <f t="shared" si="46"/>
        <v>108.51417300661154</v>
      </c>
      <c r="AV71" s="5">
        <f t="shared" si="47"/>
        <v>112.91118009868421</v>
      </c>
      <c r="AW71" s="5">
        <f t="shared" si="48"/>
        <v>110.18937858854964</v>
      </c>
      <c r="AX71" s="5">
        <f t="shared" si="49"/>
        <v>89.160619357192772</v>
      </c>
      <c r="AY71" s="5">
        <f t="shared" si="50"/>
        <v>59.923467859095204</v>
      </c>
      <c r="AZ71" s="5">
        <f t="shared" si="51"/>
        <v>113.63762204117739</v>
      </c>
      <c r="BA71" s="5">
        <f t="shared" si="52"/>
        <v>159.60034769070975</v>
      </c>
      <c r="BB71" s="5">
        <f t="shared" si="53"/>
        <v>184.32076891180583</v>
      </c>
      <c r="BC71" s="5">
        <f t="shared" si="54"/>
        <v>100</v>
      </c>
    </row>
    <row r="72" spans="1:55" hidden="1" x14ac:dyDescent="0.2">
      <c r="A72" s="1">
        <v>43276</v>
      </c>
      <c r="B72" s="2">
        <v>84.589995999999999</v>
      </c>
      <c r="C72" s="2">
        <v>410.60000600000001</v>
      </c>
      <c r="D72" s="2">
        <v>130.259995</v>
      </c>
      <c r="E72" s="2">
        <v>20.350000000000001</v>
      </c>
      <c r="F72" s="2">
        <v>124</v>
      </c>
      <c r="G72" s="2">
        <v>160</v>
      </c>
      <c r="H72" s="2">
        <v>349.20001200000002</v>
      </c>
      <c r="I72" s="2">
        <v>35.924999</v>
      </c>
      <c r="J72" s="2">
        <v>47.439999</v>
      </c>
      <c r="K72" s="2">
        <v>74.639999000000003</v>
      </c>
      <c r="L72" s="2">
        <v>62.310001</v>
      </c>
      <c r="M72" s="2">
        <v>86.699996999999996</v>
      </c>
      <c r="N72" s="2">
        <v>163</v>
      </c>
      <c r="O72" s="2">
        <v>105.660004</v>
      </c>
      <c r="P72" s="2">
        <v>18.889999</v>
      </c>
      <c r="Q72" s="2">
        <v>112.199997</v>
      </c>
      <c r="R72" s="2">
        <v>153</v>
      </c>
      <c r="S72" s="2">
        <v>19.559999000000001</v>
      </c>
      <c r="T72" s="2">
        <v>76.339995999999999</v>
      </c>
      <c r="U72" s="2">
        <v>27.280000999999999</v>
      </c>
      <c r="V72" s="2">
        <v>66.790001000000004</v>
      </c>
      <c r="W72" s="2">
        <v>98.989998</v>
      </c>
      <c r="X72" s="2">
        <v>22.85</v>
      </c>
      <c r="Y72" s="2">
        <v>40.889999000000003</v>
      </c>
      <c r="Z72" s="2">
        <v>176</v>
      </c>
      <c r="AA72" s="2">
        <v>172.78999300000001</v>
      </c>
      <c r="AB72" s="2">
        <v>20.350000000000001</v>
      </c>
      <c r="AC72" s="5">
        <f t="shared" si="28"/>
        <v>119.35937973644506</v>
      </c>
      <c r="AD72" s="5">
        <f t="shared" si="29"/>
        <v>78.358779770992371</v>
      </c>
      <c r="AE72" s="5">
        <f t="shared" si="30"/>
        <v>107.67958495759622</v>
      </c>
      <c r="AF72" s="5">
        <f t="shared" si="31"/>
        <v>111.6904561849866</v>
      </c>
      <c r="AG72" s="5">
        <f t="shared" si="32"/>
        <v>112.42066783987303</v>
      </c>
      <c r="AH72" s="5">
        <f t="shared" si="33"/>
        <v>269.04321054240438</v>
      </c>
      <c r="AI72" s="5">
        <f t="shared" si="34"/>
        <v>164.32941741176472</v>
      </c>
      <c r="AJ72" s="5">
        <f t="shared" si="35"/>
        <v>125.34891486392183</v>
      </c>
      <c r="AK72" s="5">
        <f t="shared" si="36"/>
        <v>133.52096913934616</v>
      </c>
      <c r="AL72" s="5">
        <f t="shared" si="37"/>
        <v>100.59299463313995</v>
      </c>
      <c r="AM72" s="5">
        <f t="shared" si="38"/>
        <v>142.7491366437967</v>
      </c>
      <c r="AN72" s="5">
        <f t="shared" si="39"/>
        <v>107.68847950096934</v>
      </c>
      <c r="AO72" s="5">
        <f t="shared" si="40"/>
        <v>128.26565740847252</v>
      </c>
      <c r="AP72" s="5">
        <f t="shared" si="41"/>
        <v>117.59600039167502</v>
      </c>
      <c r="AQ72" s="5">
        <f t="shared" si="42"/>
        <v>94.829312248995976</v>
      </c>
      <c r="AR72" s="5">
        <f t="shared" si="43"/>
        <v>89.359667718376357</v>
      </c>
      <c r="AS72" s="5">
        <f t="shared" si="44"/>
        <v>122.36084355117687</v>
      </c>
      <c r="AT72" s="5">
        <f t="shared" si="45"/>
        <v>192.89939842209074</v>
      </c>
      <c r="AU72" s="5">
        <f t="shared" si="46"/>
        <v>105.51485571568364</v>
      </c>
      <c r="AV72" s="5">
        <f t="shared" si="47"/>
        <v>112.17105674342105</v>
      </c>
      <c r="AW72" s="5">
        <f t="shared" si="48"/>
        <v>111.93229971283057</v>
      </c>
      <c r="AX72" s="5">
        <f t="shared" si="49"/>
        <v>91.008550823073023</v>
      </c>
      <c r="AY72" s="5">
        <f t="shared" si="50"/>
        <v>58.290814839520031</v>
      </c>
      <c r="AZ72" s="5">
        <f t="shared" si="51"/>
        <v>112.42782547230756</v>
      </c>
      <c r="BA72" s="5">
        <f t="shared" si="52"/>
        <v>152.91051525474398</v>
      </c>
      <c r="BB72" s="5">
        <f t="shared" si="53"/>
        <v>177.42067437540481</v>
      </c>
      <c r="BC72" s="5">
        <f t="shared" si="54"/>
        <v>98.97860403592432</v>
      </c>
    </row>
    <row r="73" spans="1:55" hidden="1" x14ac:dyDescent="0.2">
      <c r="A73" s="1">
        <v>43283</v>
      </c>
      <c r="B73" s="2">
        <v>85.650002000000001</v>
      </c>
      <c r="C73" s="2">
        <v>392.60000600000001</v>
      </c>
      <c r="D73" s="2">
        <v>127.66999800000001</v>
      </c>
      <c r="E73" s="2">
        <v>19.420000000000002</v>
      </c>
      <c r="F73" s="2">
        <v>124</v>
      </c>
      <c r="G73" s="2">
        <v>142.71000699999999</v>
      </c>
      <c r="H73" s="2">
        <v>340.39999399999999</v>
      </c>
      <c r="I73" s="2">
        <v>36.099997999999999</v>
      </c>
      <c r="J73" s="2">
        <v>46.200001</v>
      </c>
      <c r="K73" s="2">
        <v>76.5</v>
      </c>
      <c r="L73" s="2">
        <v>57.209999000000003</v>
      </c>
      <c r="M73" s="2">
        <v>84.379997000000003</v>
      </c>
      <c r="N73" s="2">
        <v>155.990005</v>
      </c>
      <c r="O73" s="2">
        <v>103.720001</v>
      </c>
      <c r="P73" s="2">
        <v>18.850000000000001</v>
      </c>
      <c r="Q73" s="2">
        <v>112.300003</v>
      </c>
      <c r="R73" s="2">
        <v>138.990005</v>
      </c>
      <c r="S73" s="2">
        <v>18.93</v>
      </c>
      <c r="T73" s="2">
        <v>74.190002000000007</v>
      </c>
      <c r="U73" s="2">
        <v>27.18</v>
      </c>
      <c r="V73" s="2">
        <v>66.209998999999996</v>
      </c>
      <c r="W73" s="2">
        <v>100.349998</v>
      </c>
      <c r="X73" s="2">
        <v>22.790001</v>
      </c>
      <c r="Y73" s="2">
        <v>40.209999000000003</v>
      </c>
      <c r="Z73" s="2">
        <v>166.39999399999999</v>
      </c>
      <c r="AA73" s="2">
        <v>157.83999600000001</v>
      </c>
      <c r="AB73" s="2">
        <v>20.350000000000001</v>
      </c>
      <c r="AC73" s="5">
        <f t="shared" si="28"/>
        <v>120.85508448475726</v>
      </c>
      <c r="AD73" s="5">
        <f t="shared" si="29"/>
        <v>74.923665267175579</v>
      </c>
      <c r="AE73" s="5">
        <f t="shared" si="30"/>
        <v>105.53856075441384</v>
      </c>
      <c r="AF73" s="5">
        <f t="shared" si="31"/>
        <v>106.58617489496021</v>
      </c>
      <c r="AG73" s="5">
        <f t="shared" si="32"/>
        <v>112.42066783987303</v>
      </c>
      <c r="AH73" s="5">
        <f t="shared" si="33"/>
        <v>239.96974037380627</v>
      </c>
      <c r="AI73" s="5">
        <f t="shared" si="34"/>
        <v>160.18823247058822</v>
      </c>
      <c r="AJ73" s="5">
        <f t="shared" si="35"/>
        <v>125.9595184926727</v>
      </c>
      <c r="AK73" s="5">
        <f t="shared" si="36"/>
        <v>130.03096622659632</v>
      </c>
      <c r="AL73" s="5">
        <f t="shared" si="37"/>
        <v>103.09973462667392</v>
      </c>
      <c r="AM73" s="5">
        <f t="shared" si="38"/>
        <v>131.06528379998701</v>
      </c>
      <c r="AN73" s="5">
        <f t="shared" si="39"/>
        <v>104.8068499613253</v>
      </c>
      <c r="AO73" s="5">
        <f t="shared" si="40"/>
        <v>122.74945116856388</v>
      </c>
      <c r="AP73" s="5">
        <f t="shared" si="41"/>
        <v>115.43684285891693</v>
      </c>
      <c r="AQ73" s="5">
        <f t="shared" si="42"/>
        <v>94.628514056224901</v>
      </c>
      <c r="AR73" s="5">
        <f t="shared" si="43"/>
        <v>89.439315696707808</v>
      </c>
      <c r="AS73" s="5">
        <f t="shared" si="44"/>
        <v>111.15643305217185</v>
      </c>
      <c r="AT73" s="5">
        <f t="shared" si="45"/>
        <v>186.68639053254438</v>
      </c>
      <c r="AU73" s="5">
        <f t="shared" si="46"/>
        <v>102.54319841169865</v>
      </c>
      <c r="AV73" s="5">
        <f t="shared" si="47"/>
        <v>111.75986842105263</v>
      </c>
      <c r="AW73" s="5">
        <f t="shared" si="48"/>
        <v>110.96028359176415</v>
      </c>
      <c r="AX73" s="5">
        <f t="shared" si="49"/>
        <v>92.258895621740251</v>
      </c>
      <c r="AY73" s="5">
        <f t="shared" si="50"/>
        <v>58.137756169955203</v>
      </c>
      <c r="AZ73" s="5">
        <f t="shared" si="51"/>
        <v>110.55815261364181</v>
      </c>
      <c r="BA73" s="5">
        <f t="shared" si="52"/>
        <v>144.56993648253581</v>
      </c>
      <c r="BB73" s="5">
        <f t="shared" si="53"/>
        <v>162.07002528052189</v>
      </c>
      <c r="BC73" s="5">
        <f t="shared" si="54"/>
        <v>98.97860403592432</v>
      </c>
    </row>
    <row r="74" spans="1:55" hidden="1" x14ac:dyDescent="0.2">
      <c r="A74" s="1">
        <v>43290</v>
      </c>
      <c r="B74" s="2">
        <v>85</v>
      </c>
      <c r="C74" s="2">
        <v>386.5</v>
      </c>
      <c r="D74" s="2">
        <v>130.520004</v>
      </c>
      <c r="E74" s="2">
        <v>20.75</v>
      </c>
      <c r="F74" s="2">
        <v>124</v>
      </c>
      <c r="G74" s="2">
        <v>158.78999300000001</v>
      </c>
      <c r="H74" s="2">
        <v>362</v>
      </c>
      <c r="I74" s="2">
        <v>37.224997999999999</v>
      </c>
      <c r="J74" s="2">
        <v>48.709999000000003</v>
      </c>
      <c r="K74" s="2">
        <v>79.800003000000004</v>
      </c>
      <c r="L74" s="2">
        <v>59.099997999999999</v>
      </c>
      <c r="M74" s="2">
        <v>86.529999000000004</v>
      </c>
      <c r="N74" s="2">
        <v>160.470001</v>
      </c>
      <c r="O74" s="2">
        <v>104.709999</v>
      </c>
      <c r="P74" s="2">
        <v>19.489999999999998</v>
      </c>
      <c r="Q74" s="2">
        <v>111.010002</v>
      </c>
      <c r="R74" s="2">
        <v>141.91000399999999</v>
      </c>
      <c r="S74" s="2">
        <v>19.34</v>
      </c>
      <c r="T74" s="2">
        <v>76.150002000000001</v>
      </c>
      <c r="U74" s="2">
        <v>27.879999000000002</v>
      </c>
      <c r="V74" s="2">
        <v>67.5</v>
      </c>
      <c r="W74" s="2">
        <v>104.5</v>
      </c>
      <c r="X74" s="2">
        <v>22.4</v>
      </c>
      <c r="Y74" s="2">
        <v>41.540000999999997</v>
      </c>
      <c r="Z74" s="2">
        <v>168.39999399999999</v>
      </c>
      <c r="AA74" s="2">
        <v>164.800003</v>
      </c>
      <c r="AB74" s="2">
        <v>20.75</v>
      </c>
      <c r="AC74" s="5">
        <f t="shared" si="28"/>
        <v>119.93790941422706</v>
      </c>
      <c r="AD74" s="5">
        <f t="shared" si="29"/>
        <v>73.75954198473282</v>
      </c>
      <c r="AE74" s="5">
        <f t="shared" si="30"/>
        <v>107.89452171699992</v>
      </c>
      <c r="AF74" s="5">
        <f t="shared" si="31"/>
        <v>113.8858459871485</v>
      </c>
      <c r="AG74" s="5">
        <f t="shared" si="32"/>
        <v>112.42066783987303</v>
      </c>
      <c r="AH74" s="5">
        <f t="shared" si="33"/>
        <v>267.00855949203702</v>
      </c>
      <c r="AI74" s="5">
        <f t="shared" si="34"/>
        <v>170.35294117647061</v>
      </c>
      <c r="AJ74" s="5">
        <f t="shared" si="35"/>
        <v>129.88484996510817</v>
      </c>
      <c r="AK74" s="5">
        <f t="shared" si="36"/>
        <v>137.09541337166942</v>
      </c>
      <c r="AL74" s="5">
        <f t="shared" si="37"/>
        <v>107.54717820271611</v>
      </c>
      <c r="AM74" s="5">
        <f t="shared" si="38"/>
        <v>135.39517821786126</v>
      </c>
      <c r="AN74" s="5">
        <f t="shared" si="39"/>
        <v>107.47732809645191</v>
      </c>
      <c r="AO74" s="5">
        <f t="shared" si="40"/>
        <v>126.27478633498922</v>
      </c>
      <c r="AP74" s="5">
        <f t="shared" si="41"/>
        <v>116.53867705150087</v>
      </c>
      <c r="AQ74" s="5">
        <f t="shared" si="42"/>
        <v>97.841365461847374</v>
      </c>
      <c r="AR74" s="5">
        <f t="shared" si="43"/>
        <v>88.411917623636796</v>
      </c>
      <c r="AS74" s="5">
        <f t="shared" si="44"/>
        <v>113.49168495288157</v>
      </c>
      <c r="AT74" s="5">
        <f t="shared" si="45"/>
        <v>190.72978303747533</v>
      </c>
      <c r="AU74" s="5">
        <f t="shared" si="46"/>
        <v>105.25225170013135</v>
      </c>
      <c r="AV74" s="5">
        <f t="shared" si="47"/>
        <v>114.63815378289475</v>
      </c>
      <c r="AW74" s="5">
        <f t="shared" si="48"/>
        <v>113.1221757372943</v>
      </c>
      <c r="AX74" s="5">
        <f t="shared" si="49"/>
        <v>96.074287838768626</v>
      </c>
      <c r="AY74" s="5">
        <f t="shared" si="50"/>
        <v>57.142855685131231</v>
      </c>
      <c r="AZ74" s="5">
        <f t="shared" si="51"/>
        <v>114.21501826271702</v>
      </c>
      <c r="BA74" s="5">
        <f t="shared" si="52"/>
        <v>146.30755597406699</v>
      </c>
      <c r="BB74" s="5">
        <f t="shared" si="53"/>
        <v>169.21655682530604</v>
      </c>
      <c r="BC74" s="5">
        <f t="shared" si="54"/>
        <v>100.92412942237982</v>
      </c>
    </row>
    <row r="75" spans="1:55" x14ac:dyDescent="0.2">
      <c r="A75" s="1">
        <v>43297</v>
      </c>
      <c r="B75" s="2">
        <v>87.620002999999997</v>
      </c>
      <c r="C75" s="2">
        <v>389.20001200000002</v>
      </c>
      <c r="D75" s="2">
        <v>125.889999</v>
      </c>
      <c r="E75" s="2">
        <v>21</v>
      </c>
      <c r="F75" s="2">
        <v>125</v>
      </c>
      <c r="G75" s="2">
        <v>166.13000500000001</v>
      </c>
      <c r="H75" s="2">
        <v>362.20001200000002</v>
      </c>
      <c r="I75" s="2">
        <v>37.494999</v>
      </c>
      <c r="J75" s="2">
        <v>49.48</v>
      </c>
      <c r="K75" s="2">
        <v>79.800003000000004</v>
      </c>
      <c r="L75" s="2">
        <v>59.990001999999997</v>
      </c>
      <c r="M75" s="2">
        <v>88.199996999999996</v>
      </c>
      <c r="N75" s="2">
        <v>158.61999499999999</v>
      </c>
      <c r="O75" s="2">
        <v>107.050003</v>
      </c>
      <c r="P75" s="2">
        <v>19.389999</v>
      </c>
      <c r="Q75" s="2">
        <v>112.209999</v>
      </c>
      <c r="R75" s="2">
        <v>152.38000500000001</v>
      </c>
      <c r="S75" s="2">
        <v>18.57</v>
      </c>
      <c r="T75" s="2">
        <v>77.940002000000007</v>
      </c>
      <c r="U75" s="2">
        <v>28.700001</v>
      </c>
      <c r="V75" s="2">
        <v>67.360000999999997</v>
      </c>
      <c r="W75" s="2">
        <v>104.18</v>
      </c>
      <c r="X75" s="2">
        <v>22.35</v>
      </c>
      <c r="Y75" s="2">
        <v>41.75</v>
      </c>
      <c r="Z75" s="2">
        <v>171.5</v>
      </c>
      <c r="AA75" s="2">
        <v>163.08999600000001</v>
      </c>
      <c r="AB75" s="2">
        <v>21.184999000000001</v>
      </c>
      <c r="AC75" s="5">
        <f t="shared" si="28"/>
        <v>123.63482332574473</v>
      </c>
      <c r="AD75" s="5">
        <f t="shared" si="29"/>
        <v>74.274811450381691</v>
      </c>
      <c r="AE75" s="5">
        <f t="shared" si="30"/>
        <v>104.06712239342713</v>
      </c>
      <c r="AF75" s="5">
        <f t="shared" si="31"/>
        <v>115.25796461349968</v>
      </c>
      <c r="AG75" s="5">
        <f t="shared" si="32"/>
        <v>113.32728612890428</v>
      </c>
      <c r="AH75" s="5">
        <f t="shared" si="33"/>
        <v>279.3509369539106</v>
      </c>
      <c r="AI75" s="5">
        <f t="shared" si="34"/>
        <v>170.44706447058823</v>
      </c>
      <c r="AJ75" s="5">
        <f t="shared" si="35"/>
        <v>130.82693300767622</v>
      </c>
      <c r="AK75" s="5">
        <f t="shared" si="36"/>
        <v>139.26259890972696</v>
      </c>
      <c r="AL75" s="5">
        <f t="shared" si="37"/>
        <v>107.54717820271611</v>
      </c>
      <c r="AM75" s="5">
        <f t="shared" si="38"/>
        <v>137.4341334508988</v>
      </c>
      <c r="AN75" s="5">
        <f t="shared" si="39"/>
        <v>109.55160204815297</v>
      </c>
      <c r="AO75" s="5">
        <f t="shared" si="40"/>
        <v>124.81900574726149</v>
      </c>
      <c r="AP75" s="5">
        <f t="shared" si="41"/>
        <v>119.14302212894874</v>
      </c>
      <c r="AQ75" s="5">
        <f t="shared" si="42"/>
        <v>97.339352409638551</v>
      </c>
      <c r="AR75" s="5">
        <f t="shared" si="43"/>
        <v>89.367633631214304</v>
      </c>
      <c r="AS75" s="5">
        <f t="shared" si="44"/>
        <v>121.86500622308856</v>
      </c>
      <c r="AT75" s="5">
        <f t="shared" si="45"/>
        <v>183.1360946745562</v>
      </c>
      <c r="AU75" s="5">
        <f t="shared" si="46"/>
        <v>107.72633608089389</v>
      </c>
      <c r="AV75" s="5">
        <f t="shared" si="47"/>
        <v>118.00987253289475</v>
      </c>
      <c r="AW75" s="5">
        <f t="shared" si="48"/>
        <v>112.88755364127883</v>
      </c>
      <c r="AX75" s="5">
        <f t="shared" si="49"/>
        <v>95.780089062611637</v>
      </c>
      <c r="AY75" s="5">
        <f t="shared" si="50"/>
        <v>57.015304667976928</v>
      </c>
      <c r="AZ75" s="5">
        <f t="shared" si="51"/>
        <v>114.79241448425665</v>
      </c>
      <c r="BA75" s="5">
        <f t="shared" si="52"/>
        <v>149.00087139879881</v>
      </c>
      <c r="BB75" s="5">
        <f t="shared" si="53"/>
        <v>167.46072253271097</v>
      </c>
      <c r="BC75" s="5">
        <f t="shared" si="54"/>
        <v>103.03988341633674</v>
      </c>
    </row>
    <row r="76" spans="1:55" hidden="1" x14ac:dyDescent="0.2">
      <c r="A76" s="1">
        <v>43304</v>
      </c>
      <c r="B76" s="2">
        <v>87.650002000000001</v>
      </c>
      <c r="C76" s="2">
        <v>419</v>
      </c>
      <c r="D76" s="2">
        <v>123.160004</v>
      </c>
      <c r="E76" s="2">
        <v>20.65</v>
      </c>
      <c r="F76" s="2">
        <v>124</v>
      </c>
      <c r="G76" s="2">
        <v>171.949997</v>
      </c>
      <c r="H76" s="2">
        <v>374</v>
      </c>
      <c r="I76" s="2">
        <v>35.950001</v>
      </c>
      <c r="J76" s="2">
        <v>50.400002000000001</v>
      </c>
      <c r="K76" s="2">
        <v>80.980002999999996</v>
      </c>
      <c r="L76" s="2">
        <v>58.799999</v>
      </c>
      <c r="M76" s="2">
        <v>87.589995999999999</v>
      </c>
      <c r="N76" s="2">
        <v>157.800003</v>
      </c>
      <c r="O76" s="2">
        <v>111.05999799999999</v>
      </c>
      <c r="P76" s="2">
        <v>19.77</v>
      </c>
      <c r="Q76" s="2">
        <v>112.199997</v>
      </c>
      <c r="R76" s="2">
        <v>145.69000199999999</v>
      </c>
      <c r="S76" s="2">
        <v>19.200001</v>
      </c>
      <c r="T76" s="2">
        <v>77.620002999999997</v>
      </c>
      <c r="U76" s="2">
        <v>29.24</v>
      </c>
      <c r="V76" s="2">
        <v>69.160004000000001</v>
      </c>
      <c r="W76" s="2">
        <v>105.279999</v>
      </c>
      <c r="X76" s="2">
        <v>21.65</v>
      </c>
      <c r="Y76" s="2">
        <v>41.919998</v>
      </c>
      <c r="Z76" s="2">
        <v>188.39999399999999</v>
      </c>
      <c r="AA76" s="2">
        <v>159.89999399999999</v>
      </c>
      <c r="AB76" s="2">
        <v>21.48</v>
      </c>
      <c r="AC76" s="5">
        <f t="shared" si="28"/>
        <v>123.67715294156261</v>
      </c>
      <c r="AD76" s="5">
        <f t="shared" si="29"/>
        <v>79.961832061068705</v>
      </c>
      <c r="AE76" s="5">
        <f t="shared" si="30"/>
        <v>101.81036867148576</v>
      </c>
      <c r="AF76" s="5">
        <f t="shared" si="31"/>
        <v>113.33699853660804</v>
      </c>
      <c r="AG76" s="5">
        <f t="shared" si="32"/>
        <v>112.42066783987303</v>
      </c>
      <c r="AH76" s="5">
        <f t="shared" si="33"/>
        <v>289.13737028523002</v>
      </c>
      <c r="AI76" s="5">
        <f t="shared" si="34"/>
        <v>176</v>
      </c>
      <c r="AJ76" s="5">
        <f t="shared" si="35"/>
        <v>125.43615143056526</v>
      </c>
      <c r="AK76" s="5">
        <f t="shared" si="36"/>
        <v>141.85196571494416</v>
      </c>
      <c r="AL76" s="5">
        <f t="shared" si="37"/>
        <v>109.13747476297068</v>
      </c>
      <c r="AM76" s="5">
        <f t="shared" si="38"/>
        <v>134.70789531693492</v>
      </c>
      <c r="AN76" s="5">
        <f t="shared" si="39"/>
        <v>108.79393097021659</v>
      </c>
      <c r="AO76" s="5">
        <f t="shared" si="40"/>
        <v>124.17374922609777</v>
      </c>
      <c r="AP76" s="5">
        <f t="shared" si="41"/>
        <v>123.60601054214825</v>
      </c>
      <c r="AQ76" s="5">
        <f t="shared" si="42"/>
        <v>99.246987951807213</v>
      </c>
      <c r="AR76" s="5">
        <f t="shared" si="43"/>
        <v>89.359667718376357</v>
      </c>
      <c r="AS76" s="5">
        <f t="shared" si="44"/>
        <v>116.51471595877545</v>
      </c>
      <c r="AT76" s="5">
        <f t="shared" si="45"/>
        <v>189.34912228796844</v>
      </c>
      <c r="AU76" s="5">
        <f t="shared" si="46"/>
        <v>107.28404304862593</v>
      </c>
      <c r="AV76" s="5">
        <f t="shared" si="47"/>
        <v>120.23026315789474</v>
      </c>
      <c r="AW76" s="5">
        <f t="shared" si="48"/>
        <v>115.9041500219256</v>
      </c>
      <c r="AX76" s="5">
        <f t="shared" si="49"/>
        <v>96.791396436280124</v>
      </c>
      <c r="AY76" s="5">
        <f t="shared" si="50"/>
        <v>55.229590427816568</v>
      </c>
      <c r="AZ76" s="5">
        <f t="shared" si="51"/>
        <v>115.25982719988525</v>
      </c>
      <c r="BA76" s="5">
        <f t="shared" si="52"/>
        <v>163.68375088937881</v>
      </c>
      <c r="BB76" s="5">
        <f t="shared" si="53"/>
        <v>164.18523014873426</v>
      </c>
      <c r="BC76" s="5">
        <f t="shared" si="54"/>
        <v>104.47471325266116</v>
      </c>
    </row>
    <row r="77" spans="1:55" hidden="1" x14ac:dyDescent="0.2">
      <c r="A77" s="1">
        <v>43311</v>
      </c>
      <c r="B77" s="2">
        <v>88</v>
      </c>
      <c r="C77" s="2">
        <v>402.39999399999999</v>
      </c>
      <c r="D77" s="2">
        <v>117.93</v>
      </c>
      <c r="E77" s="2">
        <v>23.99</v>
      </c>
      <c r="F77" s="2">
        <v>125</v>
      </c>
      <c r="G77" s="2">
        <v>159.800003</v>
      </c>
      <c r="H77" s="2">
        <v>389.60000600000001</v>
      </c>
      <c r="I77" s="2">
        <v>38</v>
      </c>
      <c r="J77" s="2">
        <v>50.740001999999997</v>
      </c>
      <c r="K77" s="2">
        <v>81.120002999999997</v>
      </c>
      <c r="L77" s="2">
        <v>60.25</v>
      </c>
      <c r="M77" s="2">
        <v>88.709998999999996</v>
      </c>
      <c r="N77" s="2">
        <v>157.38999899999999</v>
      </c>
      <c r="O77" s="2">
        <v>116.279999</v>
      </c>
      <c r="P77" s="2">
        <v>17.989999999999998</v>
      </c>
      <c r="Q77" s="2">
        <v>112.099998</v>
      </c>
      <c r="R77" s="2">
        <v>139</v>
      </c>
      <c r="S77" s="2">
        <v>19.290001</v>
      </c>
      <c r="T77" s="2">
        <v>81</v>
      </c>
      <c r="U77" s="2">
        <v>29.459999</v>
      </c>
      <c r="V77" s="2">
        <v>71.860000999999997</v>
      </c>
      <c r="W77" s="2">
        <v>101.33000199999999</v>
      </c>
      <c r="X77" s="2">
        <v>22.204999999999998</v>
      </c>
      <c r="Y77" s="2">
        <v>41.830002</v>
      </c>
      <c r="Z77" s="2">
        <v>183.5</v>
      </c>
      <c r="AA77" s="2">
        <v>162.88999899999999</v>
      </c>
      <c r="AB77" s="2">
        <v>21.535</v>
      </c>
      <c r="AC77" s="5">
        <f t="shared" si="28"/>
        <v>124.17101209943509</v>
      </c>
      <c r="AD77" s="5">
        <f t="shared" si="29"/>
        <v>76.793891984732824</v>
      </c>
      <c r="AE77" s="5">
        <f t="shared" si="30"/>
        <v>97.486979437158155</v>
      </c>
      <c r="AF77" s="5">
        <f t="shared" si="31"/>
        <v>131.66850338465989</v>
      </c>
      <c r="AG77" s="5">
        <f t="shared" si="32"/>
        <v>113.32728612890428</v>
      </c>
      <c r="AH77" s="5">
        <f t="shared" si="33"/>
        <v>268.70691157378656</v>
      </c>
      <c r="AI77" s="5">
        <f t="shared" si="34"/>
        <v>183.34117929411764</v>
      </c>
      <c r="AJ77" s="5">
        <f t="shared" si="35"/>
        <v>132.58897418004187</v>
      </c>
      <c r="AK77" s="5">
        <f t="shared" si="36"/>
        <v>142.80890354092045</v>
      </c>
      <c r="AL77" s="5">
        <f t="shared" si="37"/>
        <v>109.32615401588224</v>
      </c>
      <c r="AM77" s="5">
        <f t="shared" si="38"/>
        <v>138.02977603529089</v>
      </c>
      <c r="AN77" s="5">
        <f t="shared" si="39"/>
        <v>110.1850661983588</v>
      </c>
      <c r="AO77" s="5">
        <f t="shared" si="40"/>
        <v>123.85111467026888</v>
      </c>
      <c r="AP77" s="5">
        <f t="shared" si="41"/>
        <v>129.4156945891084</v>
      </c>
      <c r="AQ77" s="5">
        <f t="shared" si="42"/>
        <v>90.311244979919664</v>
      </c>
      <c r="AR77" s="5">
        <f t="shared" si="43"/>
        <v>89.280025315068897</v>
      </c>
      <c r="AS77" s="5">
        <f t="shared" si="44"/>
        <v>111.16442649420644</v>
      </c>
      <c r="AT77" s="5">
        <f t="shared" si="45"/>
        <v>190.23669625246546</v>
      </c>
      <c r="AU77" s="5">
        <f t="shared" si="46"/>
        <v>111.9557736546171</v>
      </c>
      <c r="AV77" s="5">
        <f t="shared" si="47"/>
        <v>121.13486430921053</v>
      </c>
      <c r="AW77" s="5">
        <f t="shared" si="48"/>
        <v>120.42903202376512</v>
      </c>
      <c r="AX77" s="5">
        <f t="shared" si="49"/>
        <v>93.159883051205739</v>
      </c>
      <c r="AY77" s="5">
        <f t="shared" si="50"/>
        <v>56.645406718229417</v>
      </c>
      <c r="AZ77" s="5">
        <f t="shared" si="51"/>
        <v>115.01238149607869</v>
      </c>
      <c r="BA77" s="5">
        <f t="shared" si="52"/>
        <v>159.4265883479859</v>
      </c>
      <c r="BB77" s="5">
        <f t="shared" si="53"/>
        <v>167.2553657177879</v>
      </c>
      <c r="BC77" s="5">
        <f t="shared" si="54"/>
        <v>104.74222299329878</v>
      </c>
    </row>
    <row r="78" spans="1:55" hidden="1" x14ac:dyDescent="0.2">
      <c r="A78" s="1">
        <v>43318</v>
      </c>
      <c r="B78" s="2">
        <v>89.309997999999993</v>
      </c>
      <c r="C78" s="2">
        <v>406.10000600000001</v>
      </c>
      <c r="D78" s="2">
        <v>114.199997</v>
      </c>
      <c r="E78" s="2">
        <v>24.35</v>
      </c>
      <c r="F78" s="2">
        <v>128</v>
      </c>
      <c r="G78" s="2">
        <v>141.91000399999999</v>
      </c>
      <c r="H78" s="2">
        <v>417</v>
      </c>
      <c r="I78" s="2">
        <v>37.784999999999997</v>
      </c>
      <c r="J78" s="2">
        <v>49.619999</v>
      </c>
      <c r="K78" s="2">
        <v>81.5</v>
      </c>
      <c r="L78" s="2">
        <v>59</v>
      </c>
      <c r="M78" s="2">
        <v>90.349997999999999</v>
      </c>
      <c r="N78" s="2">
        <v>156.029999</v>
      </c>
      <c r="O78" s="2">
        <v>116.790001</v>
      </c>
      <c r="P78" s="2">
        <v>18.299999</v>
      </c>
      <c r="Q78" s="2">
        <v>112.970001</v>
      </c>
      <c r="R78" s="2">
        <v>130.60000600000001</v>
      </c>
      <c r="S78" s="2">
        <v>22.200001</v>
      </c>
      <c r="T78" s="2">
        <v>81.720000999999996</v>
      </c>
      <c r="U78" s="2">
        <v>29.58</v>
      </c>
      <c r="V78" s="2">
        <v>72.160004000000001</v>
      </c>
      <c r="W78" s="2">
        <v>100.239998</v>
      </c>
      <c r="X78" s="2">
        <v>22.605</v>
      </c>
      <c r="Y78" s="2">
        <v>41.950001</v>
      </c>
      <c r="Z78" s="2">
        <v>184.800003</v>
      </c>
      <c r="AA78" s="2">
        <v>156.88999899999999</v>
      </c>
      <c r="AB78" s="2">
        <v>21.700001</v>
      </c>
      <c r="AC78" s="5">
        <f t="shared" si="28"/>
        <v>126.01946411657411</v>
      </c>
      <c r="AD78" s="5">
        <f t="shared" si="29"/>
        <v>77.500001145038169</v>
      </c>
      <c r="AE78" s="5">
        <f t="shared" si="30"/>
        <v>94.403567872996874</v>
      </c>
      <c r="AF78" s="5">
        <f t="shared" si="31"/>
        <v>133.64435420660561</v>
      </c>
      <c r="AG78" s="5">
        <f t="shared" si="32"/>
        <v>116.04714099599798</v>
      </c>
      <c r="AH78" s="5">
        <f t="shared" si="33"/>
        <v>238.62451927653404</v>
      </c>
      <c r="AI78" s="5">
        <f t="shared" si="34"/>
        <v>196.23529411764707</v>
      </c>
      <c r="AJ78" s="5">
        <f t="shared" si="35"/>
        <v>131.8387997208653</v>
      </c>
      <c r="AK78" s="5">
        <f t="shared" si="36"/>
        <v>139.65662931766479</v>
      </c>
      <c r="AL78" s="5">
        <f t="shared" si="37"/>
        <v>109.83827937351533</v>
      </c>
      <c r="AM78" s="5">
        <f t="shared" si="38"/>
        <v>135.16608773580353</v>
      </c>
      <c r="AN78" s="5">
        <f t="shared" si="39"/>
        <v>112.22207894119789</v>
      </c>
      <c r="AO78" s="5">
        <f t="shared" si="40"/>
        <v>122.7809226820755</v>
      </c>
      <c r="AP78" s="5">
        <f t="shared" si="41"/>
        <v>129.98330951548823</v>
      </c>
      <c r="AQ78" s="5">
        <f t="shared" si="42"/>
        <v>91.867464859437746</v>
      </c>
      <c r="AR78" s="5">
        <f t="shared" si="43"/>
        <v>89.972923542098187</v>
      </c>
      <c r="AS78" s="5">
        <f t="shared" si="44"/>
        <v>104.44658105848863</v>
      </c>
      <c r="AT78" s="5">
        <f t="shared" si="45"/>
        <v>218.93492110453647</v>
      </c>
      <c r="AU78" s="5">
        <f t="shared" si="46"/>
        <v>112.95093746927263</v>
      </c>
      <c r="AV78" s="5">
        <f t="shared" si="47"/>
        <v>121.62828947368421</v>
      </c>
      <c r="AW78" s="5">
        <f t="shared" si="48"/>
        <v>120.93180227691644</v>
      </c>
      <c r="AX78" s="5">
        <f t="shared" si="49"/>
        <v>92.157764792436282</v>
      </c>
      <c r="AY78" s="5">
        <f t="shared" si="50"/>
        <v>57.665814855463907</v>
      </c>
      <c r="AZ78" s="5">
        <f t="shared" si="51"/>
        <v>115.34232101573608</v>
      </c>
      <c r="BA78" s="5">
        <f t="shared" si="52"/>
        <v>160.5560436239104</v>
      </c>
      <c r="BB78" s="5">
        <f t="shared" si="53"/>
        <v>161.09456885814322</v>
      </c>
      <c r="BC78" s="5">
        <f t="shared" si="54"/>
        <v>105.54475707902515</v>
      </c>
    </row>
    <row r="79" spans="1:55" x14ac:dyDescent="0.2">
      <c r="A79" s="1">
        <v>43325</v>
      </c>
      <c r="B79" s="2">
        <v>90.199996999999996</v>
      </c>
      <c r="C79" s="2">
        <v>406</v>
      </c>
      <c r="D79" s="2">
        <v>110.510002</v>
      </c>
      <c r="E79" s="2">
        <v>24.870000999999998</v>
      </c>
      <c r="F79" s="2">
        <v>126</v>
      </c>
      <c r="G79" s="2">
        <v>149.35000600000001</v>
      </c>
      <c r="H79" s="2">
        <v>416.60000600000001</v>
      </c>
      <c r="I79" s="2">
        <v>37.555</v>
      </c>
      <c r="J79" s="2">
        <v>47.360000999999997</v>
      </c>
      <c r="K79" s="2">
        <v>80.5</v>
      </c>
      <c r="L79" s="2">
        <v>52.939999</v>
      </c>
      <c r="M79" s="2">
        <v>90.5</v>
      </c>
      <c r="N79" s="2">
        <v>158.479996</v>
      </c>
      <c r="O79" s="2">
        <v>115.55999799999999</v>
      </c>
      <c r="P79" s="2">
        <v>18.48</v>
      </c>
      <c r="Q79" s="2">
        <v>114.889999</v>
      </c>
      <c r="R79" s="2">
        <v>135.990005</v>
      </c>
      <c r="S79" s="2">
        <v>22.370000999999998</v>
      </c>
      <c r="T79" s="2">
        <v>81.519997000000004</v>
      </c>
      <c r="U79" s="2">
        <v>26.58</v>
      </c>
      <c r="V79" s="2">
        <v>70.199996999999996</v>
      </c>
      <c r="W79" s="2">
        <v>96.620002999999997</v>
      </c>
      <c r="X79" s="2">
        <v>23.375</v>
      </c>
      <c r="Y79" s="2">
        <v>43.470001000000003</v>
      </c>
      <c r="Z79" s="2">
        <v>178.699997</v>
      </c>
      <c r="AA79" s="2">
        <v>156.28999300000001</v>
      </c>
      <c r="AB79" s="2">
        <v>20.68</v>
      </c>
      <c r="AC79" s="5">
        <f t="shared" si="28"/>
        <v>127.27528316881826</v>
      </c>
      <c r="AD79" s="5">
        <f t="shared" si="29"/>
        <v>77.48091603053436</v>
      </c>
      <c r="AE79" s="5">
        <f t="shared" si="30"/>
        <v>91.353228971205851</v>
      </c>
      <c r="AF79" s="5">
        <f t="shared" si="31"/>
        <v>136.49836643789058</v>
      </c>
      <c r="AG79" s="5">
        <f t="shared" si="32"/>
        <v>114.23390441793551</v>
      </c>
      <c r="AH79" s="5">
        <f t="shared" si="33"/>
        <v>251.13503192979599</v>
      </c>
      <c r="AI79" s="5">
        <f t="shared" si="34"/>
        <v>196.04706164705883</v>
      </c>
      <c r="AJ79" s="5">
        <f t="shared" si="35"/>
        <v>131.03628750872295</v>
      </c>
      <c r="AK79" s="5">
        <f t="shared" si="36"/>
        <v>133.29581292698603</v>
      </c>
      <c r="AL79" s="5">
        <f t="shared" si="37"/>
        <v>108.49057042414705</v>
      </c>
      <c r="AM79" s="5">
        <f t="shared" si="38"/>
        <v>121.28292456893817</v>
      </c>
      <c r="AN79" s="5">
        <f t="shared" si="39"/>
        <v>112.40839368007964</v>
      </c>
      <c r="AO79" s="5">
        <f t="shared" si="40"/>
        <v>124.70883971185333</v>
      </c>
      <c r="AP79" s="5">
        <f t="shared" si="41"/>
        <v>128.61435789903967</v>
      </c>
      <c r="AQ79" s="5">
        <f t="shared" si="42"/>
        <v>92.771084337349393</v>
      </c>
      <c r="AR79" s="5">
        <f t="shared" si="43"/>
        <v>91.502071384231783</v>
      </c>
      <c r="AS79" s="5">
        <f t="shared" si="44"/>
        <v>108.75720082567817</v>
      </c>
      <c r="AT79" s="5">
        <f t="shared" si="45"/>
        <v>220.61144970414199</v>
      </c>
      <c r="AU79" s="5">
        <f t="shared" si="46"/>
        <v>112.67449793156872</v>
      </c>
      <c r="AV79" s="5">
        <f t="shared" si="47"/>
        <v>109.29276315789474</v>
      </c>
      <c r="AW79" s="5">
        <f t="shared" si="48"/>
        <v>117.64705773913381</v>
      </c>
      <c r="AX79" s="5">
        <f t="shared" si="49"/>
        <v>88.829645734016154</v>
      </c>
      <c r="AY79" s="5">
        <f t="shared" si="50"/>
        <v>59.630100519640294</v>
      </c>
      <c r="AZ79" s="5">
        <f t="shared" si="51"/>
        <v>119.52158975863595</v>
      </c>
      <c r="BA79" s="5">
        <f t="shared" si="52"/>
        <v>155.25629896188181</v>
      </c>
      <c r="BB79" s="5">
        <f t="shared" si="53"/>
        <v>160.47848301138191</v>
      </c>
      <c r="BC79" s="5">
        <f t="shared" si="54"/>
        <v>100.5836624797501</v>
      </c>
    </row>
    <row r="80" spans="1:55" hidden="1" x14ac:dyDescent="0.2">
      <c r="A80" s="1">
        <v>43332</v>
      </c>
      <c r="B80" s="2">
        <v>97.669998000000007</v>
      </c>
      <c r="C80" s="2">
        <v>412</v>
      </c>
      <c r="D80" s="2">
        <v>110.019997</v>
      </c>
      <c r="E80" s="2">
        <v>24.5</v>
      </c>
      <c r="F80" s="2">
        <v>123</v>
      </c>
      <c r="G80" s="2">
        <v>138</v>
      </c>
      <c r="H80" s="2">
        <v>425</v>
      </c>
      <c r="I80" s="2">
        <v>37.419998</v>
      </c>
      <c r="J80" s="2">
        <v>47.889999000000003</v>
      </c>
      <c r="K80" s="2">
        <v>81.680000000000007</v>
      </c>
      <c r="L80" s="2">
        <v>54.599997999999999</v>
      </c>
      <c r="M80" s="2">
        <v>90.650002000000001</v>
      </c>
      <c r="N80" s="2">
        <v>161.28999300000001</v>
      </c>
      <c r="O80" s="2">
        <v>114.589996</v>
      </c>
      <c r="P80" s="2">
        <v>18.82</v>
      </c>
      <c r="Q80" s="2">
        <v>114.610001</v>
      </c>
      <c r="R80" s="2">
        <v>136.05999800000001</v>
      </c>
      <c r="S80" s="2">
        <v>22.65</v>
      </c>
      <c r="T80" s="2">
        <v>81.269997000000004</v>
      </c>
      <c r="U80" s="2">
        <v>26.82</v>
      </c>
      <c r="V80" s="2">
        <v>69.459998999999996</v>
      </c>
      <c r="W80" s="2">
        <v>99.949996999999996</v>
      </c>
      <c r="X80" s="2">
        <v>23</v>
      </c>
      <c r="Y80" s="2">
        <v>44.200001</v>
      </c>
      <c r="Z80" s="2">
        <v>172.720001</v>
      </c>
      <c r="AA80" s="2">
        <v>152.009995</v>
      </c>
      <c r="AB80" s="2">
        <v>20.945</v>
      </c>
      <c r="AC80" s="5">
        <f t="shared" si="28"/>
        <v>137.81571026602046</v>
      </c>
      <c r="AD80" s="5">
        <f t="shared" si="29"/>
        <v>78.625954198473281</v>
      </c>
      <c r="AE80" s="5">
        <f t="shared" si="30"/>
        <v>90.948165735734761</v>
      </c>
      <c r="AF80" s="5">
        <f t="shared" si="31"/>
        <v>134.46762538241632</v>
      </c>
      <c r="AG80" s="5">
        <f t="shared" si="32"/>
        <v>111.5140495508418</v>
      </c>
      <c r="AH80" s="5">
        <f t="shared" si="33"/>
        <v>232.04976909282377</v>
      </c>
      <c r="AI80" s="5">
        <f t="shared" si="34"/>
        <v>200</v>
      </c>
      <c r="AJ80" s="5">
        <f t="shared" si="35"/>
        <v>130.56524075366366</v>
      </c>
      <c r="AK80" s="5">
        <f t="shared" si="36"/>
        <v>134.78750449725598</v>
      </c>
      <c r="AL80" s="5">
        <f t="shared" si="37"/>
        <v>110.08086698440165</v>
      </c>
      <c r="AM80" s="5">
        <f t="shared" si="38"/>
        <v>125.08590033970674</v>
      </c>
      <c r="AN80" s="5">
        <f t="shared" si="39"/>
        <v>112.59470841896142</v>
      </c>
      <c r="AO80" s="5">
        <f t="shared" si="40"/>
        <v>126.92004285615295</v>
      </c>
      <c r="AP80" s="5">
        <f t="shared" si="41"/>
        <v>127.53477857617759</v>
      </c>
      <c r="AQ80" s="5">
        <f t="shared" si="42"/>
        <v>94.47791164658635</v>
      </c>
      <c r="AR80" s="5">
        <f t="shared" si="43"/>
        <v>91.2790720178253</v>
      </c>
      <c r="AS80" s="5">
        <f t="shared" si="44"/>
        <v>108.8131773127545</v>
      </c>
      <c r="AT80" s="5">
        <f t="shared" si="45"/>
        <v>223.37278106508873</v>
      </c>
      <c r="AU80" s="5">
        <f t="shared" si="46"/>
        <v>112.32895542028902</v>
      </c>
      <c r="AV80" s="5">
        <f t="shared" si="47"/>
        <v>110.2796052631579</v>
      </c>
      <c r="AW80" s="5">
        <f t="shared" si="48"/>
        <v>116.40690686800426</v>
      </c>
      <c r="AX80" s="5">
        <f t="shared" si="49"/>
        <v>91.891146232172829</v>
      </c>
      <c r="AY80" s="5">
        <f t="shared" si="50"/>
        <v>58.67346789098297</v>
      </c>
      <c r="AZ80" s="5">
        <f t="shared" si="51"/>
        <v>121.52873856279183</v>
      </c>
      <c r="BA80" s="5">
        <f t="shared" si="52"/>
        <v>150.06082015744258</v>
      </c>
      <c r="BB80" s="5">
        <f t="shared" si="53"/>
        <v>156.08378330510098</v>
      </c>
      <c r="BC80" s="5">
        <f t="shared" si="54"/>
        <v>101.87257304827691</v>
      </c>
    </row>
    <row r="81" spans="1:55" hidden="1" x14ac:dyDescent="0.2">
      <c r="A81" s="1">
        <v>43339</v>
      </c>
      <c r="B81" s="2">
        <v>95.260002</v>
      </c>
      <c r="C81" s="2">
        <v>437</v>
      </c>
      <c r="D81" s="2">
        <v>113.089996</v>
      </c>
      <c r="E81" s="2">
        <v>23.5</v>
      </c>
      <c r="F81" s="2">
        <v>125</v>
      </c>
      <c r="G81" s="2">
        <v>141.85000600000001</v>
      </c>
      <c r="H81" s="2">
        <v>398.20001200000002</v>
      </c>
      <c r="I81" s="2">
        <v>38.099997999999999</v>
      </c>
      <c r="J81" s="2">
        <v>49.360000999999997</v>
      </c>
      <c r="K81" s="2">
        <v>81.720000999999996</v>
      </c>
      <c r="L81" s="2">
        <v>53</v>
      </c>
      <c r="M81" s="2">
        <v>95.610000999999997</v>
      </c>
      <c r="N81" s="2">
        <v>160.229996</v>
      </c>
      <c r="O81" s="2">
        <v>115.220001</v>
      </c>
      <c r="P81" s="2">
        <v>18.610001</v>
      </c>
      <c r="Q81" s="2">
        <v>112.82</v>
      </c>
      <c r="R81" s="2">
        <v>143.990005</v>
      </c>
      <c r="S81" s="2">
        <v>23.1</v>
      </c>
      <c r="T81" s="2">
        <v>82</v>
      </c>
      <c r="U81" s="2">
        <v>26.879999000000002</v>
      </c>
      <c r="V81" s="2">
        <v>71.069999999999993</v>
      </c>
      <c r="W81" s="2">
        <v>98.769997000000004</v>
      </c>
      <c r="X81" s="2">
        <v>22.905000999999999</v>
      </c>
      <c r="Y81" s="2">
        <v>43.299999</v>
      </c>
      <c r="Z81" s="2">
        <v>175.53999300000001</v>
      </c>
      <c r="AA81" s="2">
        <v>151.88999899999999</v>
      </c>
      <c r="AB81" s="2">
        <v>21.18</v>
      </c>
      <c r="AC81" s="5">
        <f t="shared" si="28"/>
        <v>134.41512341970693</v>
      </c>
      <c r="AD81" s="5">
        <f t="shared" si="29"/>
        <v>83.396946564885496</v>
      </c>
      <c r="AE81" s="5">
        <f t="shared" si="30"/>
        <v>93.485984182144463</v>
      </c>
      <c r="AF81" s="5">
        <f t="shared" si="31"/>
        <v>128.97915087701156</v>
      </c>
      <c r="AG81" s="5">
        <f t="shared" si="32"/>
        <v>113.32728612890428</v>
      </c>
      <c r="AH81" s="5">
        <f t="shared" si="33"/>
        <v>238.52363143562081</v>
      </c>
      <c r="AI81" s="5">
        <f t="shared" si="34"/>
        <v>187.38824094117646</v>
      </c>
      <c r="AJ81" s="5">
        <f t="shared" si="35"/>
        <v>132.93788555478019</v>
      </c>
      <c r="AK81" s="5">
        <f t="shared" si="36"/>
        <v>138.92485896214072</v>
      </c>
      <c r="AL81" s="5">
        <f t="shared" si="37"/>
        <v>110.13477669008532</v>
      </c>
      <c r="AM81" s="5">
        <f t="shared" si="38"/>
        <v>121.42038389826419</v>
      </c>
      <c r="AN81" s="5">
        <f t="shared" si="39"/>
        <v>118.75543239956694</v>
      </c>
      <c r="AO81" s="5">
        <f t="shared" si="40"/>
        <v>126.08592499077864</v>
      </c>
      <c r="AP81" s="5">
        <f t="shared" si="41"/>
        <v>128.2359527709728</v>
      </c>
      <c r="AQ81" s="5">
        <f t="shared" si="42"/>
        <v>93.423699799196783</v>
      </c>
      <c r="AR81" s="5">
        <f t="shared" si="43"/>
        <v>89.853457946056992</v>
      </c>
      <c r="AS81" s="5">
        <f t="shared" si="44"/>
        <v>115.15515342966127</v>
      </c>
      <c r="AT81" s="5">
        <f t="shared" si="45"/>
        <v>227.81065088757396</v>
      </c>
      <c r="AU81" s="5">
        <f t="shared" si="46"/>
        <v>113.33794369973582</v>
      </c>
      <c r="AV81" s="5">
        <f t="shared" si="47"/>
        <v>110.52631167763158</v>
      </c>
      <c r="AW81" s="5">
        <f t="shared" si="48"/>
        <v>119.10508192073341</v>
      </c>
      <c r="AX81" s="5">
        <f t="shared" si="49"/>
        <v>90.80628824509391</v>
      </c>
      <c r="AY81" s="5">
        <f t="shared" si="50"/>
        <v>58.431123509410114</v>
      </c>
      <c r="AZ81" s="5">
        <f t="shared" si="51"/>
        <v>119.0541660449317</v>
      </c>
      <c r="BA81" s="5">
        <f t="shared" si="52"/>
        <v>152.51085669002359</v>
      </c>
      <c r="BB81" s="5">
        <f t="shared" si="53"/>
        <v>155.96057147510595</v>
      </c>
      <c r="BC81" s="5">
        <f t="shared" si="54"/>
        <v>103.01556921281951</v>
      </c>
    </row>
    <row r="82" spans="1:55" hidden="1" x14ac:dyDescent="0.2">
      <c r="A82" s="1">
        <v>43346</v>
      </c>
      <c r="B82" s="2">
        <v>95.800003000000004</v>
      </c>
      <c r="C82" s="2">
        <v>442</v>
      </c>
      <c r="D82" s="2">
        <v>110</v>
      </c>
      <c r="E82" s="2">
        <v>23.639999</v>
      </c>
      <c r="F82" s="2">
        <v>126</v>
      </c>
      <c r="G82" s="2">
        <v>146.10000600000001</v>
      </c>
      <c r="H82" s="2">
        <v>405</v>
      </c>
      <c r="I82" s="2">
        <v>38.349997999999999</v>
      </c>
      <c r="J82" s="2">
        <v>48.43</v>
      </c>
      <c r="K82" s="2">
        <v>81.120002999999997</v>
      </c>
      <c r="L82" s="2">
        <v>53.740001999999997</v>
      </c>
      <c r="M82" s="2">
        <v>96.57</v>
      </c>
      <c r="N82" s="2">
        <v>161.80999800000001</v>
      </c>
      <c r="O82" s="2">
        <v>114.339996</v>
      </c>
      <c r="P82" s="2">
        <v>19.120000999999998</v>
      </c>
      <c r="Q82" s="2">
        <v>113.05999799999999</v>
      </c>
      <c r="R82" s="2">
        <v>146.19000199999999</v>
      </c>
      <c r="S82" s="2">
        <v>22.780000999999999</v>
      </c>
      <c r="T82" s="2">
        <v>83.089995999999999</v>
      </c>
      <c r="U82" s="2">
        <v>27.02</v>
      </c>
      <c r="V82" s="2">
        <v>70.989998</v>
      </c>
      <c r="W82" s="2">
        <v>92.07</v>
      </c>
      <c r="X82" s="2">
        <v>22.245000999999998</v>
      </c>
      <c r="Y82" s="2">
        <v>42.66</v>
      </c>
      <c r="Z82" s="2">
        <v>176.5</v>
      </c>
      <c r="AA82" s="2">
        <v>150.990005</v>
      </c>
      <c r="AB82" s="2">
        <v>20.92</v>
      </c>
      <c r="AC82" s="5">
        <f t="shared" si="28"/>
        <v>135.1770833140786</v>
      </c>
      <c r="AD82" s="5">
        <f t="shared" si="29"/>
        <v>84.351145038167942</v>
      </c>
      <c r="AE82" s="5">
        <f t="shared" si="30"/>
        <v>90.931635191108256</v>
      </c>
      <c r="AF82" s="5">
        <f t="shared" si="31"/>
        <v>129.74753181929373</v>
      </c>
      <c r="AG82" s="5">
        <f t="shared" si="32"/>
        <v>114.23390441793551</v>
      </c>
      <c r="AH82" s="5">
        <f t="shared" si="33"/>
        <v>245.6700917156534</v>
      </c>
      <c r="AI82" s="5">
        <f t="shared" si="34"/>
        <v>190.58823529411762</v>
      </c>
      <c r="AJ82" s="5">
        <f t="shared" si="35"/>
        <v>133.8101814375436</v>
      </c>
      <c r="AK82" s="5">
        <f t="shared" si="36"/>
        <v>136.30734974127077</v>
      </c>
      <c r="AL82" s="5">
        <f t="shared" si="37"/>
        <v>109.32615401588224</v>
      </c>
      <c r="AM82" s="5">
        <f t="shared" si="38"/>
        <v>123.11569195346199</v>
      </c>
      <c r="AN82" s="5">
        <f t="shared" si="39"/>
        <v>119.94782958768278</v>
      </c>
      <c r="AO82" s="5">
        <f t="shared" si="40"/>
        <v>127.32923784499155</v>
      </c>
      <c r="AP82" s="5">
        <f t="shared" si="41"/>
        <v>127.2565370563503</v>
      </c>
      <c r="AQ82" s="5">
        <f t="shared" si="42"/>
        <v>95.983940763052189</v>
      </c>
      <c r="AR82" s="5">
        <f t="shared" si="43"/>
        <v>90.044600032567701</v>
      </c>
      <c r="AS82" s="5">
        <f t="shared" si="44"/>
        <v>116.91458799652439</v>
      </c>
      <c r="AT82" s="5">
        <f t="shared" si="45"/>
        <v>224.65484220907297</v>
      </c>
      <c r="AU82" s="5">
        <f t="shared" si="46"/>
        <v>114.84450352023508</v>
      </c>
      <c r="AV82" s="5">
        <f t="shared" si="47"/>
        <v>111.10197368421053</v>
      </c>
      <c r="AW82" s="5">
        <f t="shared" si="48"/>
        <v>118.97100784216551</v>
      </c>
      <c r="AX82" s="5">
        <f t="shared" si="49"/>
        <v>84.646504127420357</v>
      </c>
      <c r="AY82" s="5">
        <f t="shared" si="50"/>
        <v>56.747450082973202</v>
      </c>
      <c r="AZ82" s="5">
        <f t="shared" si="51"/>
        <v>117.29447669217696</v>
      </c>
      <c r="BA82" s="5">
        <f t="shared" si="52"/>
        <v>153.34492012762678</v>
      </c>
      <c r="BB82" s="5">
        <f t="shared" si="53"/>
        <v>155.03645810695613</v>
      </c>
      <c r="BC82" s="5">
        <f t="shared" si="54"/>
        <v>101.75097771162342</v>
      </c>
    </row>
    <row r="83" spans="1:55" x14ac:dyDescent="0.2">
      <c r="A83" s="1">
        <v>43353</v>
      </c>
      <c r="B83" s="2">
        <v>96.110000999999997</v>
      </c>
      <c r="C83" s="2">
        <v>435.20001200000002</v>
      </c>
      <c r="D83" s="2">
        <v>110.44000200000001</v>
      </c>
      <c r="E83" s="2">
        <v>23.27</v>
      </c>
      <c r="F83" s="2">
        <v>125</v>
      </c>
      <c r="G83" s="2">
        <v>141.33999600000001</v>
      </c>
      <c r="H83" s="2">
        <v>398.79998799999998</v>
      </c>
      <c r="I83" s="2">
        <v>37.830002</v>
      </c>
      <c r="J83" s="2">
        <v>48.549999</v>
      </c>
      <c r="K83" s="2">
        <v>80.319999999999993</v>
      </c>
      <c r="L83" s="2">
        <v>52.349997999999999</v>
      </c>
      <c r="M83" s="2">
        <v>96.639999000000003</v>
      </c>
      <c r="N83" s="2">
        <v>164.479996</v>
      </c>
      <c r="O83" s="2">
        <v>114.849998</v>
      </c>
      <c r="P83" s="2">
        <v>18.870000999999998</v>
      </c>
      <c r="Q83" s="2">
        <v>113.68</v>
      </c>
      <c r="R83" s="2">
        <v>143.270004</v>
      </c>
      <c r="S83" s="2">
        <v>22.950001</v>
      </c>
      <c r="T83" s="2">
        <v>84.559997999999993</v>
      </c>
      <c r="U83" s="2">
        <v>27.16</v>
      </c>
      <c r="V83" s="2">
        <v>69.980002999999996</v>
      </c>
      <c r="W83" s="2">
        <v>90</v>
      </c>
      <c r="X83" s="2">
        <v>21.6</v>
      </c>
      <c r="Y83" s="2">
        <v>42.630001</v>
      </c>
      <c r="Z83" s="2">
        <v>157.259995</v>
      </c>
      <c r="AA83" s="2">
        <v>138.28999300000001</v>
      </c>
      <c r="AB83" s="2">
        <v>20.85</v>
      </c>
      <c r="AC83" s="5">
        <f t="shared" si="28"/>
        <v>135.61450110281496</v>
      </c>
      <c r="AD83" s="5">
        <f t="shared" si="29"/>
        <v>83.053437404580151</v>
      </c>
      <c r="AE83" s="5">
        <f t="shared" si="30"/>
        <v>91.295363385175136</v>
      </c>
      <c r="AF83" s="5">
        <f t="shared" si="31"/>
        <v>127.71680174076847</v>
      </c>
      <c r="AG83" s="5">
        <f t="shared" si="32"/>
        <v>113.32728612890428</v>
      </c>
      <c r="AH83" s="5">
        <f t="shared" si="33"/>
        <v>237.66603938681624</v>
      </c>
      <c r="AI83" s="5">
        <f t="shared" si="34"/>
        <v>187.67058258823528</v>
      </c>
      <c r="AJ83" s="5">
        <f t="shared" si="35"/>
        <v>131.9958199581298</v>
      </c>
      <c r="AK83" s="5">
        <f t="shared" si="36"/>
        <v>136.64508968885701</v>
      </c>
      <c r="AL83" s="5">
        <f t="shared" si="37"/>
        <v>108.24798281326076</v>
      </c>
      <c r="AM83" s="5">
        <f t="shared" si="38"/>
        <v>119.93126140062948</v>
      </c>
      <c r="AN83" s="5">
        <f t="shared" si="39"/>
        <v>120.03477406446964</v>
      </c>
      <c r="AO83" s="5">
        <f t="shared" si="40"/>
        <v>129.43027495388299</v>
      </c>
      <c r="AP83" s="5">
        <f t="shared" si="41"/>
        <v>127.82415198273016</v>
      </c>
      <c r="AQ83" s="5">
        <f t="shared" si="42"/>
        <v>94.728920682730916</v>
      </c>
      <c r="AR83" s="5">
        <f t="shared" si="43"/>
        <v>90.538389463816344</v>
      </c>
      <c r="AS83" s="5">
        <f t="shared" si="44"/>
        <v>114.57933689555873</v>
      </c>
      <c r="AT83" s="5">
        <f t="shared" si="45"/>
        <v>226.33137080867849</v>
      </c>
      <c r="AU83" s="5">
        <f t="shared" si="46"/>
        <v>116.87629625089968</v>
      </c>
      <c r="AV83" s="5">
        <f t="shared" si="47"/>
        <v>111.67763157894737</v>
      </c>
      <c r="AW83" s="5">
        <f t="shared" si="48"/>
        <v>117.278373295739</v>
      </c>
      <c r="AX83" s="5">
        <f t="shared" si="49"/>
        <v>82.743405794154796</v>
      </c>
      <c r="AY83" s="5">
        <f t="shared" si="50"/>
        <v>55.102039410662265</v>
      </c>
      <c r="AZ83" s="5">
        <f t="shared" si="51"/>
        <v>117.21199387440183</v>
      </c>
      <c r="BA83" s="5">
        <f t="shared" si="52"/>
        <v>136.62901627504806</v>
      </c>
      <c r="BB83" s="5">
        <f t="shared" si="53"/>
        <v>141.99609243244782</v>
      </c>
      <c r="BC83" s="5">
        <f t="shared" si="54"/>
        <v>101.41051076899372</v>
      </c>
    </row>
    <row r="84" spans="1:55" hidden="1" x14ac:dyDescent="0.2">
      <c r="A84" s="1">
        <v>43360</v>
      </c>
      <c r="B84" s="2">
        <v>94.75</v>
      </c>
      <c r="C84" s="2">
        <v>414.5</v>
      </c>
      <c r="D84" s="2">
        <v>112.029999</v>
      </c>
      <c r="E84" s="2">
        <v>23.43</v>
      </c>
      <c r="F84" s="2">
        <v>126</v>
      </c>
      <c r="G84" s="2">
        <v>157.91999799999999</v>
      </c>
      <c r="H84" s="2">
        <v>412.20001200000002</v>
      </c>
      <c r="I84" s="2">
        <v>39.465000000000003</v>
      </c>
      <c r="J84" s="2">
        <v>47.810001</v>
      </c>
      <c r="K84" s="2">
        <v>81.099997999999999</v>
      </c>
      <c r="L84" s="2">
        <v>54.27</v>
      </c>
      <c r="M84" s="2">
        <v>97.010002</v>
      </c>
      <c r="N84" s="2">
        <v>159.550003</v>
      </c>
      <c r="O84" s="2">
        <v>113.790001</v>
      </c>
      <c r="P84" s="2">
        <v>19.120000999999998</v>
      </c>
      <c r="Q84" s="2">
        <v>111.760002</v>
      </c>
      <c r="R84" s="2">
        <v>141.30999800000001</v>
      </c>
      <c r="S84" s="2">
        <v>23.34</v>
      </c>
      <c r="T84" s="2">
        <v>87.160004000000001</v>
      </c>
      <c r="U84" s="2">
        <v>27.639999</v>
      </c>
      <c r="V84" s="2">
        <v>70.790001000000004</v>
      </c>
      <c r="W84" s="2">
        <v>89.330001999999993</v>
      </c>
      <c r="X84" s="2">
        <v>21.594999000000001</v>
      </c>
      <c r="Y84" s="2">
        <v>42.5</v>
      </c>
      <c r="Z84" s="2">
        <v>157.699997</v>
      </c>
      <c r="AA84" s="2">
        <v>139.94000199999999</v>
      </c>
      <c r="AB84" s="2">
        <v>19.431999000000001</v>
      </c>
      <c r="AC84" s="5">
        <f t="shared" si="28"/>
        <v>133.69549314115312</v>
      </c>
      <c r="AD84" s="5">
        <f t="shared" si="29"/>
        <v>79.103053435114504</v>
      </c>
      <c r="AE84" s="5">
        <f t="shared" si="30"/>
        <v>92.609736359347465</v>
      </c>
      <c r="AF84" s="5">
        <f t="shared" si="31"/>
        <v>128.59495766163323</v>
      </c>
      <c r="AG84" s="5">
        <f t="shared" si="32"/>
        <v>114.23390441793551</v>
      </c>
      <c r="AH84" s="5">
        <f t="shared" si="33"/>
        <v>265.545645442313</v>
      </c>
      <c r="AI84" s="5">
        <f t="shared" si="34"/>
        <v>193.97647623529411</v>
      </c>
      <c r="AJ84" s="5">
        <f t="shared" si="35"/>
        <v>137.70062805303559</v>
      </c>
      <c r="AK84" s="5">
        <f t="shared" si="36"/>
        <v>134.56234828489582</v>
      </c>
      <c r="AL84" s="5">
        <f t="shared" si="37"/>
        <v>109.29919309835012</v>
      </c>
      <c r="AM84" s="5">
        <f t="shared" si="38"/>
        <v>124.32989121054337</v>
      </c>
      <c r="AN84" s="5">
        <f t="shared" si="39"/>
        <v>120.49434801902004</v>
      </c>
      <c r="AO84" s="5">
        <f t="shared" si="40"/>
        <v>125.55083450502306</v>
      </c>
      <c r="AP84" s="5">
        <f t="shared" si="41"/>
        <v>126.64441127756064</v>
      </c>
      <c r="AQ84" s="5">
        <f t="shared" si="42"/>
        <v>95.983940763052189</v>
      </c>
      <c r="AR84" s="5">
        <f t="shared" si="43"/>
        <v>89.009241621682733</v>
      </c>
      <c r="AS84" s="5">
        <f t="shared" si="44"/>
        <v>113.01183370911842</v>
      </c>
      <c r="AT84" s="5">
        <f t="shared" si="45"/>
        <v>230.17751479289942</v>
      </c>
      <c r="AU84" s="5">
        <f t="shared" si="46"/>
        <v>120.46994666122866</v>
      </c>
      <c r="AV84" s="5">
        <f t="shared" si="47"/>
        <v>113.65131167763158</v>
      </c>
      <c r="AW84" s="5">
        <f t="shared" si="48"/>
        <v>118.63583605281838</v>
      </c>
      <c r="AX84" s="5">
        <f t="shared" si="49"/>
        <v>82.127428945318442</v>
      </c>
      <c r="AY84" s="5">
        <f t="shared" si="50"/>
        <v>55.089281757926486</v>
      </c>
      <c r="AZ84" s="5">
        <f t="shared" si="51"/>
        <v>116.85455366660858</v>
      </c>
      <c r="BA84" s="5">
        <f t="shared" si="52"/>
        <v>137.01129430080442</v>
      </c>
      <c r="BB84" s="5">
        <f t="shared" si="53"/>
        <v>143.69032081004539</v>
      </c>
      <c r="BC84" s="5">
        <f t="shared" si="54"/>
        <v>94.513618410195448</v>
      </c>
    </row>
    <row r="85" spans="1:55" hidden="1" x14ac:dyDescent="0.2">
      <c r="A85" s="1">
        <v>43367</v>
      </c>
      <c r="B85" s="2">
        <v>95.440002000000007</v>
      </c>
      <c r="C85" s="2">
        <v>437.79998799999998</v>
      </c>
      <c r="D85" s="2">
        <v>114.849998</v>
      </c>
      <c r="E85" s="2">
        <v>24.35</v>
      </c>
      <c r="F85" s="2">
        <v>126</v>
      </c>
      <c r="G85" s="2">
        <v>159.55999800000001</v>
      </c>
      <c r="H85" s="2">
        <v>403</v>
      </c>
      <c r="I85" s="2">
        <v>38.889999000000003</v>
      </c>
      <c r="J85" s="2">
        <v>47.580002</v>
      </c>
      <c r="K85" s="2">
        <v>80.300003000000004</v>
      </c>
      <c r="L85" s="2">
        <v>55.759998000000003</v>
      </c>
      <c r="M85" s="2">
        <v>97.989998</v>
      </c>
      <c r="N85" s="2">
        <v>163.89999399999999</v>
      </c>
      <c r="O85" s="2">
        <v>117.760002</v>
      </c>
      <c r="P85" s="2">
        <v>19.93</v>
      </c>
      <c r="Q85" s="2">
        <v>110.32</v>
      </c>
      <c r="R85" s="2">
        <v>164.16000399999999</v>
      </c>
      <c r="S85" s="2">
        <v>22.77</v>
      </c>
      <c r="T85" s="2">
        <v>88.25</v>
      </c>
      <c r="U85" s="2">
        <v>28.34</v>
      </c>
      <c r="V85" s="2">
        <v>74.080001999999993</v>
      </c>
      <c r="W85" s="2">
        <v>90.769997000000004</v>
      </c>
      <c r="X85" s="2">
        <v>21.954999999999998</v>
      </c>
      <c r="Y85" s="2">
        <v>44.310001</v>
      </c>
      <c r="Z85" s="2">
        <v>160.61999499999999</v>
      </c>
      <c r="AA85" s="2">
        <v>138.990005</v>
      </c>
      <c r="AB85" s="2">
        <v>19.27</v>
      </c>
      <c r="AC85" s="5">
        <f t="shared" si="28"/>
        <v>134.66910958081942</v>
      </c>
      <c r="AD85" s="5">
        <f t="shared" si="29"/>
        <v>83.549616030534352</v>
      </c>
      <c r="AE85" s="5">
        <f t="shared" si="30"/>
        <v>94.940891998504668</v>
      </c>
      <c r="AF85" s="5">
        <f t="shared" si="31"/>
        <v>133.64435420660561</v>
      </c>
      <c r="AG85" s="5">
        <f t="shared" si="32"/>
        <v>114.23390441793551</v>
      </c>
      <c r="AH85" s="5">
        <f t="shared" si="33"/>
        <v>268.30333835037266</v>
      </c>
      <c r="AI85" s="5">
        <f t="shared" si="34"/>
        <v>189.64705882352942</v>
      </c>
      <c r="AJ85" s="5">
        <f t="shared" si="35"/>
        <v>135.69434403349615</v>
      </c>
      <c r="AK85" s="5">
        <f t="shared" si="36"/>
        <v>133.91501080537606</v>
      </c>
      <c r="AL85" s="5">
        <f t="shared" si="37"/>
        <v>108.22103267740026</v>
      </c>
      <c r="AM85" s="5">
        <f t="shared" si="38"/>
        <v>127.74340308163102</v>
      </c>
      <c r="AN85" s="5">
        <f t="shared" si="39"/>
        <v>121.71158311485324</v>
      </c>
      <c r="AO85" s="5">
        <f t="shared" si="40"/>
        <v>128.97386797334173</v>
      </c>
      <c r="AP85" s="5">
        <f t="shared" si="41"/>
        <v>131.06288772538426</v>
      </c>
      <c r="AQ85" s="5">
        <f t="shared" si="42"/>
        <v>100.05020080321285</v>
      </c>
      <c r="AR85" s="5">
        <f t="shared" si="43"/>
        <v>87.86237795257054</v>
      </c>
      <c r="AS85" s="5">
        <f t="shared" si="44"/>
        <v>131.2859906327096</v>
      </c>
      <c r="AT85" s="5">
        <f t="shared" si="45"/>
        <v>224.55621301775147</v>
      </c>
      <c r="AU85" s="5">
        <f t="shared" si="46"/>
        <v>121.97650648172788</v>
      </c>
      <c r="AV85" s="5">
        <f t="shared" si="47"/>
        <v>116.5296052631579</v>
      </c>
      <c r="AW85" s="5">
        <f t="shared" si="48"/>
        <v>124.14949636834243</v>
      </c>
      <c r="AX85" s="5">
        <f t="shared" si="49"/>
        <v>83.451318841169041</v>
      </c>
      <c r="AY85" s="5">
        <f t="shared" si="50"/>
        <v>56.007651632457865</v>
      </c>
      <c r="AZ85" s="5">
        <f t="shared" si="51"/>
        <v>121.8311856428701</v>
      </c>
      <c r="BA85" s="5">
        <f t="shared" si="52"/>
        <v>139.54821702082046</v>
      </c>
      <c r="BB85" s="5">
        <f t="shared" si="53"/>
        <v>142.71486438766675</v>
      </c>
      <c r="BC85" s="5">
        <f t="shared" si="54"/>
        <v>93.725685492494421</v>
      </c>
    </row>
    <row r="86" spans="1:55" hidden="1" x14ac:dyDescent="0.2">
      <c r="A86" s="1">
        <v>43374</v>
      </c>
      <c r="B86" s="2">
        <v>94.290001000000004</v>
      </c>
      <c r="C86" s="2">
        <v>430</v>
      </c>
      <c r="D86" s="2">
        <v>111.860001</v>
      </c>
      <c r="E86" s="2">
        <v>23.200001</v>
      </c>
      <c r="F86" s="2">
        <v>125</v>
      </c>
      <c r="G86" s="2">
        <v>166.44000199999999</v>
      </c>
      <c r="H86" s="2">
        <v>406.20001200000002</v>
      </c>
      <c r="I86" s="2">
        <v>39.334999000000003</v>
      </c>
      <c r="J86" s="2">
        <v>46.790000999999997</v>
      </c>
      <c r="K86" s="2">
        <v>81.839995999999999</v>
      </c>
      <c r="L86" s="2">
        <v>57.810001</v>
      </c>
      <c r="M86" s="2">
        <v>98.720000999999996</v>
      </c>
      <c r="N86" s="2">
        <v>168.36999499999999</v>
      </c>
      <c r="O86" s="2">
        <v>113.370003</v>
      </c>
      <c r="P86" s="2">
        <v>19.41</v>
      </c>
      <c r="Q86" s="2">
        <v>111.889999</v>
      </c>
      <c r="R86" s="2">
        <v>174.520004</v>
      </c>
      <c r="S86" s="2">
        <v>24.389999</v>
      </c>
      <c r="T86" s="2">
        <v>87.470000999999996</v>
      </c>
      <c r="U86" s="2">
        <v>28.139999</v>
      </c>
      <c r="V86" s="2">
        <v>72.239998</v>
      </c>
      <c r="W86" s="2">
        <v>86.800003000000004</v>
      </c>
      <c r="X86" s="2">
        <v>22.195</v>
      </c>
      <c r="Y86" s="2">
        <v>44.990001999999997</v>
      </c>
      <c r="Z86" s="2">
        <v>162.5</v>
      </c>
      <c r="AA86" s="2">
        <v>143.33999600000001</v>
      </c>
      <c r="AB86" s="2">
        <v>19.719999000000001</v>
      </c>
      <c r="AC86" s="5">
        <f t="shared" si="28"/>
        <v>133.04641880712211</v>
      </c>
      <c r="AD86" s="5">
        <f t="shared" si="29"/>
        <v>82.061068702290072</v>
      </c>
      <c r="AE86" s="5">
        <f t="shared" si="30"/>
        <v>92.469207303718221</v>
      </c>
      <c r="AF86" s="5">
        <f t="shared" si="31"/>
        <v>127.33261401386464</v>
      </c>
      <c r="AG86" s="5">
        <f t="shared" si="32"/>
        <v>113.32728612890428</v>
      </c>
      <c r="AH86" s="5">
        <f t="shared" si="33"/>
        <v>279.87220312977627</v>
      </c>
      <c r="AI86" s="5">
        <f t="shared" si="34"/>
        <v>191.15294682352942</v>
      </c>
      <c r="AJ86" s="5">
        <f t="shared" si="35"/>
        <v>137.24703070481507</v>
      </c>
      <c r="AK86" s="5">
        <f t="shared" si="36"/>
        <v>131.69153480696693</v>
      </c>
      <c r="AL86" s="5">
        <f t="shared" si="37"/>
        <v>110.29649502546476</v>
      </c>
      <c r="AM86" s="5">
        <f t="shared" si="38"/>
        <v>132.43985876564221</v>
      </c>
      <c r="AN86" s="5">
        <f t="shared" si="39"/>
        <v>122.6183064807277</v>
      </c>
      <c r="AO86" s="5">
        <f t="shared" si="40"/>
        <v>132.49133801555968</v>
      </c>
      <c r="AP86" s="5">
        <f t="shared" si="41"/>
        <v>126.17696775018292</v>
      </c>
      <c r="AQ86" s="5">
        <f t="shared" si="42"/>
        <v>97.439759036144565</v>
      </c>
      <c r="AR86" s="5">
        <f t="shared" si="43"/>
        <v>89.112775392048036</v>
      </c>
      <c r="AS86" s="5">
        <f t="shared" si="44"/>
        <v>139.57133925486772</v>
      </c>
      <c r="AT86" s="5">
        <f t="shared" si="45"/>
        <v>240.53253451676525</v>
      </c>
      <c r="AU86" s="5">
        <f t="shared" si="46"/>
        <v>120.89841522870532</v>
      </c>
      <c r="AV86" s="5">
        <f t="shared" si="47"/>
        <v>115.70723273026316</v>
      </c>
      <c r="AW86" s="5">
        <f t="shared" si="48"/>
        <v>121.06586294841171</v>
      </c>
      <c r="AX86" s="5">
        <f t="shared" si="49"/>
        <v>79.801420790698373</v>
      </c>
      <c r="AY86" s="5">
        <f t="shared" si="50"/>
        <v>56.619896514798562</v>
      </c>
      <c r="AZ86" s="5">
        <f t="shared" si="51"/>
        <v>123.70086125105475</v>
      </c>
      <c r="BA86" s="5">
        <f t="shared" si="52"/>
        <v>141.18158368690848</v>
      </c>
      <c r="BB86" s="5">
        <f t="shared" si="53"/>
        <v>147.18143286971389</v>
      </c>
      <c r="BC86" s="5">
        <f t="shared" si="54"/>
        <v>95.914396688443418</v>
      </c>
    </row>
    <row r="87" spans="1:55" x14ac:dyDescent="0.2">
      <c r="A87" s="1">
        <v>43381</v>
      </c>
      <c r="B87" s="2">
        <v>93.25</v>
      </c>
      <c r="C87" s="2">
        <v>400</v>
      </c>
      <c r="D87" s="2">
        <v>110.30999799999999</v>
      </c>
      <c r="E87" s="2">
        <v>21.77</v>
      </c>
      <c r="F87" s="2">
        <v>121</v>
      </c>
      <c r="G87" s="2">
        <v>143.220001</v>
      </c>
      <c r="H87" s="2">
        <v>425</v>
      </c>
      <c r="I87" s="2">
        <v>36.709999000000003</v>
      </c>
      <c r="J87" s="2">
        <v>42.560001</v>
      </c>
      <c r="K87" s="2">
        <v>80.760002</v>
      </c>
      <c r="L87" s="2">
        <v>50.119999</v>
      </c>
      <c r="M87" s="2">
        <v>96.75</v>
      </c>
      <c r="N87" s="2">
        <v>166.25</v>
      </c>
      <c r="O87" s="2">
        <v>114.25</v>
      </c>
      <c r="P87" s="2">
        <v>18.040001</v>
      </c>
      <c r="Q87" s="2">
        <v>112.540001</v>
      </c>
      <c r="R87" s="2">
        <v>152</v>
      </c>
      <c r="S87" s="2">
        <v>23.190000999999999</v>
      </c>
      <c r="T87" s="2">
        <v>86.43</v>
      </c>
      <c r="U87" s="2">
        <v>28.1</v>
      </c>
      <c r="V87" s="2">
        <v>71.690002000000007</v>
      </c>
      <c r="W87" s="2">
        <v>86.849997999999999</v>
      </c>
      <c r="X87" s="2">
        <v>22.475000000000001</v>
      </c>
      <c r="Y87" s="2">
        <v>43.18</v>
      </c>
      <c r="Z87" s="2">
        <v>159.86000100000001</v>
      </c>
      <c r="AA87" s="2">
        <v>133.5</v>
      </c>
      <c r="AB87" s="2">
        <v>18.948</v>
      </c>
      <c r="AC87" s="5">
        <f t="shared" si="28"/>
        <v>131.5789417985491</v>
      </c>
      <c r="AD87" s="5">
        <f t="shared" si="29"/>
        <v>76.335877862595424</v>
      </c>
      <c r="AE87" s="5">
        <f t="shared" si="30"/>
        <v>91.187895418798917</v>
      </c>
      <c r="AF87" s="5">
        <f t="shared" si="31"/>
        <v>119.48408998266136</v>
      </c>
      <c r="AG87" s="5">
        <f t="shared" si="32"/>
        <v>109.70081297277933</v>
      </c>
      <c r="AH87" s="5">
        <f t="shared" si="33"/>
        <v>240.82730551828976</v>
      </c>
      <c r="AI87" s="5">
        <f t="shared" si="34"/>
        <v>200</v>
      </c>
      <c r="AJ87" s="5">
        <f t="shared" si="35"/>
        <v>128.08792393579904</v>
      </c>
      <c r="AK87" s="5">
        <f t="shared" si="36"/>
        <v>119.78610244261476</v>
      </c>
      <c r="AL87" s="5">
        <f t="shared" si="37"/>
        <v>108.84097744640071</v>
      </c>
      <c r="AM87" s="5">
        <f t="shared" si="38"/>
        <v>114.82244376529466</v>
      </c>
      <c r="AN87" s="5">
        <f t="shared" si="39"/>
        <v>120.17140429334484</v>
      </c>
      <c r="AO87" s="5">
        <f t="shared" si="40"/>
        <v>130.82310149790524</v>
      </c>
      <c r="AP87" s="5">
        <f t="shared" si="41"/>
        <v>127.15637456107677</v>
      </c>
      <c r="AQ87" s="5">
        <f t="shared" si="42"/>
        <v>90.562254016064244</v>
      </c>
      <c r="AR87" s="5">
        <f t="shared" si="43"/>
        <v>89.630457783218503</v>
      </c>
      <c r="AS87" s="5">
        <f t="shared" si="44"/>
        <v>121.56109947567899</v>
      </c>
      <c r="AT87" s="5">
        <f t="shared" si="45"/>
        <v>228.69823471400389</v>
      </c>
      <c r="AU87" s="5">
        <f t="shared" si="46"/>
        <v>119.46095699961181</v>
      </c>
      <c r="AV87" s="5">
        <f t="shared" si="47"/>
        <v>115.54276315789474</v>
      </c>
      <c r="AW87" s="5">
        <f t="shared" si="48"/>
        <v>120.14413340519971</v>
      </c>
      <c r="AX87" s="5">
        <f t="shared" si="49"/>
        <v>79.847384752617018</v>
      </c>
      <c r="AY87" s="5">
        <f t="shared" si="50"/>
        <v>57.334182210862707</v>
      </c>
      <c r="AZ87" s="5">
        <f t="shared" si="51"/>
        <v>118.7242265252743</v>
      </c>
      <c r="BA87" s="5">
        <f t="shared" si="52"/>
        <v>138.88792682689709</v>
      </c>
      <c r="BB87" s="5">
        <f t="shared" si="53"/>
        <v>137.07773012709447</v>
      </c>
      <c r="BC87" s="5">
        <f t="shared" si="54"/>
        <v>92.159537556397737</v>
      </c>
    </row>
    <row r="88" spans="1:55" hidden="1" x14ac:dyDescent="0.2">
      <c r="A88" s="1">
        <v>43388</v>
      </c>
      <c r="B88" s="2">
        <v>94.5</v>
      </c>
      <c r="C88" s="2">
        <v>404</v>
      </c>
      <c r="D88" s="2">
        <v>100.30999799999999</v>
      </c>
      <c r="E88" s="2">
        <v>21.110001</v>
      </c>
      <c r="F88" s="2">
        <v>107</v>
      </c>
      <c r="G88" s="2">
        <v>134.990005</v>
      </c>
      <c r="H88" s="2">
        <v>430</v>
      </c>
      <c r="I88" s="2">
        <v>35.145000000000003</v>
      </c>
      <c r="J88" s="2">
        <v>42.07</v>
      </c>
      <c r="K88" s="2">
        <v>78.540001000000004</v>
      </c>
      <c r="L88" s="2">
        <v>47.810001</v>
      </c>
      <c r="M88" s="2">
        <v>93.849997999999999</v>
      </c>
      <c r="N88" s="2">
        <v>164.69000199999999</v>
      </c>
      <c r="O88" s="2">
        <v>107.199997</v>
      </c>
      <c r="P88" s="2">
        <v>16.329999999999998</v>
      </c>
      <c r="Q88" s="2">
        <v>112.220001</v>
      </c>
      <c r="R88" s="2">
        <v>145.63000500000001</v>
      </c>
      <c r="S88" s="2">
        <v>23.27</v>
      </c>
      <c r="T88" s="2">
        <v>79.800003000000004</v>
      </c>
      <c r="U88" s="2">
        <v>27.4</v>
      </c>
      <c r="V88" s="2">
        <v>70.129997000000003</v>
      </c>
      <c r="W88" s="2">
        <v>84.360000999999997</v>
      </c>
      <c r="X88" s="2">
        <v>21.184999000000001</v>
      </c>
      <c r="Y88" s="2">
        <v>41.799999</v>
      </c>
      <c r="Z88" s="2">
        <v>149.779999</v>
      </c>
      <c r="AA88" s="2">
        <v>125.5</v>
      </c>
      <c r="AB88" s="2">
        <v>19.247999</v>
      </c>
      <c r="AC88" s="5">
        <f t="shared" si="28"/>
        <v>133.34273458405244</v>
      </c>
      <c r="AD88" s="5">
        <f t="shared" si="29"/>
        <v>77.099236641221367</v>
      </c>
      <c r="AE88" s="5">
        <f t="shared" si="30"/>
        <v>82.921383128698153</v>
      </c>
      <c r="AF88" s="5">
        <f t="shared" si="31"/>
        <v>115.86170229756874</v>
      </c>
      <c r="AG88" s="5">
        <f t="shared" si="32"/>
        <v>97.008156926342053</v>
      </c>
      <c r="AH88" s="5">
        <f t="shared" si="33"/>
        <v>226.98840210209511</v>
      </c>
      <c r="AI88" s="5">
        <f t="shared" si="34"/>
        <v>202.35294117647058</v>
      </c>
      <c r="AJ88" s="5">
        <f t="shared" si="35"/>
        <v>122.62735519888348</v>
      </c>
      <c r="AK88" s="5">
        <f t="shared" si="36"/>
        <v>118.40698334947885</v>
      </c>
      <c r="AL88" s="5">
        <f t="shared" si="37"/>
        <v>105.84906223109417</v>
      </c>
      <c r="AM88" s="5">
        <f t="shared" si="38"/>
        <v>109.53035236974331</v>
      </c>
      <c r="AN88" s="5">
        <f t="shared" si="39"/>
        <v>116.5693648846264</v>
      </c>
      <c r="AO88" s="5">
        <f t="shared" si="40"/>
        <v>129.59552990878927</v>
      </c>
      <c r="AP88" s="5">
        <f t="shared" si="41"/>
        <v>119.30996036304865</v>
      </c>
      <c r="AQ88" s="5">
        <f t="shared" si="42"/>
        <v>81.977911646586335</v>
      </c>
      <c r="AR88" s="5">
        <f t="shared" si="43"/>
        <v>89.375599544052236</v>
      </c>
      <c r="AS88" s="5">
        <f t="shared" si="44"/>
        <v>116.46673371347782</v>
      </c>
      <c r="AT88" s="5">
        <f t="shared" si="45"/>
        <v>229.48717948717947</v>
      </c>
      <c r="AU88" s="5">
        <f t="shared" si="46"/>
        <v>110.29717374698478</v>
      </c>
      <c r="AV88" s="5">
        <f t="shared" si="47"/>
        <v>112.66447368421051</v>
      </c>
      <c r="AW88" s="5">
        <f t="shared" si="48"/>
        <v>117.52974585318405</v>
      </c>
      <c r="AX88" s="5">
        <f t="shared" si="49"/>
        <v>77.558153283758941</v>
      </c>
      <c r="AY88" s="5">
        <f t="shared" si="50"/>
        <v>54.043363417261133</v>
      </c>
      <c r="AZ88" s="5">
        <f t="shared" si="51"/>
        <v>114.92988768022786</v>
      </c>
      <c r="BA88" s="5">
        <f t="shared" si="52"/>
        <v>130.13032285196044</v>
      </c>
      <c r="BB88" s="5">
        <f t="shared" si="53"/>
        <v>128.86333431423486</v>
      </c>
      <c r="BC88" s="5">
        <f t="shared" si="54"/>
        <v>93.618676732425911</v>
      </c>
    </row>
    <row r="89" spans="1:55" hidden="1" x14ac:dyDescent="0.2">
      <c r="A89" s="1">
        <v>43395</v>
      </c>
      <c r="B89" s="2">
        <v>97.339995999999999</v>
      </c>
      <c r="C89" s="2">
        <v>414.5</v>
      </c>
      <c r="D89" s="2">
        <v>93.239998</v>
      </c>
      <c r="E89" s="2">
        <v>20.360001</v>
      </c>
      <c r="F89" s="2">
        <v>110</v>
      </c>
      <c r="G89" s="2">
        <v>128.38999899999999</v>
      </c>
      <c r="H89" s="2">
        <v>441.60000600000001</v>
      </c>
      <c r="I89" s="2">
        <v>31.9</v>
      </c>
      <c r="J89" s="2">
        <v>43.200001</v>
      </c>
      <c r="K89" s="2">
        <v>82.5</v>
      </c>
      <c r="L89" s="2">
        <v>47.709999000000003</v>
      </c>
      <c r="M89" s="2">
        <v>93.940002000000007</v>
      </c>
      <c r="N89" s="2">
        <v>167.979996</v>
      </c>
      <c r="O89" s="2">
        <v>108.150002</v>
      </c>
      <c r="P89" s="2">
        <v>16.610001</v>
      </c>
      <c r="Q89" s="2">
        <v>112.33000199999999</v>
      </c>
      <c r="R89" s="2">
        <v>142.96000699999999</v>
      </c>
      <c r="S89" s="2">
        <v>23.049999</v>
      </c>
      <c r="T89" s="2">
        <v>77.569999999999993</v>
      </c>
      <c r="U89" s="2">
        <v>27.68</v>
      </c>
      <c r="V89" s="2">
        <v>68.889999000000003</v>
      </c>
      <c r="W89" s="2">
        <v>84.650002000000001</v>
      </c>
      <c r="X89" s="2">
        <v>22</v>
      </c>
      <c r="Y89" s="2">
        <v>41.959999000000003</v>
      </c>
      <c r="Z89" s="2">
        <v>155.39999399999999</v>
      </c>
      <c r="AA89" s="2">
        <v>127.389999</v>
      </c>
      <c r="AB89" s="2">
        <v>20.149999999999999</v>
      </c>
      <c r="AC89" s="5">
        <f t="shared" si="28"/>
        <v>137.35006614857912</v>
      </c>
      <c r="AD89" s="5">
        <f t="shared" si="29"/>
        <v>79.103053435114504</v>
      </c>
      <c r="AE89" s="5">
        <f t="shared" si="30"/>
        <v>77.076958939596935</v>
      </c>
      <c r="AF89" s="5">
        <f t="shared" si="31"/>
        <v>111.74534641851517</v>
      </c>
      <c r="AG89" s="5">
        <f t="shared" si="32"/>
        <v>99.728011793435755</v>
      </c>
      <c r="AH89" s="5">
        <f t="shared" si="33"/>
        <v>215.89035957810054</v>
      </c>
      <c r="AI89" s="5">
        <f t="shared" si="34"/>
        <v>207.81176752941178</v>
      </c>
      <c r="AJ89" s="5">
        <f t="shared" si="35"/>
        <v>111.3049546406141</v>
      </c>
      <c r="AK89" s="5">
        <f t="shared" si="36"/>
        <v>121.58739717386426</v>
      </c>
      <c r="AL89" s="5">
        <f t="shared" si="37"/>
        <v>111.18598832288362</v>
      </c>
      <c r="AM89" s="5">
        <f t="shared" si="38"/>
        <v>109.30125272388305</v>
      </c>
      <c r="AN89" s="5">
        <f t="shared" si="39"/>
        <v>116.6811572057842</v>
      </c>
      <c r="AO89" s="5">
        <f t="shared" si="40"/>
        <v>132.18444551173363</v>
      </c>
      <c r="AP89" s="5">
        <f t="shared" si="41"/>
        <v>120.36728370322278</v>
      </c>
      <c r="AQ89" s="5">
        <f t="shared" si="42"/>
        <v>83.383539156626497</v>
      </c>
      <c r="AR89" s="5">
        <f t="shared" si="43"/>
        <v>89.463207860197642</v>
      </c>
      <c r="AS89" s="5">
        <f t="shared" si="44"/>
        <v>114.33141863138661</v>
      </c>
      <c r="AT89" s="5">
        <f t="shared" si="45"/>
        <v>227.31754437869819</v>
      </c>
      <c r="AU89" s="5">
        <f t="shared" si="46"/>
        <v>107.21493039985985</v>
      </c>
      <c r="AV89" s="5">
        <f t="shared" si="47"/>
        <v>113.81578947368421</v>
      </c>
      <c r="AW89" s="5">
        <f t="shared" si="48"/>
        <v>115.451652939556</v>
      </c>
      <c r="AX89" s="5">
        <f t="shared" si="49"/>
        <v>77.824771844022393</v>
      </c>
      <c r="AY89" s="5">
        <f t="shared" si="50"/>
        <v>56.122447547896748</v>
      </c>
      <c r="AZ89" s="5">
        <f t="shared" si="51"/>
        <v>115.36981070579628</v>
      </c>
      <c r="BA89" s="5">
        <f t="shared" si="52"/>
        <v>135.01302927911431</v>
      </c>
      <c r="BB89" s="5">
        <f t="shared" si="53"/>
        <v>130.8039842982235</v>
      </c>
      <c r="BC89" s="5">
        <f t="shared" si="54"/>
        <v>98.005841342696556</v>
      </c>
    </row>
    <row r="90" spans="1:55" hidden="1" x14ac:dyDescent="0.2">
      <c r="A90" s="1">
        <v>43402</v>
      </c>
      <c r="B90" s="2">
        <v>99.510002</v>
      </c>
      <c r="C90" s="2">
        <v>409.39999399999999</v>
      </c>
      <c r="D90" s="2">
        <v>89.699996999999996</v>
      </c>
      <c r="E90" s="2">
        <v>20.700001</v>
      </c>
      <c r="F90" s="2">
        <v>104</v>
      </c>
      <c r="G90" s="2">
        <v>136.83000200000001</v>
      </c>
      <c r="H90" s="2">
        <v>427.39999399999999</v>
      </c>
      <c r="I90" s="2">
        <v>31.549999</v>
      </c>
      <c r="J90" s="2">
        <v>42.849997999999999</v>
      </c>
      <c r="K90" s="2">
        <v>83.760002</v>
      </c>
      <c r="L90" s="2">
        <v>49.700001</v>
      </c>
      <c r="M90" s="2">
        <v>91.089995999999999</v>
      </c>
      <c r="N90" s="2">
        <v>175</v>
      </c>
      <c r="O90" s="2">
        <v>104.459999</v>
      </c>
      <c r="P90" s="2">
        <v>16.440000999999999</v>
      </c>
      <c r="Q90" s="2">
        <v>114.790001</v>
      </c>
      <c r="R90" s="2">
        <v>139.35000600000001</v>
      </c>
      <c r="S90" s="2">
        <v>22</v>
      </c>
      <c r="T90" s="2">
        <v>73.449996999999996</v>
      </c>
      <c r="U90" s="2">
        <v>26.16</v>
      </c>
      <c r="V90" s="2">
        <v>65.059997999999993</v>
      </c>
      <c r="W90" s="2">
        <v>76.470000999999996</v>
      </c>
      <c r="X90" s="2">
        <v>21</v>
      </c>
      <c r="Y90" s="2">
        <v>40.669998</v>
      </c>
      <c r="Z90" s="2">
        <v>147</v>
      </c>
      <c r="AA90" s="2">
        <v>125.05999799999999</v>
      </c>
      <c r="AB90" s="2">
        <v>20.094999000000001</v>
      </c>
      <c r="AC90" s="5">
        <f t="shared" si="28"/>
        <v>140.41201889041827</v>
      </c>
      <c r="AD90" s="5">
        <f t="shared" si="29"/>
        <v>78.129769847328248</v>
      </c>
      <c r="AE90" s="5">
        <f t="shared" si="30"/>
        <v>74.150612762250034</v>
      </c>
      <c r="AF90" s="5">
        <f t="shared" si="31"/>
        <v>113.61142775035277</v>
      </c>
      <c r="AG90" s="5">
        <f t="shared" si="32"/>
        <v>94.288302059248352</v>
      </c>
      <c r="AH90" s="5">
        <f t="shared" si="33"/>
        <v>230.08239397877256</v>
      </c>
      <c r="AI90" s="5">
        <f t="shared" si="34"/>
        <v>201.12940894117645</v>
      </c>
      <c r="AJ90" s="5">
        <f t="shared" si="35"/>
        <v>110.08373691556174</v>
      </c>
      <c r="AK90" s="5">
        <f t="shared" si="36"/>
        <v>120.60230567414314</v>
      </c>
      <c r="AL90" s="5">
        <f t="shared" si="37"/>
        <v>112.88410429450558</v>
      </c>
      <c r="AM90" s="5">
        <f t="shared" si="38"/>
        <v>113.8602490785682</v>
      </c>
      <c r="AN90" s="5">
        <f t="shared" si="39"/>
        <v>113.1412169136451</v>
      </c>
      <c r="AO90" s="5">
        <f t="shared" si="40"/>
        <v>137.70852789253183</v>
      </c>
      <c r="AP90" s="5">
        <f t="shared" si="41"/>
        <v>116.26043553167358</v>
      </c>
      <c r="AQ90" s="5">
        <f t="shared" si="42"/>
        <v>82.530125502008019</v>
      </c>
      <c r="AR90" s="5">
        <f t="shared" si="43"/>
        <v>91.422429777356328</v>
      </c>
      <c r="AS90" s="5">
        <f t="shared" si="44"/>
        <v>111.44434171909516</v>
      </c>
      <c r="AT90" s="5">
        <f t="shared" si="45"/>
        <v>216.96252465483235</v>
      </c>
      <c r="AU90" s="5">
        <f t="shared" si="46"/>
        <v>101.52038566746056</v>
      </c>
      <c r="AV90" s="5">
        <f t="shared" si="47"/>
        <v>107.56578947368421</v>
      </c>
      <c r="AW90" s="5">
        <f t="shared" si="48"/>
        <v>109.03301521813356</v>
      </c>
      <c r="AX90" s="5">
        <f t="shared" si="49"/>
        <v>70.304314709138026</v>
      </c>
      <c r="AY90" s="5">
        <f t="shared" si="50"/>
        <v>53.571427204810526</v>
      </c>
      <c r="AZ90" s="5">
        <f t="shared" si="51"/>
        <v>111.82292856263207</v>
      </c>
      <c r="BA90" s="5">
        <f t="shared" si="52"/>
        <v>127.71503262754185</v>
      </c>
      <c r="BB90" s="5">
        <f t="shared" si="53"/>
        <v>128.41154049092862</v>
      </c>
      <c r="BC90" s="5">
        <f t="shared" si="54"/>
        <v>97.738326738245462</v>
      </c>
    </row>
    <row r="91" spans="1:55" x14ac:dyDescent="0.2">
      <c r="A91" s="1">
        <v>43409</v>
      </c>
      <c r="B91" s="2">
        <v>101.19000200000001</v>
      </c>
      <c r="C91" s="2">
        <v>409.20001200000002</v>
      </c>
      <c r="D91" s="2">
        <v>101.540001</v>
      </c>
      <c r="E91" s="2">
        <v>21.01</v>
      </c>
      <c r="F91" s="2">
        <v>109</v>
      </c>
      <c r="G91" s="2">
        <v>143.949997</v>
      </c>
      <c r="H91" s="2">
        <v>451.20001200000002</v>
      </c>
      <c r="I91" s="2">
        <v>33.779998999999997</v>
      </c>
      <c r="J91" s="2">
        <v>42.98</v>
      </c>
      <c r="K91" s="2">
        <v>83.720000999999996</v>
      </c>
      <c r="L91" s="2">
        <v>50.34</v>
      </c>
      <c r="M91" s="2">
        <v>91.949996999999996</v>
      </c>
      <c r="N91" s="2">
        <v>177.41000399999999</v>
      </c>
      <c r="O91" s="2">
        <v>108.610001</v>
      </c>
      <c r="P91" s="2">
        <v>17.579999999999998</v>
      </c>
      <c r="Q91" s="2">
        <v>114</v>
      </c>
      <c r="R91" s="2">
        <v>146.5</v>
      </c>
      <c r="S91" s="2">
        <v>21.67</v>
      </c>
      <c r="T91" s="2">
        <v>73.639999000000003</v>
      </c>
      <c r="U91" s="2">
        <v>25.5</v>
      </c>
      <c r="V91" s="2">
        <v>66.300003000000004</v>
      </c>
      <c r="W91" s="2">
        <v>76.050003000000004</v>
      </c>
      <c r="X91" s="2">
        <v>21.889999</v>
      </c>
      <c r="Y91" s="2">
        <v>41.200001</v>
      </c>
      <c r="Z91" s="2">
        <v>153</v>
      </c>
      <c r="AA91" s="2">
        <v>127.900002</v>
      </c>
      <c r="AB91" s="2">
        <v>20.34</v>
      </c>
      <c r="AC91" s="5">
        <f t="shared" si="28"/>
        <v>142.78255639413479</v>
      </c>
      <c r="AD91" s="5">
        <f t="shared" si="29"/>
        <v>78.091605343511446</v>
      </c>
      <c r="AE91" s="5">
        <f t="shared" si="30"/>
        <v>83.938166620334258</v>
      </c>
      <c r="AF91" s="5">
        <f t="shared" si="31"/>
        <v>115.31284935855375</v>
      </c>
      <c r="AG91" s="5">
        <f t="shared" si="32"/>
        <v>98.821393504404526</v>
      </c>
      <c r="AH91" s="5">
        <f t="shared" si="33"/>
        <v>242.05480844030922</v>
      </c>
      <c r="AI91" s="5">
        <f t="shared" si="34"/>
        <v>212.32941741176469</v>
      </c>
      <c r="AJ91" s="5">
        <f t="shared" si="35"/>
        <v>117.86461618981157</v>
      </c>
      <c r="AK91" s="5">
        <f t="shared" si="36"/>
        <v>120.96819929547422</v>
      </c>
      <c r="AL91" s="5">
        <f t="shared" si="37"/>
        <v>112.83019458882188</v>
      </c>
      <c r="AM91" s="5">
        <f t="shared" si="38"/>
        <v>115.3264551969551</v>
      </c>
      <c r="AN91" s="5">
        <f t="shared" si="39"/>
        <v>114.20940841611207</v>
      </c>
      <c r="AO91" s="5">
        <f t="shared" si="40"/>
        <v>139.6049741957039</v>
      </c>
      <c r="AP91" s="5">
        <f t="shared" si="41"/>
        <v>120.87924698673893</v>
      </c>
      <c r="AQ91" s="5">
        <f t="shared" si="42"/>
        <v>88.253012048192758</v>
      </c>
      <c r="AR91" s="5">
        <f t="shared" si="43"/>
        <v>90.793247702982598</v>
      </c>
      <c r="AS91" s="5">
        <f t="shared" si="44"/>
        <v>117.1625070604406</v>
      </c>
      <c r="AT91" s="5">
        <f t="shared" si="45"/>
        <v>213.70808678500987</v>
      </c>
      <c r="AU91" s="5">
        <f t="shared" si="46"/>
        <v>101.78300074037321</v>
      </c>
      <c r="AV91" s="5">
        <f t="shared" si="47"/>
        <v>104.85197368421053</v>
      </c>
      <c r="AW91" s="5">
        <f t="shared" si="48"/>
        <v>111.11111986295023</v>
      </c>
      <c r="AX91" s="5">
        <f t="shared" si="49"/>
        <v>69.918180654174336</v>
      </c>
      <c r="AY91" s="5">
        <f t="shared" si="50"/>
        <v>55.841832759136921</v>
      </c>
      <c r="AZ91" s="5">
        <f t="shared" si="51"/>
        <v>113.28018183338415</v>
      </c>
      <c r="BA91" s="5">
        <f t="shared" si="52"/>
        <v>132.92789110213539</v>
      </c>
      <c r="BB91" s="5">
        <f t="shared" si="53"/>
        <v>131.32765511169171</v>
      </c>
      <c r="BC91" s="5">
        <f t="shared" si="54"/>
        <v>98.929965901262932</v>
      </c>
    </row>
    <row r="92" spans="1:55" hidden="1" x14ac:dyDescent="0.2">
      <c r="A92" s="1">
        <v>43416</v>
      </c>
      <c r="B92" s="2">
        <v>105.5</v>
      </c>
      <c r="C92" s="2">
        <v>483.39999399999999</v>
      </c>
      <c r="D92" s="2">
        <v>105.589996</v>
      </c>
      <c r="E92" s="2">
        <v>20.719999000000001</v>
      </c>
      <c r="F92" s="2">
        <v>107</v>
      </c>
      <c r="G92" s="2">
        <v>139.28999300000001</v>
      </c>
      <c r="H92" s="2">
        <v>490.79998799999998</v>
      </c>
      <c r="I92" s="2">
        <v>33.869999</v>
      </c>
      <c r="J92" s="2">
        <v>44.900002000000001</v>
      </c>
      <c r="K92" s="2">
        <v>85.5</v>
      </c>
      <c r="L92" s="2">
        <v>49.34</v>
      </c>
      <c r="M92" s="2">
        <v>94.480002999999996</v>
      </c>
      <c r="N92" s="2">
        <v>185.949997</v>
      </c>
      <c r="O92" s="2">
        <v>111.41999800000001</v>
      </c>
      <c r="P92" s="2">
        <v>18.309999000000001</v>
      </c>
      <c r="Q92" s="2">
        <v>115.199997</v>
      </c>
      <c r="R92" s="2">
        <v>137</v>
      </c>
      <c r="S92" s="2">
        <v>21.719999000000001</v>
      </c>
      <c r="T92" s="2">
        <v>73.5</v>
      </c>
      <c r="U92" s="2">
        <v>26.219999000000001</v>
      </c>
      <c r="V92" s="2">
        <v>65.559997999999993</v>
      </c>
      <c r="W92" s="2">
        <v>73.209998999999996</v>
      </c>
      <c r="X92" s="2">
        <v>22</v>
      </c>
      <c r="Y92" s="2">
        <v>43.27</v>
      </c>
      <c r="Z92" s="2">
        <v>155.259995</v>
      </c>
      <c r="AA92" s="2">
        <v>130.13999899999999</v>
      </c>
      <c r="AB92" s="2">
        <v>22.52</v>
      </c>
      <c r="AC92" s="5">
        <f t="shared" si="28"/>
        <v>148.86411109648182</v>
      </c>
      <c r="AD92" s="5">
        <f t="shared" si="29"/>
        <v>92.251907251908392</v>
      </c>
      <c r="AE92" s="5">
        <f t="shared" si="30"/>
        <v>87.286099964568905</v>
      </c>
      <c r="AF92" s="5">
        <f t="shared" si="31"/>
        <v>113.72118626351187</v>
      </c>
      <c r="AG92" s="5">
        <f t="shared" si="32"/>
        <v>97.008156926342053</v>
      </c>
      <c r="AH92" s="5">
        <f t="shared" si="33"/>
        <v>234.21891820718147</v>
      </c>
      <c r="AI92" s="5">
        <f t="shared" si="34"/>
        <v>230.96470023529409</v>
      </c>
      <c r="AJ92" s="5">
        <f t="shared" si="35"/>
        <v>118.17864270760643</v>
      </c>
      <c r="AK92" s="5">
        <f t="shared" si="36"/>
        <v>126.37208911826878</v>
      </c>
      <c r="AL92" s="5">
        <f t="shared" si="37"/>
        <v>115.22911517098848</v>
      </c>
      <c r="AM92" s="5">
        <f t="shared" si="38"/>
        <v>113.0355045573652</v>
      </c>
      <c r="AN92" s="5">
        <f t="shared" si="39"/>
        <v>117.351882564852</v>
      </c>
      <c r="AO92" s="5">
        <f t="shared" si="40"/>
        <v>146.32514484851836</v>
      </c>
      <c r="AP92" s="5">
        <f t="shared" si="41"/>
        <v>124.00667833069959</v>
      </c>
      <c r="AQ92" s="5">
        <f t="shared" si="42"/>
        <v>91.917665662650606</v>
      </c>
      <c r="AR92" s="5">
        <f t="shared" si="43"/>
        <v>91.748963710560119</v>
      </c>
      <c r="AS92" s="5">
        <f t="shared" si="44"/>
        <v>109.56493834321066</v>
      </c>
      <c r="AT92" s="5">
        <f t="shared" si="45"/>
        <v>214.20117357001973</v>
      </c>
      <c r="AU92" s="5">
        <f t="shared" si="46"/>
        <v>101.58949831622664</v>
      </c>
      <c r="AV92" s="5">
        <f t="shared" si="47"/>
        <v>107.81249588815788</v>
      </c>
      <c r="AW92" s="5">
        <f t="shared" si="48"/>
        <v>109.87095726063205</v>
      </c>
      <c r="AX92" s="5">
        <f t="shared" si="49"/>
        <v>67.307162838296293</v>
      </c>
      <c r="AY92" s="5">
        <f t="shared" si="50"/>
        <v>56.122447547896748</v>
      </c>
      <c r="AZ92" s="5">
        <f t="shared" si="51"/>
        <v>118.97168322715655</v>
      </c>
      <c r="BA92" s="5">
        <f t="shared" si="52"/>
        <v>134.89139678351688</v>
      </c>
      <c r="BB92" s="5">
        <f t="shared" si="53"/>
        <v>133.62768285889393</v>
      </c>
      <c r="BC92" s="5">
        <f t="shared" si="54"/>
        <v>109.53307925744549</v>
      </c>
    </row>
    <row r="93" spans="1:55" hidden="1" x14ac:dyDescent="0.2">
      <c r="A93" s="1">
        <v>43423</v>
      </c>
      <c r="B93" s="2">
        <v>97.940002000000007</v>
      </c>
      <c r="C93" s="2">
        <v>465.79998799999998</v>
      </c>
      <c r="D93" s="2">
        <v>106.18</v>
      </c>
      <c r="E93" s="2">
        <v>19.815000999999999</v>
      </c>
      <c r="F93" s="2">
        <v>107</v>
      </c>
      <c r="G93" s="2">
        <v>150.300003</v>
      </c>
      <c r="H93" s="2">
        <v>488</v>
      </c>
      <c r="I93" s="2">
        <v>33.169998</v>
      </c>
      <c r="J93" s="2">
        <v>45.759998000000003</v>
      </c>
      <c r="K93" s="2">
        <v>84.419998000000007</v>
      </c>
      <c r="L93" s="2">
        <v>49.950001</v>
      </c>
      <c r="M93" s="2">
        <v>94.010002</v>
      </c>
      <c r="N93" s="2">
        <v>187.740005</v>
      </c>
      <c r="O93" s="2">
        <v>109.959999</v>
      </c>
      <c r="P93" s="2">
        <v>17.920000000000002</v>
      </c>
      <c r="Q93" s="2">
        <v>114.040001</v>
      </c>
      <c r="R93" s="2">
        <v>132.5</v>
      </c>
      <c r="S93" s="2">
        <v>21.02</v>
      </c>
      <c r="T93" s="2">
        <v>73.930000000000007</v>
      </c>
      <c r="U93" s="2">
        <v>26.620000999999998</v>
      </c>
      <c r="V93" s="2">
        <v>65.080001999999993</v>
      </c>
      <c r="W93" s="2">
        <v>79.169998000000007</v>
      </c>
      <c r="X93" s="2">
        <v>22</v>
      </c>
      <c r="Y93" s="2">
        <v>43.75</v>
      </c>
      <c r="Z93" s="2">
        <v>148.53999300000001</v>
      </c>
      <c r="AA93" s="2">
        <v>135.990005</v>
      </c>
      <c r="AB93" s="2">
        <v>22.84</v>
      </c>
      <c r="AC93" s="5">
        <f t="shared" ref="AC93:AC156" si="55">B93/B$3*100</f>
        <v>138.19669515182611</v>
      </c>
      <c r="AD93" s="5">
        <f t="shared" ref="AD93:AD156" si="56">C93/C$3*100</f>
        <v>88.893127480916021</v>
      </c>
      <c r="AE93" s="5">
        <f t="shared" ref="AE93:AE156" si="57">D93/D$3*100</f>
        <v>87.773827496289769</v>
      </c>
      <c r="AF93" s="5">
        <f t="shared" ref="AF93:AF156" si="58">E93/E$3*100</f>
        <v>108.75412781306957</v>
      </c>
      <c r="AG93" s="5">
        <f t="shared" ref="AG93:AG156" si="59">F93/F$3*100</f>
        <v>97.008156926342053</v>
      </c>
      <c r="AH93" s="5">
        <f t="shared" ref="AH93:AH156" si="60">G93/G$3*100</f>
        <v>252.7324709478313</v>
      </c>
      <c r="AI93" s="5">
        <f t="shared" ref="AI93:AI156" si="61">H93/H$3*100</f>
        <v>229.64705882352939</v>
      </c>
      <c r="AJ93" s="5">
        <f t="shared" ref="AJ93:AJ156" si="62">I93/I$3*100</f>
        <v>115.73621074668527</v>
      </c>
      <c r="AK93" s="5">
        <f t="shared" ref="AK93:AK156" si="63">J93/J$3*100</f>
        <v>128.79256765529323</v>
      </c>
      <c r="AL93" s="5">
        <f t="shared" ref="AL93:AL156" si="64">K93/K$3*100</f>
        <v>113.77358681025285</v>
      </c>
      <c r="AM93" s="5">
        <f t="shared" ref="AM93:AM156" si="65">L93/L$3*100</f>
        <v>114.43298673846567</v>
      </c>
      <c r="AN93" s="5">
        <f t="shared" ref="AN93:AN156" si="66">M93/M$3*100</f>
        <v>116.76810292465277</v>
      </c>
      <c r="AO93" s="5">
        <f t="shared" ref="AO93:AO156" si="67">N93/N$3*100</f>
        <v>147.73371265763751</v>
      </c>
      <c r="AP93" s="5">
        <f t="shared" ref="AP93:AP156" si="68">O93/O$3*100</f>
        <v>122.38174896787422</v>
      </c>
      <c r="AQ93" s="5">
        <f t="shared" ref="AQ93:AQ156" si="69">P93/P$3*100</f>
        <v>89.959839357429715</v>
      </c>
      <c r="AR93" s="5">
        <f t="shared" ref="AR93:AR156" si="70">Q93/Q$3*100</f>
        <v>90.825105779310391</v>
      </c>
      <c r="AS93" s="5">
        <f t="shared" ref="AS93:AS156" si="71">R93/R$3*100</f>
        <v>105.96609000347017</v>
      </c>
      <c r="AT93" s="5">
        <f t="shared" ref="AT93:AT156" si="72">S93/S$3*100</f>
        <v>207.29783037475343</v>
      </c>
      <c r="AU93" s="5">
        <f t="shared" ref="AU93:AU156" si="73">T93/T$3*100</f>
        <v>102.18383143562771</v>
      </c>
      <c r="AV93" s="5">
        <f t="shared" ref="AV93:AV156" si="74">U93/U$3*100</f>
        <v>109.45724095394735</v>
      </c>
      <c r="AW93" s="5">
        <f t="shared" ref="AW93:AW156" si="75">V93/V$3*100</f>
        <v>109.06653960336985</v>
      </c>
      <c r="AX93" s="5">
        <f t="shared" ref="AX93:AX156" si="76">W93/W$3*100</f>
        <v>72.786614124849152</v>
      </c>
      <c r="AY93" s="5">
        <f t="shared" ref="AY93:AY156" si="77">X93/X$3*100</f>
        <v>56.122447547896748</v>
      </c>
      <c r="AZ93" s="5">
        <f t="shared" ref="AZ93:AZ156" si="78">Y93/Y$3*100</f>
        <v>120.29145230386176</v>
      </c>
      <c r="BA93" s="5">
        <f t="shared" ref="BA93:BA156" si="79">Z93/Z$3*100</f>
        <v>129.05299355435261</v>
      </c>
      <c r="BB93" s="5">
        <f t="shared" ref="BB93:BB156" si="80">AA93/AA$3*100</f>
        <v>139.63446595784438</v>
      </c>
      <c r="BC93" s="5">
        <f t="shared" ref="BC93:BC156" si="81">AB93/AB$3*100</f>
        <v>111.0894995666099</v>
      </c>
    </row>
    <row r="94" spans="1:55" hidden="1" x14ac:dyDescent="0.2">
      <c r="A94" s="1">
        <v>43430</v>
      </c>
      <c r="B94" s="2">
        <v>95.690002000000007</v>
      </c>
      <c r="C94" s="2">
        <v>471.5</v>
      </c>
      <c r="D94" s="2">
        <v>104.66999800000001</v>
      </c>
      <c r="E94" s="2">
        <v>19.389999</v>
      </c>
      <c r="F94" s="2">
        <v>103</v>
      </c>
      <c r="G94" s="2">
        <v>137.88000500000001</v>
      </c>
      <c r="H94" s="2">
        <v>467.20001200000002</v>
      </c>
      <c r="I94" s="2">
        <v>33.564999</v>
      </c>
      <c r="J94" s="2">
        <v>46.41</v>
      </c>
      <c r="K94" s="2">
        <v>84.519997000000004</v>
      </c>
      <c r="L94" s="2">
        <v>50.450001</v>
      </c>
      <c r="M94" s="2">
        <v>90.620002999999997</v>
      </c>
      <c r="N94" s="2">
        <v>182.39999399999999</v>
      </c>
      <c r="O94" s="2">
        <v>107.720001</v>
      </c>
      <c r="P94" s="2">
        <v>18.5</v>
      </c>
      <c r="Q94" s="2">
        <v>115.449997</v>
      </c>
      <c r="R94" s="2">
        <v>126.769997</v>
      </c>
      <c r="S94" s="2">
        <v>19.489999999999998</v>
      </c>
      <c r="T94" s="2">
        <v>74.910004000000001</v>
      </c>
      <c r="U94" s="2">
        <v>25.860001</v>
      </c>
      <c r="V94" s="2">
        <v>62.669998</v>
      </c>
      <c r="W94" s="2">
        <v>75.699996999999996</v>
      </c>
      <c r="X94" s="2">
        <v>21.704999999999998</v>
      </c>
      <c r="Y94" s="2">
        <v>43.32</v>
      </c>
      <c r="Z94" s="2">
        <v>147</v>
      </c>
      <c r="AA94" s="2">
        <v>134.550003</v>
      </c>
      <c r="AB94" s="2">
        <v>22.59</v>
      </c>
      <c r="AC94" s="5">
        <f t="shared" si="55"/>
        <v>135.02186813792011</v>
      </c>
      <c r="AD94" s="5">
        <f t="shared" si="56"/>
        <v>89.98091603053436</v>
      </c>
      <c r="AE94" s="5">
        <f t="shared" si="57"/>
        <v>86.525582487182092</v>
      </c>
      <c r="AF94" s="5">
        <f t="shared" si="58"/>
        <v>106.42151517132355</v>
      </c>
      <c r="AG94" s="5">
        <f t="shared" si="59"/>
        <v>93.381683770217123</v>
      </c>
      <c r="AH94" s="5">
        <f t="shared" si="60"/>
        <v>231.84799509251732</v>
      </c>
      <c r="AI94" s="5">
        <f t="shared" si="61"/>
        <v>219.85882917647061</v>
      </c>
      <c r="AJ94" s="5">
        <f t="shared" si="62"/>
        <v>117.11444173063504</v>
      </c>
      <c r="AK94" s="5">
        <f t="shared" si="63"/>
        <v>130.62201324576452</v>
      </c>
      <c r="AL94" s="5">
        <f t="shared" si="64"/>
        <v>113.90835635748073</v>
      </c>
      <c r="AM94" s="5">
        <f t="shared" si="65"/>
        <v>115.57846205826061</v>
      </c>
      <c r="AN94" s="5">
        <f t="shared" si="66"/>
        <v>112.55744721009944</v>
      </c>
      <c r="AO94" s="5">
        <f t="shared" si="67"/>
        <v>143.53162663626651</v>
      </c>
      <c r="AP94" s="5">
        <f t="shared" si="68"/>
        <v>119.88870717615374</v>
      </c>
      <c r="AQ94" s="5">
        <f t="shared" si="69"/>
        <v>92.871485943775085</v>
      </c>
      <c r="AR94" s="5">
        <f t="shared" si="70"/>
        <v>91.94807170990876</v>
      </c>
      <c r="AS94" s="5">
        <f t="shared" si="71"/>
        <v>101.38355405163504</v>
      </c>
      <c r="AT94" s="5">
        <f t="shared" si="72"/>
        <v>192.20907297830371</v>
      </c>
      <c r="AU94" s="5">
        <f t="shared" si="73"/>
        <v>103.53836360852422</v>
      </c>
      <c r="AV94" s="5">
        <f t="shared" si="74"/>
        <v>106.33224095394738</v>
      </c>
      <c r="AW94" s="5">
        <f t="shared" si="75"/>
        <v>105.02765225499087</v>
      </c>
      <c r="AX94" s="5">
        <f t="shared" si="76"/>
        <v>69.596395226525559</v>
      </c>
      <c r="AY94" s="5">
        <f t="shared" si="77"/>
        <v>55.369896546686306</v>
      </c>
      <c r="AZ94" s="5">
        <f t="shared" si="78"/>
        <v>119.10915917264666</v>
      </c>
      <c r="BA94" s="5">
        <f t="shared" si="79"/>
        <v>127.71503262754185</v>
      </c>
      <c r="BB94" s="5">
        <f t="shared" si="80"/>
        <v>138.15587265793073</v>
      </c>
      <c r="BC94" s="5">
        <f t="shared" si="81"/>
        <v>109.8735462000752</v>
      </c>
    </row>
    <row r="95" spans="1:55" x14ac:dyDescent="0.2">
      <c r="A95" s="1">
        <v>43437</v>
      </c>
      <c r="B95" s="2">
        <v>98.019997000000004</v>
      </c>
      <c r="C95" s="2">
        <v>501</v>
      </c>
      <c r="D95" s="2">
        <v>107.769997</v>
      </c>
      <c r="E95" s="2">
        <v>19.950001</v>
      </c>
      <c r="F95" s="2">
        <v>104</v>
      </c>
      <c r="G95" s="2">
        <v>156.55999800000001</v>
      </c>
      <c r="H95" s="2">
        <v>492.20001200000002</v>
      </c>
      <c r="I95" s="2">
        <v>34</v>
      </c>
      <c r="J95" s="2">
        <v>46.200001</v>
      </c>
      <c r="K95" s="2">
        <v>85.580001999999993</v>
      </c>
      <c r="L95" s="2">
        <v>51.400002000000001</v>
      </c>
      <c r="M95" s="2">
        <v>98</v>
      </c>
      <c r="N95" s="2">
        <v>188.10000600000001</v>
      </c>
      <c r="O95" s="2">
        <v>112.379997</v>
      </c>
      <c r="P95" s="2">
        <v>19.52</v>
      </c>
      <c r="Q95" s="2">
        <v>114.44000200000001</v>
      </c>
      <c r="R95" s="2">
        <v>125</v>
      </c>
      <c r="S95" s="2">
        <v>17.43</v>
      </c>
      <c r="T95" s="2">
        <v>78.760002</v>
      </c>
      <c r="U95" s="2">
        <v>26.059999000000001</v>
      </c>
      <c r="V95" s="2">
        <v>66.040001000000004</v>
      </c>
      <c r="W95" s="2">
        <v>76.930000000000007</v>
      </c>
      <c r="X95" s="2">
        <v>21.375</v>
      </c>
      <c r="Y95" s="2">
        <v>44.330002</v>
      </c>
      <c r="Z95" s="2">
        <v>155</v>
      </c>
      <c r="AA95" s="2">
        <v>148.5</v>
      </c>
      <c r="AB95" s="2">
        <v>22.715</v>
      </c>
      <c r="AC95" s="5">
        <f t="shared" si="55"/>
        <v>138.30957083492717</v>
      </c>
      <c r="AD95" s="5">
        <f t="shared" si="56"/>
        <v>95.610687022900763</v>
      </c>
      <c r="AE95" s="5">
        <f t="shared" si="57"/>
        <v>89.088200470462098</v>
      </c>
      <c r="AF95" s="5">
        <f t="shared" si="58"/>
        <v>109.49507187129922</v>
      </c>
      <c r="AG95" s="5">
        <f t="shared" si="59"/>
        <v>94.288302059248352</v>
      </c>
      <c r="AH95" s="5">
        <f t="shared" si="60"/>
        <v>263.25877815270258</v>
      </c>
      <c r="AI95" s="5">
        <f t="shared" si="61"/>
        <v>231.62353505882351</v>
      </c>
      <c r="AJ95" s="5">
        <f t="shared" si="62"/>
        <v>118.63224005582693</v>
      </c>
      <c r="AK95" s="5">
        <f t="shared" si="63"/>
        <v>130.03096622659632</v>
      </c>
      <c r="AL95" s="5">
        <f t="shared" si="64"/>
        <v>115.33693458235584</v>
      </c>
      <c r="AM95" s="5">
        <f t="shared" si="65"/>
        <v>117.75486745682164</v>
      </c>
      <c r="AN95" s="5">
        <f t="shared" si="66"/>
        <v>121.72400641599785</v>
      </c>
      <c r="AO95" s="5">
        <f t="shared" si="67"/>
        <v>148.01699955906517</v>
      </c>
      <c r="AP95" s="5">
        <f t="shared" si="68"/>
        <v>125.07512465387035</v>
      </c>
      <c r="AQ95" s="5">
        <f t="shared" si="69"/>
        <v>97.991967871485926</v>
      </c>
      <c r="AR95" s="5">
        <f t="shared" si="70"/>
        <v>91.143679374700227</v>
      </c>
      <c r="AS95" s="5">
        <f t="shared" si="71"/>
        <v>99.968009437236006</v>
      </c>
      <c r="AT95" s="5">
        <f t="shared" si="72"/>
        <v>171.89349112426032</v>
      </c>
      <c r="AU95" s="5">
        <f t="shared" si="73"/>
        <v>108.85971551789125</v>
      </c>
      <c r="AV95" s="5">
        <f t="shared" si="74"/>
        <v>107.15460115131579</v>
      </c>
      <c r="AW95" s="5">
        <f t="shared" si="75"/>
        <v>110.67538664908285</v>
      </c>
      <c r="AX95" s="5">
        <f t="shared" si="76"/>
        <v>70.727224530492549</v>
      </c>
      <c r="AY95" s="5">
        <f t="shared" si="77"/>
        <v>54.528059833467857</v>
      </c>
      <c r="AZ95" s="5">
        <f t="shared" si="78"/>
        <v>121.88617877058508</v>
      </c>
      <c r="BA95" s="5">
        <f t="shared" si="79"/>
        <v>134.66551059366657</v>
      </c>
      <c r="BB95" s="5">
        <f t="shared" si="80"/>
        <v>152.47972227620622</v>
      </c>
      <c r="BC95" s="5">
        <f t="shared" si="81"/>
        <v>110.48152288334254</v>
      </c>
    </row>
    <row r="96" spans="1:55" hidden="1" x14ac:dyDescent="0.2">
      <c r="A96" s="1">
        <v>43444</v>
      </c>
      <c r="B96" s="2">
        <v>93.559997999999993</v>
      </c>
      <c r="C96" s="2">
        <v>485.5</v>
      </c>
      <c r="D96" s="2">
        <v>100.94000200000001</v>
      </c>
      <c r="E96" s="2">
        <v>17.795000000000002</v>
      </c>
      <c r="F96" s="2">
        <v>101</v>
      </c>
      <c r="G96" s="2">
        <v>146.070007</v>
      </c>
      <c r="H96" s="2">
        <v>470</v>
      </c>
      <c r="I96" s="2">
        <v>32.200001</v>
      </c>
      <c r="J96" s="2">
        <v>46.23</v>
      </c>
      <c r="K96" s="2">
        <v>84.400002000000001</v>
      </c>
      <c r="L96" s="2">
        <v>45.02</v>
      </c>
      <c r="M96" s="2">
        <v>94</v>
      </c>
      <c r="N96" s="2">
        <v>182.96000699999999</v>
      </c>
      <c r="O96" s="2">
        <v>102.870003</v>
      </c>
      <c r="P96" s="2">
        <v>17.889999</v>
      </c>
      <c r="Q96" s="2">
        <v>114.120003</v>
      </c>
      <c r="R96" s="2">
        <v>125.029999</v>
      </c>
      <c r="S96" s="2">
        <v>16.59</v>
      </c>
      <c r="T96" s="2">
        <v>71.190002000000007</v>
      </c>
      <c r="U96" s="2">
        <v>25.120000999999998</v>
      </c>
      <c r="V96" s="2">
        <v>57.950001</v>
      </c>
      <c r="W96" s="2">
        <v>71.129997000000003</v>
      </c>
      <c r="X96" s="2">
        <v>20</v>
      </c>
      <c r="Y96" s="2">
        <v>41.599997999999999</v>
      </c>
      <c r="Z96" s="2">
        <v>139.320007</v>
      </c>
      <c r="AA96" s="2">
        <v>132.55999800000001</v>
      </c>
      <c r="AB96" s="2">
        <v>22.17</v>
      </c>
      <c r="AC96" s="5">
        <f t="shared" si="55"/>
        <v>132.01635958728545</v>
      </c>
      <c r="AD96" s="5">
        <f t="shared" si="56"/>
        <v>92.652671755725194</v>
      </c>
      <c r="AE96" s="5">
        <f t="shared" si="57"/>
        <v>83.442176709579428</v>
      </c>
      <c r="AF96" s="5">
        <f t="shared" si="58"/>
        <v>97.667403823677489</v>
      </c>
      <c r="AG96" s="5">
        <f t="shared" si="59"/>
        <v>91.56844719215465</v>
      </c>
      <c r="AH96" s="5">
        <f t="shared" si="60"/>
        <v>245.61964779519676</v>
      </c>
      <c r="AI96" s="5">
        <f t="shared" si="61"/>
        <v>221.1764705882353</v>
      </c>
      <c r="AJ96" s="5">
        <f t="shared" si="62"/>
        <v>112.35171318911374</v>
      </c>
      <c r="AK96" s="5">
        <f t="shared" si="63"/>
        <v>130.11539910260061</v>
      </c>
      <c r="AL96" s="5">
        <f t="shared" si="64"/>
        <v>113.74663802210128</v>
      </c>
      <c r="AM96" s="5">
        <f t="shared" si="65"/>
        <v>103.13859779433687</v>
      </c>
      <c r="AN96" s="5">
        <f t="shared" si="66"/>
        <v>116.75567962350814</v>
      </c>
      <c r="AO96" s="5">
        <f t="shared" si="67"/>
        <v>143.97230415529896</v>
      </c>
      <c r="AP96" s="5">
        <f t="shared" si="68"/>
        <v>114.49082391743626</v>
      </c>
      <c r="AQ96" s="5">
        <f t="shared" si="69"/>
        <v>89.809231927710826</v>
      </c>
      <c r="AR96" s="5">
        <f t="shared" si="70"/>
        <v>90.88882193196595</v>
      </c>
      <c r="AS96" s="5">
        <f t="shared" si="71"/>
        <v>99.992000959756865</v>
      </c>
      <c r="AT96" s="5">
        <f t="shared" si="72"/>
        <v>163.60946745562129</v>
      </c>
      <c r="AU96" s="5">
        <f t="shared" si="73"/>
        <v>98.396688276342474</v>
      </c>
      <c r="AV96" s="5">
        <f t="shared" si="74"/>
        <v>103.28947779605262</v>
      </c>
      <c r="AW96" s="5">
        <f t="shared" si="75"/>
        <v>97.117484401457503</v>
      </c>
      <c r="AX96" s="5">
        <f t="shared" si="76"/>
        <v>65.394868954533479</v>
      </c>
      <c r="AY96" s="5">
        <f t="shared" si="77"/>
        <v>51.020406861724311</v>
      </c>
      <c r="AZ96" s="5">
        <f t="shared" si="78"/>
        <v>114.37998114874846</v>
      </c>
      <c r="BA96" s="5">
        <f t="shared" si="79"/>
        <v>121.04257986173033</v>
      </c>
      <c r="BB96" s="5">
        <f t="shared" si="80"/>
        <v>136.11253656548453</v>
      </c>
      <c r="BC96" s="5">
        <f t="shared" si="81"/>
        <v>107.83074454429691</v>
      </c>
    </row>
    <row r="97" spans="1:55" hidden="1" x14ac:dyDescent="0.2">
      <c r="A97" s="1">
        <v>43451</v>
      </c>
      <c r="B97" s="2">
        <v>91.220000999999996</v>
      </c>
      <c r="C97" s="2">
        <v>522.59997599999997</v>
      </c>
      <c r="D97" s="2">
        <v>100.889999</v>
      </c>
      <c r="E97" s="2">
        <v>18.200001</v>
      </c>
      <c r="F97" s="2">
        <v>100</v>
      </c>
      <c r="G97" s="2">
        <v>139.91999799999999</v>
      </c>
      <c r="H97" s="2">
        <v>449.20001200000002</v>
      </c>
      <c r="I97" s="2">
        <v>32.479999999999997</v>
      </c>
      <c r="J97" s="2">
        <v>46.450001</v>
      </c>
      <c r="K97" s="2">
        <v>83.620002999999997</v>
      </c>
      <c r="L97" s="2">
        <v>45.009998000000003</v>
      </c>
      <c r="M97" s="2">
        <v>93.470000999999996</v>
      </c>
      <c r="N97" s="2">
        <v>182.800003</v>
      </c>
      <c r="O97" s="2">
        <v>99.769997000000004</v>
      </c>
      <c r="P97" s="2">
        <v>16.82</v>
      </c>
      <c r="Q97" s="2">
        <v>115.69000200000001</v>
      </c>
      <c r="R97" s="2">
        <v>120.41999800000001</v>
      </c>
      <c r="S97" s="2">
        <v>16.049999</v>
      </c>
      <c r="T97" s="2">
        <v>70.389999000000003</v>
      </c>
      <c r="U97" s="2">
        <v>24.92</v>
      </c>
      <c r="V97" s="2">
        <v>54.849997999999999</v>
      </c>
      <c r="W97" s="2">
        <v>69.559997999999993</v>
      </c>
      <c r="X97" s="2">
        <v>20.695</v>
      </c>
      <c r="Y97" s="2">
        <v>41.130001</v>
      </c>
      <c r="Z97" s="2">
        <v>143.05999800000001</v>
      </c>
      <c r="AA97" s="2">
        <v>132.009995</v>
      </c>
      <c r="AB97" s="2">
        <v>22.620000999999998</v>
      </c>
      <c r="AC97" s="5">
        <f t="shared" si="55"/>
        <v>128.71454372592589</v>
      </c>
      <c r="AD97" s="5">
        <f t="shared" si="56"/>
        <v>99.73281984732823</v>
      </c>
      <c r="AE97" s="5">
        <f t="shared" si="57"/>
        <v>83.400841668175246</v>
      </c>
      <c r="AF97" s="5">
        <f t="shared" si="58"/>
        <v>99.890241486840921</v>
      </c>
      <c r="AG97" s="5">
        <f t="shared" si="59"/>
        <v>90.661828903123421</v>
      </c>
      <c r="AH97" s="5">
        <f t="shared" si="60"/>
        <v>235.27828425629247</v>
      </c>
      <c r="AI97" s="5">
        <f t="shared" si="61"/>
        <v>211.38824094117646</v>
      </c>
      <c r="AJ97" s="5">
        <f t="shared" si="62"/>
        <v>113.32868108862526</v>
      </c>
      <c r="AK97" s="5">
        <f t="shared" si="63"/>
        <v>130.73459698099063</v>
      </c>
      <c r="AL97" s="5">
        <f t="shared" si="64"/>
        <v>112.69542638930297</v>
      </c>
      <c r="AM97" s="5">
        <f t="shared" si="65"/>
        <v>103.11568370603969</v>
      </c>
      <c r="AN97" s="5">
        <f t="shared" si="66"/>
        <v>116.09737756558496</v>
      </c>
      <c r="AO97" s="5">
        <f t="shared" si="67"/>
        <v>143.84639606788804</v>
      </c>
      <c r="AP97" s="5">
        <f t="shared" si="68"/>
        <v>111.04062239378125</v>
      </c>
      <c r="AQ97" s="5">
        <f t="shared" si="69"/>
        <v>84.437751004016064</v>
      </c>
      <c r="AR97" s="5">
        <f t="shared" si="70"/>
        <v>92.13921937144346</v>
      </c>
      <c r="AS97" s="5">
        <f t="shared" si="71"/>
        <v>96.305179971967533</v>
      </c>
      <c r="AT97" s="5">
        <f t="shared" si="72"/>
        <v>158.2840138067061</v>
      </c>
      <c r="AU97" s="5">
        <f t="shared" si="73"/>
        <v>97.290948093737342</v>
      </c>
      <c r="AV97" s="5">
        <f t="shared" si="74"/>
        <v>102.4671052631579</v>
      </c>
      <c r="AW97" s="5">
        <f t="shared" si="75"/>
        <v>91.922238710314687</v>
      </c>
      <c r="AX97" s="5">
        <f t="shared" si="76"/>
        <v>63.951457128384391</v>
      </c>
      <c r="AY97" s="5">
        <f t="shared" si="77"/>
        <v>52.793366000169243</v>
      </c>
      <c r="AZ97" s="5">
        <f t="shared" si="78"/>
        <v>113.08771550969799</v>
      </c>
      <c r="BA97" s="5">
        <f t="shared" si="79"/>
        <v>124.29192049160594</v>
      </c>
      <c r="BB97" s="5">
        <f t="shared" si="80"/>
        <v>135.54779377295199</v>
      </c>
      <c r="BC97" s="5">
        <f t="shared" si="81"/>
        <v>110.01946546787282</v>
      </c>
    </row>
    <row r="98" spans="1:55" hidden="1" x14ac:dyDescent="0.2">
      <c r="A98" s="1">
        <v>43458</v>
      </c>
      <c r="B98" s="2">
        <v>86.540001000000004</v>
      </c>
      <c r="C98" s="2">
        <v>501</v>
      </c>
      <c r="D98" s="2">
        <v>92.300003000000004</v>
      </c>
      <c r="E98" s="2">
        <v>18.495000999999998</v>
      </c>
      <c r="F98" s="2">
        <v>96.5</v>
      </c>
      <c r="G98" s="2">
        <v>118.949997</v>
      </c>
      <c r="H98" s="2">
        <v>446.79998799999998</v>
      </c>
      <c r="I98" s="2">
        <v>30.1</v>
      </c>
      <c r="J98" s="2">
        <v>44.380001</v>
      </c>
      <c r="K98" s="2">
        <v>81.379997000000003</v>
      </c>
      <c r="L98" s="2">
        <v>44.91</v>
      </c>
      <c r="M98" s="2">
        <v>88.230002999999996</v>
      </c>
      <c r="N98" s="2">
        <v>174.240005</v>
      </c>
      <c r="O98" s="2">
        <v>92.889999000000003</v>
      </c>
      <c r="P98" s="2">
        <v>15.6</v>
      </c>
      <c r="Q98" s="2">
        <v>114.779999</v>
      </c>
      <c r="R98" s="2">
        <v>95</v>
      </c>
      <c r="S98" s="2">
        <v>14.78</v>
      </c>
      <c r="T98" s="2">
        <v>65.940002000000007</v>
      </c>
      <c r="U98" s="2">
        <v>23.540001</v>
      </c>
      <c r="V98" s="2">
        <v>49.400002000000001</v>
      </c>
      <c r="W98" s="2">
        <v>66.25</v>
      </c>
      <c r="X98" s="2">
        <v>19.600000000000001</v>
      </c>
      <c r="Y98" s="2">
        <v>37.049999</v>
      </c>
      <c r="Z98" s="2">
        <v>130.36000100000001</v>
      </c>
      <c r="AA98" s="2">
        <v>118.470001</v>
      </c>
      <c r="AB98" s="2">
        <v>22.200001</v>
      </c>
      <c r="AC98" s="5">
        <f t="shared" si="55"/>
        <v>122.11090353700141</v>
      </c>
      <c r="AD98" s="5">
        <f t="shared" si="56"/>
        <v>95.610687022900763</v>
      </c>
      <c r="AE98" s="5">
        <f t="shared" si="57"/>
        <v>76.299910917583617</v>
      </c>
      <c r="AF98" s="5">
        <f t="shared" si="58"/>
        <v>101.50934146593531</v>
      </c>
      <c r="AG98" s="5">
        <f t="shared" si="59"/>
        <v>87.488664891514105</v>
      </c>
      <c r="AH98" s="5">
        <f t="shared" si="60"/>
        <v>200.01680679305855</v>
      </c>
      <c r="AI98" s="5">
        <f t="shared" si="61"/>
        <v>210.25881788235293</v>
      </c>
      <c r="AJ98" s="5">
        <f t="shared" si="62"/>
        <v>105.02442428471738</v>
      </c>
      <c r="AK98" s="5">
        <f t="shared" si="63"/>
        <v>124.90853433460553</v>
      </c>
      <c r="AL98" s="5">
        <f t="shared" si="64"/>
        <v>109.6765502564643</v>
      </c>
      <c r="AM98" s="5">
        <f t="shared" si="65"/>
        <v>102.88659322398198</v>
      </c>
      <c r="AN98" s="5">
        <f t="shared" si="66"/>
        <v>109.58887195158684</v>
      </c>
      <c r="AO98" s="5">
        <f t="shared" si="67"/>
        <v>137.11048336307076</v>
      </c>
      <c r="AP98" s="5">
        <f t="shared" si="68"/>
        <v>103.38341799406608</v>
      </c>
      <c r="AQ98" s="5">
        <f t="shared" si="69"/>
        <v>78.313253012048193</v>
      </c>
      <c r="AR98" s="5">
        <f t="shared" si="70"/>
        <v>91.414463864518396</v>
      </c>
      <c r="AS98" s="5">
        <f t="shared" si="71"/>
        <v>75.975687172299359</v>
      </c>
      <c r="AT98" s="5">
        <f t="shared" si="72"/>
        <v>145.75936883629191</v>
      </c>
      <c r="AU98" s="5">
        <f t="shared" si="73"/>
        <v>91.140295539469136</v>
      </c>
      <c r="AV98" s="5">
        <f t="shared" si="74"/>
        <v>96.792767269736842</v>
      </c>
      <c r="AW98" s="5">
        <f t="shared" si="75"/>
        <v>82.788677150617644</v>
      </c>
      <c r="AX98" s="5">
        <f t="shared" si="76"/>
        <v>60.908340376252838</v>
      </c>
      <c r="AY98" s="5">
        <f t="shared" si="77"/>
        <v>49.999998724489828</v>
      </c>
      <c r="AZ98" s="5">
        <f t="shared" si="78"/>
        <v>101.86967285866572</v>
      </c>
      <c r="BA98" s="5">
        <f t="shared" si="79"/>
        <v>113.25803932681215</v>
      </c>
      <c r="BB98" s="5">
        <f t="shared" si="80"/>
        <v>121.64493502048397</v>
      </c>
      <c r="BC98" s="5">
        <f t="shared" si="81"/>
        <v>107.97666381209454</v>
      </c>
    </row>
    <row r="99" spans="1:55" x14ac:dyDescent="0.2">
      <c r="A99" s="1">
        <v>43465</v>
      </c>
      <c r="B99" s="2">
        <v>92.669998000000007</v>
      </c>
      <c r="C99" s="2">
        <v>492.10000600000001</v>
      </c>
      <c r="D99" s="2">
        <v>97.43</v>
      </c>
      <c r="E99" s="2">
        <v>18.450001</v>
      </c>
      <c r="F99" s="2">
        <v>96.5</v>
      </c>
      <c r="G99" s="2">
        <v>136.020004</v>
      </c>
      <c r="H99" s="2">
        <v>428</v>
      </c>
      <c r="I99" s="2">
        <v>30.985001</v>
      </c>
      <c r="J99" s="2">
        <v>45.950001</v>
      </c>
      <c r="K99" s="2">
        <v>79.800003000000004</v>
      </c>
      <c r="L99" s="2">
        <v>45.98</v>
      </c>
      <c r="M99" s="2">
        <v>89.919998000000007</v>
      </c>
      <c r="N99" s="2">
        <v>175.96000699999999</v>
      </c>
      <c r="O99" s="2">
        <v>97.589995999999999</v>
      </c>
      <c r="P99" s="2">
        <v>16.049999</v>
      </c>
      <c r="Q99" s="2">
        <v>114.68</v>
      </c>
      <c r="R99" s="2">
        <v>96.389999000000003</v>
      </c>
      <c r="S99" s="2">
        <v>15.32</v>
      </c>
      <c r="T99" s="2">
        <v>68.519997000000004</v>
      </c>
      <c r="U99" s="2">
        <v>23.959999</v>
      </c>
      <c r="V99" s="2">
        <v>51.98</v>
      </c>
      <c r="W99" s="2">
        <v>65.629997000000003</v>
      </c>
      <c r="X99" s="2">
        <v>19.385999999999999</v>
      </c>
      <c r="Y99" s="2">
        <v>38.330002</v>
      </c>
      <c r="Z99" s="2">
        <v>135.800003</v>
      </c>
      <c r="AA99" s="2">
        <v>121.5</v>
      </c>
      <c r="AB99" s="2">
        <v>22.139999</v>
      </c>
      <c r="AC99" s="5">
        <f t="shared" si="55"/>
        <v>130.76053912400712</v>
      </c>
      <c r="AD99" s="5">
        <f t="shared" si="56"/>
        <v>93.912214885496184</v>
      </c>
      <c r="AE99" s="5">
        <f t="shared" si="57"/>
        <v>80.540629242451615</v>
      </c>
      <c r="AF99" s="5">
        <f t="shared" si="58"/>
        <v>101.2623601131921</v>
      </c>
      <c r="AG99" s="5">
        <f t="shared" si="59"/>
        <v>87.488664891514105</v>
      </c>
      <c r="AH99" s="5">
        <f t="shared" si="60"/>
        <v>228.72036608844178</v>
      </c>
      <c r="AI99" s="5">
        <f t="shared" si="61"/>
        <v>201.41176470588235</v>
      </c>
      <c r="AJ99" s="5">
        <f t="shared" si="62"/>
        <v>108.11235519888346</v>
      </c>
      <c r="AK99" s="5">
        <f t="shared" si="63"/>
        <v>129.32733547220195</v>
      </c>
      <c r="AL99" s="5">
        <f t="shared" si="64"/>
        <v>107.54717820271611</v>
      </c>
      <c r="AM99" s="5">
        <f t="shared" si="65"/>
        <v>105.33791040834315</v>
      </c>
      <c r="AN99" s="5">
        <f t="shared" si="66"/>
        <v>111.68798381100527</v>
      </c>
      <c r="AO99" s="5">
        <f t="shared" si="67"/>
        <v>138.4639630395977</v>
      </c>
      <c r="AP99" s="5">
        <f t="shared" si="68"/>
        <v>108.6143552279211</v>
      </c>
      <c r="AQ99" s="5">
        <f t="shared" si="69"/>
        <v>80.572284136546173</v>
      </c>
      <c r="AR99" s="5">
        <f t="shared" si="70"/>
        <v>91.334821461210922</v>
      </c>
      <c r="AS99" s="5">
        <f t="shared" si="71"/>
        <v>77.087330637497359</v>
      </c>
      <c r="AT99" s="5">
        <f t="shared" si="72"/>
        <v>151.08481262327416</v>
      </c>
      <c r="AU99" s="5">
        <f t="shared" si="73"/>
        <v>94.706287345025231</v>
      </c>
      <c r="AV99" s="5">
        <f t="shared" si="74"/>
        <v>98.519732730263158</v>
      </c>
      <c r="AW99" s="5">
        <f t="shared" si="75"/>
        <v>87.112454738141594</v>
      </c>
      <c r="AX99" s="5">
        <f t="shared" si="76"/>
        <v>60.338327489335128</v>
      </c>
      <c r="AY99" s="5">
        <f t="shared" si="77"/>
        <v>49.454080371069374</v>
      </c>
      <c r="AZ99" s="5">
        <f t="shared" si="78"/>
        <v>105.38906531176974</v>
      </c>
      <c r="BA99" s="5">
        <f t="shared" si="79"/>
        <v>117.98436608139646</v>
      </c>
      <c r="BB99" s="5">
        <f t="shared" si="80"/>
        <v>124.75613640780507</v>
      </c>
      <c r="BC99" s="5">
        <f t="shared" si="81"/>
        <v>107.68482527649927</v>
      </c>
    </row>
    <row r="100" spans="1:55" hidden="1" x14ac:dyDescent="0.2">
      <c r="A100" s="1">
        <v>43472</v>
      </c>
      <c r="B100" s="2">
        <v>93.620002999999997</v>
      </c>
      <c r="C100" s="2">
        <v>501</v>
      </c>
      <c r="D100" s="2">
        <v>101.08000199999999</v>
      </c>
      <c r="E100" s="2">
        <v>18.940000999999999</v>
      </c>
      <c r="F100" s="2">
        <v>97.5</v>
      </c>
      <c r="G100" s="2">
        <v>139.64999399999999</v>
      </c>
      <c r="H100" s="2">
        <v>436.79998799999998</v>
      </c>
      <c r="I100" s="2">
        <v>30.195</v>
      </c>
      <c r="J100" s="2">
        <v>47.970001000000003</v>
      </c>
      <c r="K100" s="2">
        <v>82.279999000000004</v>
      </c>
      <c r="L100" s="2">
        <v>45.75</v>
      </c>
      <c r="M100" s="2">
        <v>88.370002999999997</v>
      </c>
      <c r="N100" s="2">
        <v>178.13999899999999</v>
      </c>
      <c r="O100" s="2">
        <v>100.43</v>
      </c>
      <c r="P100" s="2">
        <v>16.639999</v>
      </c>
      <c r="Q100" s="2">
        <v>115.089996</v>
      </c>
      <c r="R100" s="2">
        <v>111.160004</v>
      </c>
      <c r="S100" s="2">
        <v>15.97</v>
      </c>
      <c r="T100" s="2">
        <v>68.75</v>
      </c>
      <c r="U100" s="2">
        <v>24.200001</v>
      </c>
      <c r="V100" s="2">
        <v>55.330002</v>
      </c>
      <c r="W100" s="2">
        <v>68.540001000000004</v>
      </c>
      <c r="X100" s="2">
        <v>19.257999000000002</v>
      </c>
      <c r="Y100" s="2">
        <v>39.610000999999997</v>
      </c>
      <c r="Z100" s="2">
        <v>136</v>
      </c>
      <c r="AA100" s="2">
        <v>124.989998</v>
      </c>
      <c r="AB100" s="2">
        <v>22.41</v>
      </c>
      <c r="AC100" s="5">
        <f t="shared" si="55"/>
        <v>132.1010286961608</v>
      </c>
      <c r="AD100" s="5">
        <f t="shared" si="56"/>
        <v>95.610687022900763</v>
      </c>
      <c r="AE100" s="5">
        <f t="shared" si="57"/>
        <v>83.55790788164083</v>
      </c>
      <c r="AF100" s="5">
        <f t="shared" si="58"/>
        <v>103.95171262084042</v>
      </c>
      <c r="AG100" s="5">
        <f t="shared" si="59"/>
        <v>88.395283180545334</v>
      </c>
      <c r="AH100" s="5">
        <f t="shared" si="60"/>
        <v>234.82426711242192</v>
      </c>
      <c r="AI100" s="5">
        <f t="shared" si="61"/>
        <v>205.55293552941177</v>
      </c>
      <c r="AJ100" s="5">
        <f t="shared" si="62"/>
        <v>105.35589672016748</v>
      </c>
      <c r="AK100" s="5">
        <f t="shared" si="63"/>
        <v>135.0126719677082</v>
      </c>
      <c r="AL100" s="5">
        <f t="shared" si="64"/>
        <v>110.88949100631366</v>
      </c>
      <c r="AM100" s="5">
        <f t="shared" si="65"/>
        <v>104.81099176123749</v>
      </c>
      <c r="AN100" s="5">
        <f t="shared" si="66"/>
        <v>109.76276338932398</v>
      </c>
      <c r="AO100" s="5">
        <f t="shared" si="67"/>
        <v>140.17941154895482</v>
      </c>
      <c r="AP100" s="5">
        <f t="shared" si="68"/>
        <v>111.77518334502356</v>
      </c>
      <c r="AQ100" s="5">
        <f t="shared" si="69"/>
        <v>83.534131526104403</v>
      </c>
      <c r="AR100" s="5">
        <f t="shared" si="70"/>
        <v>91.661355394414713</v>
      </c>
      <c r="AS100" s="5">
        <f t="shared" si="71"/>
        <v>88.899554631321536</v>
      </c>
      <c r="AT100" s="5">
        <f t="shared" si="72"/>
        <v>157.49506903353057</v>
      </c>
      <c r="AU100" s="5">
        <f t="shared" si="73"/>
        <v>95.024190601912665</v>
      </c>
      <c r="AV100" s="5">
        <f t="shared" si="74"/>
        <v>99.506583059210527</v>
      </c>
      <c r="AW100" s="5">
        <f t="shared" si="75"/>
        <v>92.726669774649565</v>
      </c>
      <c r="AX100" s="5">
        <f t="shared" si="76"/>
        <v>63.013701287497504</v>
      </c>
      <c r="AY100" s="5">
        <f t="shared" si="77"/>
        <v>49.127547216134005</v>
      </c>
      <c r="AZ100" s="5">
        <f t="shared" si="78"/>
        <v>108.90844676679809</v>
      </c>
      <c r="BA100" s="5">
        <f t="shared" si="79"/>
        <v>118.15812542412034</v>
      </c>
      <c r="BB100" s="5">
        <f t="shared" si="80"/>
        <v>128.3396645275661</v>
      </c>
      <c r="BC100" s="5">
        <f t="shared" si="81"/>
        <v>108.99805977617021</v>
      </c>
    </row>
    <row r="101" spans="1:55" hidden="1" x14ac:dyDescent="0.2">
      <c r="A101" s="1">
        <v>43479</v>
      </c>
      <c r="B101" s="2">
        <v>94.480002999999996</v>
      </c>
      <c r="C101" s="2">
        <v>504.39999399999999</v>
      </c>
      <c r="D101" s="2">
        <v>100.769997</v>
      </c>
      <c r="E101" s="2">
        <v>20.07</v>
      </c>
      <c r="F101" s="2">
        <v>100</v>
      </c>
      <c r="G101" s="2">
        <v>147.270004</v>
      </c>
      <c r="H101" s="2">
        <v>426.20001200000002</v>
      </c>
      <c r="I101" s="2">
        <v>30.290001</v>
      </c>
      <c r="J101" s="2">
        <v>46.970001000000003</v>
      </c>
      <c r="K101" s="2">
        <v>82.82</v>
      </c>
      <c r="L101" s="2">
        <v>49.790000999999997</v>
      </c>
      <c r="M101" s="2">
        <v>84.349997999999999</v>
      </c>
      <c r="N101" s="2">
        <v>181.41999799999999</v>
      </c>
      <c r="O101" s="2">
        <v>98.870002999999997</v>
      </c>
      <c r="P101" s="2">
        <v>17.139999</v>
      </c>
      <c r="Q101" s="2">
        <v>114.41999800000001</v>
      </c>
      <c r="R101" s="2">
        <v>124.18</v>
      </c>
      <c r="S101" s="2">
        <v>16.239999999999998</v>
      </c>
      <c r="T101" s="2">
        <v>69.730002999999996</v>
      </c>
      <c r="U101" s="2">
        <v>24.58</v>
      </c>
      <c r="V101" s="2">
        <v>56.099997999999999</v>
      </c>
      <c r="W101" s="2">
        <v>72.830001999999993</v>
      </c>
      <c r="X101" s="2">
        <v>20.495000999999998</v>
      </c>
      <c r="Y101" s="2">
        <v>40.529998999999997</v>
      </c>
      <c r="Z101" s="2">
        <v>139.55999800000001</v>
      </c>
      <c r="AA101" s="2">
        <v>130.94000199999999</v>
      </c>
      <c r="AB101" s="2">
        <v>22.290001</v>
      </c>
      <c r="AC101" s="5">
        <f t="shared" si="55"/>
        <v>133.31451813258707</v>
      </c>
      <c r="AD101" s="5">
        <f t="shared" si="56"/>
        <v>96.259540839694651</v>
      </c>
      <c r="AE101" s="5">
        <f t="shared" si="57"/>
        <v>83.301641867391567</v>
      </c>
      <c r="AF101" s="5">
        <f t="shared" si="58"/>
        <v>110.15368332347329</v>
      </c>
      <c r="AG101" s="5">
        <f t="shared" si="59"/>
        <v>90.661828903123421</v>
      </c>
      <c r="AH101" s="5">
        <f t="shared" si="60"/>
        <v>247.63746682970461</v>
      </c>
      <c r="AI101" s="5">
        <f t="shared" si="61"/>
        <v>200.56471152941177</v>
      </c>
      <c r="AJ101" s="5">
        <f t="shared" si="62"/>
        <v>105.68737264480113</v>
      </c>
      <c r="AK101" s="5">
        <f t="shared" si="63"/>
        <v>132.19814895013087</v>
      </c>
      <c r="AL101" s="5">
        <f t="shared" si="64"/>
        <v>111.61725518668146</v>
      </c>
      <c r="AM101" s="5">
        <f t="shared" si="65"/>
        <v>114.06643463613129</v>
      </c>
      <c r="AN101" s="5">
        <f t="shared" si="66"/>
        <v>104.76958875246332</v>
      </c>
      <c r="AO101" s="5">
        <f t="shared" si="67"/>
        <v>142.7604620276918</v>
      </c>
      <c r="AP101" s="5">
        <f t="shared" si="68"/>
        <v>110.03895960019943</v>
      </c>
      <c r="AQ101" s="5">
        <f t="shared" si="69"/>
        <v>86.044171686746978</v>
      </c>
      <c r="AR101" s="5">
        <f t="shared" si="70"/>
        <v>91.127747549024335</v>
      </c>
      <c r="AS101" s="5">
        <f t="shared" si="71"/>
        <v>99.312219295327736</v>
      </c>
      <c r="AT101" s="5">
        <f t="shared" si="72"/>
        <v>160.15779092702167</v>
      </c>
      <c r="AU101" s="5">
        <f t="shared" si="73"/>
        <v>96.37872139263915</v>
      </c>
      <c r="AV101" s="5">
        <f t="shared" si="74"/>
        <v>101.06907894736841</v>
      </c>
      <c r="AW101" s="5">
        <f t="shared" si="75"/>
        <v>94.017093816560887</v>
      </c>
      <c r="AX101" s="5">
        <f t="shared" si="76"/>
        <v>66.957804549723392</v>
      </c>
      <c r="AY101" s="5">
        <f t="shared" si="77"/>
        <v>52.283164482572332</v>
      </c>
      <c r="AZ101" s="5">
        <f t="shared" si="78"/>
        <v>111.43799866477862</v>
      </c>
      <c r="BA101" s="5">
        <f t="shared" si="79"/>
        <v>121.25108638142636</v>
      </c>
      <c r="BB101" s="5">
        <f t="shared" si="80"/>
        <v>134.44912552057832</v>
      </c>
      <c r="BC101" s="5">
        <f t="shared" si="81"/>
        <v>108.41440702404704</v>
      </c>
    </row>
    <row r="102" spans="1:55" hidden="1" x14ac:dyDescent="0.2">
      <c r="A102" s="1">
        <v>43486</v>
      </c>
      <c r="B102" s="2">
        <v>97.150002000000001</v>
      </c>
      <c r="C102" s="2">
        <v>519</v>
      </c>
      <c r="D102" s="2">
        <v>103.07</v>
      </c>
      <c r="E102" s="2">
        <v>21.309999000000001</v>
      </c>
      <c r="F102" s="2">
        <v>102</v>
      </c>
      <c r="G102" s="2">
        <v>157.229996</v>
      </c>
      <c r="H102" s="2">
        <v>445.20001200000002</v>
      </c>
      <c r="I102" s="2">
        <v>31.264999</v>
      </c>
      <c r="J102" s="2">
        <v>47.639999000000003</v>
      </c>
      <c r="K102" s="2">
        <v>83.940002000000007</v>
      </c>
      <c r="L102" s="2">
        <v>50.290000999999997</v>
      </c>
      <c r="M102" s="2">
        <v>86.82</v>
      </c>
      <c r="N102" s="2">
        <v>182.25</v>
      </c>
      <c r="O102" s="2">
        <v>103.08000199999999</v>
      </c>
      <c r="P102" s="2">
        <v>17.559999000000001</v>
      </c>
      <c r="Q102" s="2">
        <v>116</v>
      </c>
      <c r="R102" s="2">
        <v>136.740005</v>
      </c>
      <c r="S102" s="2">
        <v>16.959999</v>
      </c>
      <c r="T102" s="2">
        <v>71.449996999999996</v>
      </c>
      <c r="U102" s="2">
        <v>25.08</v>
      </c>
      <c r="V102" s="2">
        <v>62.669998</v>
      </c>
      <c r="W102" s="2">
        <v>72.980002999999996</v>
      </c>
      <c r="X102" s="2">
        <v>20.790001</v>
      </c>
      <c r="Y102" s="2">
        <v>41.759998000000003</v>
      </c>
      <c r="Z102" s="2">
        <v>143</v>
      </c>
      <c r="AA102" s="2">
        <v>138.28999300000001</v>
      </c>
      <c r="AB102" s="2">
        <v>22.475000000000001</v>
      </c>
      <c r="AC102" s="5">
        <f t="shared" si="55"/>
        <v>137.08197811138797</v>
      </c>
      <c r="AD102" s="5">
        <f t="shared" si="56"/>
        <v>99.045801526717554</v>
      </c>
      <c r="AE102" s="5">
        <f t="shared" si="57"/>
        <v>85.202942174068426</v>
      </c>
      <c r="AF102" s="5">
        <f t="shared" si="58"/>
        <v>116.95938622170068</v>
      </c>
      <c r="AG102" s="5">
        <f t="shared" si="59"/>
        <v>92.475065481185879</v>
      </c>
      <c r="AH102" s="5">
        <f t="shared" si="60"/>
        <v>264.38539323380877</v>
      </c>
      <c r="AI102" s="5">
        <f t="shared" si="61"/>
        <v>209.50588800000003</v>
      </c>
      <c r="AJ102" s="5">
        <f t="shared" si="62"/>
        <v>109.08931960921144</v>
      </c>
      <c r="AK102" s="5">
        <f t="shared" si="63"/>
        <v>134.08387374286167</v>
      </c>
      <c r="AL102" s="5">
        <f t="shared" si="64"/>
        <v>113.12669190539187</v>
      </c>
      <c r="AM102" s="5">
        <f t="shared" si="65"/>
        <v>115.21190995592623</v>
      </c>
      <c r="AN102" s="5">
        <f t="shared" si="66"/>
        <v>107.83753303098911</v>
      </c>
      <c r="AO102" s="5">
        <f t="shared" si="67"/>
        <v>143.41359547665101</v>
      </c>
      <c r="AP102" s="5">
        <f t="shared" si="68"/>
        <v>114.72454568112511</v>
      </c>
      <c r="AQ102" s="5">
        <f t="shared" si="69"/>
        <v>88.152605421686744</v>
      </c>
      <c r="AR102" s="5">
        <f t="shared" si="70"/>
        <v>92.386111697771781</v>
      </c>
      <c r="AS102" s="5">
        <f t="shared" si="71"/>
        <v>109.35700888230157</v>
      </c>
      <c r="AT102" s="5">
        <f t="shared" si="72"/>
        <v>167.25837278106508</v>
      </c>
      <c r="AU102" s="5">
        <f t="shared" si="73"/>
        <v>98.756045577223091</v>
      </c>
      <c r="AV102" s="5">
        <f t="shared" si="74"/>
        <v>103.125</v>
      </c>
      <c r="AW102" s="5">
        <f t="shared" si="75"/>
        <v>105.02765225499087</v>
      </c>
      <c r="AX102" s="5">
        <f t="shared" si="76"/>
        <v>67.095711145418164</v>
      </c>
      <c r="AY102" s="5">
        <f t="shared" si="77"/>
        <v>53.035715483782766</v>
      </c>
      <c r="AZ102" s="5">
        <f t="shared" si="78"/>
        <v>114.81990417431686</v>
      </c>
      <c r="BA102" s="5">
        <f t="shared" si="79"/>
        <v>124.23979364447948</v>
      </c>
      <c r="BB102" s="5">
        <f t="shared" si="80"/>
        <v>141.99609243244782</v>
      </c>
      <c r="BC102" s="5">
        <f t="shared" si="81"/>
        <v>109.31420765146925</v>
      </c>
    </row>
    <row r="103" spans="1:55" x14ac:dyDescent="0.2">
      <c r="A103" s="1">
        <v>43493</v>
      </c>
      <c r="B103" s="2">
        <v>96.529999000000004</v>
      </c>
      <c r="C103" s="2">
        <v>518.20001200000002</v>
      </c>
      <c r="D103" s="2">
        <v>100.040001</v>
      </c>
      <c r="E103" s="2">
        <v>21.74</v>
      </c>
      <c r="F103" s="2">
        <v>102</v>
      </c>
      <c r="G103" s="2">
        <v>159.679993</v>
      </c>
      <c r="H103" s="2">
        <v>436</v>
      </c>
      <c r="I103" s="2">
        <v>32.400002000000001</v>
      </c>
      <c r="J103" s="2">
        <v>46.16</v>
      </c>
      <c r="K103" s="2">
        <v>84</v>
      </c>
      <c r="L103" s="2">
        <v>51.529998999999997</v>
      </c>
      <c r="M103" s="2">
        <v>86.519997000000004</v>
      </c>
      <c r="N103" s="2">
        <v>183.05999800000001</v>
      </c>
      <c r="O103" s="2">
        <v>102.889999</v>
      </c>
      <c r="P103" s="2">
        <v>17.639999</v>
      </c>
      <c r="Q103" s="2">
        <v>116</v>
      </c>
      <c r="R103" s="2">
        <v>137.61000100000001</v>
      </c>
      <c r="S103" s="2">
        <v>16.469999000000001</v>
      </c>
      <c r="T103" s="2">
        <v>69.800003000000004</v>
      </c>
      <c r="U103" s="2">
        <v>24.860001</v>
      </c>
      <c r="V103" s="2">
        <v>63.189999</v>
      </c>
      <c r="W103" s="2">
        <v>73.300003000000004</v>
      </c>
      <c r="X103" s="2">
        <v>21.98</v>
      </c>
      <c r="Y103" s="2">
        <v>41.68</v>
      </c>
      <c r="Z103" s="2">
        <v>154.44000199999999</v>
      </c>
      <c r="AA103" s="2">
        <v>139.009995</v>
      </c>
      <c r="AB103" s="2">
        <v>23.285</v>
      </c>
      <c r="AC103" s="5">
        <f t="shared" si="55"/>
        <v>136.20713265667564</v>
      </c>
      <c r="AD103" s="5">
        <f t="shared" si="56"/>
        <v>98.893132061068698</v>
      </c>
      <c r="AE103" s="5">
        <f t="shared" si="57"/>
        <v>82.698189776819135</v>
      </c>
      <c r="AF103" s="5">
        <f t="shared" si="58"/>
        <v>119.3194357474992</v>
      </c>
      <c r="AG103" s="5">
        <f t="shared" si="59"/>
        <v>92.475065481185879</v>
      </c>
      <c r="AH103" s="5">
        <f t="shared" si="60"/>
        <v>268.5051123506791</v>
      </c>
      <c r="AI103" s="5">
        <f t="shared" si="61"/>
        <v>205.1764705882353</v>
      </c>
      <c r="AJ103" s="5">
        <f t="shared" si="62"/>
        <v>113.04955338450802</v>
      </c>
      <c r="AK103" s="5">
        <f t="shared" si="63"/>
        <v>129.91838249137018</v>
      </c>
      <c r="AL103" s="5">
        <f t="shared" si="64"/>
        <v>113.20755174693606</v>
      </c>
      <c r="AM103" s="5">
        <f t="shared" si="65"/>
        <v>118.05268416711641</v>
      </c>
      <c r="AN103" s="5">
        <f t="shared" si="66"/>
        <v>107.46490479530731</v>
      </c>
      <c r="AO103" s="5">
        <f t="shared" si="67"/>
        <v>144.05098766051327</v>
      </c>
      <c r="AP103" s="5">
        <f t="shared" si="68"/>
        <v>114.51307878715812</v>
      </c>
      <c r="AQ103" s="5">
        <f t="shared" si="69"/>
        <v>88.554211847389553</v>
      </c>
      <c r="AR103" s="5">
        <f t="shared" si="70"/>
        <v>92.386111697771781</v>
      </c>
      <c r="AS103" s="5">
        <f t="shared" si="71"/>
        <v>110.05278302900845</v>
      </c>
      <c r="AT103" s="5">
        <f t="shared" si="72"/>
        <v>162.42602564102563</v>
      </c>
      <c r="AU103" s="5">
        <f t="shared" si="73"/>
        <v>96.475473295797471</v>
      </c>
      <c r="AV103" s="5">
        <f t="shared" si="74"/>
        <v>102.22039884868421</v>
      </c>
      <c r="AW103" s="5">
        <f t="shared" si="75"/>
        <v>105.89911365507336</v>
      </c>
      <c r="AX103" s="5">
        <f t="shared" si="76"/>
        <v>67.389909921575153</v>
      </c>
      <c r="AY103" s="5">
        <f t="shared" si="77"/>
        <v>56.071427141035024</v>
      </c>
      <c r="AZ103" s="5">
        <f t="shared" si="78"/>
        <v>114.59994816057046</v>
      </c>
      <c r="BA103" s="5">
        <f t="shared" si="79"/>
        <v>134.17897887365731</v>
      </c>
      <c r="BB103" s="5">
        <f t="shared" si="80"/>
        <v>142.73539010920413</v>
      </c>
      <c r="BC103" s="5">
        <f t="shared" si="81"/>
        <v>113.25389655904165</v>
      </c>
    </row>
    <row r="104" spans="1:55" hidden="1" x14ac:dyDescent="0.2">
      <c r="A104" s="1">
        <v>43500</v>
      </c>
      <c r="B104" s="2">
        <v>93.860000999999997</v>
      </c>
      <c r="C104" s="2">
        <v>544</v>
      </c>
      <c r="D104" s="2">
        <v>104.260002</v>
      </c>
      <c r="E104" s="2">
        <v>22.23</v>
      </c>
      <c r="F104" s="2">
        <v>107</v>
      </c>
      <c r="G104" s="2">
        <v>170.61999499999999</v>
      </c>
      <c r="H104" s="2">
        <v>432</v>
      </c>
      <c r="I104" s="2">
        <v>33.805</v>
      </c>
      <c r="J104" s="2">
        <v>48.610000999999997</v>
      </c>
      <c r="K104" s="2">
        <v>86.220000999999996</v>
      </c>
      <c r="L104" s="2">
        <v>52.360000999999997</v>
      </c>
      <c r="M104" s="2">
        <v>88.309997999999993</v>
      </c>
      <c r="N104" s="2">
        <v>177.28999300000001</v>
      </c>
      <c r="O104" s="2">
        <v>103.790001</v>
      </c>
      <c r="P104" s="2">
        <v>17.950001</v>
      </c>
      <c r="Q104" s="2">
        <v>115.029999</v>
      </c>
      <c r="R104" s="2">
        <v>147.30999800000001</v>
      </c>
      <c r="S104" s="2">
        <v>16.290001</v>
      </c>
      <c r="T104" s="2">
        <v>76.730002999999996</v>
      </c>
      <c r="U104" s="2">
        <v>24.98</v>
      </c>
      <c r="V104" s="2">
        <v>63.5</v>
      </c>
      <c r="W104" s="2">
        <v>76.889999000000003</v>
      </c>
      <c r="X104" s="2">
        <v>21.535</v>
      </c>
      <c r="Y104" s="2">
        <v>43.290000999999997</v>
      </c>
      <c r="Z104" s="2">
        <v>156.41999799999999</v>
      </c>
      <c r="AA104" s="2">
        <v>147.28999300000001</v>
      </c>
      <c r="AB104" s="2">
        <v>22.950001</v>
      </c>
      <c r="AC104" s="5">
        <f t="shared" si="55"/>
        <v>132.43967408890896</v>
      </c>
      <c r="AD104" s="5">
        <f t="shared" si="56"/>
        <v>103.81679389312977</v>
      </c>
      <c r="AE104" s="5">
        <f t="shared" si="57"/>
        <v>86.186658789892874</v>
      </c>
      <c r="AF104" s="5">
        <f t="shared" si="58"/>
        <v>122.00878825514754</v>
      </c>
      <c r="AG104" s="5">
        <f t="shared" si="59"/>
        <v>97.008156926342053</v>
      </c>
      <c r="AH104" s="5">
        <f t="shared" si="60"/>
        <v>286.9009452345561</v>
      </c>
      <c r="AI104" s="5">
        <f t="shared" si="61"/>
        <v>203.29411764705881</v>
      </c>
      <c r="AJ104" s="5">
        <f t="shared" si="62"/>
        <v>117.95184926727144</v>
      </c>
      <c r="AK104" s="5">
        <f t="shared" si="63"/>
        <v>136.8139666989577</v>
      </c>
      <c r="AL104" s="5">
        <f t="shared" si="64"/>
        <v>116.1994669622426</v>
      </c>
      <c r="AM104" s="5">
        <f t="shared" si="65"/>
        <v>119.95417777987728</v>
      </c>
      <c r="AN104" s="5">
        <f t="shared" si="66"/>
        <v>109.68823227702813</v>
      </c>
      <c r="AO104" s="5">
        <f t="shared" si="67"/>
        <v>139.51053683489872</v>
      </c>
      <c r="AP104" s="5">
        <f t="shared" si="68"/>
        <v>115.51475048446858</v>
      </c>
      <c r="AQ104" s="5">
        <f t="shared" si="69"/>
        <v>90.110446787148589</v>
      </c>
      <c r="AR104" s="5">
        <f t="shared" si="70"/>
        <v>91.613571863867037</v>
      </c>
      <c r="AS104" s="5">
        <f t="shared" si="71"/>
        <v>117.81029816210575</v>
      </c>
      <c r="AT104" s="5">
        <f t="shared" si="72"/>
        <v>160.65089743589743</v>
      </c>
      <c r="AU104" s="5">
        <f t="shared" si="73"/>
        <v>106.05391170847025</v>
      </c>
      <c r="AV104" s="5">
        <f t="shared" si="74"/>
        <v>102.7138157894737</v>
      </c>
      <c r="AW104" s="5">
        <f t="shared" si="75"/>
        <v>106.41863939730649</v>
      </c>
      <c r="AX104" s="5">
        <f t="shared" si="76"/>
        <v>70.690448764101745</v>
      </c>
      <c r="AY104" s="5">
        <f t="shared" si="77"/>
        <v>54.936223088361658</v>
      </c>
      <c r="AZ104" s="5">
        <f t="shared" si="78"/>
        <v>119.0266763548715</v>
      </c>
      <c r="BA104" s="5">
        <f t="shared" si="79"/>
        <v>135.89921869503422</v>
      </c>
      <c r="BB104" s="5">
        <f t="shared" si="80"/>
        <v>151.23728772191487</v>
      </c>
      <c r="BC104" s="5">
        <f t="shared" si="81"/>
        <v>111.62452391169863</v>
      </c>
    </row>
    <row r="105" spans="1:55" hidden="1" x14ac:dyDescent="0.2">
      <c r="A105" s="1">
        <v>43507</v>
      </c>
      <c r="B105" s="2">
        <v>95.650002000000001</v>
      </c>
      <c r="C105" s="2">
        <v>515.59997599999997</v>
      </c>
      <c r="D105" s="2">
        <v>104.129997</v>
      </c>
      <c r="E105" s="2">
        <v>20.75</v>
      </c>
      <c r="F105" s="2">
        <v>109</v>
      </c>
      <c r="G105" s="2">
        <v>178.050003</v>
      </c>
      <c r="H105" s="2">
        <v>433.79998799999998</v>
      </c>
      <c r="I105" s="2">
        <v>34.080002</v>
      </c>
      <c r="J105" s="2">
        <v>48.68</v>
      </c>
      <c r="K105" s="2">
        <v>86.699996999999996</v>
      </c>
      <c r="L105" s="2">
        <v>50.209999000000003</v>
      </c>
      <c r="M105" s="2">
        <v>89.480002999999996</v>
      </c>
      <c r="N105" s="2">
        <v>175.240005</v>
      </c>
      <c r="O105" s="2">
        <v>101.760002</v>
      </c>
      <c r="P105" s="2">
        <v>18.18</v>
      </c>
      <c r="Q105" s="2">
        <v>116.339996</v>
      </c>
      <c r="R105" s="2">
        <v>146.66000399999999</v>
      </c>
      <c r="S105" s="2">
        <v>15.19</v>
      </c>
      <c r="T105" s="2">
        <v>75.889999000000003</v>
      </c>
      <c r="U105" s="2">
        <v>25.66</v>
      </c>
      <c r="V105" s="2">
        <v>62.41</v>
      </c>
      <c r="W105" s="2">
        <v>76.190002000000007</v>
      </c>
      <c r="X105" s="2">
        <v>21.4</v>
      </c>
      <c r="Y105" s="2">
        <v>43.830002</v>
      </c>
      <c r="Z105" s="2">
        <v>160.020004</v>
      </c>
      <c r="AA105" s="2">
        <v>148.240005</v>
      </c>
      <c r="AB105" s="2">
        <v>23.264999</v>
      </c>
      <c r="AC105" s="5">
        <f t="shared" si="55"/>
        <v>134.96542676878397</v>
      </c>
      <c r="AD105" s="5">
        <f t="shared" si="56"/>
        <v>98.39694198473282</v>
      </c>
      <c r="AE105" s="5">
        <f t="shared" si="57"/>
        <v>86.079189996865423</v>
      </c>
      <c r="AF105" s="5">
        <f t="shared" si="58"/>
        <v>113.8858459871485</v>
      </c>
      <c r="AG105" s="5">
        <f t="shared" si="59"/>
        <v>98.821393504404526</v>
      </c>
      <c r="AH105" s="5">
        <f t="shared" si="60"/>
        <v>299.3946527762796</v>
      </c>
      <c r="AI105" s="5">
        <f t="shared" si="61"/>
        <v>204.14117082352939</v>
      </c>
      <c r="AJ105" s="5">
        <f t="shared" si="62"/>
        <v>118.91138171667831</v>
      </c>
      <c r="AK105" s="5">
        <f t="shared" si="63"/>
        <v>137.01098049566508</v>
      </c>
      <c r="AL105" s="5">
        <f t="shared" si="64"/>
        <v>116.84636186710358</v>
      </c>
      <c r="AM105" s="5">
        <f t="shared" si="65"/>
        <v>115.02862932285778</v>
      </c>
      <c r="AN105" s="5">
        <f t="shared" si="66"/>
        <v>111.14147407423987</v>
      </c>
      <c r="AO105" s="5">
        <f t="shared" si="67"/>
        <v>137.89738923674238</v>
      </c>
      <c r="AP105" s="5">
        <f t="shared" si="68"/>
        <v>113.25543045643695</v>
      </c>
      <c r="AQ105" s="5">
        <f t="shared" si="69"/>
        <v>91.265060240963848</v>
      </c>
      <c r="AR105" s="5">
        <f t="shared" si="70"/>
        <v>92.656895391157946</v>
      </c>
      <c r="AS105" s="5">
        <f t="shared" si="71"/>
        <v>117.29046931149657</v>
      </c>
      <c r="AT105" s="5">
        <f t="shared" si="72"/>
        <v>149.80276134122286</v>
      </c>
      <c r="AU105" s="5">
        <f t="shared" si="73"/>
        <v>104.89288334189035</v>
      </c>
      <c r="AV105" s="5">
        <f t="shared" si="74"/>
        <v>105.50986842105263</v>
      </c>
      <c r="AW105" s="5">
        <f t="shared" si="75"/>
        <v>104.5919257446598</v>
      </c>
      <c r="AX105" s="5">
        <f t="shared" si="76"/>
        <v>70.046891699371855</v>
      </c>
      <c r="AY105" s="5">
        <f t="shared" si="77"/>
        <v>54.591835342045016</v>
      </c>
      <c r="AZ105" s="5">
        <f t="shared" si="78"/>
        <v>120.51141931568378</v>
      </c>
      <c r="BA105" s="5">
        <f t="shared" si="79"/>
        <v>139.02693899264881</v>
      </c>
      <c r="BB105" s="5">
        <f t="shared" si="80"/>
        <v>152.21275954628564</v>
      </c>
      <c r="BC105" s="5">
        <f t="shared" si="81"/>
        <v>113.1566154259054</v>
      </c>
    </row>
    <row r="106" spans="1:55" hidden="1" x14ac:dyDescent="0.2">
      <c r="A106" s="1">
        <v>43514</v>
      </c>
      <c r="B106" s="2">
        <v>102.379997</v>
      </c>
      <c r="C106" s="2">
        <v>554</v>
      </c>
      <c r="D106" s="2">
        <v>113</v>
      </c>
      <c r="E106" s="2">
        <v>21.23</v>
      </c>
      <c r="F106" s="2">
        <v>110</v>
      </c>
      <c r="G106" s="2">
        <v>177.03999300000001</v>
      </c>
      <c r="H106" s="2">
        <v>446</v>
      </c>
      <c r="I106" s="2">
        <v>35.099997999999999</v>
      </c>
      <c r="J106" s="2">
        <v>49.970001000000003</v>
      </c>
      <c r="K106" s="2">
        <v>89.379997000000003</v>
      </c>
      <c r="L106" s="2">
        <v>51.889999000000003</v>
      </c>
      <c r="M106" s="2">
        <v>93.220000999999996</v>
      </c>
      <c r="N106" s="2">
        <v>181.11000100000001</v>
      </c>
      <c r="O106" s="2">
        <v>104.910004</v>
      </c>
      <c r="P106" s="2">
        <v>17.920000000000002</v>
      </c>
      <c r="Q106" s="2">
        <v>116.510002</v>
      </c>
      <c r="R106" s="2">
        <v>150.449997</v>
      </c>
      <c r="S106" s="2">
        <v>16.41</v>
      </c>
      <c r="T106" s="2">
        <v>78.309997999999993</v>
      </c>
      <c r="U106" s="2">
        <v>27.059999000000001</v>
      </c>
      <c r="V106" s="2">
        <v>63.73</v>
      </c>
      <c r="W106" s="2">
        <v>76.459998999999996</v>
      </c>
      <c r="X106" s="2">
        <v>21.204999999999998</v>
      </c>
      <c r="Y106" s="2">
        <v>43.98</v>
      </c>
      <c r="Z106" s="2">
        <v>163.240005</v>
      </c>
      <c r="AA106" s="2">
        <v>147.60000600000001</v>
      </c>
      <c r="AB106" s="2">
        <v>22.895</v>
      </c>
      <c r="AC106" s="5">
        <f t="shared" si="55"/>
        <v>144.46168007076281</v>
      </c>
      <c r="AD106" s="5">
        <f t="shared" si="56"/>
        <v>105.72519083969465</v>
      </c>
      <c r="AE106" s="5">
        <f t="shared" si="57"/>
        <v>93.411588878138474</v>
      </c>
      <c r="AF106" s="5">
        <f t="shared" si="58"/>
        <v>116.52031374974278</v>
      </c>
      <c r="AG106" s="5">
        <f t="shared" si="59"/>
        <v>99.728011793435755</v>
      </c>
      <c r="AH106" s="5">
        <f t="shared" si="60"/>
        <v>297.69630069453001</v>
      </c>
      <c r="AI106" s="5">
        <f t="shared" si="61"/>
        <v>209.88235294117646</v>
      </c>
      <c r="AJ106" s="5">
        <f t="shared" si="62"/>
        <v>122.47033496161899</v>
      </c>
      <c r="AK106" s="5">
        <f t="shared" si="63"/>
        <v>140.64171800286289</v>
      </c>
      <c r="AL106" s="5">
        <f t="shared" si="64"/>
        <v>120.4582218514106</v>
      </c>
      <c r="AM106" s="5">
        <f t="shared" si="65"/>
        <v>118.87742639736878</v>
      </c>
      <c r="AN106" s="5">
        <f t="shared" si="66"/>
        <v>115.78685714105434</v>
      </c>
      <c r="AO106" s="5">
        <f t="shared" si="67"/>
        <v>142.51652356757126</v>
      </c>
      <c r="AP106" s="5">
        <f t="shared" si="68"/>
        <v>116.76127583219311</v>
      </c>
      <c r="AQ106" s="5">
        <f t="shared" si="69"/>
        <v>89.959839357429715</v>
      </c>
      <c r="AR106" s="5">
        <f t="shared" si="70"/>
        <v>92.792293609307009</v>
      </c>
      <c r="AS106" s="5">
        <f t="shared" si="71"/>
        <v>120.32149375942502</v>
      </c>
      <c r="AT106" s="5">
        <f t="shared" si="72"/>
        <v>161.83431952662721</v>
      </c>
      <c r="AU106" s="5">
        <f t="shared" si="73"/>
        <v>108.23773346890762</v>
      </c>
      <c r="AV106" s="5">
        <f t="shared" si="74"/>
        <v>111.26644325657895</v>
      </c>
      <c r="AW106" s="5">
        <f t="shared" si="75"/>
        <v>106.80409273685578</v>
      </c>
      <c r="AX106" s="5">
        <f t="shared" si="76"/>
        <v>70.295119158640773</v>
      </c>
      <c r="AY106" s="5">
        <f t="shared" si="77"/>
        <v>54.094386375143202</v>
      </c>
      <c r="AZ106" s="5">
        <f t="shared" si="78"/>
        <v>120.92384165311634</v>
      </c>
      <c r="BA106" s="5">
        <f t="shared" si="79"/>
        <v>141.82450724282376</v>
      </c>
      <c r="BB106" s="5">
        <f t="shared" si="80"/>
        <v>151.55560890805637</v>
      </c>
      <c r="BC106" s="5">
        <f t="shared" si="81"/>
        <v>111.35700930724752</v>
      </c>
    </row>
    <row r="107" spans="1:55" x14ac:dyDescent="0.2">
      <c r="A107" s="1">
        <v>43521</v>
      </c>
      <c r="B107" s="2">
        <v>100.120003</v>
      </c>
      <c r="C107" s="2">
        <v>548</v>
      </c>
      <c r="D107" s="2">
        <v>113.44000200000001</v>
      </c>
      <c r="E107" s="2">
        <v>22.5</v>
      </c>
      <c r="F107" s="2">
        <v>110</v>
      </c>
      <c r="G107" s="2">
        <v>185.820007</v>
      </c>
      <c r="H107" s="2">
        <v>429.60000600000001</v>
      </c>
      <c r="I107" s="2">
        <v>34.805</v>
      </c>
      <c r="J107" s="2">
        <v>49.34</v>
      </c>
      <c r="K107" s="2">
        <v>90.900002000000001</v>
      </c>
      <c r="L107" s="2">
        <v>54.369999</v>
      </c>
      <c r="M107" s="2">
        <v>93.919998000000007</v>
      </c>
      <c r="N107" s="2">
        <v>183.929993</v>
      </c>
      <c r="O107" s="2">
        <v>105.75</v>
      </c>
      <c r="P107" s="2">
        <v>17.299999</v>
      </c>
      <c r="Q107" s="2">
        <v>116.120003</v>
      </c>
      <c r="R107" s="2">
        <v>150.78999300000001</v>
      </c>
      <c r="S107" s="2">
        <v>17.079999999999998</v>
      </c>
      <c r="T107" s="2">
        <v>81.510002</v>
      </c>
      <c r="U107" s="2">
        <v>27.4</v>
      </c>
      <c r="V107" s="2">
        <v>64.589995999999999</v>
      </c>
      <c r="W107" s="2">
        <v>75.480002999999996</v>
      </c>
      <c r="X107" s="2">
        <v>23.695</v>
      </c>
      <c r="Y107" s="2">
        <v>44.689999</v>
      </c>
      <c r="Z107" s="2">
        <v>163.94000199999999</v>
      </c>
      <c r="AA107" s="2">
        <v>157.89999399999999</v>
      </c>
      <c r="AB107" s="2">
        <v>22.875</v>
      </c>
      <c r="AC107" s="5">
        <f t="shared" si="55"/>
        <v>141.27275118077813</v>
      </c>
      <c r="AD107" s="5">
        <f t="shared" si="56"/>
        <v>104.58015267175573</v>
      </c>
      <c r="AE107" s="5">
        <f t="shared" si="57"/>
        <v>93.775317072205382</v>
      </c>
      <c r="AF107" s="5">
        <f t="shared" si="58"/>
        <v>123.49067637160682</v>
      </c>
      <c r="AG107" s="5">
        <f t="shared" si="59"/>
        <v>99.728011793435755</v>
      </c>
      <c r="AH107" s="5">
        <f t="shared" si="60"/>
        <v>312.46007041432534</v>
      </c>
      <c r="AI107" s="5">
        <f t="shared" si="61"/>
        <v>202.16470870588233</v>
      </c>
      <c r="AJ107" s="5">
        <f t="shared" si="62"/>
        <v>121.44103279832518</v>
      </c>
      <c r="AK107" s="5">
        <f t="shared" si="63"/>
        <v>138.86856568726614</v>
      </c>
      <c r="AL107" s="5">
        <f t="shared" si="64"/>
        <v>122.50674619299514</v>
      </c>
      <c r="AM107" s="5">
        <f t="shared" si="65"/>
        <v>124.5589839835517</v>
      </c>
      <c r="AN107" s="5">
        <f t="shared" si="66"/>
        <v>116.65631060349497</v>
      </c>
      <c r="AO107" s="5">
        <f t="shared" si="67"/>
        <v>144.73559183607821</v>
      </c>
      <c r="AP107" s="5">
        <f t="shared" si="68"/>
        <v>117.69616288694853</v>
      </c>
      <c r="AQ107" s="5">
        <f t="shared" si="69"/>
        <v>86.84738453815261</v>
      </c>
      <c r="AR107" s="5">
        <f t="shared" si="70"/>
        <v>92.481685926755119</v>
      </c>
      <c r="AS107" s="5">
        <f t="shared" si="71"/>
        <v>120.59340354611803</v>
      </c>
      <c r="AT107" s="5">
        <f t="shared" si="72"/>
        <v>168.44181459566073</v>
      </c>
      <c r="AU107" s="5">
        <f t="shared" si="73"/>
        <v>112.66068314196775</v>
      </c>
      <c r="AV107" s="5">
        <f t="shared" si="74"/>
        <v>112.66447368421051</v>
      </c>
      <c r="AW107" s="5">
        <f t="shared" si="75"/>
        <v>108.24534634641682</v>
      </c>
      <c r="AX107" s="5">
        <f t="shared" si="76"/>
        <v>69.394139084144683</v>
      </c>
      <c r="AY107" s="5">
        <f t="shared" si="77"/>
        <v>60.446427029427888</v>
      </c>
      <c r="AZ107" s="5">
        <f t="shared" si="78"/>
        <v>122.87599732955725</v>
      </c>
      <c r="BA107" s="5">
        <f t="shared" si="79"/>
        <v>142.43267145843043</v>
      </c>
      <c r="BB107" s="5">
        <f t="shared" si="80"/>
        <v>162.13163119551933</v>
      </c>
      <c r="BC107" s="5">
        <f t="shared" si="81"/>
        <v>111.25973303792476</v>
      </c>
    </row>
    <row r="108" spans="1:55" hidden="1" x14ac:dyDescent="0.2">
      <c r="A108" s="1">
        <v>43528</v>
      </c>
      <c r="B108" s="2">
        <v>98.120002999999997</v>
      </c>
      <c r="C108" s="2">
        <v>542</v>
      </c>
      <c r="D108" s="2">
        <v>113.150002</v>
      </c>
      <c r="E108" s="2">
        <v>23.1</v>
      </c>
      <c r="F108" s="2">
        <v>104</v>
      </c>
      <c r="G108" s="2">
        <v>192.38000500000001</v>
      </c>
      <c r="H108" s="2">
        <v>415.39999399999999</v>
      </c>
      <c r="I108" s="2">
        <v>35.549999</v>
      </c>
      <c r="J108" s="2">
        <v>49.330002</v>
      </c>
      <c r="K108" s="2">
        <v>91.279999000000004</v>
      </c>
      <c r="L108" s="2">
        <v>52.810001</v>
      </c>
      <c r="M108" s="2">
        <v>92.510002</v>
      </c>
      <c r="N108" s="2">
        <v>184.550003</v>
      </c>
      <c r="O108" s="2">
        <v>104.91999800000001</v>
      </c>
      <c r="P108" s="2">
        <v>16.879999000000002</v>
      </c>
      <c r="Q108" s="2">
        <v>116.150002</v>
      </c>
      <c r="R108" s="2">
        <v>179</v>
      </c>
      <c r="S108" s="2">
        <v>17.610001</v>
      </c>
      <c r="T108" s="2">
        <v>81.269997000000004</v>
      </c>
      <c r="U108" s="2">
        <v>26.780000999999999</v>
      </c>
      <c r="V108" s="2">
        <v>64.529999000000004</v>
      </c>
      <c r="W108" s="2">
        <v>82.599997999999999</v>
      </c>
      <c r="X108" s="2">
        <v>24.905000999999999</v>
      </c>
      <c r="Y108" s="2">
        <v>45.459999000000003</v>
      </c>
      <c r="Z108" s="2">
        <v>163.699997</v>
      </c>
      <c r="AA108" s="2">
        <v>164.60000600000001</v>
      </c>
      <c r="AB108" s="2">
        <v>22.57</v>
      </c>
      <c r="AC108" s="5">
        <f t="shared" si="55"/>
        <v>138.45068272397279</v>
      </c>
      <c r="AD108" s="5">
        <f t="shared" si="56"/>
        <v>103.43511450381679</v>
      </c>
      <c r="AE108" s="5">
        <f t="shared" si="57"/>
        <v>93.535588215792444</v>
      </c>
      <c r="AF108" s="5">
        <f t="shared" si="58"/>
        <v>126.78376107484968</v>
      </c>
      <c r="AG108" s="5">
        <f t="shared" si="59"/>
        <v>94.288302059248352</v>
      </c>
      <c r="AH108" s="5">
        <f t="shared" si="60"/>
        <v>323.4908386835238</v>
      </c>
      <c r="AI108" s="5">
        <f t="shared" si="61"/>
        <v>195.48235011764706</v>
      </c>
      <c r="AJ108" s="5">
        <f t="shared" si="62"/>
        <v>124.04047103977669</v>
      </c>
      <c r="AK108" s="5">
        <f t="shared" si="63"/>
        <v>138.8404260861364</v>
      </c>
      <c r="AL108" s="5">
        <f t="shared" si="64"/>
        <v>123.01887155062825</v>
      </c>
      <c r="AM108" s="5">
        <f t="shared" si="65"/>
        <v>120.98510556769276</v>
      </c>
      <c r="AN108" s="5">
        <f t="shared" si="66"/>
        <v>114.90498037746913</v>
      </c>
      <c r="AO108" s="5">
        <f t="shared" si="67"/>
        <v>145.22348134681334</v>
      </c>
      <c r="AP108" s="5">
        <f t="shared" si="68"/>
        <v>116.77239881518975</v>
      </c>
      <c r="AQ108" s="5">
        <f t="shared" si="69"/>
        <v>84.738950803212859</v>
      </c>
      <c r="AR108" s="5">
        <f t="shared" si="70"/>
        <v>92.505578090244953</v>
      </c>
      <c r="AS108" s="5">
        <f t="shared" si="71"/>
        <v>143.15418951412195</v>
      </c>
      <c r="AT108" s="5">
        <f t="shared" si="72"/>
        <v>173.66864891518736</v>
      </c>
      <c r="AU108" s="5">
        <f t="shared" si="73"/>
        <v>112.32895542028902</v>
      </c>
      <c r="AV108" s="5">
        <f t="shared" si="74"/>
        <v>110.11513569078946</v>
      </c>
      <c r="AW108" s="5">
        <f t="shared" si="75"/>
        <v>108.14479832896929</v>
      </c>
      <c r="AX108" s="5">
        <f t="shared" si="76"/>
        <v>75.940057256781941</v>
      </c>
      <c r="AY108" s="5">
        <f t="shared" si="77"/>
        <v>63.533164195582536</v>
      </c>
      <c r="AZ108" s="5">
        <f t="shared" si="78"/>
        <v>124.99312689010522</v>
      </c>
      <c r="BA108" s="5">
        <f t="shared" si="79"/>
        <v>142.22415277539795</v>
      </c>
      <c r="BB108" s="5">
        <f t="shared" si="80"/>
        <v>169.01120001038299</v>
      </c>
      <c r="BC108" s="5">
        <f t="shared" si="81"/>
        <v>109.77626993075242</v>
      </c>
    </row>
    <row r="109" spans="1:55" hidden="1" x14ac:dyDescent="0.2">
      <c r="A109" s="1">
        <v>43535</v>
      </c>
      <c r="B109" s="2">
        <v>98.040001000000004</v>
      </c>
      <c r="C109" s="2">
        <v>524</v>
      </c>
      <c r="D109" s="2">
        <v>113.529999</v>
      </c>
      <c r="E109" s="2">
        <v>21.129999000000002</v>
      </c>
      <c r="F109" s="2">
        <v>99.5</v>
      </c>
      <c r="G109" s="2">
        <v>190.990005</v>
      </c>
      <c r="H109" s="2">
        <v>443.20001200000002</v>
      </c>
      <c r="I109" s="2">
        <v>34.935001</v>
      </c>
      <c r="J109" s="2">
        <v>49.580002</v>
      </c>
      <c r="K109" s="2">
        <v>92.900002000000001</v>
      </c>
      <c r="L109" s="2">
        <v>50.09</v>
      </c>
      <c r="M109" s="2">
        <v>90.970000999999996</v>
      </c>
      <c r="N109" s="2">
        <v>180</v>
      </c>
      <c r="O109" s="2">
        <v>103.980003</v>
      </c>
      <c r="P109" s="2">
        <v>15.92</v>
      </c>
      <c r="Q109" s="2">
        <v>117.300003</v>
      </c>
      <c r="R109" s="2">
        <v>164.020004</v>
      </c>
      <c r="S109" s="2">
        <v>16.940000999999999</v>
      </c>
      <c r="T109" s="2">
        <v>79.199996999999996</v>
      </c>
      <c r="U109" s="2">
        <v>27.02</v>
      </c>
      <c r="V109" s="2">
        <v>62.529998999999997</v>
      </c>
      <c r="W109" s="2">
        <v>80.809997999999993</v>
      </c>
      <c r="X109" s="2">
        <v>25.030000999999999</v>
      </c>
      <c r="Y109" s="2">
        <v>45.650002000000001</v>
      </c>
      <c r="Z109" s="2">
        <v>159.759995</v>
      </c>
      <c r="AA109" s="2">
        <v>157.63999899999999</v>
      </c>
      <c r="AB109" s="2">
        <v>22.344999000000001</v>
      </c>
      <c r="AC109" s="5">
        <f t="shared" si="55"/>
        <v>138.33779716363213</v>
      </c>
      <c r="AD109" s="5">
        <f t="shared" si="56"/>
        <v>100</v>
      </c>
      <c r="AE109" s="5">
        <f t="shared" si="57"/>
        <v>93.849713202862588</v>
      </c>
      <c r="AF109" s="5">
        <f t="shared" si="58"/>
        <v>115.97146081072782</v>
      </c>
      <c r="AG109" s="5">
        <f t="shared" si="59"/>
        <v>90.208519758607792</v>
      </c>
      <c r="AH109" s="5">
        <f t="shared" si="60"/>
        <v>321.15352579193666</v>
      </c>
      <c r="AI109" s="5">
        <f t="shared" si="61"/>
        <v>208.56471152941177</v>
      </c>
      <c r="AJ109" s="5">
        <f t="shared" si="62"/>
        <v>121.89463014654571</v>
      </c>
      <c r="AK109" s="5">
        <f t="shared" si="63"/>
        <v>139.54405684053074</v>
      </c>
      <c r="AL109" s="5">
        <f t="shared" si="64"/>
        <v>125.2021640917317</v>
      </c>
      <c r="AM109" s="5">
        <f t="shared" si="65"/>
        <v>114.75371753705763</v>
      </c>
      <c r="AN109" s="5">
        <f t="shared" si="66"/>
        <v>112.99217332027889</v>
      </c>
      <c r="AO109" s="5">
        <f t="shared" si="67"/>
        <v>141.64305726088989</v>
      </c>
      <c r="AP109" s="5">
        <f t="shared" si="68"/>
        <v>115.72621626546949</v>
      </c>
      <c r="AQ109" s="5">
        <f t="shared" si="69"/>
        <v>79.91967871485943</v>
      </c>
      <c r="AR109" s="5">
        <f t="shared" si="70"/>
        <v>93.42147568368074</v>
      </c>
      <c r="AS109" s="5">
        <f t="shared" si="71"/>
        <v>131.17402646213989</v>
      </c>
      <c r="AT109" s="5">
        <f t="shared" si="72"/>
        <v>167.06115384615384</v>
      </c>
      <c r="AU109" s="5">
        <f t="shared" si="73"/>
        <v>109.46786342689325</v>
      </c>
      <c r="AV109" s="5">
        <f t="shared" si="74"/>
        <v>111.10197368421053</v>
      </c>
      <c r="AW109" s="5">
        <f t="shared" si="75"/>
        <v>104.79303015897537</v>
      </c>
      <c r="AX109" s="5">
        <f t="shared" si="76"/>
        <v>74.29438285265374</v>
      </c>
      <c r="AY109" s="5">
        <f t="shared" si="77"/>
        <v>63.852041738468323</v>
      </c>
      <c r="AZ109" s="5">
        <f t="shared" si="78"/>
        <v>125.51554373152445</v>
      </c>
      <c r="BA109" s="5">
        <f t="shared" si="79"/>
        <v>138.80104063946206</v>
      </c>
      <c r="BB109" s="5">
        <f t="shared" si="80"/>
        <v>161.86466846559878</v>
      </c>
      <c r="BC109" s="5">
        <f t="shared" si="81"/>
        <v>108.68190703705774</v>
      </c>
    </row>
    <row r="110" spans="1:55" hidden="1" x14ac:dyDescent="0.2">
      <c r="A110" s="1">
        <v>43542</v>
      </c>
      <c r="B110" s="2">
        <v>98.300003000000004</v>
      </c>
      <c r="C110" s="2">
        <v>561</v>
      </c>
      <c r="D110" s="2">
        <v>112.94000200000001</v>
      </c>
      <c r="E110" s="2">
        <v>22.16</v>
      </c>
      <c r="F110" s="2">
        <v>96</v>
      </c>
      <c r="G110" s="2">
        <v>204.5</v>
      </c>
      <c r="H110" s="2">
        <v>420.20001200000002</v>
      </c>
      <c r="I110" s="2">
        <v>36.494999</v>
      </c>
      <c r="J110" s="2">
        <v>51.369999</v>
      </c>
      <c r="K110" s="2">
        <v>93.699996999999996</v>
      </c>
      <c r="L110" s="2">
        <v>48.869999</v>
      </c>
      <c r="M110" s="2">
        <v>93.260002</v>
      </c>
      <c r="N110" s="2">
        <v>185.979996</v>
      </c>
      <c r="O110" s="2">
        <v>106.550003</v>
      </c>
      <c r="P110" s="2">
        <v>16.719999000000001</v>
      </c>
      <c r="Q110" s="2">
        <v>115.110001</v>
      </c>
      <c r="R110" s="2">
        <v>171.33000200000001</v>
      </c>
      <c r="S110" s="2">
        <v>16.760000000000002</v>
      </c>
      <c r="T110" s="2">
        <v>80.819999999999993</v>
      </c>
      <c r="U110" s="2">
        <v>27.280000999999999</v>
      </c>
      <c r="V110" s="2">
        <v>65.209998999999996</v>
      </c>
      <c r="W110" s="2">
        <v>81.910004000000001</v>
      </c>
      <c r="X110" s="2">
        <v>24.799999</v>
      </c>
      <c r="Y110" s="2">
        <v>46.310001</v>
      </c>
      <c r="Z110" s="2">
        <v>169.89999399999999</v>
      </c>
      <c r="AA110" s="2">
        <v>161.270004</v>
      </c>
      <c r="AB110" s="2">
        <v>22.950001</v>
      </c>
      <c r="AC110" s="5">
        <f t="shared" si="55"/>
        <v>138.70466888508528</v>
      </c>
      <c r="AD110" s="5">
        <f t="shared" si="56"/>
        <v>107.06106870229009</v>
      </c>
      <c r="AE110" s="5">
        <f t="shared" si="57"/>
        <v>93.361991457700327</v>
      </c>
      <c r="AF110" s="5">
        <f t="shared" si="58"/>
        <v>121.62459503976922</v>
      </c>
      <c r="AG110" s="5">
        <f t="shared" si="59"/>
        <v>87.035355746998476</v>
      </c>
      <c r="AH110" s="5">
        <f t="shared" si="60"/>
        <v>343.87085347451062</v>
      </c>
      <c r="AI110" s="5">
        <f t="shared" si="61"/>
        <v>197.74118211764707</v>
      </c>
      <c r="AJ110" s="5">
        <f t="shared" si="62"/>
        <v>127.33774947662246</v>
      </c>
      <c r="AK110" s="5">
        <f t="shared" si="63"/>
        <v>144.58204459842514</v>
      </c>
      <c r="AL110" s="5">
        <f t="shared" si="64"/>
        <v>126.28032451268159</v>
      </c>
      <c r="AM110" s="5">
        <f t="shared" si="65"/>
        <v>111.95875546580731</v>
      </c>
      <c r="AN110" s="5">
        <f t="shared" si="66"/>
        <v>115.83654165106094</v>
      </c>
      <c r="AO110" s="5">
        <f t="shared" si="67"/>
        <v>146.34875123782263</v>
      </c>
      <c r="AP110" s="5">
        <f t="shared" si="68"/>
        <v>118.58653908929415</v>
      </c>
      <c r="AQ110" s="5">
        <f t="shared" si="69"/>
        <v>83.935737951807226</v>
      </c>
      <c r="AR110" s="5">
        <f t="shared" si="70"/>
        <v>91.677288016522581</v>
      </c>
      <c r="AS110" s="5">
        <f t="shared" si="71"/>
        <v>137.02015405454131</v>
      </c>
      <c r="AT110" s="5">
        <f t="shared" si="72"/>
        <v>165.28599605522683</v>
      </c>
      <c r="AU110" s="5">
        <f t="shared" si="73"/>
        <v>111.70698304649571</v>
      </c>
      <c r="AV110" s="5">
        <f t="shared" si="74"/>
        <v>112.17105674342105</v>
      </c>
      <c r="AW110" s="5">
        <f t="shared" si="75"/>
        <v>109.2843995067672</v>
      </c>
      <c r="AX110" s="5">
        <f t="shared" si="76"/>
        <v>75.305696661920479</v>
      </c>
      <c r="AY110" s="5">
        <f t="shared" si="77"/>
        <v>63.265301957517806</v>
      </c>
      <c r="AZ110" s="5">
        <f t="shared" si="78"/>
        <v>127.3302234624752</v>
      </c>
      <c r="BA110" s="5">
        <f t="shared" si="79"/>
        <v>147.6107705927154</v>
      </c>
      <c r="BB110" s="5">
        <f t="shared" si="80"/>
        <v>165.59195569968125</v>
      </c>
      <c r="BC110" s="5">
        <f t="shared" si="81"/>
        <v>111.62452391169863</v>
      </c>
    </row>
    <row r="111" spans="1:55" x14ac:dyDescent="0.2">
      <c r="A111" s="1">
        <v>43549</v>
      </c>
      <c r="B111" s="2">
        <v>97.800003000000004</v>
      </c>
      <c r="C111" s="2">
        <v>537.79998799999998</v>
      </c>
      <c r="D111" s="2">
        <v>113.550003</v>
      </c>
      <c r="E111" s="2">
        <v>21.459999</v>
      </c>
      <c r="F111" s="2">
        <v>96.5</v>
      </c>
      <c r="G111" s="2">
        <v>198.050003</v>
      </c>
      <c r="H111" s="2">
        <v>407.20001200000002</v>
      </c>
      <c r="I111" s="2">
        <v>35.195</v>
      </c>
      <c r="J111" s="2">
        <v>50.970001000000003</v>
      </c>
      <c r="K111" s="2">
        <v>93.860000999999997</v>
      </c>
      <c r="L111" s="2">
        <v>47.419998</v>
      </c>
      <c r="M111" s="2">
        <v>90.379997000000003</v>
      </c>
      <c r="N111" s="2">
        <v>186.25</v>
      </c>
      <c r="O111" s="2">
        <v>99.589995999999999</v>
      </c>
      <c r="P111" s="2">
        <v>15.87</v>
      </c>
      <c r="Q111" s="2">
        <v>115.860001</v>
      </c>
      <c r="R111" s="2">
        <v>168.75</v>
      </c>
      <c r="S111" s="2">
        <v>15.74</v>
      </c>
      <c r="T111" s="2">
        <v>79</v>
      </c>
      <c r="U111" s="2">
        <v>26.959999</v>
      </c>
      <c r="V111" s="2">
        <v>60.98</v>
      </c>
      <c r="W111" s="2">
        <v>80</v>
      </c>
      <c r="X111" s="2">
        <v>24.704999999999998</v>
      </c>
      <c r="Y111" s="2">
        <v>45.849997999999999</v>
      </c>
      <c r="Z111" s="2">
        <v>165.320007</v>
      </c>
      <c r="AA111" s="2">
        <v>154.19000199999999</v>
      </c>
      <c r="AB111" s="2">
        <v>23.469999000000001</v>
      </c>
      <c r="AC111" s="5">
        <f t="shared" si="55"/>
        <v>137.99915177088394</v>
      </c>
      <c r="AD111" s="5">
        <f t="shared" si="56"/>
        <v>102.6335854961832</v>
      </c>
      <c r="AE111" s="5">
        <f t="shared" si="57"/>
        <v>93.866249534047711</v>
      </c>
      <c r="AF111" s="5">
        <f t="shared" si="58"/>
        <v>117.78265739751137</v>
      </c>
      <c r="AG111" s="5">
        <f t="shared" si="59"/>
        <v>87.488664891514105</v>
      </c>
      <c r="AH111" s="5">
        <f t="shared" si="60"/>
        <v>333.02505409408013</v>
      </c>
      <c r="AI111" s="5">
        <f t="shared" si="61"/>
        <v>191.62353505882353</v>
      </c>
      <c r="AJ111" s="5">
        <f t="shared" si="62"/>
        <v>122.80181437543615</v>
      </c>
      <c r="AK111" s="5">
        <f t="shared" si="63"/>
        <v>143.45624102044025</v>
      </c>
      <c r="AL111" s="5">
        <f t="shared" si="64"/>
        <v>126.49596333541631</v>
      </c>
      <c r="AM111" s="5">
        <f t="shared" si="65"/>
        <v>108.63687474745132</v>
      </c>
      <c r="AN111" s="5">
        <f t="shared" si="66"/>
        <v>112.25934015005987</v>
      </c>
      <c r="AO111" s="5">
        <f t="shared" si="67"/>
        <v>146.56121897133744</v>
      </c>
      <c r="AP111" s="5">
        <f t="shared" si="68"/>
        <v>110.8402873865395</v>
      </c>
      <c r="AQ111" s="5">
        <f t="shared" si="69"/>
        <v>79.668674698795172</v>
      </c>
      <c r="AR111" s="5">
        <f t="shared" si="70"/>
        <v>92.274612014568518</v>
      </c>
      <c r="AS111" s="5">
        <f t="shared" si="71"/>
        <v>134.95681274026862</v>
      </c>
      <c r="AT111" s="5">
        <f t="shared" si="72"/>
        <v>155.22682445759369</v>
      </c>
      <c r="AU111" s="5">
        <f t="shared" si="73"/>
        <v>109.19143356437964</v>
      </c>
      <c r="AV111" s="5">
        <f t="shared" si="74"/>
        <v>110.85525904605262</v>
      </c>
      <c r="AW111" s="5">
        <f t="shared" si="75"/>
        <v>102.19541150311417</v>
      </c>
      <c r="AX111" s="5">
        <f t="shared" si="76"/>
        <v>73.549694039248706</v>
      </c>
      <c r="AY111" s="5">
        <f t="shared" si="77"/>
        <v>63.022957575944957</v>
      </c>
      <c r="AZ111" s="5">
        <f t="shared" si="78"/>
        <v>126.06543651540932</v>
      </c>
      <c r="BA111" s="5">
        <f t="shared" si="79"/>
        <v>143.63163325163569</v>
      </c>
      <c r="BB111" s="5">
        <f t="shared" si="80"/>
        <v>158.32221335170152</v>
      </c>
      <c r="BC111" s="5">
        <f t="shared" si="81"/>
        <v>114.15369718646386</v>
      </c>
    </row>
    <row r="112" spans="1:55" hidden="1" x14ac:dyDescent="0.2">
      <c r="A112" s="1">
        <v>43556</v>
      </c>
      <c r="B112" s="2">
        <v>97.970000999999996</v>
      </c>
      <c r="C112" s="2">
        <v>569.70001200000002</v>
      </c>
      <c r="D112" s="2">
        <v>119.099998</v>
      </c>
      <c r="E112" s="2">
        <v>22.040001</v>
      </c>
      <c r="F112" s="2">
        <v>99</v>
      </c>
      <c r="G112" s="2">
        <v>208.429993</v>
      </c>
      <c r="H112" s="2">
        <v>415.29998799999998</v>
      </c>
      <c r="I112" s="2">
        <v>36.5</v>
      </c>
      <c r="J112" s="2">
        <v>52.169998</v>
      </c>
      <c r="K112" s="2">
        <v>95.230002999999996</v>
      </c>
      <c r="L112" s="2">
        <v>49.48</v>
      </c>
      <c r="M112" s="2">
        <v>91.629997000000003</v>
      </c>
      <c r="N112" s="2">
        <v>190.5</v>
      </c>
      <c r="O112" s="2">
        <v>102.150002</v>
      </c>
      <c r="P112" s="2">
        <v>16.489999999999998</v>
      </c>
      <c r="Q112" s="2">
        <v>116.540001</v>
      </c>
      <c r="R112" s="2">
        <v>169.53999300000001</v>
      </c>
      <c r="S112" s="2">
        <v>16.010000000000002</v>
      </c>
      <c r="T112" s="2">
        <v>81.559997999999993</v>
      </c>
      <c r="U112" s="2">
        <v>27</v>
      </c>
      <c r="V112" s="2">
        <v>62.849997999999999</v>
      </c>
      <c r="W112" s="2">
        <v>83.559997999999993</v>
      </c>
      <c r="X112" s="2">
        <v>25.200001</v>
      </c>
      <c r="Y112" s="2">
        <v>46.990001999999997</v>
      </c>
      <c r="Z112" s="2">
        <v>169</v>
      </c>
      <c r="AA112" s="2">
        <v>164.220001</v>
      </c>
      <c r="AB112" s="2">
        <v>23.754999000000002</v>
      </c>
      <c r="AC112" s="5">
        <f t="shared" si="55"/>
        <v>138.23902476764394</v>
      </c>
      <c r="AD112" s="5">
        <f t="shared" si="56"/>
        <v>108.72137633587786</v>
      </c>
      <c r="AE112" s="5">
        <f t="shared" si="57"/>
        <v>98.454159721797481</v>
      </c>
      <c r="AF112" s="5">
        <f t="shared" si="58"/>
        <v>120.96598358759513</v>
      </c>
      <c r="AG112" s="5">
        <f t="shared" si="59"/>
        <v>89.755210614092178</v>
      </c>
      <c r="AH112" s="5">
        <f t="shared" si="60"/>
        <v>350.47921556281796</v>
      </c>
      <c r="AI112" s="5">
        <f t="shared" si="61"/>
        <v>195.43528847058823</v>
      </c>
      <c r="AJ112" s="5">
        <f t="shared" si="62"/>
        <v>127.35519888346127</v>
      </c>
      <c r="AK112" s="5">
        <f t="shared" si="63"/>
        <v>146.83366019796401</v>
      </c>
      <c r="AL112" s="5">
        <f t="shared" si="64"/>
        <v>128.34232729146876</v>
      </c>
      <c r="AM112" s="5">
        <f t="shared" si="65"/>
        <v>113.35623764690777</v>
      </c>
      <c r="AN112" s="5">
        <f t="shared" si="66"/>
        <v>113.8119422727129</v>
      </c>
      <c r="AO112" s="5">
        <f t="shared" si="67"/>
        <v>149.90556893444179</v>
      </c>
      <c r="AP112" s="5">
        <f t="shared" si="68"/>
        <v>113.68948722736756</v>
      </c>
      <c r="AQ112" s="5">
        <f t="shared" si="69"/>
        <v>82.781124497991954</v>
      </c>
      <c r="AR112" s="5">
        <f t="shared" si="70"/>
        <v>92.816185772796857</v>
      </c>
      <c r="AS112" s="5">
        <f t="shared" si="71"/>
        <v>135.58860496170342</v>
      </c>
      <c r="AT112" s="5">
        <f t="shared" si="72"/>
        <v>157.88954635108482</v>
      </c>
      <c r="AU112" s="5">
        <f t="shared" si="73"/>
        <v>112.72978611554349</v>
      </c>
      <c r="AV112" s="5">
        <f t="shared" si="74"/>
        <v>111.01973684210526</v>
      </c>
      <c r="AW112" s="5">
        <f t="shared" si="75"/>
        <v>105.32931139029031</v>
      </c>
      <c r="AX112" s="5">
        <f t="shared" si="76"/>
        <v>76.822653585252922</v>
      </c>
      <c r="AY112" s="5">
        <f t="shared" si="77"/>
        <v>64.285715196792978</v>
      </c>
      <c r="AZ112" s="5">
        <f t="shared" si="78"/>
        <v>129.19989907065985</v>
      </c>
      <c r="BA112" s="5">
        <f t="shared" si="79"/>
        <v>146.82884703438484</v>
      </c>
      <c r="BB112" s="5">
        <f t="shared" si="80"/>
        <v>168.62101107527477</v>
      </c>
      <c r="BC112" s="5">
        <f t="shared" si="81"/>
        <v>115.53988402431344</v>
      </c>
    </row>
    <row r="113" spans="1:55" hidden="1" x14ac:dyDescent="0.2">
      <c r="A113" s="1">
        <v>43563</v>
      </c>
      <c r="B113" s="2">
        <v>98.449996999999996</v>
      </c>
      <c r="C113" s="2">
        <v>588.59997599999997</v>
      </c>
      <c r="D113" s="2">
        <v>119.529999</v>
      </c>
      <c r="E113" s="2">
        <v>23</v>
      </c>
      <c r="F113" s="2">
        <v>102</v>
      </c>
      <c r="G113" s="2">
        <v>196.64999399999999</v>
      </c>
      <c r="H113" s="2">
        <v>413.29998799999998</v>
      </c>
      <c r="I113" s="2">
        <v>35.334999000000003</v>
      </c>
      <c r="J113" s="2">
        <v>51.669998</v>
      </c>
      <c r="K113" s="2">
        <v>95.5</v>
      </c>
      <c r="L113" s="2">
        <v>52.360000999999997</v>
      </c>
      <c r="M113" s="2">
        <v>89.169998000000007</v>
      </c>
      <c r="N113" s="2">
        <v>190.71000699999999</v>
      </c>
      <c r="O113" s="2">
        <v>105.110001</v>
      </c>
      <c r="P113" s="2">
        <v>16.540001</v>
      </c>
      <c r="Q113" s="2">
        <v>116.730003</v>
      </c>
      <c r="R113" s="2">
        <v>165.759995</v>
      </c>
      <c r="S113" s="2">
        <v>16.379999000000002</v>
      </c>
      <c r="T113" s="2">
        <v>83</v>
      </c>
      <c r="U113" s="2">
        <v>27.139999</v>
      </c>
      <c r="V113" s="2">
        <v>65.129997000000003</v>
      </c>
      <c r="W113" s="2">
        <v>86.57</v>
      </c>
      <c r="X113" s="2">
        <v>25.4</v>
      </c>
      <c r="Y113" s="2">
        <v>47.200001</v>
      </c>
      <c r="Z113" s="2">
        <v>179</v>
      </c>
      <c r="AA113" s="2">
        <v>164.30999800000001</v>
      </c>
      <c r="AB113" s="2">
        <v>23.02</v>
      </c>
      <c r="AC113" s="5">
        <f t="shared" si="55"/>
        <v>138.91631555314029</v>
      </c>
      <c r="AD113" s="5">
        <f t="shared" si="56"/>
        <v>112.32823969465649</v>
      </c>
      <c r="AE113" s="5">
        <f t="shared" si="57"/>
        <v>98.809620576923038</v>
      </c>
      <c r="AF113" s="5">
        <f t="shared" si="58"/>
        <v>126.23491362430919</v>
      </c>
      <c r="AG113" s="5">
        <f t="shared" si="59"/>
        <v>92.475065481185879</v>
      </c>
      <c r="AH113" s="5">
        <f t="shared" si="60"/>
        <v>330.67091086815344</v>
      </c>
      <c r="AI113" s="5">
        <f t="shared" si="61"/>
        <v>194.494112</v>
      </c>
      <c r="AJ113" s="5">
        <f t="shared" si="62"/>
        <v>123.29029658060016</v>
      </c>
      <c r="AK113" s="5">
        <f t="shared" si="63"/>
        <v>145.42639868917533</v>
      </c>
      <c r="AL113" s="5">
        <f t="shared" si="64"/>
        <v>128.70620466467136</v>
      </c>
      <c r="AM113" s="5">
        <f t="shared" si="65"/>
        <v>119.95417777987728</v>
      </c>
      <c r="AN113" s="5">
        <f t="shared" si="66"/>
        <v>110.75642253741343</v>
      </c>
      <c r="AO113" s="5">
        <f t="shared" si="67"/>
        <v>150.07082467625395</v>
      </c>
      <c r="AP113" s="5">
        <f t="shared" si="68"/>
        <v>116.9838657091567</v>
      </c>
      <c r="AQ113" s="5">
        <f t="shared" si="69"/>
        <v>83.032133534136548</v>
      </c>
      <c r="AR113" s="5">
        <f t="shared" si="70"/>
        <v>92.967509445165803</v>
      </c>
      <c r="AS113" s="5">
        <f t="shared" si="71"/>
        <v>132.56557395580955</v>
      </c>
      <c r="AT113" s="5">
        <f t="shared" si="72"/>
        <v>161.53845167652861</v>
      </c>
      <c r="AU113" s="5">
        <f t="shared" si="73"/>
        <v>114.72011374485456</v>
      </c>
      <c r="AV113" s="5">
        <f t="shared" si="74"/>
        <v>111.59539062499999</v>
      </c>
      <c r="AW113" s="5">
        <f t="shared" si="75"/>
        <v>109.1503254281993</v>
      </c>
      <c r="AX113" s="5">
        <f t="shared" si="76"/>
        <v>79.589962662222007</v>
      </c>
      <c r="AY113" s="5">
        <f t="shared" si="77"/>
        <v>64.795916714389875</v>
      </c>
      <c r="AZ113" s="5">
        <f t="shared" si="78"/>
        <v>129.77729529219948</v>
      </c>
      <c r="BA113" s="5">
        <f t="shared" si="79"/>
        <v>155.51694449204075</v>
      </c>
      <c r="BB113" s="5">
        <f t="shared" si="80"/>
        <v>168.71341994777103</v>
      </c>
      <c r="BC113" s="5">
        <f t="shared" si="81"/>
        <v>111.96498599051488</v>
      </c>
    </row>
    <row r="114" spans="1:55" hidden="1" x14ac:dyDescent="0.2">
      <c r="A114" s="1">
        <v>43570</v>
      </c>
      <c r="B114" s="2">
        <v>101.300003</v>
      </c>
      <c r="C114" s="2">
        <v>595</v>
      </c>
      <c r="D114" s="2">
        <v>121.910004</v>
      </c>
      <c r="E114" s="2">
        <v>23.9</v>
      </c>
      <c r="F114" s="2">
        <v>101</v>
      </c>
      <c r="G114" s="2">
        <v>214.83000200000001</v>
      </c>
      <c r="H114" s="2">
        <v>405</v>
      </c>
      <c r="I114" s="2">
        <v>35.215000000000003</v>
      </c>
      <c r="J114" s="2">
        <v>50.299999</v>
      </c>
      <c r="K114" s="2">
        <v>93.599997999999999</v>
      </c>
      <c r="L114" s="2">
        <v>53.75</v>
      </c>
      <c r="M114" s="2">
        <v>87.129997000000003</v>
      </c>
      <c r="N114" s="2">
        <v>191.770004</v>
      </c>
      <c r="O114" s="2">
        <v>110.91999800000001</v>
      </c>
      <c r="P114" s="2">
        <v>17</v>
      </c>
      <c r="Q114" s="2">
        <v>115.730003</v>
      </c>
      <c r="R114" s="2">
        <v>167.85000600000001</v>
      </c>
      <c r="S114" s="2">
        <v>16.879999000000002</v>
      </c>
      <c r="T114" s="2">
        <v>83.879997000000003</v>
      </c>
      <c r="U114" s="2">
        <v>27.200001</v>
      </c>
      <c r="V114" s="2">
        <v>67.389999000000003</v>
      </c>
      <c r="W114" s="2">
        <v>89.029999000000004</v>
      </c>
      <c r="X114" s="2">
        <v>25.799999</v>
      </c>
      <c r="Y114" s="2">
        <v>47.509998000000003</v>
      </c>
      <c r="Z114" s="2">
        <v>179.300003</v>
      </c>
      <c r="AA114" s="2">
        <v>167.800003</v>
      </c>
      <c r="AB114" s="2">
        <v>22.024999999999999</v>
      </c>
      <c r="AC114" s="5">
        <f t="shared" si="55"/>
        <v>142.93777157029331</v>
      </c>
      <c r="AD114" s="5">
        <f t="shared" si="56"/>
        <v>113.54961832061068</v>
      </c>
      <c r="AE114" s="5">
        <f t="shared" si="57"/>
        <v>100.77705463522315</v>
      </c>
      <c r="AF114" s="5">
        <f t="shared" si="58"/>
        <v>131.17454067917345</v>
      </c>
      <c r="AG114" s="5">
        <f t="shared" si="59"/>
        <v>91.56844719215465</v>
      </c>
      <c r="AH114" s="5">
        <f t="shared" si="60"/>
        <v>361.24095911819472</v>
      </c>
      <c r="AI114" s="5">
        <f t="shared" si="61"/>
        <v>190.58823529411762</v>
      </c>
      <c r="AJ114" s="5">
        <f t="shared" si="62"/>
        <v>122.87159804605723</v>
      </c>
      <c r="AK114" s="5">
        <f t="shared" si="63"/>
        <v>141.57050496961739</v>
      </c>
      <c r="AL114" s="5">
        <f t="shared" si="64"/>
        <v>126.14555496545373</v>
      </c>
      <c r="AM114" s="5">
        <f t="shared" si="65"/>
        <v>123.1385968779566</v>
      </c>
      <c r="AN114" s="5">
        <f t="shared" si="66"/>
        <v>108.22257463116199</v>
      </c>
      <c r="AO114" s="5">
        <f t="shared" si="67"/>
        <v>150.90494254162823</v>
      </c>
      <c r="AP114" s="5">
        <f t="shared" si="68"/>
        <v>123.45019529104498</v>
      </c>
      <c r="AQ114" s="5">
        <f t="shared" si="69"/>
        <v>85.341365461847388</v>
      </c>
      <c r="AR114" s="5">
        <f t="shared" si="70"/>
        <v>92.171077447771225</v>
      </c>
      <c r="AS114" s="5">
        <f t="shared" si="71"/>
        <v>134.23704787078498</v>
      </c>
      <c r="AT114" s="5">
        <f t="shared" si="72"/>
        <v>166.46941814595661</v>
      </c>
      <c r="AU114" s="5">
        <f t="shared" si="73"/>
        <v>115.93641923804891</v>
      </c>
      <c r="AV114" s="5">
        <f t="shared" si="74"/>
        <v>111.84210937500001</v>
      </c>
      <c r="AW114" s="5">
        <f t="shared" si="75"/>
        <v>112.93782681206056</v>
      </c>
      <c r="AX114" s="5">
        <f t="shared" si="76"/>
        <v>81.851614834557722</v>
      </c>
      <c r="AY114" s="5">
        <f t="shared" si="77"/>
        <v>65.816322300604028</v>
      </c>
      <c r="AZ114" s="5">
        <f t="shared" si="78"/>
        <v>130.62963790568156</v>
      </c>
      <c r="BA114" s="5">
        <f t="shared" si="79"/>
        <v>155.77759002219966</v>
      </c>
      <c r="BB114" s="5">
        <f t="shared" si="80"/>
        <v>172.29695525512841</v>
      </c>
      <c r="BC114" s="5">
        <f t="shared" si="81"/>
        <v>107.12549159170676</v>
      </c>
    </row>
    <row r="115" spans="1:55" x14ac:dyDescent="0.2">
      <c r="A115" s="1">
        <v>43577</v>
      </c>
      <c r="B115" s="2">
        <v>102.779999</v>
      </c>
      <c r="C115" s="2">
        <v>603.40002400000003</v>
      </c>
      <c r="D115" s="2">
        <v>122.139999</v>
      </c>
      <c r="E115" s="2">
        <v>24.83</v>
      </c>
      <c r="F115" s="2">
        <v>103</v>
      </c>
      <c r="G115" s="2">
        <v>220</v>
      </c>
      <c r="H115" s="2">
        <v>404.89999399999999</v>
      </c>
      <c r="I115" s="2">
        <v>35.330002</v>
      </c>
      <c r="J115" s="2">
        <v>48.509998000000003</v>
      </c>
      <c r="K115" s="2">
        <v>95.849997999999999</v>
      </c>
      <c r="L115" s="2">
        <v>56.560001</v>
      </c>
      <c r="M115" s="2">
        <v>83.760002</v>
      </c>
      <c r="N115" s="2">
        <v>194</v>
      </c>
      <c r="O115" s="2">
        <v>112.83000199999999</v>
      </c>
      <c r="P115" s="2">
        <v>16.84</v>
      </c>
      <c r="Q115" s="2">
        <v>116.510002</v>
      </c>
      <c r="R115" s="2">
        <v>155.89999399999999</v>
      </c>
      <c r="S115" s="2">
        <v>16.969999000000001</v>
      </c>
      <c r="T115" s="2">
        <v>84.68</v>
      </c>
      <c r="U115" s="2">
        <v>27.24</v>
      </c>
      <c r="V115" s="2">
        <v>69.580001999999993</v>
      </c>
      <c r="W115" s="2">
        <v>89.690002000000007</v>
      </c>
      <c r="X115" s="2">
        <v>27.6</v>
      </c>
      <c r="Y115" s="2">
        <v>48.07</v>
      </c>
      <c r="Z115" s="2">
        <v>183.220001</v>
      </c>
      <c r="AA115" s="2">
        <v>165.800003</v>
      </c>
      <c r="AB115" s="2">
        <v>22.035</v>
      </c>
      <c r="AC115" s="5">
        <f t="shared" si="55"/>
        <v>145.02609658419235</v>
      </c>
      <c r="AD115" s="5">
        <f t="shared" si="56"/>
        <v>115.15267633587787</v>
      </c>
      <c r="AE115" s="5">
        <f t="shared" si="57"/>
        <v>100.96718028463934</v>
      </c>
      <c r="AF115" s="5">
        <f t="shared" si="58"/>
        <v>136.27882196919987</v>
      </c>
      <c r="AG115" s="5">
        <f t="shared" si="59"/>
        <v>93.381683770217123</v>
      </c>
      <c r="AH115" s="5">
        <f t="shared" si="60"/>
        <v>369.93441449580604</v>
      </c>
      <c r="AI115" s="5">
        <f t="shared" si="61"/>
        <v>190.54117364705883</v>
      </c>
      <c r="AJ115" s="5">
        <f t="shared" si="62"/>
        <v>123.27286113049547</v>
      </c>
      <c r="AK115" s="5">
        <f t="shared" si="63"/>
        <v>136.53250595363093</v>
      </c>
      <c r="AL115" s="5">
        <f t="shared" si="64"/>
        <v>129.17790010153237</v>
      </c>
      <c r="AM115" s="5">
        <f t="shared" si="65"/>
        <v>129.57617046615485</v>
      </c>
      <c r="AN115" s="5">
        <f t="shared" si="66"/>
        <v>104.03676551889789</v>
      </c>
      <c r="AO115" s="5">
        <f t="shared" si="67"/>
        <v>152.65973949229243</v>
      </c>
      <c r="AP115" s="5">
        <f t="shared" si="68"/>
        <v>125.57596495438987</v>
      </c>
      <c r="AQ115" s="5">
        <f t="shared" si="69"/>
        <v>84.53815261044177</v>
      </c>
      <c r="AR115" s="5">
        <f t="shared" si="70"/>
        <v>92.792293609307009</v>
      </c>
      <c r="AS115" s="5">
        <f t="shared" si="71"/>
        <v>124.68009657165628</v>
      </c>
      <c r="AT115" s="5">
        <f t="shared" si="72"/>
        <v>167.35699211045366</v>
      </c>
      <c r="AU115" s="5">
        <f t="shared" si="73"/>
        <v>117.04215942065403</v>
      </c>
      <c r="AV115" s="5">
        <f t="shared" si="74"/>
        <v>112.00657894736841</v>
      </c>
      <c r="AW115" s="5">
        <f t="shared" si="75"/>
        <v>116.60801798585614</v>
      </c>
      <c r="AX115" s="5">
        <f t="shared" si="76"/>
        <v>82.45840256849506</v>
      </c>
      <c r="AY115" s="5">
        <f t="shared" si="77"/>
        <v>70.408161469179547</v>
      </c>
      <c r="AZ115" s="5">
        <f t="shared" si="78"/>
        <v>132.1693739942088</v>
      </c>
      <c r="BA115" s="5">
        <f t="shared" si="79"/>
        <v>159.18332248798129</v>
      </c>
      <c r="BB115" s="5">
        <f t="shared" si="80"/>
        <v>170.24335630191351</v>
      </c>
      <c r="BC115" s="5">
        <f t="shared" si="81"/>
        <v>107.17412972636818</v>
      </c>
    </row>
    <row r="116" spans="1:55" hidden="1" x14ac:dyDescent="0.2">
      <c r="A116" s="1">
        <v>43584</v>
      </c>
      <c r="B116" s="2">
        <v>101.879997</v>
      </c>
      <c r="C116" s="2">
        <v>609</v>
      </c>
      <c r="D116" s="2">
        <v>123.260002</v>
      </c>
      <c r="E116" s="2">
        <v>23.26</v>
      </c>
      <c r="F116" s="2">
        <v>102</v>
      </c>
      <c r="G116" s="2">
        <v>225.33000200000001</v>
      </c>
      <c r="H116" s="2">
        <v>381.10000600000001</v>
      </c>
      <c r="I116" s="2">
        <v>37.009998000000003</v>
      </c>
      <c r="J116" s="2">
        <v>49.540000999999997</v>
      </c>
      <c r="K116" s="2">
        <v>97.300003000000004</v>
      </c>
      <c r="L116" s="2">
        <v>54.880001</v>
      </c>
      <c r="M116" s="2">
        <v>87.230002999999996</v>
      </c>
      <c r="N116" s="2">
        <v>197.979996</v>
      </c>
      <c r="O116" s="2">
        <v>114.599998</v>
      </c>
      <c r="P116" s="2">
        <v>18.120000999999998</v>
      </c>
      <c r="Q116" s="2">
        <v>117.540001</v>
      </c>
      <c r="R116" s="2">
        <v>168.10000600000001</v>
      </c>
      <c r="S116" s="2">
        <v>17.459999</v>
      </c>
      <c r="T116" s="2">
        <v>84.199996999999996</v>
      </c>
      <c r="U116" s="2">
        <v>27.620000999999998</v>
      </c>
      <c r="V116" s="2">
        <v>69.690002000000007</v>
      </c>
      <c r="W116" s="2">
        <v>87.349997999999999</v>
      </c>
      <c r="X116" s="2">
        <v>27.1</v>
      </c>
      <c r="Y116" s="2">
        <v>48.130001</v>
      </c>
      <c r="Z116" s="2">
        <v>185</v>
      </c>
      <c r="AA116" s="2">
        <v>168.800003</v>
      </c>
      <c r="AB116" s="2">
        <v>21.219999000000001</v>
      </c>
      <c r="AC116" s="5">
        <f t="shared" si="55"/>
        <v>143.7561629565615</v>
      </c>
      <c r="AD116" s="5">
        <f t="shared" si="56"/>
        <v>116.22137404580153</v>
      </c>
      <c r="AE116" s="5">
        <f t="shared" si="57"/>
        <v>101.89303214108429</v>
      </c>
      <c r="AF116" s="5">
        <f t="shared" si="58"/>
        <v>127.66191699571444</v>
      </c>
      <c r="AG116" s="5">
        <f t="shared" si="59"/>
        <v>92.475065481185879</v>
      </c>
      <c r="AH116" s="5">
        <f t="shared" si="60"/>
        <v>378.89691981004006</v>
      </c>
      <c r="AI116" s="5">
        <f t="shared" si="61"/>
        <v>179.34117929411767</v>
      </c>
      <c r="AJ116" s="5">
        <f t="shared" si="62"/>
        <v>129.13467550593163</v>
      </c>
      <c r="AK116" s="5">
        <f t="shared" si="63"/>
        <v>139.4314731053046</v>
      </c>
      <c r="AL116" s="5">
        <f t="shared" si="64"/>
        <v>131.13208481666112</v>
      </c>
      <c r="AM116" s="5">
        <f t="shared" si="65"/>
        <v>125.72737339164384</v>
      </c>
      <c r="AN116" s="5">
        <f t="shared" si="66"/>
        <v>108.34679025346441</v>
      </c>
      <c r="AO116" s="5">
        <f t="shared" si="67"/>
        <v>155.79162172188194</v>
      </c>
      <c r="AP116" s="5">
        <f t="shared" si="68"/>
        <v>127.54591046290284</v>
      </c>
      <c r="AQ116" s="5">
        <f t="shared" si="69"/>
        <v>90.963860441767054</v>
      </c>
      <c r="AR116" s="5">
        <f t="shared" si="70"/>
        <v>93.612617770191434</v>
      </c>
      <c r="AS116" s="5">
        <f t="shared" si="71"/>
        <v>134.43698388965944</v>
      </c>
      <c r="AT116" s="5">
        <f t="shared" si="72"/>
        <v>172.18933925049308</v>
      </c>
      <c r="AU116" s="5">
        <f t="shared" si="73"/>
        <v>116.37871365248688</v>
      </c>
      <c r="AV116" s="5">
        <f t="shared" si="74"/>
        <v>113.56908305921051</v>
      </c>
      <c r="AW116" s="5">
        <f t="shared" si="75"/>
        <v>116.79236523520582</v>
      </c>
      <c r="AX116" s="5">
        <f t="shared" si="76"/>
        <v>80.30707034036233</v>
      </c>
      <c r="AY116" s="5">
        <f t="shared" si="77"/>
        <v>69.132651297636443</v>
      </c>
      <c r="AZ116" s="5">
        <f t="shared" si="78"/>
        <v>132.33434787831587</v>
      </c>
      <c r="BA116" s="5">
        <f t="shared" si="79"/>
        <v>160.72980296663428</v>
      </c>
      <c r="BB116" s="5">
        <f t="shared" si="80"/>
        <v>173.32375473173585</v>
      </c>
      <c r="BC116" s="5">
        <f t="shared" si="81"/>
        <v>103.21011688765161</v>
      </c>
    </row>
    <row r="117" spans="1:55" hidden="1" x14ac:dyDescent="0.2">
      <c r="A117" s="1">
        <v>43591</v>
      </c>
      <c r="B117" s="2">
        <v>100.75</v>
      </c>
      <c r="C117" s="2">
        <v>579</v>
      </c>
      <c r="D117" s="2">
        <v>126.260002</v>
      </c>
      <c r="E117" s="2">
        <v>22.1</v>
      </c>
      <c r="F117" s="2">
        <v>107</v>
      </c>
      <c r="G117" s="2">
        <v>257.20001200000002</v>
      </c>
      <c r="H117" s="2">
        <v>390</v>
      </c>
      <c r="I117" s="2">
        <v>37.145000000000003</v>
      </c>
      <c r="J117" s="2">
        <v>47.07</v>
      </c>
      <c r="K117" s="2">
        <v>96.910004000000001</v>
      </c>
      <c r="L117" s="2">
        <v>53.259998000000003</v>
      </c>
      <c r="M117" s="2">
        <v>88.5</v>
      </c>
      <c r="N117" s="2">
        <v>196.529999</v>
      </c>
      <c r="O117" s="2">
        <v>114.18</v>
      </c>
      <c r="P117" s="2">
        <v>18.420000000000002</v>
      </c>
      <c r="Q117" s="2">
        <v>117.300003</v>
      </c>
      <c r="R117" s="2">
        <v>172.13000500000001</v>
      </c>
      <c r="S117" s="2">
        <v>17.059999000000001</v>
      </c>
      <c r="T117" s="2">
        <v>81.529999000000004</v>
      </c>
      <c r="U117" s="2">
        <v>28.059999000000001</v>
      </c>
      <c r="V117" s="2">
        <v>69.050003000000004</v>
      </c>
      <c r="W117" s="2">
        <v>87</v>
      </c>
      <c r="X117" s="2">
        <v>28.1</v>
      </c>
      <c r="Y117" s="2">
        <v>47.360000999999997</v>
      </c>
      <c r="Z117" s="2">
        <v>182</v>
      </c>
      <c r="AA117" s="2">
        <v>163.60000600000001</v>
      </c>
      <c r="AB117" s="2">
        <v>21.195</v>
      </c>
      <c r="AC117" s="5">
        <f t="shared" si="55"/>
        <v>142.16169851156914</v>
      </c>
      <c r="AD117" s="5">
        <f t="shared" si="56"/>
        <v>110.49618320610688</v>
      </c>
      <c r="AE117" s="5">
        <f t="shared" si="57"/>
        <v>104.37298582811454</v>
      </c>
      <c r="AF117" s="5">
        <f t="shared" si="58"/>
        <v>121.29528656944493</v>
      </c>
      <c r="AG117" s="5">
        <f t="shared" si="59"/>
        <v>97.008156926342053</v>
      </c>
      <c r="AH117" s="5">
        <f t="shared" si="60"/>
        <v>432.48698112515586</v>
      </c>
      <c r="AI117" s="5">
        <f t="shared" si="61"/>
        <v>183.52941176470588</v>
      </c>
      <c r="AJ117" s="5">
        <f t="shared" si="62"/>
        <v>129.60572226099094</v>
      </c>
      <c r="AK117" s="5">
        <f t="shared" si="63"/>
        <v>132.47959843736558</v>
      </c>
      <c r="AL117" s="5">
        <f t="shared" si="64"/>
        <v>130.60647967411643</v>
      </c>
      <c r="AM117" s="5">
        <f t="shared" si="65"/>
        <v>122.0160264826563</v>
      </c>
      <c r="AN117" s="5">
        <f t="shared" si="66"/>
        <v>109.9242302838348</v>
      </c>
      <c r="AO117" s="5">
        <f t="shared" si="67"/>
        <v>154.65061056577574</v>
      </c>
      <c r="AP117" s="5">
        <f t="shared" si="68"/>
        <v>127.07846693552516</v>
      </c>
      <c r="AQ117" s="5">
        <f t="shared" si="69"/>
        <v>92.46987951807229</v>
      </c>
      <c r="AR117" s="5">
        <f t="shared" si="70"/>
        <v>93.42147568368074</v>
      </c>
      <c r="AS117" s="5">
        <f t="shared" si="71"/>
        <v>137.65995171417185</v>
      </c>
      <c r="AT117" s="5">
        <f t="shared" si="72"/>
        <v>168.24456607495068</v>
      </c>
      <c r="AU117" s="5">
        <f t="shared" si="73"/>
        <v>112.68832239635999</v>
      </c>
      <c r="AV117" s="5">
        <f t="shared" si="74"/>
        <v>115.37828536184212</v>
      </c>
      <c r="AW117" s="5">
        <f t="shared" si="75"/>
        <v>115.71980109669184</v>
      </c>
      <c r="AX117" s="5">
        <f t="shared" si="76"/>
        <v>79.985292267682979</v>
      </c>
      <c r="AY117" s="5">
        <f t="shared" si="77"/>
        <v>71.683671640722665</v>
      </c>
      <c r="AZ117" s="5">
        <f t="shared" si="78"/>
        <v>130.2172183177679</v>
      </c>
      <c r="BA117" s="5">
        <f t="shared" si="79"/>
        <v>158.12337372933752</v>
      </c>
      <c r="BB117" s="5">
        <f t="shared" si="80"/>
        <v>167.98440053377556</v>
      </c>
      <c r="BC117" s="5">
        <f t="shared" si="81"/>
        <v>103.08852641481158</v>
      </c>
    </row>
    <row r="118" spans="1:55" hidden="1" x14ac:dyDescent="0.2">
      <c r="A118" s="1">
        <v>43598</v>
      </c>
      <c r="B118" s="2">
        <v>100.449997</v>
      </c>
      <c r="C118" s="2">
        <v>568</v>
      </c>
      <c r="D118" s="2">
        <v>126.639999</v>
      </c>
      <c r="E118" s="2">
        <v>21.059999000000001</v>
      </c>
      <c r="F118" s="2">
        <v>105</v>
      </c>
      <c r="G118" s="2">
        <v>247.91000399999999</v>
      </c>
      <c r="H118" s="2">
        <v>403</v>
      </c>
      <c r="I118" s="2">
        <v>36.599997999999999</v>
      </c>
      <c r="J118" s="2">
        <v>47.580002</v>
      </c>
      <c r="K118" s="2">
        <v>97.639999000000003</v>
      </c>
      <c r="L118" s="2">
        <v>46.150002000000001</v>
      </c>
      <c r="M118" s="2">
        <v>87.260002</v>
      </c>
      <c r="N118" s="2">
        <v>198</v>
      </c>
      <c r="O118" s="2">
        <v>110.08000199999999</v>
      </c>
      <c r="P118" s="2">
        <v>17.969999000000001</v>
      </c>
      <c r="Q118" s="2">
        <v>117.040001</v>
      </c>
      <c r="R118" s="2">
        <v>174</v>
      </c>
      <c r="S118" s="2">
        <v>15.63</v>
      </c>
      <c r="T118" s="2">
        <v>79.629997000000003</v>
      </c>
      <c r="U118" s="2">
        <v>28.200001</v>
      </c>
      <c r="V118" s="2">
        <v>66.129997000000003</v>
      </c>
      <c r="W118" s="2">
        <v>81.849997999999999</v>
      </c>
      <c r="X118" s="2">
        <v>27.4</v>
      </c>
      <c r="Y118" s="2">
        <v>47.060001</v>
      </c>
      <c r="Z118" s="2">
        <v>176.5</v>
      </c>
      <c r="AA118" s="2">
        <v>156.39999399999999</v>
      </c>
      <c r="AB118" s="2">
        <v>20.594999000000001</v>
      </c>
      <c r="AC118" s="5">
        <f t="shared" si="55"/>
        <v>141.73838400994566</v>
      </c>
      <c r="AD118" s="5">
        <f t="shared" si="56"/>
        <v>108.3969465648855</v>
      </c>
      <c r="AE118" s="5">
        <f t="shared" si="57"/>
        <v>104.68711081518467</v>
      </c>
      <c r="AF118" s="5">
        <f t="shared" si="58"/>
        <v>115.58726759534947</v>
      </c>
      <c r="AG118" s="5">
        <f t="shared" si="59"/>
        <v>95.194920348279595</v>
      </c>
      <c r="AH118" s="5">
        <f t="shared" si="60"/>
        <v>416.86564626087693</v>
      </c>
      <c r="AI118" s="5">
        <f t="shared" si="61"/>
        <v>189.64705882352942</v>
      </c>
      <c r="AJ118" s="5">
        <f t="shared" si="62"/>
        <v>127.70411025819959</v>
      </c>
      <c r="AK118" s="5">
        <f t="shared" si="63"/>
        <v>133.91501080537606</v>
      </c>
      <c r="AL118" s="5">
        <f t="shared" si="64"/>
        <v>131.59030046861054</v>
      </c>
      <c r="AM118" s="5">
        <f t="shared" si="65"/>
        <v>105.72737659897473</v>
      </c>
      <c r="AN118" s="5">
        <f t="shared" si="66"/>
        <v>108.3840514623264</v>
      </c>
      <c r="AO118" s="5">
        <f t="shared" si="67"/>
        <v>155.80736298697889</v>
      </c>
      <c r="AP118" s="5">
        <f t="shared" si="68"/>
        <v>122.51530823628956</v>
      </c>
      <c r="AQ118" s="5">
        <f t="shared" si="69"/>
        <v>90.210838353413664</v>
      </c>
      <c r="AR118" s="5">
        <f t="shared" si="70"/>
        <v>93.214401771494138</v>
      </c>
      <c r="AS118" s="5">
        <f t="shared" si="71"/>
        <v>139.15546913663252</v>
      </c>
      <c r="AT118" s="5">
        <f t="shared" si="72"/>
        <v>154.14201183431953</v>
      </c>
      <c r="AU118" s="5">
        <f t="shared" si="73"/>
        <v>110.06219654629432</v>
      </c>
      <c r="AV118" s="5">
        <f t="shared" si="74"/>
        <v>115.95395148026316</v>
      </c>
      <c r="AW118" s="5">
        <f t="shared" si="75"/>
        <v>110.82620951319623</v>
      </c>
      <c r="AX118" s="5">
        <f t="shared" si="76"/>
        <v>75.25052887516398</v>
      </c>
      <c r="AY118" s="5">
        <f t="shared" si="77"/>
        <v>69.897957400562305</v>
      </c>
      <c r="AZ118" s="5">
        <f t="shared" si="78"/>
        <v>129.39236264482713</v>
      </c>
      <c r="BA118" s="5">
        <f t="shared" si="79"/>
        <v>153.34492012762678</v>
      </c>
      <c r="BB118" s="5">
        <f t="shared" si="80"/>
        <v>160.59143198060818</v>
      </c>
      <c r="BC118" s="5">
        <f t="shared" si="81"/>
        <v>100.17023347131486</v>
      </c>
    </row>
    <row r="119" spans="1:55" x14ac:dyDescent="0.2">
      <c r="A119" s="1">
        <v>43605</v>
      </c>
      <c r="B119" s="2">
        <v>100.389999</v>
      </c>
      <c r="C119" s="2">
        <v>562</v>
      </c>
      <c r="D119" s="2">
        <v>129.38999899999999</v>
      </c>
      <c r="E119" s="2">
        <v>21.25</v>
      </c>
      <c r="F119" s="2">
        <v>105</v>
      </c>
      <c r="G119" s="2">
        <v>270.02999899999998</v>
      </c>
      <c r="H119" s="2">
        <v>406.79998799999998</v>
      </c>
      <c r="I119" s="2">
        <v>36.459999000000003</v>
      </c>
      <c r="J119" s="2">
        <v>47.169998</v>
      </c>
      <c r="K119" s="2">
        <v>99.860000999999997</v>
      </c>
      <c r="L119" s="2">
        <v>43.919998</v>
      </c>
      <c r="M119" s="2">
        <v>87.510002</v>
      </c>
      <c r="N119" s="2">
        <v>199.220001</v>
      </c>
      <c r="O119" s="2">
        <v>110.58000199999999</v>
      </c>
      <c r="P119" s="2">
        <v>17.629999000000002</v>
      </c>
      <c r="Q119" s="2">
        <v>117.879997</v>
      </c>
      <c r="R119" s="2">
        <v>174.229996</v>
      </c>
      <c r="S119" s="2">
        <v>15.51</v>
      </c>
      <c r="T119" s="2">
        <v>78.120002999999997</v>
      </c>
      <c r="U119" s="2">
        <v>28.5</v>
      </c>
      <c r="V119" s="2">
        <v>64.75</v>
      </c>
      <c r="W119" s="2">
        <v>81.800003000000004</v>
      </c>
      <c r="X119" s="2">
        <v>29</v>
      </c>
      <c r="Y119" s="2">
        <v>47.119999</v>
      </c>
      <c r="Z119" s="2">
        <v>180</v>
      </c>
      <c r="AA119" s="2">
        <v>153.199997</v>
      </c>
      <c r="AB119" s="2">
        <v>20.975000000000001</v>
      </c>
      <c r="AC119" s="5">
        <f t="shared" si="55"/>
        <v>141.65372477830996</v>
      </c>
      <c r="AD119" s="5">
        <f t="shared" si="56"/>
        <v>107.25190839694656</v>
      </c>
      <c r="AE119" s="5">
        <f t="shared" si="57"/>
        <v>106.96040169496237</v>
      </c>
      <c r="AF119" s="5">
        <f t="shared" si="58"/>
        <v>116.63008323985089</v>
      </c>
      <c r="AG119" s="5">
        <f t="shared" si="59"/>
        <v>95.194920348279595</v>
      </c>
      <c r="AH119" s="5">
        <f t="shared" si="60"/>
        <v>454.06086171076402</v>
      </c>
      <c r="AI119" s="5">
        <f t="shared" si="61"/>
        <v>191.43528847058823</v>
      </c>
      <c r="AJ119" s="5">
        <f t="shared" si="62"/>
        <v>127.21562805303559</v>
      </c>
      <c r="AK119" s="5">
        <f t="shared" si="63"/>
        <v>132.76104511007728</v>
      </c>
      <c r="AL119" s="5">
        <f t="shared" si="64"/>
        <v>134.58221703162602</v>
      </c>
      <c r="AM119" s="5">
        <f t="shared" si="65"/>
        <v>100.61854750888671</v>
      </c>
      <c r="AN119" s="5">
        <f t="shared" si="66"/>
        <v>108.69457188685698</v>
      </c>
      <c r="AO119" s="5">
        <f t="shared" si="67"/>
        <v>156.76738893976412</v>
      </c>
      <c r="AP119" s="5">
        <f t="shared" si="68"/>
        <v>123.07179127594414</v>
      </c>
      <c r="AQ119" s="5">
        <f t="shared" si="69"/>
        <v>88.504011044176707</v>
      </c>
      <c r="AR119" s="5">
        <f t="shared" si="70"/>
        <v>93.883401463577599</v>
      </c>
      <c r="AS119" s="5">
        <f t="shared" si="71"/>
        <v>139.33940707502072</v>
      </c>
      <c r="AT119" s="5">
        <f t="shared" si="72"/>
        <v>152.95857988165679</v>
      </c>
      <c r="AU119" s="5">
        <f t="shared" si="73"/>
        <v>107.9751280711853</v>
      </c>
      <c r="AV119" s="5">
        <f t="shared" si="74"/>
        <v>117.1875</v>
      </c>
      <c r="AW119" s="5">
        <f t="shared" si="75"/>
        <v>108.51349450355269</v>
      </c>
      <c r="AX119" s="5">
        <f t="shared" si="76"/>
        <v>75.204564913245335</v>
      </c>
      <c r="AY119" s="5">
        <f t="shared" si="77"/>
        <v>73.979589949500252</v>
      </c>
      <c r="AZ119" s="5">
        <f t="shared" si="78"/>
        <v>129.55732828037748</v>
      </c>
      <c r="BA119" s="5">
        <f t="shared" si="79"/>
        <v>156.38575423780634</v>
      </c>
      <c r="BB119" s="5">
        <f t="shared" si="80"/>
        <v>157.30567673586279</v>
      </c>
      <c r="BC119" s="5">
        <f t="shared" si="81"/>
        <v>102.01848745226106</v>
      </c>
    </row>
    <row r="120" spans="1:55" hidden="1" x14ac:dyDescent="0.2">
      <c r="A120" s="1">
        <v>43612</v>
      </c>
      <c r="B120" s="2">
        <v>102.55999799999999</v>
      </c>
      <c r="C120" s="2">
        <v>556.59997599999997</v>
      </c>
      <c r="D120" s="2">
        <v>125.889999</v>
      </c>
      <c r="E120" s="2">
        <v>21.059999000000001</v>
      </c>
      <c r="F120" s="2">
        <v>103</v>
      </c>
      <c r="G120" s="2">
        <v>278.35000600000001</v>
      </c>
      <c r="H120" s="2">
        <v>415.70001200000002</v>
      </c>
      <c r="I120" s="2">
        <v>36.305</v>
      </c>
      <c r="J120" s="2">
        <v>48.360000999999997</v>
      </c>
      <c r="K120" s="2">
        <v>99.489998</v>
      </c>
      <c r="L120" s="2">
        <v>44.5</v>
      </c>
      <c r="M120" s="2">
        <v>92.889999000000003</v>
      </c>
      <c r="N120" s="2">
        <v>198.279999</v>
      </c>
      <c r="O120" s="2">
        <v>109.199997</v>
      </c>
      <c r="P120" s="2">
        <v>17.540001</v>
      </c>
      <c r="Q120" s="2">
        <v>117.550003</v>
      </c>
      <c r="R120" s="2">
        <v>183.020004</v>
      </c>
      <c r="S120" s="2">
        <v>15.13</v>
      </c>
      <c r="T120" s="2">
        <v>77.360000999999997</v>
      </c>
      <c r="U120" s="2">
        <v>28.299999</v>
      </c>
      <c r="V120" s="2">
        <v>64.089995999999999</v>
      </c>
      <c r="W120" s="2">
        <v>82.870002999999997</v>
      </c>
      <c r="X120" s="2">
        <v>28.299999</v>
      </c>
      <c r="Y120" s="2">
        <v>46.970001000000003</v>
      </c>
      <c r="Z120" s="2">
        <v>171.800003</v>
      </c>
      <c r="AA120" s="2">
        <v>140.60000600000001</v>
      </c>
      <c r="AB120" s="2">
        <v>20.475000000000001</v>
      </c>
      <c r="AC120" s="5">
        <f t="shared" si="55"/>
        <v>144.71566764290949</v>
      </c>
      <c r="AD120" s="5">
        <f t="shared" si="56"/>
        <v>106.22136946564883</v>
      </c>
      <c r="AE120" s="5">
        <f t="shared" si="57"/>
        <v>104.06712239342713</v>
      </c>
      <c r="AF120" s="5">
        <f t="shared" si="58"/>
        <v>115.58726759534947</v>
      </c>
      <c r="AG120" s="5">
        <f t="shared" si="59"/>
        <v>93.381683770217123</v>
      </c>
      <c r="AH120" s="5">
        <f t="shared" si="60"/>
        <v>468.05112042960957</v>
      </c>
      <c r="AI120" s="5">
        <f t="shared" si="61"/>
        <v>195.62353505882353</v>
      </c>
      <c r="AJ120" s="5">
        <f t="shared" si="62"/>
        <v>126.67480809490579</v>
      </c>
      <c r="AK120" s="5">
        <f t="shared" si="63"/>
        <v>136.11033594456336</v>
      </c>
      <c r="AL120" s="5">
        <f t="shared" si="64"/>
        <v>134.08356067723292</v>
      </c>
      <c r="AM120" s="5">
        <f t="shared" si="65"/>
        <v>101.94730346175011</v>
      </c>
      <c r="AN120" s="5">
        <f t="shared" si="66"/>
        <v>115.37696769651056</v>
      </c>
      <c r="AO120" s="5">
        <f t="shared" si="67"/>
        <v>156.02769584470104</v>
      </c>
      <c r="AP120" s="5">
        <f t="shared" si="68"/>
        <v>121.53589252166705</v>
      </c>
      <c r="AQ120" s="5">
        <f t="shared" si="69"/>
        <v>88.052213855421684</v>
      </c>
      <c r="AR120" s="5">
        <f t="shared" si="70"/>
        <v>93.62058368302938</v>
      </c>
      <c r="AS120" s="5">
        <f t="shared" si="71"/>
        <v>146.36916389659979</v>
      </c>
      <c r="AT120" s="5">
        <f t="shared" si="72"/>
        <v>149.2110453648915</v>
      </c>
      <c r="AU120" s="5">
        <f t="shared" si="73"/>
        <v>106.92467607255496</v>
      </c>
      <c r="AV120" s="5">
        <f t="shared" si="74"/>
        <v>116.36512746710525</v>
      </c>
      <c r="AW120" s="5">
        <f t="shared" si="75"/>
        <v>107.40740430391836</v>
      </c>
      <c r="AX120" s="5">
        <f t="shared" si="76"/>
        <v>76.188292071020285</v>
      </c>
      <c r="AY120" s="5">
        <f t="shared" si="77"/>
        <v>72.193873158319562</v>
      </c>
      <c r="AZ120" s="5">
        <f t="shared" si="78"/>
        <v>129.14490594294489</v>
      </c>
      <c r="BA120" s="5">
        <f t="shared" si="79"/>
        <v>149.26151692895772</v>
      </c>
      <c r="BB120" s="5">
        <f t="shared" si="80"/>
        <v>144.36801257180423</v>
      </c>
      <c r="BC120" s="5">
        <f t="shared" si="81"/>
        <v>99.586580719191673</v>
      </c>
    </row>
    <row r="121" spans="1:55" hidden="1" x14ac:dyDescent="0.2">
      <c r="A121" s="1">
        <v>43619</v>
      </c>
      <c r="B121" s="2">
        <v>101.629997</v>
      </c>
      <c r="C121" s="2">
        <v>549</v>
      </c>
      <c r="D121" s="2">
        <v>125.290001</v>
      </c>
      <c r="E121" s="2">
        <v>19.799999</v>
      </c>
      <c r="F121" s="2">
        <v>101</v>
      </c>
      <c r="G121" s="2">
        <v>274.27999899999998</v>
      </c>
      <c r="H121" s="2">
        <v>400.29998799999998</v>
      </c>
      <c r="I121" s="2">
        <v>35.400002000000001</v>
      </c>
      <c r="J121" s="2">
        <v>48.040000999999997</v>
      </c>
      <c r="K121" s="2">
        <v>99.580001999999993</v>
      </c>
      <c r="L121" s="2">
        <v>42.93</v>
      </c>
      <c r="M121" s="2">
        <v>92.779999000000004</v>
      </c>
      <c r="N121" s="2">
        <v>198.36000100000001</v>
      </c>
      <c r="O121" s="2">
        <v>105.800003</v>
      </c>
      <c r="P121" s="2">
        <v>17.149999999999999</v>
      </c>
      <c r="Q121" s="2">
        <v>118.519997</v>
      </c>
      <c r="R121" s="2">
        <v>173.16999799999999</v>
      </c>
      <c r="S121" s="2">
        <v>14.69</v>
      </c>
      <c r="T121" s="2">
        <v>74.569999999999993</v>
      </c>
      <c r="U121" s="2">
        <v>27.26</v>
      </c>
      <c r="V121" s="2">
        <v>62.099997999999999</v>
      </c>
      <c r="W121" s="2">
        <v>81.389999000000003</v>
      </c>
      <c r="X121" s="2">
        <v>28.1</v>
      </c>
      <c r="Y121" s="2">
        <v>45.959999000000003</v>
      </c>
      <c r="Z121" s="2">
        <v>167.46000699999999</v>
      </c>
      <c r="AA121" s="2">
        <v>133.39999399999999</v>
      </c>
      <c r="AB121" s="2">
        <v>20.055</v>
      </c>
      <c r="AC121" s="5">
        <f t="shared" si="55"/>
        <v>143.40340439946081</v>
      </c>
      <c r="AD121" s="5">
        <f t="shared" si="56"/>
        <v>104.7709923664122</v>
      </c>
      <c r="AE121" s="5">
        <f t="shared" si="57"/>
        <v>103.57113330932353</v>
      </c>
      <c r="AF121" s="5">
        <f t="shared" si="58"/>
        <v>108.6717897185395</v>
      </c>
      <c r="AG121" s="5">
        <f t="shared" si="59"/>
        <v>91.56844719215465</v>
      </c>
      <c r="AH121" s="5">
        <f t="shared" si="60"/>
        <v>461.20732199079663</v>
      </c>
      <c r="AI121" s="5">
        <f t="shared" si="61"/>
        <v>188.37646494117647</v>
      </c>
      <c r="AJ121" s="5">
        <f t="shared" si="62"/>
        <v>123.51710397766922</v>
      </c>
      <c r="AK121" s="5">
        <f t="shared" si="63"/>
        <v>135.2096885789386</v>
      </c>
      <c r="AL121" s="5">
        <f t="shared" si="64"/>
        <v>134.20485987351185</v>
      </c>
      <c r="AM121" s="5">
        <f t="shared" si="65"/>
        <v>98.350510957593997</v>
      </c>
      <c r="AN121" s="5">
        <f t="shared" si="66"/>
        <v>115.24033870971708</v>
      </c>
      <c r="AO121" s="5">
        <f t="shared" si="67"/>
        <v>156.09064988840652</v>
      </c>
      <c r="AP121" s="5">
        <f t="shared" si="68"/>
        <v>117.75181452981222</v>
      </c>
      <c r="AQ121" s="5">
        <f t="shared" si="69"/>
        <v>86.094377510040147</v>
      </c>
      <c r="AR121" s="5">
        <f t="shared" si="70"/>
        <v>94.393117941910148</v>
      </c>
      <c r="AS121" s="5">
        <f t="shared" si="71"/>
        <v>138.4916799544811</v>
      </c>
      <c r="AT121" s="5">
        <f t="shared" si="72"/>
        <v>144.87179487179486</v>
      </c>
      <c r="AU121" s="5">
        <f t="shared" si="73"/>
        <v>103.06842026450367</v>
      </c>
      <c r="AV121" s="5">
        <f t="shared" si="74"/>
        <v>112.0888157894737</v>
      </c>
      <c r="AW121" s="5">
        <f t="shared" si="75"/>
        <v>104.0723983265426</v>
      </c>
      <c r="AX121" s="5">
        <f t="shared" si="76"/>
        <v>74.827619053809485</v>
      </c>
      <c r="AY121" s="5">
        <f t="shared" si="77"/>
        <v>71.683671640722665</v>
      </c>
      <c r="AZ121" s="5">
        <f t="shared" si="78"/>
        <v>126.36788634500651</v>
      </c>
      <c r="BA121" s="5">
        <f t="shared" si="79"/>
        <v>145.49088610757403</v>
      </c>
      <c r="BB121" s="5">
        <f t="shared" si="80"/>
        <v>136.97504401863685</v>
      </c>
      <c r="BC121" s="5">
        <f t="shared" si="81"/>
        <v>97.543779063413368</v>
      </c>
    </row>
    <row r="122" spans="1:55" hidden="1" x14ac:dyDescent="0.2">
      <c r="A122" s="1">
        <v>43626</v>
      </c>
      <c r="B122" s="2">
        <v>106.480003</v>
      </c>
      <c r="C122" s="2">
        <v>548.40002400000003</v>
      </c>
      <c r="D122" s="2">
        <v>135.10000600000001</v>
      </c>
      <c r="E122" s="2">
        <v>20.799999</v>
      </c>
      <c r="F122" s="2">
        <v>101</v>
      </c>
      <c r="G122" s="2">
        <v>309.14999399999999</v>
      </c>
      <c r="H122" s="2">
        <v>370</v>
      </c>
      <c r="I122" s="2">
        <v>35.689999</v>
      </c>
      <c r="J122" s="2">
        <v>50.400002000000001</v>
      </c>
      <c r="K122" s="2">
        <v>101.400002</v>
      </c>
      <c r="L122" s="2">
        <v>45.169998</v>
      </c>
      <c r="M122" s="2">
        <v>97.029999000000004</v>
      </c>
      <c r="N122" s="2">
        <v>206.10000600000001</v>
      </c>
      <c r="O122" s="2">
        <v>110.75</v>
      </c>
      <c r="P122" s="2">
        <v>18.43</v>
      </c>
      <c r="Q122" s="2">
        <v>117.07</v>
      </c>
      <c r="R122" s="2">
        <v>173.699997</v>
      </c>
      <c r="S122" s="2">
        <v>15.81</v>
      </c>
      <c r="T122" s="2">
        <v>79.540001000000004</v>
      </c>
      <c r="U122" s="2">
        <v>28</v>
      </c>
      <c r="V122" s="2">
        <v>66.879997000000003</v>
      </c>
      <c r="W122" s="2">
        <v>85.650002000000001</v>
      </c>
      <c r="X122" s="2">
        <v>27.200001</v>
      </c>
      <c r="Y122" s="2">
        <v>48</v>
      </c>
      <c r="Z122" s="2">
        <v>174.979996</v>
      </c>
      <c r="AA122" s="2">
        <v>136.39999399999999</v>
      </c>
      <c r="AB122" s="2">
        <v>20.450001</v>
      </c>
      <c r="AC122" s="5">
        <f t="shared" si="55"/>
        <v>150.24692887341914</v>
      </c>
      <c r="AD122" s="5">
        <f t="shared" si="56"/>
        <v>104.65649312977099</v>
      </c>
      <c r="AE122" s="5">
        <f t="shared" si="57"/>
        <v>111.68058599916853</v>
      </c>
      <c r="AF122" s="5">
        <f t="shared" si="58"/>
        <v>114.16026422394422</v>
      </c>
      <c r="AG122" s="5">
        <f t="shared" si="59"/>
        <v>91.56844719215465</v>
      </c>
      <c r="AH122" s="5">
        <f t="shared" si="60"/>
        <v>519.84191828078156</v>
      </c>
      <c r="AI122" s="5">
        <f t="shared" si="61"/>
        <v>174.11764705882354</v>
      </c>
      <c r="AJ122" s="5">
        <f t="shared" si="62"/>
        <v>124.52895673412421</v>
      </c>
      <c r="AK122" s="5">
        <f t="shared" si="63"/>
        <v>141.85196571494416</v>
      </c>
      <c r="AL122" s="5">
        <f t="shared" si="64"/>
        <v>136.65769016136213</v>
      </c>
      <c r="AM122" s="5">
        <f t="shared" si="65"/>
        <v>103.48223580837409</v>
      </c>
      <c r="AN122" s="5">
        <f t="shared" si="66"/>
        <v>120.51918592673741</v>
      </c>
      <c r="AO122" s="5">
        <f t="shared" si="67"/>
        <v>162.18130528515417</v>
      </c>
      <c r="AP122" s="5">
        <f t="shared" si="68"/>
        <v>123.26099328349456</v>
      </c>
      <c r="AQ122" s="5">
        <f t="shared" si="69"/>
        <v>92.520080321285135</v>
      </c>
      <c r="AR122" s="5">
        <f t="shared" si="70"/>
        <v>93.238293934983972</v>
      </c>
      <c r="AS122" s="5">
        <f t="shared" si="71"/>
        <v>138.91554351475094</v>
      </c>
      <c r="AT122" s="5">
        <f t="shared" si="72"/>
        <v>155.91715976331361</v>
      </c>
      <c r="AU122" s="5">
        <f t="shared" si="73"/>
        <v>109.93780677091381</v>
      </c>
      <c r="AV122" s="5">
        <f t="shared" si="74"/>
        <v>115.13157894736842</v>
      </c>
      <c r="AW122" s="5">
        <f t="shared" si="75"/>
        <v>112.08312257694395</v>
      </c>
      <c r="AX122" s="5">
        <f t="shared" si="76"/>
        <v>78.744143019513004</v>
      </c>
      <c r="AY122" s="5">
        <f t="shared" si="77"/>
        <v>69.387755882965408</v>
      </c>
      <c r="AZ122" s="5">
        <f t="shared" si="78"/>
        <v>131.97690767052262</v>
      </c>
      <c r="BA122" s="5">
        <f t="shared" si="79"/>
        <v>152.02432583882407</v>
      </c>
      <c r="BB122" s="5">
        <f t="shared" si="80"/>
        <v>140.05544244845919</v>
      </c>
      <c r="BC122" s="5">
        <f t="shared" si="81"/>
        <v>99.464990246351661</v>
      </c>
    </row>
    <row r="123" spans="1:55" x14ac:dyDescent="0.2">
      <c r="A123" s="1">
        <v>43633</v>
      </c>
      <c r="B123" s="2">
        <v>109.120003</v>
      </c>
      <c r="C123" s="2">
        <v>569.20001200000002</v>
      </c>
      <c r="D123" s="2">
        <v>132.979996</v>
      </c>
      <c r="E123" s="2">
        <v>20.75</v>
      </c>
      <c r="F123" s="2">
        <v>99</v>
      </c>
      <c r="G123" s="2">
        <v>304.45001200000002</v>
      </c>
      <c r="H123" s="2">
        <v>369.79998799999998</v>
      </c>
      <c r="I123" s="2">
        <v>36.610000999999997</v>
      </c>
      <c r="J123" s="2">
        <v>51.080002</v>
      </c>
      <c r="K123" s="2">
        <v>101.879997</v>
      </c>
      <c r="L123" s="2">
        <v>45.970001000000003</v>
      </c>
      <c r="M123" s="2">
        <v>97.510002</v>
      </c>
      <c r="N123" s="2">
        <v>205.75</v>
      </c>
      <c r="O123" s="2">
        <v>109.699997</v>
      </c>
      <c r="P123" s="2">
        <v>19.379999000000002</v>
      </c>
      <c r="Q123" s="2">
        <v>118.269997</v>
      </c>
      <c r="R123" s="2">
        <v>171.820007</v>
      </c>
      <c r="S123" s="2">
        <v>18.16</v>
      </c>
      <c r="T123" s="2">
        <v>78.199996999999996</v>
      </c>
      <c r="U123" s="2">
        <v>28.139999</v>
      </c>
      <c r="V123" s="2">
        <v>67.5</v>
      </c>
      <c r="W123" s="2">
        <v>83.989998</v>
      </c>
      <c r="X123" s="2">
        <v>25</v>
      </c>
      <c r="Y123" s="2">
        <v>47.200001</v>
      </c>
      <c r="Z123" s="2">
        <v>172.38000500000001</v>
      </c>
      <c r="AA123" s="2">
        <v>142.39999399999999</v>
      </c>
      <c r="AB123" s="2">
        <v>20.575001</v>
      </c>
      <c r="AC123" s="5">
        <f t="shared" si="55"/>
        <v>153.97205923640217</v>
      </c>
      <c r="AD123" s="5">
        <f t="shared" si="56"/>
        <v>108.62595648854962</v>
      </c>
      <c r="AE123" s="5">
        <f t="shared" si="57"/>
        <v>109.92807712715486</v>
      </c>
      <c r="AF123" s="5">
        <f t="shared" si="58"/>
        <v>113.8858459871485</v>
      </c>
      <c r="AG123" s="5">
        <f t="shared" si="59"/>
        <v>89.755210614092178</v>
      </c>
      <c r="AH123" s="5">
        <f t="shared" si="60"/>
        <v>511.93880423845962</v>
      </c>
      <c r="AI123" s="5">
        <f t="shared" si="61"/>
        <v>174.02352376470586</v>
      </c>
      <c r="AJ123" s="5">
        <f t="shared" si="62"/>
        <v>127.7390125610607</v>
      </c>
      <c r="AK123" s="5">
        <f t="shared" si="63"/>
        <v>143.76584136689675</v>
      </c>
      <c r="AL123" s="5">
        <f t="shared" si="64"/>
        <v>137.30458371851418</v>
      </c>
      <c r="AM123" s="5">
        <f t="shared" si="65"/>
        <v>105.3150031928979</v>
      </c>
      <c r="AN123" s="5">
        <f t="shared" si="66"/>
        <v>121.11538886808127</v>
      </c>
      <c r="AO123" s="5">
        <f t="shared" si="67"/>
        <v>161.90588350793385</v>
      </c>
      <c r="AP123" s="5">
        <f t="shared" si="68"/>
        <v>122.09237556132166</v>
      </c>
      <c r="AQ123" s="5">
        <f t="shared" si="69"/>
        <v>97.289151606425705</v>
      </c>
      <c r="AR123" s="5">
        <f t="shared" si="70"/>
        <v>94.194009942561493</v>
      </c>
      <c r="AS123" s="5">
        <f t="shared" si="71"/>
        <v>137.41203265025567</v>
      </c>
      <c r="AT123" s="5">
        <f t="shared" si="72"/>
        <v>179.09270216962523</v>
      </c>
      <c r="AU123" s="5">
        <f t="shared" si="73"/>
        <v>108.08569338177452</v>
      </c>
      <c r="AV123" s="5">
        <f t="shared" si="74"/>
        <v>115.70723273026316</v>
      </c>
      <c r="AW123" s="5">
        <f t="shared" si="75"/>
        <v>113.1221757372943</v>
      </c>
      <c r="AX123" s="5">
        <f t="shared" si="76"/>
        <v>77.217983190713895</v>
      </c>
      <c r="AY123" s="5">
        <f t="shared" si="77"/>
        <v>63.775508577155392</v>
      </c>
      <c r="AZ123" s="5">
        <f t="shared" si="78"/>
        <v>129.77729529219948</v>
      </c>
      <c r="BA123" s="5">
        <f t="shared" si="79"/>
        <v>149.76542831912127</v>
      </c>
      <c r="BB123" s="5">
        <f t="shared" si="80"/>
        <v>146.21623930810389</v>
      </c>
      <c r="BC123" s="5">
        <f t="shared" si="81"/>
        <v>100.072966929619</v>
      </c>
    </row>
    <row r="124" spans="1:55" hidden="1" x14ac:dyDescent="0.2">
      <c r="A124" s="1">
        <v>43640</v>
      </c>
      <c r="B124" s="2">
        <v>111.489998</v>
      </c>
      <c r="C124" s="2">
        <v>590.59997599999997</v>
      </c>
      <c r="D124" s="2">
        <v>135.11999499999999</v>
      </c>
      <c r="E124" s="2">
        <v>21.549999</v>
      </c>
      <c r="F124" s="2">
        <v>100</v>
      </c>
      <c r="G124" s="2">
        <v>323.33999599999999</v>
      </c>
      <c r="H124" s="2">
        <v>356.60000600000001</v>
      </c>
      <c r="I124" s="2">
        <v>38</v>
      </c>
      <c r="J124" s="2">
        <v>50.66</v>
      </c>
      <c r="K124" s="2">
        <v>101.5</v>
      </c>
      <c r="L124" s="2">
        <v>48.75</v>
      </c>
      <c r="M124" s="2">
        <v>99.290001000000004</v>
      </c>
      <c r="N124" s="2">
        <v>204.75</v>
      </c>
      <c r="O124" s="2">
        <v>109.279999</v>
      </c>
      <c r="P124" s="2">
        <v>18.690000999999999</v>
      </c>
      <c r="Q124" s="2">
        <v>116.760002</v>
      </c>
      <c r="R124" s="2">
        <v>174</v>
      </c>
      <c r="S124" s="2">
        <v>18.329999999999998</v>
      </c>
      <c r="T124" s="2">
        <v>82.919998000000007</v>
      </c>
      <c r="U124" s="2">
        <v>28.4</v>
      </c>
      <c r="V124" s="2">
        <v>67.819999999999993</v>
      </c>
      <c r="W124" s="2">
        <v>89.93</v>
      </c>
      <c r="X124" s="2">
        <v>26</v>
      </c>
      <c r="Y124" s="2">
        <v>48.240001999999997</v>
      </c>
      <c r="Z124" s="2">
        <v>178.5</v>
      </c>
      <c r="AA124" s="2">
        <v>148</v>
      </c>
      <c r="AB124" s="2">
        <v>20.969999000000001</v>
      </c>
      <c r="AC124" s="5">
        <f t="shared" si="55"/>
        <v>157.31620330254538</v>
      </c>
      <c r="AD124" s="5">
        <f t="shared" si="56"/>
        <v>112.70991908396945</v>
      </c>
      <c r="AE124" s="5">
        <f t="shared" si="57"/>
        <v>111.69710993058517</v>
      </c>
      <c r="AF124" s="5">
        <f t="shared" si="58"/>
        <v>118.2766201029978</v>
      </c>
      <c r="AG124" s="5">
        <f t="shared" si="59"/>
        <v>90.661828903123421</v>
      </c>
      <c r="AH124" s="5">
        <f t="shared" si="60"/>
        <v>543.70269137880121</v>
      </c>
      <c r="AI124" s="5">
        <f t="shared" si="61"/>
        <v>167.81176752941175</v>
      </c>
      <c r="AJ124" s="5">
        <f t="shared" si="62"/>
        <v>132.58897418004187</v>
      </c>
      <c r="AK124" s="5">
        <f t="shared" si="63"/>
        <v>142.58373607046823</v>
      </c>
      <c r="AL124" s="5">
        <f t="shared" si="64"/>
        <v>136.79245836088108</v>
      </c>
      <c r="AM124" s="5">
        <f t="shared" si="65"/>
        <v>111.68384368000717</v>
      </c>
      <c r="AN124" s="5">
        <f t="shared" si="66"/>
        <v>123.32629304865748</v>
      </c>
      <c r="AO124" s="5">
        <f t="shared" si="67"/>
        <v>161.11897763426225</v>
      </c>
      <c r="AP124" s="5">
        <f t="shared" si="68"/>
        <v>121.62493203394395</v>
      </c>
      <c r="AQ124" s="5">
        <f t="shared" si="69"/>
        <v>93.825306224899592</v>
      </c>
      <c r="AR124" s="5">
        <f t="shared" si="70"/>
        <v>92.99140160865565</v>
      </c>
      <c r="AS124" s="5">
        <f t="shared" si="71"/>
        <v>139.15546913663252</v>
      </c>
      <c r="AT124" s="5">
        <f t="shared" si="72"/>
        <v>180.76923076923075</v>
      </c>
      <c r="AU124" s="5">
        <f t="shared" si="73"/>
        <v>114.60953737690498</v>
      </c>
      <c r="AV124" s="5">
        <f t="shared" si="74"/>
        <v>116.77631578947367</v>
      </c>
      <c r="AW124" s="5">
        <f t="shared" si="75"/>
        <v>113.65845864449334</v>
      </c>
      <c r="AX124" s="5">
        <f t="shared" si="76"/>
        <v>82.67904981187047</v>
      </c>
      <c r="AY124" s="5">
        <f t="shared" si="77"/>
        <v>66.326528920241614</v>
      </c>
      <c r="AZ124" s="5">
        <f t="shared" si="78"/>
        <v>132.63679770791305</v>
      </c>
      <c r="BA124" s="5">
        <f t="shared" si="79"/>
        <v>155.08253961915796</v>
      </c>
      <c r="BB124" s="5">
        <f t="shared" si="80"/>
        <v>151.96632253790247</v>
      </c>
      <c r="BC124" s="5">
        <f t="shared" si="81"/>
        <v>101.9941635211169</v>
      </c>
    </row>
    <row r="125" spans="1:55" hidden="1" x14ac:dyDescent="0.2">
      <c r="A125" s="1">
        <v>43647</v>
      </c>
      <c r="B125" s="2">
        <v>111.300003</v>
      </c>
      <c r="C125" s="2">
        <v>590.59997599999997</v>
      </c>
      <c r="D125" s="2">
        <v>138.699997</v>
      </c>
      <c r="E125" s="2">
        <v>22.07</v>
      </c>
      <c r="F125" s="2">
        <v>100</v>
      </c>
      <c r="G125" s="2">
        <v>308.60000600000001</v>
      </c>
      <c r="H125" s="2">
        <v>370.89999399999999</v>
      </c>
      <c r="I125" s="2">
        <v>38.279998999999997</v>
      </c>
      <c r="J125" s="2">
        <v>51.59</v>
      </c>
      <c r="K125" s="2">
        <v>101.760002</v>
      </c>
      <c r="L125" s="2">
        <v>50.610000999999997</v>
      </c>
      <c r="M125" s="2">
        <v>98.290001000000004</v>
      </c>
      <c r="N125" s="2">
        <v>208.86000100000001</v>
      </c>
      <c r="O125" s="2">
        <v>113.230003</v>
      </c>
      <c r="P125" s="2">
        <v>18.690000999999999</v>
      </c>
      <c r="Q125" s="2">
        <v>117.32</v>
      </c>
      <c r="R125" s="2">
        <v>175.41999799999999</v>
      </c>
      <c r="S125" s="2">
        <v>17.32</v>
      </c>
      <c r="T125" s="2">
        <v>84.550003000000004</v>
      </c>
      <c r="U125" s="2">
        <v>28.559999000000001</v>
      </c>
      <c r="V125" s="2">
        <v>70.860000999999997</v>
      </c>
      <c r="W125" s="2">
        <v>88.559997999999993</v>
      </c>
      <c r="X125" s="2">
        <v>27.299999</v>
      </c>
      <c r="Y125" s="2">
        <v>48.169998</v>
      </c>
      <c r="Z125" s="2">
        <v>189.10000600000001</v>
      </c>
      <c r="AA125" s="2">
        <v>154.60000600000001</v>
      </c>
      <c r="AB125" s="2">
        <v>19.899999999999999</v>
      </c>
      <c r="AC125" s="5">
        <f t="shared" si="55"/>
        <v>157.04811385432001</v>
      </c>
      <c r="AD125" s="5">
        <f t="shared" si="56"/>
        <v>112.70991908396945</v>
      </c>
      <c r="AE125" s="5">
        <f t="shared" si="57"/>
        <v>114.65652298374371</v>
      </c>
      <c r="AF125" s="5">
        <f t="shared" si="58"/>
        <v>121.13063233428278</v>
      </c>
      <c r="AG125" s="5">
        <f t="shared" si="59"/>
        <v>90.661828903123421</v>
      </c>
      <c r="AH125" s="5">
        <f t="shared" si="60"/>
        <v>518.91710242278282</v>
      </c>
      <c r="AI125" s="5">
        <f t="shared" si="61"/>
        <v>174.5411736470588</v>
      </c>
      <c r="AJ125" s="5">
        <f t="shared" si="62"/>
        <v>133.56594207955337</v>
      </c>
      <c r="AK125" s="5">
        <f t="shared" si="63"/>
        <v>145.2012424768152</v>
      </c>
      <c r="AL125" s="5">
        <f t="shared" si="64"/>
        <v>137.1428653831347</v>
      </c>
      <c r="AM125" s="5">
        <f t="shared" si="65"/>
        <v>115.94501416059499</v>
      </c>
      <c r="AN125" s="5">
        <f t="shared" si="66"/>
        <v>122.08421135053507</v>
      </c>
      <c r="AO125" s="5">
        <f t="shared" si="67"/>
        <v>164.35316156195844</v>
      </c>
      <c r="AP125" s="5">
        <f t="shared" si="68"/>
        <v>126.02115249907963</v>
      </c>
      <c r="AQ125" s="5">
        <f t="shared" si="69"/>
        <v>93.825306224899592</v>
      </c>
      <c r="AR125" s="5">
        <f t="shared" si="70"/>
        <v>93.437401934332627</v>
      </c>
      <c r="AS125" s="5">
        <f t="shared" si="71"/>
        <v>140.29110412435136</v>
      </c>
      <c r="AT125" s="5">
        <f t="shared" si="72"/>
        <v>170.80867850098619</v>
      </c>
      <c r="AU125" s="5">
        <f t="shared" si="73"/>
        <v>116.86248146129874</v>
      </c>
      <c r="AV125" s="5">
        <f t="shared" si="74"/>
        <v>117.43420641447369</v>
      </c>
      <c r="AW125" s="5">
        <f t="shared" si="75"/>
        <v>118.75314793876814</v>
      </c>
      <c r="AX125" s="5">
        <f t="shared" si="76"/>
        <v>81.41950946270596</v>
      </c>
      <c r="AY125" s="5">
        <f t="shared" si="77"/>
        <v>69.64285281523334</v>
      </c>
      <c r="AZ125" s="5">
        <f t="shared" si="78"/>
        <v>132.44432038615125</v>
      </c>
      <c r="BA125" s="5">
        <f t="shared" si="79"/>
        <v>164.29192813713169</v>
      </c>
      <c r="BB125" s="5">
        <f t="shared" si="80"/>
        <v>158.74320524430851</v>
      </c>
      <c r="BC125" s="5">
        <f t="shared" si="81"/>
        <v>96.789887976161864</v>
      </c>
    </row>
    <row r="126" spans="1:55" hidden="1" x14ac:dyDescent="0.2">
      <c r="A126" s="1">
        <v>43654</v>
      </c>
      <c r="B126" s="2">
        <v>111.91999800000001</v>
      </c>
      <c r="C126" s="2">
        <v>581</v>
      </c>
      <c r="D126" s="2">
        <v>138.78999300000001</v>
      </c>
      <c r="E126" s="2">
        <v>21.940000999999999</v>
      </c>
      <c r="F126" s="2">
        <v>99</v>
      </c>
      <c r="G126" s="2">
        <v>314.44000199999999</v>
      </c>
      <c r="H126" s="2">
        <v>430.60000600000001</v>
      </c>
      <c r="I126" s="2">
        <v>39.494999</v>
      </c>
      <c r="J126" s="2">
        <v>50.330002</v>
      </c>
      <c r="K126" s="2">
        <v>102</v>
      </c>
      <c r="L126" s="2">
        <v>48.18</v>
      </c>
      <c r="M126" s="2">
        <v>98.160004000000001</v>
      </c>
      <c r="N126" s="2">
        <v>211.240005</v>
      </c>
      <c r="O126" s="2">
        <v>112.959999</v>
      </c>
      <c r="P126" s="2">
        <v>19.280000999999999</v>
      </c>
      <c r="Q126" s="2">
        <v>118.32</v>
      </c>
      <c r="R126" s="2">
        <v>172</v>
      </c>
      <c r="S126" s="2">
        <v>17.73</v>
      </c>
      <c r="T126" s="2">
        <v>81.220000999999996</v>
      </c>
      <c r="U126" s="2">
        <v>29.92</v>
      </c>
      <c r="V126" s="2">
        <v>70.760002</v>
      </c>
      <c r="W126" s="2">
        <v>92.480002999999996</v>
      </c>
      <c r="X126" s="2">
        <v>26.6</v>
      </c>
      <c r="Y126" s="2">
        <v>48.599997999999999</v>
      </c>
      <c r="Z126" s="2">
        <v>184.96000699999999</v>
      </c>
      <c r="AA126" s="2">
        <v>152</v>
      </c>
      <c r="AB126" s="2">
        <v>20.264999</v>
      </c>
      <c r="AC126" s="5">
        <f t="shared" si="55"/>
        <v>157.92294802075853</v>
      </c>
      <c r="AD126" s="5">
        <f t="shared" si="56"/>
        <v>110.87786259541986</v>
      </c>
      <c r="AE126" s="5">
        <f t="shared" si="57"/>
        <v>114.7309182877497</v>
      </c>
      <c r="AF126" s="5">
        <f t="shared" si="58"/>
        <v>120.41713613705465</v>
      </c>
      <c r="AG126" s="5">
        <f t="shared" si="59"/>
        <v>89.755210614092178</v>
      </c>
      <c r="AH126" s="5">
        <f t="shared" si="60"/>
        <v>528.73717288150033</v>
      </c>
      <c r="AI126" s="5">
        <f t="shared" si="61"/>
        <v>202.63529694117648</v>
      </c>
      <c r="AJ126" s="5">
        <f t="shared" si="62"/>
        <v>137.80530006978367</v>
      </c>
      <c r="AK126" s="5">
        <f t="shared" si="63"/>
        <v>141.65494910371373</v>
      </c>
      <c r="AL126" s="5">
        <f t="shared" si="64"/>
        <v>137.46631283556522</v>
      </c>
      <c r="AM126" s="5">
        <f t="shared" si="65"/>
        <v>110.37800181544092</v>
      </c>
      <c r="AN126" s="5">
        <f t="shared" si="66"/>
        <v>121.92274445602425</v>
      </c>
      <c r="AO126" s="5">
        <f t="shared" si="67"/>
        <v>166.22600068892035</v>
      </c>
      <c r="AP126" s="5">
        <f t="shared" si="68"/>
        <v>125.72064720580182</v>
      </c>
      <c r="AQ126" s="5">
        <f t="shared" si="69"/>
        <v>96.787153614457822</v>
      </c>
      <c r="AR126" s="5">
        <f t="shared" si="70"/>
        <v>94.233833931727204</v>
      </c>
      <c r="AS126" s="5">
        <f t="shared" si="71"/>
        <v>137.55598098563675</v>
      </c>
      <c r="AT126" s="5">
        <f t="shared" si="72"/>
        <v>174.85207100591714</v>
      </c>
      <c r="AU126" s="5">
        <f t="shared" si="73"/>
        <v>112.25985244671325</v>
      </c>
      <c r="AV126" s="5">
        <f t="shared" si="74"/>
        <v>123.0263157894737</v>
      </c>
      <c r="AW126" s="5">
        <f t="shared" si="75"/>
        <v>118.58556120615256</v>
      </c>
      <c r="AX126" s="5">
        <f t="shared" si="76"/>
        <v>85.023449067485018</v>
      </c>
      <c r="AY126" s="5">
        <f t="shared" si="77"/>
        <v>67.857141126093339</v>
      </c>
      <c r="AZ126" s="5">
        <f t="shared" si="78"/>
        <v>133.62661351736634</v>
      </c>
      <c r="BA126" s="5">
        <f t="shared" si="79"/>
        <v>160.69505665847188</v>
      </c>
      <c r="BB126" s="5">
        <f t="shared" si="80"/>
        <v>156.07352044433227</v>
      </c>
      <c r="BC126" s="5">
        <f t="shared" si="81"/>
        <v>98.565175027489047</v>
      </c>
    </row>
    <row r="127" spans="1:55" x14ac:dyDescent="0.2">
      <c r="A127" s="1">
        <v>43661</v>
      </c>
      <c r="B127" s="2">
        <v>114.66999800000001</v>
      </c>
      <c r="C127" s="2">
        <v>585.40002400000003</v>
      </c>
      <c r="D127" s="2">
        <v>136.199997</v>
      </c>
      <c r="E127" s="2">
        <v>22.01</v>
      </c>
      <c r="F127" s="2">
        <v>97</v>
      </c>
      <c r="G127" s="2">
        <v>309.94000199999999</v>
      </c>
      <c r="H127" s="2">
        <v>437</v>
      </c>
      <c r="I127" s="2">
        <v>39.400002000000001</v>
      </c>
      <c r="J127" s="2">
        <v>47.790000999999997</v>
      </c>
      <c r="K127" s="2">
        <v>101.279999</v>
      </c>
      <c r="L127" s="2">
        <v>47.779998999999997</v>
      </c>
      <c r="M127" s="2">
        <v>99.290001000000004</v>
      </c>
      <c r="N127" s="2">
        <v>213.63000500000001</v>
      </c>
      <c r="O127" s="2">
        <v>115.540001</v>
      </c>
      <c r="P127" s="2">
        <v>18.940000999999999</v>
      </c>
      <c r="Q127" s="2">
        <v>117.68</v>
      </c>
      <c r="R127" s="2">
        <v>171.199997</v>
      </c>
      <c r="S127" s="2">
        <v>18.379999000000002</v>
      </c>
      <c r="T127" s="2">
        <v>81.220000999999996</v>
      </c>
      <c r="U127" s="2">
        <v>29.700001</v>
      </c>
      <c r="V127" s="2">
        <v>71.730002999999996</v>
      </c>
      <c r="W127" s="2">
        <v>87.769997000000004</v>
      </c>
      <c r="X127" s="2">
        <v>26.4</v>
      </c>
      <c r="Y127" s="2">
        <v>49.25</v>
      </c>
      <c r="Z127" s="2">
        <v>184.699997</v>
      </c>
      <c r="AA127" s="2">
        <v>150.39999399999999</v>
      </c>
      <c r="AB127" s="2">
        <v>20.375</v>
      </c>
      <c r="AC127" s="5">
        <f t="shared" si="55"/>
        <v>161.80329214886589</v>
      </c>
      <c r="AD127" s="5">
        <f t="shared" si="56"/>
        <v>111.71756183206108</v>
      </c>
      <c r="AE127" s="5">
        <f t="shared" si="57"/>
        <v>112.58989491121854</v>
      </c>
      <c r="AF127" s="5">
        <f t="shared" si="58"/>
        <v>120.8013238639585</v>
      </c>
      <c r="AG127" s="5">
        <f t="shared" si="59"/>
        <v>87.94197403602972</v>
      </c>
      <c r="AH127" s="5">
        <f t="shared" si="60"/>
        <v>521.17033258499521</v>
      </c>
      <c r="AI127" s="5">
        <f t="shared" si="61"/>
        <v>205.64705882352942</v>
      </c>
      <c r="AJ127" s="5">
        <f t="shared" si="62"/>
        <v>137.47383810188416</v>
      </c>
      <c r="AK127" s="5">
        <f t="shared" si="63"/>
        <v>134.50605782454429</v>
      </c>
      <c r="AL127" s="5">
        <f t="shared" si="64"/>
        <v>136.49596104431109</v>
      </c>
      <c r="AM127" s="5">
        <f t="shared" si="65"/>
        <v>109.46161926865432</v>
      </c>
      <c r="AN127" s="5">
        <f t="shared" si="66"/>
        <v>123.32629304865748</v>
      </c>
      <c r="AO127" s="5">
        <f t="shared" si="67"/>
        <v>168.10670572699553</v>
      </c>
      <c r="AP127" s="5">
        <f t="shared" si="68"/>
        <v>128.59210191635177</v>
      </c>
      <c r="AQ127" s="5">
        <f t="shared" si="69"/>
        <v>95.080326305220879</v>
      </c>
      <c r="AR127" s="5">
        <f t="shared" si="70"/>
        <v>93.724117453394683</v>
      </c>
      <c r="AS127" s="5">
        <f t="shared" si="71"/>
        <v>136.91618332600621</v>
      </c>
      <c r="AT127" s="5">
        <f t="shared" si="72"/>
        <v>181.26231755424064</v>
      </c>
      <c r="AU127" s="5">
        <f t="shared" si="73"/>
        <v>112.25985244671325</v>
      </c>
      <c r="AV127" s="5">
        <f t="shared" si="74"/>
        <v>122.12171463815788</v>
      </c>
      <c r="AW127" s="5">
        <f t="shared" si="75"/>
        <v>120.21117044448366</v>
      </c>
      <c r="AX127" s="5">
        <f t="shared" si="76"/>
        <v>80.693205314697209</v>
      </c>
      <c r="AY127" s="5">
        <f t="shared" si="77"/>
        <v>67.346937057476083</v>
      </c>
      <c r="AZ127" s="5">
        <f t="shared" si="78"/>
        <v>135.41380630777581</v>
      </c>
      <c r="BA127" s="5">
        <f t="shared" si="79"/>
        <v>160.46915743647537</v>
      </c>
      <c r="BB127" s="5">
        <f t="shared" si="80"/>
        <v>154.4306351209635</v>
      </c>
      <c r="BC127" s="5">
        <f t="shared" si="81"/>
        <v>99.100199372577777</v>
      </c>
    </row>
    <row r="128" spans="1:55" hidden="1" x14ac:dyDescent="0.2">
      <c r="A128" s="1">
        <v>43668</v>
      </c>
      <c r="B128" s="2">
        <v>114.099998</v>
      </c>
      <c r="C128" s="2">
        <v>593.40002400000003</v>
      </c>
      <c r="D128" s="2">
        <v>135.88999899999999</v>
      </c>
      <c r="E128" s="2">
        <v>21.76</v>
      </c>
      <c r="F128" s="2">
        <v>93.5</v>
      </c>
      <c r="G128" s="2">
        <v>331.92001299999998</v>
      </c>
      <c r="H128" s="2">
        <v>437</v>
      </c>
      <c r="I128" s="2">
        <v>39.849997999999999</v>
      </c>
      <c r="J128" s="2">
        <v>48.369999</v>
      </c>
      <c r="K128" s="2">
        <v>102.400002</v>
      </c>
      <c r="L128" s="2">
        <v>48.419998</v>
      </c>
      <c r="M128" s="2">
        <v>101.120003</v>
      </c>
      <c r="N128" s="2">
        <v>213.78999300000001</v>
      </c>
      <c r="O128" s="2">
        <v>112.910004</v>
      </c>
      <c r="P128" s="2">
        <v>18.989999999999998</v>
      </c>
      <c r="Q128" s="2">
        <v>118.379997</v>
      </c>
      <c r="R128" s="2">
        <v>166.13999899999999</v>
      </c>
      <c r="S128" s="2">
        <v>18.18</v>
      </c>
      <c r="T128" s="2">
        <v>80.040001000000004</v>
      </c>
      <c r="U128" s="2">
        <v>29.5</v>
      </c>
      <c r="V128" s="2">
        <v>70.720000999999996</v>
      </c>
      <c r="W128" s="2">
        <v>94.629997000000003</v>
      </c>
      <c r="X128" s="2">
        <v>25.799999</v>
      </c>
      <c r="Y128" s="2">
        <v>48.07</v>
      </c>
      <c r="Z128" s="2">
        <v>200.10000600000001</v>
      </c>
      <c r="AA128" s="2">
        <v>154.60000600000001</v>
      </c>
      <c r="AB128" s="2">
        <v>20.299999</v>
      </c>
      <c r="AC128" s="5">
        <f t="shared" si="55"/>
        <v>160.99900263867636</v>
      </c>
      <c r="AD128" s="5">
        <f t="shared" si="56"/>
        <v>113.24427938931298</v>
      </c>
      <c r="AE128" s="5">
        <f t="shared" si="57"/>
        <v>112.33363468352786</v>
      </c>
      <c r="AF128" s="5">
        <f t="shared" si="58"/>
        <v>119.42920523760732</v>
      </c>
      <c r="AG128" s="5">
        <f t="shared" si="59"/>
        <v>84.768810024420389</v>
      </c>
      <c r="AH128" s="5">
        <f t="shared" si="60"/>
        <v>558.13016212997877</v>
      </c>
      <c r="AI128" s="5">
        <f t="shared" si="61"/>
        <v>205.64705882352942</v>
      </c>
      <c r="AJ128" s="5">
        <f t="shared" si="62"/>
        <v>139.04395673412421</v>
      </c>
      <c r="AK128" s="5">
        <f t="shared" si="63"/>
        <v>136.1384755456931</v>
      </c>
      <c r="AL128" s="5">
        <f t="shared" si="64"/>
        <v>138.00539911073042</v>
      </c>
      <c r="AM128" s="5">
        <f t="shared" si="65"/>
        <v>110.92782538704122</v>
      </c>
      <c r="AN128" s="5">
        <f t="shared" si="66"/>
        <v>125.59930504038492</v>
      </c>
      <c r="AO128" s="5">
        <f t="shared" si="67"/>
        <v>168.2326012239125</v>
      </c>
      <c r="AP128" s="5">
        <f t="shared" si="68"/>
        <v>125.66500446666677</v>
      </c>
      <c r="AQ128" s="5">
        <f t="shared" si="69"/>
        <v>95.331325301204799</v>
      </c>
      <c r="AR128" s="5">
        <f t="shared" si="70"/>
        <v>94.281617462274895</v>
      </c>
      <c r="AS128" s="5">
        <f t="shared" si="71"/>
        <v>132.86947990347505</v>
      </c>
      <c r="AT128" s="5">
        <f t="shared" si="72"/>
        <v>179.28994082840234</v>
      </c>
      <c r="AU128" s="5">
        <f t="shared" si="73"/>
        <v>110.62889179347317</v>
      </c>
      <c r="AV128" s="5">
        <f t="shared" si="74"/>
        <v>121.29934210526316</v>
      </c>
      <c r="AW128" s="5">
        <f t="shared" si="75"/>
        <v>118.51852416686856</v>
      </c>
      <c r="AX128" s="5">
        <f t="shared" si="76"/>
        <v>87.000091578562788</v>
      </c>
      <c r="AY128" s="5">
        <f t="shared" si="77"/>
        <v>65.816322300604028</v>
      </c>
      <c r="AZ128" s="5">
        <f t="shared" si="78"/>
        <v>132.1693739942088</v>
      </c>
      <c r="BA128" s="5">
        <f t="shared" si="79"/>
        <v>173.84883534055317</v>
      </c>
      <c r="BB128" s="5">
        <f t="shared" si="80"/>
        <v>158.74320524430851</v>
      </c>
      <c r="BC128" s="5">
        <f t="shared" si="81"/>
        <v>98.735408498803906</v>
      </c>
    </row>
    <row r="129" spans="1:55" hidden="1" x14ac:dyDescent="0.2">
      <c r="A129" s="1">
        <v>43675</v>
      </c>
      <c r="B129" s="2">
        <v>112.839996</v>
      </c>
      <c r="C129" s="2">
        <v>589</v>
      </c>
      <c r="D129" s="2">
        <v>136.800003</v>
      </c>
      <c r="E129" s="2">
        <v>22.459999</v>
      </c>
      <c r="F129" s="2">
        <v>95</v>
      </c>
      <c r="G129" s="2">
        <v>336.35000600000001</v>
      </c>
      <c r="H129" s="2">
        <v>423.10000600000001</v>
      </c>
      <c r="I129" s="2">
        <v>42.255001</v>
      </c>
      <c r="J129" s="2">
        <v>49.619999</v>
      </c>
      <c r="K129" s="2">
        <v>104.019997</v>
      </c>
      <c r="L129" s="2">
        <v>50.130001</v>
      </c>
      <c r="M129" s="2">
        <v>102.57</v>
      </c>
      <c r="N129" s="2">
        <v>216</v>
      </c>
      <c r="O129" s="2">
        <v>116.459999</v>
      </c>
      <c r="P129" s="2">
        <v>19.399999999999999</v>
      </c>
      <c r="Q129" s="2">
        <v>119.41999800000001</v>
      </c>
      <c r="R129" s="2">
        <v>168.88999899999999</v>
      </c>
      <c r="S129" s="2">
        <v>18.52</v>
      </c>
      <c r="T129" s="2">
        <v>81.449996999999996</v>
      </c>
      <c r="U129" s="2">
        <v>29.74</v>
      </c>
      <c r="V129" s="2">
        <v>71.910004000000001</v>
      </c>
      <c r="W129" s="2">
        <v>101.91999800000001</v>
      </c>
      <c r="X129" s="2">
        <v>25.299999</v>
      </c>
      <c r="Y129" s="2">
        <v>49.549999</v>
      </c>
      <c r="Z129" s="2">
        <v>207.10000600000001</v>
      </c>
      <c r="AA129" s="2">
        <v>160.39999399999999</v>
      </c>
      <c r="AB129" s="2">
        <v>20.469999000000001</v>
      </c>
      <c r="AC129" s="5">
        <f t="shared" si="55"/>
        <v>159.22109668882052</v>
      </c>
      <c r="AD129" s="5">
        <f t="shared" si="56"/>
        <v>112.40458015267177</v>
      </c>
      <c r="AE129" s="5">
        <f t="shared" si="57"/>
        <v>113.08589060853195</v>
      </c>
      <c r="AF129" s="5">
        <f t="shared" si="58"/>
        <v>123.27113190291612</v>
      </c>
      <c r="AG129" s="5">
        <f t="shared" si="59"/>
        <v>86.128737457967247</v>
      </c>
      <c r="AH129" s="5">
        <f t="shared" si="60"/>
        <v>565.57928425123112</v>
      </c>
      <c r="AI129" s="5">
        <f t="shared" si="61"/>
        <v>199.10588517647059</v>
      </c>
      <c r="AJ129" s="5">
        <f t="shared" si="62"/>
        <v>147.43545359385902</v>
      </c>
      <c r="AK129" s="5">
        <f t="shared" si="63"/>
        <v>139.65662931766479</v>
      </c>
      <c r="AL129" s="5">
        <f t="shared" si="64"/>
        <v>140.18868087016233</v>
      </c>
      <c r="AM129" s="5">
        <f t="shared" si="65"/>
        <v>114.84535785359185</v>
      </c>
      <c r="AN129" s="5">
        <f t="shared" si="66"/>
        <v>127.40031977641732</v>
      </c>
      <c r="AO129" s="5">
        <f t="shared" si="67"/>
        <v>169.97166871306786</v>
      </c>
      <c r="AP129" s="5">
        <f t="shared" si="68"/>
        <v>129.61602848338404</v>
      </c>
      <c r="AQ129" s="5">
        <f t="shared" si="69"/>
        <v>97.389558232931719</v>
      </c>
      <c r="AR129" s="5">
        <f t="shared" si="70"/>
        <v>95.109907535997266</v>
      </c>
      <c r="AS129" s="5">
        <f t="shared" si="71"/>
        <v>135.06877611109422</v>
      </c>
      <c r="AT129" s="5">
        <f t="shared" si="72"/>
        <v>182.6429980276134</v>
      </c>
      <c r="AU129" s="5">
        <f t="shared" si="73"/>
        <v>112.5777460284104</v>
      </c>
      <c r="AV129" s="5">
        <f t="shared" si="74"/>
        <v>122.2861842105263</v>
      </c>
      <c r="AW129" s="5">
        <f t="shared" si="75"/>
        <v>120.51283125566721</v>
      </c>
      <c r="AX129" s="5">
        <f t="shared" si="76"/>
        <v>93.702308367260514</v>
      </c>
      <c r="AY129" s="5">
        <f t="shared" si="77"/>
        <v>64.54081212906091</v>
      </c>
      <c r="AZ129" s="5">
        <f t="shared" si="78"/>
        <v>136.23865923119766</v>
      </c>
      <c r="BA129" s="5">
        <f t="shared" si="79"/>
        <v>179.93050356091231</v>
      </c>
      <c r="BB129" s="5">
        <f t="shared" si="80"/>
        <v>164.69862988703798</v>
      </c>
      <c r="BC129" s="5">
        <f t="shared" si="81"/>
        <v>99.562256788047506</v>
      </c>
    </row>
    <row r="130" spans="1:55" hidden="1" x14ac:dyDescent="0.2">
      <c r="A130" s="1">
        <v>43682</v>
      </c>
      <c r="B130" s="2">
        <v>108</v>
      </c>
      <c r="C130" s="2">
        <v>548.79998799999998</v>
      </c>
      <c r="D130" s="2">
        <v>136.10000600000001</v>
      </c>
      <c r="E130" s="2">
        <v>20.120000999999998</v>
      </c>
      <c r="F130" s="2">
        <v>91.5</v>
      </c>
      <c r="G130" s="2">
        <v>313.86999500000002</v>
      </c>
      <c r="H130" s="2">
        <v>408</v>
      </c>
      <c r="I130" s="2">
        <v>41.400002000000001</v>
      </c>
      <c r="J130" s="2">
        <v>48.470001000000003</v>
      </c>
      <c r="K130" s="2">
        <v>104.599998</v>
      </c>
      <c r="L130" s="2">
        <v>47.540000999999997</v>
      </c>
      <c r="M130" s="2">
        <v>100.30999799999999</v>
      </c>
      <c r="N130" s="2">
        <v>213.63999899999999</v>
      </c>
      <c r="O130" s="2">
        <v>110.790001</v>
      </c>
      <c r="P130" s="2">
        <v>18.809999000000001</v>
      </c>
      <c r="Q130" s="2">
        <v>119.959999</v>
      </c>
      <c r="R130" s="2">
        <v>153.029999</v>
      </c>
      <c r="S130" s="2">
        <v>17.25</v>
      </c>
      <c r="T130" s="2">
        <v>77.910004000000001</v>
      </c>
      <c r="U130" s="2">
        <v>29.6</v>
      </c>
      <c r="V130" s="2">
        <v>65.599997999999999</v>
      </c>
      <c r="W130" s="2">
        <v>97.730002999999996</v>
      </c>
      <c r="X130" s="2">
        <v>25.1</v>
      </c>
      <c r="Y130" s="2">
        <v>48.330002</v>
      </c>
      <c r="Z130" s="2">
        <v>194.020004</v>
      </c>
      <c r="AA130" s="2">
        <v>141.60000600000001</v>
      </c>
      <c r="AB130" s="2">
        <v>20.360001</v>
      </c>
      <c r="AC130" s="5">
        <f t="shared" si="55"/>
        <v>152.3916966674885</v>
      </c>
      <c r="AD130" s="5">
        <f t="shared" si="56"/>
        <v>104.73282213740458</v>
      </c>
      <c r="AE130" s="5">
        <f t="shared" si="57"/>
        <v>112.5072372281786</v>
      </c>
      <c r="AF130" s="5">
        <f t="shared" si="58"/>
        <v>110.428112537218</v>
      </c>
      <c r="AG130" s="5">
        <f t="shared" si="59"/>
        <v>82.955573446357917</v>
      </c>
      <c r="AH130" s="5">
        <f t="shared" si="60"/>
        <v>527.77869467330265</v>
      </c>
      <c r="AI130" s="5">
        <f t="shared" si="61"/>
        <v>192</v>
      </c>
      <c r="AJ130" s="5">
        <f t="shared" si="62"/>
        <v>144.45220516399161</v>
      </c>
      <c r="AK130" s="5">
        <f t="shared" si="63"/>
        <v>136.41993347649688</v>
      </c>
      <c r="AL130" s="5">
        <f t="shared" si="64"/>
        <v>140.97035340850485</v>
      </c>
      <c r="AM130" s="5">
        <f t="shared" si="65"/>
        <v>108.91179569705403</v>
      </c>
      <c r="AN130" s="5">
        <f t="shared" si="66"/>
        <v>124.59321265449725</v>
      </c>
      <c r="AO130" s="5">
        <f t="shared" si="67"/>
        <v>168.11457006429697</v>
      </c>
      <c r="AP130" s="5">
        <f t="shared" si="68"/>
        <v>123.30551303963301</v>
      </c>
      <c r="AQ130" s="5">
        <f t="shared" si="69"/>
        <v>94.427705823293167</v>
      </c>
      <c r="AR130" s="5">
        <f t="shared" si="70"/>
        <v>95.539981611022327</v>
      </c>
      <c r="AS130" s="5">
        <f t="shared" si="71"/>
        <v>122.38483507369773</v>
      </c>
      <c r="AT130" s="5">
        <f t="shared" si="72"/>
        <v>170.11834319526628</v>
      </c>
      <c r="AU130" s="5">
        <f t="shared" si="73"/>
        <v>107.6848737438804</v>
      </c>
      <c r="AV130" s="5">
        <f t="shared" si="74"/>
        <v>121.71052631578947</v>
      </c>
      <c r="AW130" s="5">
        <f t="shared" si="75"/>
        <v>109.93799262403192</v>
      </c>
      <c r="AX130" s="5">
        <f t="shared" si="76"/>
        <v>89.850147738810733</v>
      </c>
      <c r="AY130" s="5">
        <f t="shared" si="77"/>
        <v>64.030610611464027</v>
      </c>
      <c r="AZ130" s="5">
        <f t="shared" si="78"/>
        <v>132.88425440979529</v>
      </c>
      <c r="BA130" s="5">
        <f t="shared" si="79"/>
        <v>168.56647034867888</v>
      </c>
      <c r="BB130" s="5">
        <f t="shared" si="80"/>
        <v>145.39481204841167</v>
      </c>
      <c r="BC130" s="5">
        <f t="shared" si="81"/>
        <v>99.027247034399167</v>
      </c>
    </row>
    <row r="131" spans="1:55" x14ac:dyDescent="0.2">
      <c r="A131" s="1">
        <v>43689</v>
      </c>
      <c r="B131" s="2">
        <v>106.720001</v>
      </c>
      <c r="C131" s="2">
        <v>553.59997599999997</v>
      </c>
      <c r="D131" s="2">
        <v>139.60000600000001</v>
      </c>
      <c r="E131" s="2">
        <v>19.959999</v>
      </c>
      <c r="F131" s="2">
        <v>90.5</v>
      </c>
      <c r="G131" s="2">
        <v>367</v>
      </c>
      <c r="H131" s="2">
        <v>410.60000600000001</v>
      </c>
      <c r="I131" s="2">
        <v>41.75</v>
      </c>
      <c r="J131" s="2">
        <v>50.59</v>
      </c>
      <c r="K131" s="2">
        <v>106.5</v>
      </c>
      <c r="L131" s="2">
        <v>49.540000999999997</v>
      </c>
      <c r="M131" s="2">
        <v>101.66999800000001</v>
      </c>
      <c r="N131" s="2">
        <v>220.44000199999999</v>
      </c>
      <c r="O131" s="2">
        <v>108.44000200000001</v>
      </c>
      <c r="P131" s="2">
        <v>19.27</v>
      </c>
      <c r="Q131" s="2">
        <v>119.290001</v>
      </c>
      <c r="R131" s="2">
        <v>166.58999600000001</v>
      </c>
      <c r="S131" s="2">
        <v>18.600000000000001</v>
      </c>
      <c r="T131" s="2">
        <v>78.550003000000004</v>
      </c>
      <c r="U131" s="2">
        <v>26.4</v>
      </c>
      <c r="V131" s="2">
        <v>64.610000999999997</v>
      </c>
      <c r="W131" s="2">
        <v>97.139999000000003</v>
      </c>
      <c r="X131" s="2">
        <v>26</v>
      </c>
      <c r="Y131" s="2">
        <v>50.790000999999997</v>
      </c>
      <c r="Z131" s="2">
        <v>192.5</v>
      </c>
      <c r="AA131" s="2">
        <v>143.800003</v>
      </c>
      <c r="AB131" s="2">
        <v>20.58</v>
      </c>
      <c r="AC131" s="5">
        <f t="shared" si="55"/>
        <v>150.58557426616733</v>
      </c>
      <c r="AD131" s="5">
        <f t="shared" si="56"/>
        <v>105.6488503816794</v>
      </c>
      <c r="AE131" s="5">
        <f t="shared" si="57"/>
        <v>115.40051652971385</v>
      </c>
      <c r="AF131" s="5">
        <f t="shared" si="58"/>
        <v>109.54994563940426</v>
      </c>
      <c r="AG131" s="5">
        <f t="shared" si="59"/>
        <v>82.048955157326702</v>
      </c>
      <c r="AH131" s="5">
        <f t="shared" si="60"/>
        <v>617.11786418164002</v>
      </c>
      <c r="AI131" s="5">
        <f t="shared" si="61"/>
        <v>193.2235322352941</v>
      </c>
      <c r="AJ131" s="5">
        <f t="shared" si="62"/>
        <v>145.67341242149337</v>
      </c>
      <c r="AK131" s="5">
        <f t="shared" si="63"/>
        <v>142.38671945923784</v>
      </c>
      <c r="AL131" s="5">
        <f t="shared" si="64"/>
        <v>143.53100310772251</v>
      </c>
      <c r="AM131" s="5">
        <f t="shared" si="65"/>
        <v>113.49369697623382</v>
      </c>
      <c r="AN131" s="5">
        <f t="shared" si="66"/>
        <v>126.28244376394377</v>
      </c>
      <c r="AO131" s="5">
        <f t="shared" si="67"/>
        <v>173.46553236598155</v>
      </c>
      <c r="AP131" s="5">
        <f t="shared" si="68"/>
        <v>120.69004386622247</v>
      </c>
      <c r="AQ131" s="5">
        <f t="shared" si="69"/>
        <v>96.736947791164653</v>
      </c>
      <c r="AR131" s="5">
        <f t="shared" si="70"/>
        <v>95.006373765631963</v>
      </c>
      <c r="AS131" s="5">
        <f t="shared" si="71"/>
        <v>133.22936233821687</v>
      </c>
      <c r="AT131" s="5">
        <f t="shared" si="72"/>
        <v>183.4319526627219</v>
      </c>
      <c r="AU131" s="5">
        <f t="shared" si="73"/>
        <v>108.56946119058635</v>
      </c>
      <c r="AV131" s="5">
        <f t="shared" si="74"/>
        <v>108.55263157894737</v>
      </c>
      <c r="AW131" s="5">
        <f t="shared" si="75"/>
        <v>108.27887240753719</v>
      </c>
      <c r="AX131" s="5">
        <f t="shared" si="76"/>
        <v>89.307715067786575</v>
      </c>
      <c r="AY131" s="5">
        <f t="shared" si="77"/>
        <v>66.326528920241614</v>
      </c>
      <c r="AZ131" s="5">
        <f t="shared" si="78"/>
        <v>139.64806817839064</v>
      </c>
      <c r="BA131" s="5">
        <f t="shared" si="79"/>
        <v>167.24587605987622</v>
      </c>
      <c r="BB131" s="5">
        <f t="shared" si="80"/>
        <v>147.65376781654962</v>
      </c>
      <c r="BC131" s="5">
        <f t="shared" si="81"/>
        <v>100.09728113313624</v>
      </c>
    </row>
    <row r="132" spans="1:55" hidden="1" x14ac:dyDescent="0.2">
      <c r="A132" s="1">
        <v>43696</v>
      </c>
      <c r="B132" s="2">
        <v>114.349998</v>
      </c>
      <c r="C132" s="2">
        <v>505.60000600000001</v>
      </c>
      <c r="D132" s="2">
        <v>142.5</v>
      </c>
      <c r="E132" s="2">
        <v>19.145</v>
      </c>
      <c r="F132" s="2">
        <v>91</v>
      </c>
      <c r="G132" s="2">
        <v>363.73998999999998</v>
      </c>
      <c r="H132" s="2">
        <v>450.89999399999999</v>
      </c>
      <c r="I132" s="2">
        <v>42.115001999999997</v>
      </c>
      <c r="J132" s="2">
        <v>51.119999</v>
      </c>
      <c r="K132" s="2">
        <v>108.199997</v>
      </c>
      <c r="L132" s="2">
        <v>48.279998999999997</v>
      </c>
      <c r="M132" s="2">
        <v>103.5</v>
      </c>
      <c r="N132" s="2">
        <v>219.990005</v>
      </c>
      <c r="O132" s="2">
        <v>109.629997</v>
      </c>
      <c r="P132" s="2">
        <v>18.549999</v>
      </c>
      <c r="Q132" s="2">
        <v>120.620003</v>
      </c>
      <c r="R132" s="2">
        <v>156.41999799999999</v>
      </c>
      <c r="S132" s="2">
        <v>17.649999999999999</v>
      </c>
      <c r="T132" s="2">
        <v>78.910004000000001</v>
      </c>
      <c r="U132" s="2">
        <v>25.299999</v>
      </c>
      <c r="V132" s="2">
        <v>64.819999999999993</v>
      </c>
      <c r="W132" s="2">
        <v>96.269997000000004</v>
      </c>
      <c r="X132" s="2">
        <v>23.4</v>
      </c>
      <c r="Y132" s="2">
        <v>51.240001999999997</v>
      </c>
      <c r="Z132" s="2">
        <v>193.979996</v>
      </c>
      <c r="AA132" s="2">
        <v>159.60000600000001</v>
      </c>
      <c r="AB132" s="2">
        <v>20.965</v>
      </c>
      <c r="AC132" s="5">
        <f t="shared" si="55"/>
        <v>161.35176119577702</v>
      </c>
      <c r="AD132" s="5">
        <f t="shared" si="56"/>
        <v>96.488550763358788</v>
      </c>
      <c r="AE132" s="5">
        <f t="shared" si="57"/>
        <v>117.79780013393568</v>
      </c>
      <c r="AF132" s="5">
        <f t="shared" si="58"/>
        <v>105.07684440597389</v>
      </c>
      <c r="AG132" s="5">
        <f t="shared" si="59"/>
        <v>82.502264301842303</v>
      </c>
      <c r="AH132" s="5">
        <f t="shared" si="60"/>
        <v>611.63609195163792</v>
      </c>
      <c r="AI132" s="5">
        <f t="shared" si="61"/>
        <v>212.18823247058825</v>
      </c>
      <c r="AJ132" s="5">
        <f t="shared" si="62"/>
        <v>146.94697138869503</v>
      </c>
      <c r="AK132" s="5">
        <f t="shared" si="63"/>
        <v>143.8784138440308</v>
      </c>
      <c r="AL132" s="5">
        <f t="shared" si="64"/>
        <v>145.82210427852175</v>
      </c>
      <c r="AM132" s="5">
        <f t="shared" si="65"/>
        <v>110.60709458844926</v>
      </c>
      <c r="AN132" s="5">
        <f t="shared" si="66"/>
        <v>128.5554557556712</v>
      </c>
      <c r="AO132" s="5">
        <f t="shared" si="67"/>
        <v>173.11142708354694</v>
      </c>
      <c r="AP132" s="5">
        <f t="shared" si="68"/>
        <v>122.01446793577003</v>
      </c>
      <c r="AQ132" s="5">
        <f t="shared" si="69"/>
        <v>93.122484939759033</v>
      </c>
      <c r="AR132" s="5">
        <f t="shared" si="70"/>
        <v>96.065629915030755</v>
      </c>
      <c r="AS132" s="5">
        <f t="shared" si="71"/>
        <v>125.0959666898915</v>
      </c>
      <c r="AT132" s="5">
        <f t="shared" si="72"/>
        <v>174.06311637080864</v>
      </c>
      <c r="AU132" s="5">
        <f t="shared" si="73"/>
        <v>109.06704378899914</v>
      </c>
      <c r="AV132" s="5">
        <f t="shared" si="74"/>
        <v>104.02960115131579</v>
      </c>
      <c r="AW132" s="5">
        <f t="shared" si="75"/>
        <v>108.63080638950247</v>
      </c>
      <c r="AX132" s="5">
        <f t="shared" si="76"/>
        <v>88.507860306367391</v>
      </c>
      <c r="AY132" s="5">
        <f t="shared" si="77"/>
        <v>59.693876028217439</v>
      </c>
      <c r="AZ132" s="5">
        <f t="shared" si="78"/>
        <v>140.8853544373207</v>
      </c>
      <c r="BA132" s="5">
        <f t="shared" si="79"/>
        <v>168.53171100837031</v>
      </c>
      <c r="BB132" s="5">
        <f t="shared" si="80"/>
        <v>163.87720262734575</v>
      </c>
      <c r="BC132" s="5">
        <f t="shared" si="81"/>
        <v>101.96984931759967</v>
      </c>
    </row>
    <row r="133" spans="1:55" hidden="1" x14ac:dyDescent="0.2">
      <c r="A133" s="1">
        <v>43703</v>
      </c>
      <c r="B133" s="2">
        <v>111.55999799999999</v>
      </c>
      <c r="C133" s="2">
        <v>527.40002400000003</v>
      </c>
      <c r="D133" s="2">
        <v>140.38000500000001</v>
      </c>
      <c r="E133" s="2">
        <v>18.924999</v>
      </c>
      <c r="F133" s="2">
        <v>90.5</v>
      </c>
      <c r="G133" s="2">
        <v>388.60998499999999</v>
      </c>
      <c r="H133" s="2">
        <v>437.60000600000001</v>
      </c>
      <c r="I133" s="2">
        <v>41.540000999999997</v>
      </c>
      <c r="J133" s="2">
        <v>52.529998999999997</v>
      </c>
      <c r="K133" s="2">
        <v>107.300003</v>
      </c>
      <c r="L133" s="2">
        <v>47.52</v>
      </c>
      <c r="M133" s="2">
        <v>106.610001</v>
      </c>
      <c r="N133" s="2">
        <v>216.08000200000001</v>
      </c>
      <c r="O133" s="2">
        <v>106.620003</v>
      </c>
      <c r="P133" s="2">
        <v>17.350000000000001</v>
      </c>
      <c r="Q133" s="2">
        <v>119.980003</v>
      </c>
      <c r="R133" s="2">
        <v>146.490005</v>
      </c>
      <c r="S133" s="2">
        <v>17.149999999999999</v>
      </c>
      <c r="T133" s="2">
        <v>77.160004000000001</v>
      </c>
      <c r="U133" s="2">
        <v>25.299999</v>
      </c>
      <c r="V133" s="2">
        <v>62.57</v>
      </c>
      <c r="W133" s="2">
        <v>94.720000999999996</v>
      </c>
      <c r="X133" s="2">
        <v>22.1</v>
      </c>
      <c r="Y133" s="2">
        <v>50.889999000000003</v>
      </c>
      <c r="Z133" s="2">
        <v>189.11999499999999</v>
      </c>
      <c r="AA133" s="2">
        <v>149.39999399999999</v>
      </c>
      <c r="AB133" s="2">
        <v>20.75</v>
      </c>
      <c r="AC133" s="5">
        <f t="shared" si="55"/>
        <v>157.41497569853357</v>
      </c>
      <c r="AD133" s="5">
        <f t="shared" si="56"/>
        <v>100.64885954198475</v>
      </c>
      <c r="AE133" s="5">
        <f t="shared" si="57"/>
        <v>116.04530366169048</v>
      </c>
      <c r="AF133" s="5">
        <f t="shared" si="58"/>
        <v>103.86937452631034</v>
      </c>
      <c r="AG133" s="5">
        <f t="shared" si="59"/>
        <v>82.048955157326702</v>
      </c>
      <c r="AH133" s="5">
        <f t="shared" si="60"/>
        <v>653.45548758272253</v>
      </c>
      <c r="AI133" s="5">
        <f t="shared" si="61"/>
        <v>205.92941458823529</v>
      </c>
      <c r="AJ133" s="5">
        <f t="shared" si="62"/>
        <v>144.9406873691556</v>
      </c>
      <c r="AK133" s="5">
        <f t="shared" si="63"/>
        <v>147.84689129881485</v>
      </c>
      <c r="AL133" s="5">
        <f t="shared" si="64"/>
        <v>144.609174310344</v>
      </c>
      <c r="AM133" s="5">
        <f t="shared" si="65"/>
        <v>108.8659743933116</v>
      </c>
      <c r="AN133" s="5">
        <f t="shared" si="66"/>
        <v>132.41833107891367</v>
      </c>
      <c r="AO133" s="5">
        <f t="shared" si="67"/>
        <v>170.03462275677336</v>
      </c>
      <c r="AP133" s="5">
        <f t="shared" si="68"/>
        <v>118.66444671484577</v>
      </c>
      <c r="AQ133" s="5">
        <f t="shared" si="69"/>
        <v>87.098393574297177</v>
      </c>
      <c r="AR133" s="5">
        <f t="shared" si="70"/>
        <v>95.555913436698219</v>
      </c>
      <c r="AS133" s="5">
        <f t="shared" si="71"/>
        <v>117.15451361840599</v>
      </c>
      <c r="AT133" s="5">
        <f t="shared" si="72"/>
        <v>169.13214990138067</v>
      </c>
      <c r="AU133" s="5">
        <f t="shared" si="73"/>
        <v>106.64824621004136</v>
      </c>
      <c r="AV133" s="5">
        <f t="shared" si="74"/>
        <v>104.02960115131579</v>
      </c>
      <c r="AW133" s="5">
        <f t="shared" si="75"/>
        <v>104.86006719825933</v>
      </c>
      <c r="AX133" s="5">
        <f t="shared" si="76"/>
        <v>87.082838661841649</v>
      </c>
      <c r="AY133" s="5">
        <f t="shared" si="77"/>
        <v>56.377549582205368</v>
      </c>
      <c r="AZ133" s="5">
        <f t="shared" si="78"/>
        <v>139.92301457033309</v>
      </c>
      <c r="BA133" s="5">
        <f t="shared" si="79"/>
        <v>164.30929477513979</v>
      </c>
      <c r="BB133" s="5">
        <f t="shared" si="80"/>
        <v>153.40383564435604</v>
      </c>
      <c r="BC133" s="5">
        <f t="shared" si="81"/>
        <v>100.92412942237982</v>
      </c>
    </row>
    <row r="134" spans="1:55" hidden="1" x14ac:dyDescent="0.2">
      <c r="A134" s="1">
        <v>43710</v>
      </c>
      <c r="B134" s="2">
        <v>113.68</v>
      </c>
      <c r="C134" s="2">
        <v>498.5</v>
      </c>
      <c r="D134" s="2">
        <v>140.470001</v>
      </c>
      <c r="E134" s="2">
        <v>20.299999</v>
      </c>
      <c r="F134" s="2">
        <v>92</v>
      </c>
      <c r="G134" s="2">
        <v>384</v>
      </c>
      <c r="H134" s="2">
        <v>433.5</v>
      </c>
      <c r="I134" s="2">
        <v>42.689999</v>
      </c>
      <c r="J134" s="2">
        <v>52.950001</v>
      </c>
      <c r="K134" s="2">
        <v>110.699997</v>
      </c>
      <c r="L134" s="2">
        <v>49.549999</v>
      </c>
      <c r="M134" s="2">
        <v>107.239998</v>
      </c>
      <c r="N134" s="2">
        <v>217.929993</v>
      </c>
      <c r="O134" s="2">
        <v>108.980003</v>
      </c>
      <c r="P134" s="2">
        <v>17.219999000000001</v>
      </c>
      <c r="Q134" s="2">
        <v>121.839996</v>
      </c>
      <c r="R134" s="2">
        <v>140.929993</v>
      </c>
      <c r="S134" s="2">
        <v>17.600000000000001</v>
      </c>
      <c r="T134" s="2">
        <v>79.519997000000004</v>
      </c>
      <c r="U134" s="2">
        <v>25.799999</v>
      </c>
      <c r="V134" s="2">
        <v>64</v>
      </c>
      <c r="W134" s="2">
        <v>93.68</v>
      </c>
      <c r="X134" s="2">
        <v>21.6</v>
      </c>
      <c r="Y134" s="2">
        <v>51.25</v>
      </c>
      <c r="Z134" s="2">
        <v>202.5</v>
      </c>
      <c r="AA134" s="2">
        <v>158.60000600000001</v>
      </c>
      <c r="AB134" s="2">
        <v>21.32</v>
      </c>
      <c r="AC134" s="5">
        <f t="shared" si="55"/>
        <v>160.40637108481567</v>
      </c>
      <c r="AD134" s="5">
        <f t="shared" si="56"/>
        <v>95.13358778625954</v>
      </c>
      <c r="AE134" s="5">
        <f t="shared" si="57"/>
        <v>116.11969896569647</v>
      </c>
      <c r="AF134" s="5">
        <f t="shared" si="58"/>
        <v>111.41602697124186</v>
      </c>
      <c r="AG134" s="5">
        <f t="shared" si="59"/>
        <v>83.408882590873546</v>
      </c>
      <c r="AH134" s="5">
        <f t="shared" si="60"/>
        <v>645.70370530177058</v>
      </c>
      <c r="AI134" s="5">
        <f t="shared" si="61"/>
        <v>204</v>
      </c>
      <c r="AJ134" s="5">
        <f t="shared" si="62"/>
        <v>148.95324145150036</v>
      </c>
      <c r="AK134" s="5">
        <f t="shared" si="63"/>
        <v>149.02899659524337</v>
      </c>
      <c r="AL134" s="5">
        <f t="shared" si="64"/>
        <v>149.19137665194248</v>
      </c>
      <c r="AM134" s="5">
        <f t="shared" si="65"/>
        <v>113.51660190072843</v>
      </c>
      <c r="AN134" s="5">
        <f t="shared" si="66"/>
        <v>133.20083882248568</v>
      </c>
      <c r="AO134" s="5">
        <f t="shared" si="67"/>
        <v>171.49039154091295</v>
      </c>
      <c r="AP134" s="5">
        <f t="shared" si="68"/>
        <v>121.29104666201552</v>
      </c>
      <c r="AQ134" s="5">
        <f t="shared" si="69"/>
        <v>86.445778112449801</v>
      </c>
      <c r="AR134" s="5">
        <f t="shared" si="70"/>
        <v>97.037271376828159</v>
      </c>
      <c r="AS134" s="5">
        <f t="shared" si="71"/>
        <v>112.70792696170884</v>
      </c>
      <c r="AT134" s="5">
        <f t="shared" si="72"/>
        <v>173.57001972386587</v>
      </c>
      <c r="AU134" s="5">
        <f t="shared" si="73"/>
        <v>109.91015784133124</v>
      </c>
      <c r="AV134" s="5">
        <f t="shared" si="74"/>
        <v>106.08552220394736</v>
      </c>
      <c r="AW134" s="5">
        <f t="shared" si="75"/>
        <v>107.25658143980496</v>
      </c>
      <c r="AX134" s="5">
        <f t="shared" si="76"/>
        <v>86.126691719960249</v>
      </c>
      <c r="AY134" s="5">
        <f t="shared" si="77"/>
        <v>55.102039410662265</v>
      </c>
      <c r="AZ134" s="5">
        <f t="shared" si="78"/>
        <v>140.91284412738091</v>
      </c>
      <c r="BA134" s="5">
        <f t="shared" si="79"/>
        <v>175.93397351753214</v>
      </c>
      <c r="BB134" s="5">
        <f t="shared" si="80"/>
        <v>162.85040315073832</v>
      </c>
      <c r="BC134" s="5">
        <f t="shared" si="81"/>
        <v>103.69650309807894</v>
      </c>
    </row>
    <row r="135" spans="1:55" x14ac:dyDescent="0.2">
      <c r="A135" s="1">
        <v>43717</v>
      </c>
      <c r="B135" s="2">
        <v>114.5</v>
      </c>
      <c r="C135" s="2">
        <v>507.20001200000002</v>
      </c>
      <c r="D135" s="2">
        <v>144.83999600000001</v>
      </c>
      <c r="E135" s="2">
        <v>21.940000999999999</v>
      </c>
      <c r="F135" s="2">
        <v>93.5</v>
      </c>
      <c r="G135" s="2">
        <v>384.01998900000001</v>
      </c>
      <c r="H135" s="2">
        <v>425</v>
      </c>
      <c r="I135" s="2">
        <v>42.974997999999999</v>
      </c>
      <c r="J135" s="2">
        <v>51.400002000000001</v>
      </c>
      <c r="K135" s="2">
        <v>112.720001</v>
      </c>
      <c r="L135" s="2">
        <v>52.16</v>
      </c>
      <c r="M135" s="2">
        <v>108.800003</v>
      </c>
      <c r="N135" s="2">
        <v>220.5</v>
      </c>
      <c r="O135" s="2">
        <v>113.709999</v>
      </c>
      <c r="P135" s="2">
        <v>16.68</v>
      </c>
      <c r="Q135" s="2">
        <v>121.239998</v>
      </c>
      <c r="R135" s="2">
        <v>139.970001</v>
      </c>
      <c r="S135" s="2">
        <v>18.02</v>
      </c>
      <c r="T135" s="2">
        <v>83.82</v>
      </c>
      <c r="U135" s="2">
        <v>27.200001</v>
      </c>
      <c r="V135" s="2">
        <v>66.760002</v>
      </c>
      <c r="W135" s="2">
        <v>93.129997000000003</v>
      </c>
      <c r="X135" s="2">
        <v>21.5</v>
      </c>
      <c r="Y135" s="2">
        <v>53.59</v>
      </c>
      <c r="Z135" s="2">
        <v>217.25</v>
      </c>
      <c r="AA135" s="2">
        <v>161.800003</v>
      </c>
      <c r="AB135" s="2">
        <v>21.66</v>
      </c>
      <c r="AC135" s="5">
        <f t="shared" si="55"/>
        <v>161.56341915210589</v>
      </c>
      <c r="AD135" s="5">
        <f t="shared" si="56"/>
        <v>96.793895419847331</v>
      </c>
      <c r="AE135" s="5">
        <f t="shared" si="57"/>
        <v>119.73216070321435</v>
      </c>
      <c r="AF135" s="5">
        <f t="shared" si="58"/>
        <v>120.41713613705465</v>
      </c>
      <c r="AG135" s="5">
        <f t="shared" si="59"/>
        <v>84.768810024420389</v>
      </c>
      <c r="AH135" s="5">
        <f t="shared" si="60"/>
        <v>645.73731720636761</v>
      </c>
      <c r="AI135" s="5">
        <f t="shared" si="61"/>
        <v>200</v>
      </c>
      <c r="AJ135" s="5">
        <f t="shared" si="62"/>
        <v>149.94765526866715</v>
      </c>
      <c r="AK135" s="5">
        <f t="shared" si="63"/>
        <v>144.66648873252151</v>
      </c>
      <c r="AL135" s="5">
        <f t="shared" si="64"/>
        <v>151.91375412050218</v>
      </c>
      <c r="AM135" s="5">
        <f t="shared" si="65"/>
        <v>119.49598536100868</v>
      </c>
      <c r="AN135" s="5">
        <f t="shared" si="66"/>
        <v>135.13849248196516</v>
      </c>
      <c r="AO135" s="5">
        <f t="shared" si="67"/>
        <v>173.5127451445901</v>
      </c>
      <c r="AP135" s="5">
        <f t="shared" si="68"/>
        <v>126.55537176528372</v>
      </c>
      <c r="AQ135" s="5">
        <f t="shared" si="69"/>
        <v>83.734939759036138</v>
      </c>
      <c r="AR135" s="5">
        <f t="shared" si="70"/>
        <v>96.559413771255393</v>
      </c>
      <c r="AS135" s="5">
        <f t="shared" si="71"/>
        <v>111.94017904718345</v>
      </c>
      <c r="AT135" s="5">
        <f t="shared" si="72"/>
        <v>177.71203155818537</v>
      </c>
      <c r="AU135" s="5">
        <f t="shared" si="73"/>
        <v>115.85349318185192</v>
      </c>
      <c r="AV135" s="5">
        <f t="shared" si="74"/>
        <v>111.84210937500001</v>
      </c>
      <c r="AW135" s="5">
        <f t="shared" si="75"/>
        <v>111.88202486616474</v>
      </c>
      <c r="AX135" s="5">
        <f t="shared" si="76"/>
        <v>85.62103481532688</v>
      </c>
      <c r="AY135" s="5">
        <f t="shared" si="77"/>
        <v>54.84693737635363</v>
      </c>
      <c r="AZ135" s="5">
        <f t="shared" si="78"/>
        <v>147.34671837631893</v>
      </c>
      <c r="BA135" s="5">
        <f t="shared" si="79"/>
        <v>188.7489172675746</v>
      </c>
      <c r="BB135" s="5">
        <f t="shared" si="80"/>
        <v>166.1361583954837</v>
      </c>
      <c r="BC135" s="5">
        <f t="shared" si="81"/>
        <v>105.35019967656613</v>
      </c>
    </row>
    <row r="136" spans="1:55" hidden="1" x14ac:dyDescent="0.2">
      <c r="A136" s="1">
        <v>43724</v>
      </c>
      <c r="B136" s="2">
        <v>116.540001</v>
      </c>
      <c r="C136" s="2">
        <v>554.79998799999998</v>
      </c>
      <c r="D136" s="2">
        <v>147.009995</v>
      </c>
      <c r="E136" s="2">
        <v>23.82</v>
      </c>
      <c r="F136" s="2">
        <v>91.5</v>
      </c>
      <c r="G136" s="2">
        <v>328.51001000000002</v>
      </c>
      <c r="H136" s="2">
        <v>398</v>
      </c>
      <c r="I136" s="2">
        <v>42.849997999999999</v>
      </c>
      <c r="J136" s="2">
        <v>49.529998999999997</v>
      </c>
      <c r="K136" s="2">
        <v>105.800003</v>
      </c>
      <c r="L136" s="2">
        <v>52.849997999999999</v>
      </c>
      <c r="M136" s="2">
        <v>109.5</v>
      </c>
      <c r="N136" s="2">
        <v>209.300003</v>
      </c>
      <c r="O136" s="2">
        <v>118.900002</v>
      </c>
      <c r="P136" s="2">
        <v>16.809999000000001</v>
      </c>
      <c r="Q136" s="2">
        <v>119.08000199999999</v>
      </c>
      <c r="R136" s="2">
        <v>140.10000600000001</v>
      </c>
      <c r="S136" s="2">
        <v>18.600000000000001</v>
      </c>
      <c r="T136" s="2">
        <v>86.970000999999996</v>
      </c>
      <c r="U136" s="2">
        <v>26.879999000000002</v>
      </c>
      <c r="V136" s="2">
        <v>68.959998999999996</v>
      </c>
      <c r="W136" s="2">
        <v>95.93</v>
      </c>
      <c r="X136" s="2">
        <v>22.200001</v>
      </c>
      <c r="Y136" s="2">
        <v>53.529998999999997</v>
      </c>
      <c r="Z136" s="2">
        <v>224</v>
      </c>
      <c r="AA136" s="2">
        <v>160</v>
      </c>
      <c r="AB136" s="2">
        <v>22.704999999999998</v>
      </c>
      <c r="AC136" s="5">
        <f t="shared" si="55"/>
        <v>164.44193038908153</v>
      </c>
      <c r="AD136" s="5">
        <f t="shared" si="56"/>
        <v>105.87786030534352</v>
      </c>
      <c r="AE136" s="5">
        <f t="shared" si="57"/>
        <v>121.52599304351499</v>
      </c>
      <c r="AF136" s="5">
        <f t="shared" si="58"/>
        <v>130.73546271874108</v>
      </c>
      <c r="AG136" s="5">
        <f t="shared" si="59"/>
        <v>82.955573446357917</v>
      </c>
      <c r="AH136" s="5">
        <f t="shared" si="60"/>
        <v>552.39617366073355</v>
      </c>
      <c r="AI136" s="5">
        <f t="shared" si="61"/>
        <v>187.29411764705884</v>
      </c>
      <c r="AJ136" s="5">
        <f t="shared" si="62"/>
        <v>149.51150732728541</v>
      </c>
      <c r="AK136" s="5">
        <f t="shared" si="63"/>
        <v>139.40332224608281</v>
      </c>
      <c r="AL136" s="5">
        <f t="shared" si="64"/>
        <v>142.58761088629154</v>
      </c>
      <c r="AM136" s="5">
        <f t="shared" si="65"/>
        <v>121.07673672042442</v>
      </c>
      <c r="AN136" s="5">
        <f t="shared" si="66"/>
        <v>136.00794594440578</v>
      </c>
      <c r="AO136" s="5">
        <f t="shared" si="67"/>
        <v>164.69940172018568</v>
      </c>
      <c r="AP136" s="5">
        <f t="shared" si="68"/>
        <v>132.33166905579677</v>
      </c>
      <c r="AQ136" s="5">
        <f t="shared" si="69"/>
        <v>84.387545180722896</v>
      </c>
      <c r="AR136" s="5">
        <f t="shared" si="70"/>
        <v>94.839123842611087</v>
      </c>
      <c r="AS136" s="5">
        <f t="shared" si="71"/>
        <v>112.04414977571857</v>
      </c>
      <c r="AT136" s="5">
        <f t="shared" si="72"/>
        <v>183.4319526627219</v>
      </c>
      <c r="AU136" s="5">
        <f t="shared" si="73"/>
        <v>120.20733020614595</v>
      </c>
      <c r="AV136" s="5">
        <f t="shared" si="74"/>
        <v>110.52631167763158</v>
      </c>
      <c r="AW136" s="5">
        <f t="shared" si="75"/>
        <v>115.56896482550576</v>
      </c>
      <c r="AX136" s="5">
        <f t="shared" si="76"/>
        <v>88.195276864814105</v>
      </c>
      <c r="AY136" s="5">
        <f t="shared" si="77"/>
        <v>56.632654167534334</v>
      </c>
      <c r="AZ136" s="5">
        <f t="shared" si="78"/>
        <v>147.18174449221181</v>
      </c>
      <c r="BA136" s="5">
        <f t="shared" si="79"/>
        <v>194.61338305149232</v>
      </c>
      <c r="BB136" s="5">
        <f t="shared" si="80"/>
        <v>164.28791625719185</v>
      </c>
      <c r="BC136" s="5">
        <f t="shared" si="81"/>
        <v>110.43288474868116</v>
      </c>
    </row>
    <row r="137" spans="1:55" hidden="1" x14ac:dyDescent="0.2">
      <c r="A137" s="1">
        <v>43731</v>
      </c>
      <c r="B137" s="2">
        <v>116.610001</v>
      </c>
      <c r="C137" s="2">
        <v>551.40002400000003</v>
      </c>
      <c r="D137" s="2">
        <v>149.270004</v>
      </c>
      <c r="E137" s="2">
        <v>23.860001</v>
      </c>
      <c r="F137" s="2">
        <v>95</v>
      </c>
      <c r="G137" s="2">
        <v>317.77999899999998</v>
      </c>
      <c r="H137" s="2">
        <v>405</v>
      </c>
      <c r="I137" s="2">
        <v>43.615001999999997</v>
      </c>
      <c r="J137" s="2">
        <v>53.310001</v>
      </c>
      <c r="K137" s="2">
        <v>106.260002</v>
      </c>
      <c r="L137" s="2">
        <v>52.07</v>
      </c>
      <c r="M137" s="2">
        <v>110.790001</v>
      </c>
      <c r="N137" s="2">
        <v>209.05999800000001</v>
      </c>
      <c r="O137" s="2">
        <v>117.779999</v>
      </c>
      <c r="P137" s="2">
        <v>16.899999999999999</v>
      </c>
      <c r="Q137" s="2">
        <v>119.790001</v>
      </c>
      <c r="R137" s="2">
        <v>133.5</v>
      </c>
      <c r="S137" s="2">
        <v>19.420000000000002</v>
      </c>
      <c r="T137" s="2">
        <v>82.970000999999996</v>
      </c>
      <c r="U137" s="2">
        <v>26.200001</v>
      </c>
      <c r="V137" s="2">
        <v>68.620002999999997</v>
      </c>
      <c r="W137" s="2">
        <v>95.940002000000007</v>
      </c>
      <c r="X137" s="2">
        <v>21.5</v>
      </c>
      <c r="Y137" s="2">
        <v>53.77</v>
      </c>
      <c r="Z137" s="2">
        <v>223.89999399999999</v>
      </c>
      <c r="AA137" s="2">
        <v>165.199997</v>
      </c>
      <c r="AB137" s="2">
        <v>22.709999</v>
      </c>
      <c r="AC137" s="5">
        <f t="shared" si="55"/>
        <v>164.54070278506973</v>
      </c>
      <c r="AD137" s="5">
        <f t="shared" si="56"/>
        <v>105.22901221374046</v>
      </c>
      <c r="AE137" s="5">
        <f t="shared" si="57"/>
        <v>123.39423226093882</v>
      </c>
      <c r="AF137" s="5">
        <f t="shared" si="58"/>
        <v>130.95500718743179</v>
      </c>
      <c r="AG137" s="5">
        <f t="shared" si="59"/>
        <v>86.128737457967247</v>
      </c>
      <c r="AH137" s="5">
        <f t="shared" si="60"/>
        <v>534.35344485701273</v>
      </c>
      <c r="AI137" s="5">
        <f t="shared" si="61"/>
        <v>190.58823529411762</v>
      </c>
      <c r="AJ137" s="5">
        <f t="shared" si="62"/>
        <v>152.18074668527564</v>
      </c>
      <c r="AK137" s="5">
        <f t="shared" si="63"/>
        <v>150.04222488157123</v>
      </c>
      <c r="AL137" s="5">
        <f t="shared" si="64"/>
        <v>143.20755565529203</v>
      </c>
      <c r="AM137" s="5">
        <f t="shared" si="65"/>
        <v>119.2897998034456</v>
      </c>
      <c r="AN137" s="5">
        <f t="shared" si="66"/>
        <v>137.6102325770654</v>
      </c>
      <c r="AO137" s="5">
        <f t="shared" si="67"/>
        <v>164.51054037597515</v>
      </c>
      <c r="AP137" s="5">
        <f t="shared" si="68"/>
        <v>131.0851437080722</v>
      </c>
      <c r="AQ137" s="5">
        <f t="shared" si="69"/>
        <v>84.839357429718859</v>
      </c>
      <c r="AR137" s="5">
        <f t="shared" si="70"/>
        <v>95.404589764329245</v>
      </c>
      <c r="AS137" s="5">
        <f t="shared" si="71"/>
        <v>106.76583407896804</v>
      </c>
      <c r="AT137" s="5">
        <f t="shared" si="72"/>
        <v>191.51873767258382</v>
      </c>
      <c r="AU137" s="5">
        <f t="shared" si="73"/>
        <v>114.67865002567103</v>
      </c>
      <c r="AV137" s="5">
        <f t="shared" si="74"/>
        <v>107.73026726973684</v>
      </c>
      <c r="AW137" s="5">
        <f t="shared" si="75"/>
        <v>114.99917094014316</v>
      </c>
      <c r="AX137" s="5">
        <f t="shared" si="76"/>
        <v>88.204472415311372</v>
      </c>
      <c r="AY137" s="5">
        <f t="shared" si="77"/>
        <v>54.84693737635363</v>
      </c>
      <c r="AZ137" s="5">
        <f t="shared" si="78"/>
        <v>147.84163178008336</v>
      </c>
      <c r="BA137" s="5">
        <f t="shared" si="79"/>
        <v>194.52649686405726</v>
      </c>
      <c r="BB137" s="5">
        <f t="shared" si="80"/>
        <v>169.62727045515214</v>
      </c>
      <c r="BC137" s="5">
        <f t="shared" si="81"/>
        <v>110.45719895219838</v>
      </c>
    </row>
    <row r="138" spans="1:55" hidden="1" x14ac:dyDescent="0.2">
      <c r="A138" s="1">
        <v>43738</v>
      </c>
      <c r="B138" s="2">
        <v>118.66999800000001</v>
      </c>
      <c r="C138" s="2">
        <v>544.79998799999998</v>
      </c>
      <c r="D138" s="2">
        <v>149.679993</v>
      </c>
      <c r="E138" s="2">
        <v>23</v>
      </c>
      <c r="F138" s="2">
        <v>95</v>
      </c>
      <c r="G138" s="2">
        <v>304.69000199999999</v>
      </c>
      <c r="H138" s="2">
        <v>395.70001200000002</v>
      </c>
      <c r="I138" s="2">
        <v>41.325001</v>
      </c>
      <c r="J138" s="2">
        <v>51.57</v>
      </c>
      <c r="K138" s="2">
        <v>107.540001</v>
      </c>
      <c r="L138" s="2">
        <v>52.52</v>
      </c>
      <c r="M138" s="2">
        <v>107.610001</v>
      </c>
      <c r="N138" s="2">
        <v>213.16000399999999</v>
      </c>
      <c r="O138" s="2">
        <v>118.360001</v>
      </c>
      <c r="P138" s="2">
        <v>16.870000999999998</v>
      </c>
      <c r="Q138" s="2">
        <v>120.730003</v>
      </c>
      <c r="R138" s="2">
        <v>116.900002</v>
      </c>
      <c r="S138" s="2">
        <v>19.129999000000002</v>
      </c>
      <c r="T138" s="2">
        <v>83.349997999999999</v>
      </c>
      <c r="U138" s="2">
        <v>26.42</v>
      </c>
      <c r="V138" s="2">
        <v>69.800003000000004</v>
      </c>
      <c r="W138" s="2">
        <v>94.970000999999996</v>
      </c>
      <c r="X138" s="2">
        <v>21.4</v>
      </c>
      <c r="Y138" s="2">
        <v>53.18</v>
      </c>
      <c r="Z138" s="2">
        <v>224.35000600000001</v>
      </c>
      <c r="AA138" s="2">
        <v>155.800003</v>
      </c>
      <c r="AB138" s="2">
        <v>23</v>
      </c>
      <c r="AC138" s="5">
        <f t="shared" si="55"/>
        <v>167.44742906247657</v>
      </c>
      <c r="AD138" s="5">
        <f t="shared" si="56"/>
        <v>103.96946335877861</v>
      </c>
      <c r="AE138" s="5">
        <f t="shared" si="57"/>
        <v>123.73315017166942</v>
      </c>
      <c r="AF138" s="5">
        <f t="shared" si="58"/>
        <v>126.23491362430919</v>
      </c>
      <c r="AG138" s="5">
        <f t="shared" si="59"/>
        <v>86.128737457967247</v>
      </c>
      <c r="AH138" s="5">
        <f t="shared" si="60"/>
        <v>512.34235223907251</v>
      </c>
      <c r="AI138" s="5">
        <f t="shared" si="61"/>
        <v>186.21177035294119</v>
      </c>
      <c r="AJ138" s="5">
        <f t="shared" si="62"/>
        <v>144.19051290997908</v>
      </c>
      <c r="AK138" s="5">
        <f t="shared" si="63"/>
        <v>145.14495201646363</v>
      </c>
      <c r="AL138" s="5">
        <f t="shared" si="64"/>
        <v>144.93262176277449</v>
      </c>
      <c r="AM138" s="5">
        <f t="shared" si="65"/>
        <v>120.32072759126105</v>
      </c>
      <c r="AN138" s="5">
        <f t="shared" si="66"/>
        <v>133.66041277703607</v>
      </c>
      <c r="AO138" s="5">
        <f t="shared" si="67"/>
        <v>167.73685917946398</v>
      </c>
      <c r="AP138" s="5">
        <f t="shared" si="68"/>
        <v>131.73066626000369</v>
      </c>
      <c r="AQ138" s="5">
        <f t="shared" si="69"/>
        <v>84.688760040160631</v>
      </c>
      <c r="AR138" s="5">
        <f t="shared" si="70"/>
        <v>96.153237434744142</v>
      </c>
      <c r="AS138" s="5">
        <f t="shared" si="71"/>
        <v>93.490084025191265</v>
      </c>
      <c r="AT138" s="5">
        <f t="shared" si="72"/>
        <v>188.65876725838265</v>
      </c>
      <c r="AU138" s="5">
        <f t="shared" si="73"/>
        <v>115.20387049630602</v>
      </c>
      <c r="AV138" s="5">
        <f t="shared" si="74"/>
        <v>108.63486842105263</v>
      </c>
      <c r="AW138" s="5">
        <f t="shared" si="75"/>
        <v>116.97671416043956</v>
      </c>
      <c r="AX138" s="5">
        <f t="shared" si="76"/>
        <v>87.312681455714298</v>
      </c>
      <c r="AY138" s="5">
        <f t="shared" si="77"/>
        <v>54.591835342045016</v>
      </c>
      <c r="AZ138" s="5">
        <f t="shared" si="78"/>
        <v>146.21941562329985</v>
      </c>
      <c r="BA138" s="5">
        <f t="shared" si="79"/>
        <v>194.91747167536877</v>
      </c>
      <c r="BB138" s="5">
        <f t="shared" si="80"/>
        <v>159.97536153583903</v>
      </c>
      <c r="BC138" s="5">
        <f t="shared" si="81"/>
        <v>111.86770972119211</v>
      </c>
    </row>
    <row r="139" spans="1:55" x14ac:dyDescent="0.2">
      <c r="A139" s="1">
        <v>43745</v>
      </c>
      <c r="B139" s="2">
        <v>118.099998</v>
      </c>
      <c r="C139" s="2">
        <v>527</v>
      </c>
      <c r="D139" s="2">
        <v>146.970001</v>
      </c>
      <c r="E139" s="2">
        <v>21.530000999999999</v>
      </c>
      <c r="F139" s="2">
        <v>95</v>
      </c>
      <c r="G139" s="2">
        <v>326.82000699999998</v>
      </c>
      <c r="H139" s="2">
        <v>408.29998799999998</v>
      </c>
      <c r="I139" s="2">
        <v>41.005001</v>
      </c>
      <c r="J139" s="2">
        <v>51.75</v>
      </c>
      <c r="K139" s="2">
        <v>106.860001</v>
      </c>
      <c r="L139" s="2">
        <v>50.150002000000001</v>
      </c>
      <c r="M139" s="2">
        <v>107.91999800000001</v>
      </c>
      <c r="N139" s="2">
        <v>211.10000600000001</v>
      </c>
      <c r="O139" s="2">
        <v>114.19000200000001</v>
      </c>
      <c r="P139" s="2">
        <v>16.899999999999999</v>
      </c>
      <c r="Q139" s="2">
        <v>120.94000200000001</v>
      </c>
      <c r="R139" s="2">
        <v>118.709999</v>
      </c>
      <c r="S139" s="2">
        <v>18.75</v>
      </c>
      <c r="T139" s="2">
        <v>79.129997000000003</v>
      </c>
      <c r="U139" s="2">
        <v>26.5</v>
      </c>
      <c r="V139" s="2">
        <v>67.870002999999997</v>
      </c>
      <c r="W139" s="2">
        <v>93.510002</v>
      </c>
      <c r="X139" s="2">
        <v>21.200001</v>
      </c>
      <c r="Y139" s="2">
        <v>51.23</v>
      </c>
      <c r="Z139" s="2">
        <v>223.050003</v>
      </c>
      <c r="AA139" s="2">
        <v>155</v>
      </c>
      <c r="AB139" s="2">
        <v>22.719999000000001</v>
      </c>
      <c r="AC139" s="5">
        <f t="shared" si="55"/>
        <v>166.64313955228701</v>
      </c>
      <c r="AD139" s="5">
        <f t="shared" si="56"/>
        <v>100.57251908396947</v>
      </c>
      <c r="AE139" s="5">
        <f t="shared" si="57"/>
        <v>121.49293195426193</v>
      </c>
      <c r="AF139" s="5">
        <f t="shared" si="58"/>
        <v>118.16686158983872</v>
      </c>
      <c r="AG139" s="5">
        <f t="shared" si="59"/>
        <v>86.128737457967247</v>
      </c>
      <c r="AH139" s="5">
        <f t="shared" si="60"/>
        <v>549.55439970481916</v>
      </c>
      <c r="AI139" s="5">
        <f t="shared" si="61"/>
        <v>192.14117082352939</v>
      </c>
      <c r="AJ139" s="5">
        <f t="shared" si="62"/>
        <v>143.07397418004186</v>
      </c>
      <c r="AK139" s="5">
        <f t="shared" si="63"/>
        <v>145.65156615962755</v>
      </c>
      <c r="AL139" s="5">
        <f t="shared" si="64"/>
        <v>144.01617967720404</v>
      </c>
      <c r="AM139" s="5">
        <f t="shared" si="65"/>
        <v>114.89117915733429</v>
      </c>
      <c r="AN139" s="5">
        <f t="shared" si="66"/>
        <v>134.04545437720893</v>
      </c>
      <c r="AO139" s="5">
        <f t="shared" si="67"/>
        <v>166.1158346535122</v>
      </c>
      <c r="AP139" s="5">
        <f t="shared" si="68"/>
        <v>127.08959882225039</v>
      </c>
      <c r="AQ139" s="5">
        <f t="shared" si="69"/>
        <v>84.839357429718859</v>
      </c>
      <c r="AR139" s="5">
        <f t="shared" si="70"/>
        <v>96.320487357765018</v>
      </c>
      <c r="AS139" s="5">
        <f t="shared" si="71"/>
        <v>94.937618402610212</v>
      </c>
      <c r="AT139" s="5">
        <f t="shared" si="72"/>
        <v>184.91124260355031</v>
      </c>
      <c r="AU139" s="5">
        <f t="shared" si="73"/>
        <v>109.37111152373495</v>
      </c>
      <c r="AV139" s="5">
        <f t="shared" si="74"/>
        <v>108.96381578947367</v>
      </c>
      <c r="AW139" s="5">
        <f t="shared" si="75"/>
        <v>113.74225787639543</v>
      </c>
      <c r="AX139" s="5">
        <f t="shared" si="76"/>
        <v>85.970400458869179</v>
      </c>
      <c r="AY139" s="5">
        <f t="shared" si="77"/>
        <v>54.081633824448119</v>
      </c>
      <c r="AZ139" s="5">
        <f t="shared" si="78"/>
        <v>140.85785374918487</v>
      </c>
      <c r="BA139" s="5">
        <f t="shared" si="79"/>
        <v>193.78801639944425</v>
      </c>
      <c r="BB139" s="5">
        <f t="shared" si="80"/>
        <v>159.15391887415461</v>
      </c>
      <c r="BC139" s="5">
        <f t="shared" si="81"/>
        <v>110.50583708685977</v>
      </c>
    </row>
    <row r="140" spans="1:55" hidden="1" x14ac:dyDescent="0.2">
      <c r="A140" s="1">
        <v>43752</v>
      </c>
      <c r="B140" s="2">
        <v>119.849998</v>
      </c>
      <c r="C140" s="2">
        <v>539.40002400000003</v>
      </c>
      <c r="D140" s="2">
        <v>147.520004</v>
      </c>
      <c r="E140" s="2">
        <v>22.870000999999998</v>
      </c>
      <c r="F140" s="2">
        <v>95.5</v>
      </c>
      <c r="G140" s="2">
        <v>328.98998999999998</v>
      </c>
      <c r="H140" s="2">
        <v>404.79998799999998</v>
      </c>
      <c r="I140" s="2">
        <v>38.840000000000003</v>
      </c>
      <c r="J140" s="2">
        <v>52</v>
      </c>
      <c r="K140" s="2">
        <v>106.44000200000001</v>
      </c>
      <c r="L140" s="2">
        <v>51.630001</v>
      </c>
      <c r="M140" s="2">
        <v>107.94000200000001</v>
      </c>
      <c r="N140" s="2">
        <v>208</v>
      </c>
      <c r="O140" s="2">
        <v>115.849998</v>
      </c>
      <c r="P140" s="2">
        <v>16.860001</v>
      </c>
      <c r="Q140" s="2">
        <v>120.089996</v>
      </c>
      <c r="R140" s="2">
        <v>115</v>
      </c>
      <c r="S140" s="2">
        <v>20.149999999999999</v>
      </c>
      <c r="T140" s="2">
        <v>80.910004000000001</v>
      </c>
      <c r="U140" s="2">
        <v>26.200001</v>
      </c>
      <c r="V140" s="2">
        <v>69.529999000000004</v>
      </c>
      <c r="W140" s="2">
        <v>91.889999000000003</v>
      </c>
      <c r="X140" s="2">
        <v>21.1</v>
      </c>
      <c r="Y140" s="2">
        <v>52.619999</v>
      </c>
      <c r="Z140" s="2">
        <v>236.199997</v>
      </c>
      <c r="AA140" s="2">
        <v>158.39999399999999</v>
      </c>
      <c r="AB140" s="2">
        <v>22.815000999999999</v>
      </c>
      <c r="AC140" s="5">
        <f t="shared" si="55"/>
        <v>169.11244945199172</v>
      </c>
      <c r="AD140" s="5">
        <f t="shared" si="56"/>
        <v>102.9389358778626</v>
      </c>
      <c r="AE140" s="5">
        <f t="shared" si="57"/>
        <v>121.94759261017118</v>
      </c>
      <c r="AF140" s="5">
        <f t="shared" si="58"/>
        <v>125.52141742708108</v>
      </c>
      <c r="AG140" s="5">
        <f t="shared" si="59"/>
        <v>86.582046602482862</v>
      </c>
      <c r="AH140" s="5">
        <f t="shared" si="60"/>
        <v>553.20326966195944</v>
      </c>
      <c r="AI140" s="5">
        <f t="shared" si="61"/>
        <v>190.494112</v>
      </c>
      <c r="AJ140" s="5">
        <f t="shared" si="62"/>
        <v>135.51988834612703</v>
      </c>
      <c r="AK140" s="5">
        <f t="shared" si="63"/>
        <v>146.35519691402189</v>
      </c>
      <c r="AL140" s="5">
        <f t="shared" si="64"/>
        <v>143.45014326617832</v>
      </c>
      <c r="AM140" s="5">
        <f t="shared" si="65"/>
        <v>118.2817838129767</v>
      </c>
      <c r="AN140" s="5">
        <f t="shared" si="66"/>
        <v>134.0703009794982</v>
      </c>
      <c r="AO140" s="5">
        <f t="shared" si="67"/>
        <v>163.676421723695</v>
      </c>
      <c r="AP140" s="5">
        <f t="shared" si="68"/>
        <v>128.93711806203936</v>
      </c>
      <c r="AQ140" s="5">
        <f t="shared" si="69"/>
        <v>84.638559236947785</v>
      </c>
      <c r="AR140" s="5">
        <f t="shared" si="70"/>
        <v>95.64351538138763</v>
      </c>
      <c r="AS140" s="5">
        <f t="shared" si="71"/>
        <v>91.970568682257124</v>
      </c>
      <c r="AT140" s="5">
        <f t="shared" si="72"/>
        <v>198.7179487179487</v>
      </c>
      <c r="AU140" s="5">
        <f t="shared" si="73"/>
        <v>111.8313838792366</v>
      </c>
      <c r="AV140" s="5">
        <f t="shared" si="74"/>
        <v>107.73026726973684</v>
      </c>
      <c r="AW140" s="5">
        <f t="shared" si="75"/>
        <v>116.52421875395405</v>
      </c>
      <c r="AX140" s="5">
        <f t="shared" si="76"/>
        <v>84.481016396460873</v>
      </c>
      <c r="AY140" s="5">
        <f t="shared" si="77"/>
        <v>53.826529239119161</v>
      </c>
      <c r="AZ140" s="5">
        <f t="shared" si="78"/>
        <v>144.67968228429152</v>
      </c>
      <c r="BA140" s="5">
        <f t="shared" si="79"/>
        <v>205.21285934340327</v>
      </c>
      <c r="BB140" s="5">
        <f t="shared" si="80"/>
        <v>162.64503093382308</v>
      </c>
      <c r="BC140" s="5">
        <f t="shared" si="81"/>
        <v>110.96790909376988</v>
      </c>
    </row>
    <row r="141" spans="1:55" hidden="1" x14ac:dyDescent="0.2">
      <c r="A141" s="1">
        <v>43759</v>
      </c>
      <c r="B141" s="2">
        <v>119.300003</v>
      </c>
      <c r="C141" s="2">
        <v>528.20001200000002</v>
      </c>
      <c r="D141" s="2">
        <v>147</v>
      </c>
      <c r="E141" s="2">
        <v>23.75</v>
      </c>
      <c r="F141" s="2">
        <v>94.5</v>
      </c>
      <c r="G141" s="2">
        <v>317</v>
      </c>
      <c r="H141" s="2">
        <v>437.5</v>
      </c>
      <c r="I141" s="2">
        <v>39.119999</v>
      </c>
      <c r="J141" s="2">
        <v>52.700001</v>
      </c>
      <c r="K141" s="2">
        <v>103</v>
      </c>
      <c r="L141" s="2">
        <v>53.98</v>
      </c>
      <c r="M141" s="2">
        <v>108.449997</v>
      </c>
      <c r="N141" s="2">
        <v>209.699997</v>
      </c>
      <c r="O141" s="2">
        <v>122.050003</v>
      </c>
      <c r="P141" s="2">
        <v>17.129999000000002</v>
      </c>
      <c r="Q141" s="2">
        <v>118.75</v>
      </c>
      <c r="R141" s="2">
        <v>121.519997</v>
      </c>
      <c r="S141" s="2">
        <v>20.98</v>
      </c>
      <c r="T141" s="2">
        <v>83</v>
      </c>
      <c r="U141" s="2">
        <v>27.1</v>
      </c>
      <c r="V141" s="2">
        <v>70.519997000000004</v>
      </c>
      <c r="W141" s="2">
        <v>93.599997999999999</v>
      </c>
      <c r="X141" s="2">
        <v>21.9</v>
      </c>
      <c r="Y141" s="2">
        <v>53.450001</v>
      </c>
      <c r="Z141" s="2">
        <v>228.949997</v>
      </c>
      <c r="AA141" s="2">
        <v>153.39999399999999</v>
      </c>
      <c r="AB141" s="2">
        <v>23.01</v>
      </c>
      <c r="AC141" s="5">
        <f t="shared" si="55"/>
        <v>168.33638768154137</v>
      </c>
      <c r="AD141" s="5">
        <f t="shared" si="56"/>
        <v>100.80152900763359</v>
      </c>
      <c r="AE141" s="5">
        <f t="shared" si="57"/>
        <v>121.51773066448102</v>
      </c>
      <c r="AF141" s="5">
        <f t="shared" si="58"/>
        <v>130.35126950336274</v>
      </c>
      <c r="AG141" s="5">
        <f t="shared" si="59"/>
        <v>85.675428313451633</v>
      </c>
      <c r="AH141" s="5">
        <f t="shared" si="60"/>
        <v>533.04186088713868</v>
      </c>
      <c r="AI141" s="5">
        <f t="shared" si="61"/>
        <v>205.88235294117646</v>
      </c>
      <c r="AJ141" s="5">
        <f t="shared" si="62"/>
        <v>136.49685624563853</v>
      </c>
      <c r="AK141" s="5">
        <f t="shared" si="63"/>
        <v>148.32536584084903</v>
      </c>
      <c r="AL141" s="5">
        <f t="shared" si="64"/>
        <v>138.81402178493349</v>
      </c>
      <c r="AM141" s="5">
        <f t="shared" si="65"/>
        <v>123.66551552506229</v>
      </c>
      <c r="AN141" s="5">
        <f t="shared" si="66"/>
        <v>134.70375643513214</v>
      </c>
      <c r="AO141" s="5">
        <f t="shared" si="67"/>
        <v>165.01415934821907</v>
      </c>
      <c r="AP141" s="5">
        <f t="shared" si="68"/>
        <v>135.83751331858684</v>
      </c>
      <c r="AQ141" s="5">
        <f t="shared" si="69"/>
        <v>85.993970883534132</v>
      </c>
      <c r="AR141" s="5">
        <f t="shared" si="70"/>
        <v>94.576299690606874</v>
      </c>
      <c r="AS141" s="5">
        <f t="shared" si="71"/>
        <v>97.184897655271129</v>
      </c>
      <c r="AT141" s="5">
        <f t="shared" si="72"/>
        <v>206.90335305719921</v>
      </c>
      <c r="AU141" s="5">
        <f t="shared" si="73"/>
        <v>114.72011374485456</v>
      </c>
      <c r="AV141" s="5">
        <f t="shared" si="74"/>
        <v>111.43092105263159</v>
      </c>
      <c r="AW141" s="5">
        <f t="shared" si="75"/>
        <v>118.18334064633287</v>
      </c>
      <c r="AX141" s="5">
        <f t="shared" si="76"/>
        <v>86.053140187178627</v>
      </c>
      <c r="AY141" s="5">
        <f t="shared" si="77"/>
        <v>55.86734551358812</v>
      </c>
      <c r="AZ141" s="5">
        <f t="shared" si="78"/>
        <v>146.96178847846545</v>
      </c>
      <c r="BA141" s="5">
        <f t="shared" si="79"/>
        <v>198.91398868660275</v>
      </c>
      <c r="BB141" s="5">
        <f t="shared" si="80"/>
        <v>157.51103355078584</v>
      </c>
      <c r="BC141" s="5">
        <f t="shared" si="81"/>
        <v>111.91634785585349</v>
      </c>
    </row>
    <row r="142" spans="1:55" hidden="1" x14ac:dyDescent="0.2">
      <c r="A142" s="1">
        <v>43766</v>
      </c>
      <c r="B142" s="2">
        <v>119.25</v>
      </c>
      <c r="C142" s="2">
        <v>548</v>
      </c>
      <c r="D142" s="2">
        <v>147.63000500000001</v>
      </c>
      <c r="E142" s="2">
        <v>24.9</v>
      </c>
      <c r="F142" s="2">
        <v>95</v>
      </c>
      <c r="G142" s="2">
        <v>322.48998999999998</v>
      </c>
      <c r="H142" s="2">
        <v>433.10000600000001</v>
      </c>
      <c r="I142" s="2">
        <v>39.700001</v>
      </c>
      <c r="J142" s="2">
        <v>54.029998999999997</v>
      </c>
      <c r="K142" s="2">
        <v>104.94000200000001</v>
      </c>
      <c r="L142" s="2">
        <v>54.5</v>
      </c>
      <c r="M142" s="2">
        <v>105.449997</v>
      </c>
      <c r="N142" s="2">
        <v>194.979996</v>
      </c>
      <c r="O142" s="2">
        <v>126.57</v>
      </c>
      <c r="P142" s="2">
        <v>19.079999999999998</v>
      </c>
      <c r="Q142" s="2">
        <v>119.290001</v>
      </c>
      <c r="R142" s="2">
        <v>136</v>
      </c>
      <c r="S142" s="2">
        <v>21.24</v>
      </c>
      <c r="T142" s="2">
        <v>86.480002999999996</v>
      </c>
      <c r="U142" s="2">
        <v>26.84</v>
      </c>
      <c r="V142" s="2">
        <v>73.730002999999996</v>
      </c>
      <c r="W142" s="2">
        <v>81.620002999999997</v>
      </c>
      <c r="X142" s="2">
        <v>22.1</v>
      </c>
      <c r="Y142" s="2">
        <v>54</v>
      </c>
      <c r="Z142" s="2">
        <v>237.60000600000001</v>
      </c>
      <c r="AA142" s="2">
        <v>158</v>
      </c>
      <c r="AB142" s="2">
        <v>22.76</v>
      </c>
      <c r="AC142" s="5">
        <f t="shared" si="55"/>
        <v>168.26583173701857</v>
      </c>
      <c r="AD142" s="5">
        <f t="shared" si="56"/>
        <v>104.58015267175573</v>
      </c>
      <c r="AE142" s="5">
        <f t="shared" si="57"/>
        <v>122.03852507201354</v>
      </c>
      <c r="AF142" s="5">
        <f t="shared" si="58"/>
        <v>136.6630151845782</v>
      </c>
      <c r="AG142" s="5">
        <f t="shared" si="59"/>
        <v>86.128737457967247</v>
      </c>
      <c r="AH142" s="5">
        <f t="shared" si="60"/>
        <v>542.27338923367427</v>
      </c>
      <c r="AI142" s="5">
        <f t="shared" si="61"/>
        <v>203.81176752941178</v>
      </c>
      <c r="AJ142" s="5">
        <f t="shared" si="62"/>
        <v>138.52058967201674</v>
      </c>
      <c r="AK142" s="5">
        <f t="shared" si="63"/>
        <v>152.06867582518086</v>
      </c>
      <c r="AL142" s="5">
        <f t="shared" si="64"/>
        <v>141.42857984212588</v>
      </c>
      <c r="AM142" s="5">
        <f t="shared" si="65"/>
        <v>124.85680985764903</v>
      </c>
      <c r="AN142" s="5">
        <f t="shared" si="66"/>
        <v>130.97751134076483</v>
      </c>
      <c r="AO142" s="5">
        <f t="shared" si="67"/>
        <v>153.43090410086711</v>
      </c>
      <c r="AP142" s="5">
        <f t="shared" si="68"/>
        <v>140.86811665816617</v>
      </c>
      <c r="AQ142" s="5">
        <f t="shared" si="69"/>
        <v>95.783132530120469</v>
      </c>
      <c r="AR142" s="5">
        <f t="shared" si="70"/>
        <v>95.006373765631963</v>
      </c>
      <c r="AS142" s="5">
        <f t="shared" si="71"/>
        <v>108.76519426771279</v>
      </c>
      <c r="AT142" s="5">
        <f t="shared" si="72"/>
        <v>209.46745562130172</v>
      </c>
      <c r="AU142" s="5">
        <f t="shared" si="73"/>
        <v>119.53006964837786</v>
      </c>
      <c r="AV142" s="5">
        <f t="shared" si="74"/>
        <v>110.36184210526316</v>
      </c>
      <c r="AW142" s="5">
        <f t="shared" si="75"/>
        <v>123.56293861447757</v>
      </c>
      <c r="AX142" s="5">
        <f t="shared" si="76"/>
        <v>75.039078101657026</v>
      </c>
      <c r="AY142" s="5">
        <f t="shared" si="77"/>
        <v>56.377549582205368</v>
      </c>
      <c r="AZ142" s="5">
        <f t="shared" si="78"/>
        <v>148.47402112933793</v>
      </c>
      <c r="BA142" s="5">
        <f t="shared" si="79"/>
        <v>206.42920080676282</v>
      </c>
      <c r="BB142" s="5">
        <f t="shared" si="80"/>
        <v>162.23431730397698</v>
      </c>
      <c r="BC142" s="5">
        <f t="shared" si="81"/>
        <v>110.70039448931881</v>
      </c>
    </row>
    <row r="143" spans="1:55" x14ac:dyDescent="0.2">
      <c r="A143" s="1">
        <v>43773</v>
      </c>
      <c r="B143" s="2">
        <v>118.400002</v>
      </c>
      <c r="C143" s="2">
        <v>560</v>
      </c>
      <c r="D143" s="2">
        <v>144.229996</v>
      </c>
      <c r="E143" s="2">
        <v>23.700001</v>
      </c>
      <c r="F143" s="2">
        <v>90.5</v>
      </c>
      <c r="G143" s="2">
        <v>318.38000499999998</v>
      </c>
      <c r="H143" s="2">
        <v>418</v>
      </c>
      <c r="I143" s="2">
        <v>39.560001</v>
      </c>
      <c r="J143" s="2">
        <v>57.150002000000001</v>
      </c>
      <c r="K143" s="2">
        <v>105</v>
      </c>
      <c r="L143" s="2">
        <v>55.07</v>
      </c>
      <c r="M143" s="2">
        <v>109</v>
      </c>
      <c r="N143" s="2">
        <v>190.16000399999999</v>
      </c>
      <c r="O143" s="2">
        <v>129.08000200000001</v>
      </c>
      <c r="P143" s="2">
        <v>19.43</v>
      </c>
      <c r="Q143" s="2">
        <v>118.66999800000001</v>
      </c>
      <c r="R143" s="2">
        <v>137.16999799999999</v>
      </c>
      <c r="S143" s="2">
        <v>19.889999</v>
      </c>
      <c r="T143" s="2">
        <v>89.5</v>
      </c>
      <c r="U143" s="2">
        <v>26.299999</v>
      </c>
      <c r="V143" s="2">
        <v>74.940002000000007</v>
      </c>
      <c r="W143" s="2">
        <v>79.519997000000004</v>
      </c>
      <c r="X143" s="2">
        <v>22</v>
      </c>
      <c r="Y143" s="2">
        <v>56.369999</v>
      </c>
      <c r="Z143" s="2">
        <v>242</v>
      </c>
      <c r="AA143" s="2">
        <v>160.199997</v>
      </c>
      <c r="AB143" s="2">
        <v>22.4</v>
      </c>
      <c r="AC143" s="5">
        <f t="shared" si="55"/>
        <v>167.06645546494474</v>
      </c>
      <c r="AD143" s="5">
        <f t="shared" si="56"/>
        <v>106.87022900763358</v>
      </c>
      <c r="AE143" s="5">
        <f t="shared" si="57"/>
        <v>119.22790345351821</v>
      </c>
      <c r="AF143" s="5">
        <f t="shared" si="58"/>
        <v>130.07685126656702</v>
      </c>
      <c r="AG143" s="5">
        <f t="shared" si="59"/>
        <v>82.048955157326702</v>
      </c>
      <c r="AH143" s="5">
        <f t="shared" si="60"/>
        <v>535.36236698566722</v>
      </c>
      <c r="AI143" s="5">
        <f t="shared" si="61"/>
        <v>196.70588235294119</v>
      </c>
      <c r="AJ143" s="5">
        <f t="shared" si="62"/>
        <v>138.03210397766924</v>
      </c>
      <c r="AK143" s="5">
        <f t="shared" si="63"/>
        <v>160.84999608359124</v>
      </c>
      <c r="AL143" s="5">
        <f t="shared" si="64"/>
        <v>141.50943968367008</v>
      </c>
      <c r="AM143" s="5">
        <f t="shared" si="65"/>
        <v>126.16265172221529</v>
      </c>
      <c r="AN143" s="5">
        <f t="shared" si="66"/>
        <v>135.38690509534456</v>
      </c>
      <c r="AO143" s="5">
        <f t="shared" si="67"/>
        <v>149.63802408501695</v>
      </c>
      <c r="AP143" s="5">
        <f t="shared" si="68"/>
        <v>143.66166374316447</v>
      </c>
      <c r="AQ143" s="5">
        <f t="shared" si="69"/>
        <v>97.540160642570271</v>
      </c>
      <c r="AR143" s="5">
        <f t="shared" si="70"/>
        <v>94.512583537951329</v>
      </c>
      <c r="AS143" s="5">
        <f t="shared" si="71"/>
        <v>109.70089323655714</v>
      </c>
      <c r="AT143" s="5">
        <f t="shared" si="72"/>
        <v>196.15383629191319</v>
      </c>
      <c r="AU143" s="5">
        <f t="shared" si="73"/>
        <v>123.7042190381263</v>
      </c>
      <c r="AV143" s="5">
        <f t="shared" si="74"/>
        <v>108.14144325657895</v>
      </c>
      <c r="AW143" s="5">
        <f t="shared" si="75"/>
        <v>125.59075668143981</v>
      </c>
      <c r="AX143" s="5">
        <f t="shared" si="76"/>
        <v>73.108393116899691</v>
      </c>
      <c r="AY143" s="5">
        <f t="shared" si="77"/>
        <v>56.122447547896748</v>
      </c>
      <c r="AZ143" s="5">
        <f t="shared" si="78"/>
        <v>154.99037819605107</v>
      </c>
      <c r="BA143" s="5">
        <f t="shared" si="79"/>
        <v>210.25195847527294</v>
      </c>
      <c r="BB143" s="5">
        <f t="shared" si="80"/>
        <v>164.49327307211493</v>
      </c>
      <c r="BC143" s="5">
        <f t="shared" si="81"/>
        <v>108.94942164150882</v>
      </c>
    </row>
    <row r="144" spans="1:55" hidden="1" x14ac:dyDescent="0.2">
      <c r="A144" s="1">
        <v>43780</v>
      </c>
      <c r="B144" s="2">
        <v>118.699997</v>
      </c>
      <c r="C144" s="2">
        <v>623.40002400000003</v>
      </c>
      <c r="D144" s="2">
        <v>135.53999300000001</v>
      </c>
      <c r="E144" s="2">
        <v>24.07</v>
      </c>
      <c r="F144" s="2">
        <v>93.5</v>
      </c>
      <c r="G144" s="2">
        <v>296.040009</v>
      </c>
      <c r="H144" s="2">
        <v>450</v>
      </c>
      <c r="I144" s="2">
        <v>40.040000999999997</v>
      </c>
      <c r="J144" s="2">
        <v>57.400002000000001</v>
      </c>
      <c r="K144" s="2">
        <v>104.139999</v>
      </c>
      <c r="L144" s="2">
        <v>56.09</v>
      </c>
      <c r="M144" s="2">
        <v>107.720001</v>
      </c>
      <c r="N144" s="2">
        <v>193.63000500000001</v>
      </c>
      <c r="O144" s="2">
        <v>129.60000600000001</v>
      </c>
      <c r="P144" s="2">
        <v>19.620000999999998</v>
      </c>
      <c r="Q144" s="2">
        <v>120</v>
      </c>
      <c r="R144" s="2">
        <v>112.16999800000001</v>
      </c>
      <c r="S144" s="2">
        <v>20.51</v>
      </c>
      <c r="T144" s="2">
        <v>90.980002999999996</v>
      </c>
      <c r="U144" s="2">
        <v>28.84</v>
      </c>
      <c r="V144" s="2">
        <v>75.449996999999996</v>
      </c>
      <c r="W144" s="2">
        <v>78.309997999999993</v>
      </c>
      <c r="X144" s="2">
        <v>22.6</v>
      </c>
      <c r="Y144" s="2">
        <v>56.259998000000003</v>
      </c>
      <c r="Z144" s="2">
        <v>241.64999399999999</v>
      </c>
      <c r="AA144" s="2">
        <v>169.800003</v>
      </c>
      <c r="AB144" s="2">
        <v>24.030000999999999</v>
      </c>
      <c r="AC144" s="5">
        <f t="shared" si="55"/>
        <v>167.48975867829441</v>
      </c>
      <c r="AD144" s="5">
        <f t="shared" si="56"/>
        <v>118.96947022900764</v>
      </c>
      <c r="AE144" s="5">
        <f t="shared" si="57"/>
        <v>112.04430179346699</v>
      </c>
      <c r="AF144" s="5">
        <f t="shared" si="58"/>
        <v>132.10758134509226</v>
      </c>
      <c r="AG144" s="5">
        <f t="shared" si="59"/>
        <v>84.768810024420389</v>
      </c>
      <c r="AH144" s="5">
        <f t="shared" si="60"/>
        <v>497.79721543976427</v>
      </c>
      <c r="AI144" s="5">
        <f t="shared" si="61"/>
        <v>211.76470588235296</v>
      </c>
      <c r="AJ144" s="5">
        <f t="shared" si="62"/>
        <v>139.70691207257499</v>
      </c>
      <c r="AK144" s="5">
        <f t="shared" si="63"/>
        <v>161.55362683798558</v>
      </c>
      <c r="AL144" s="5">
        <f t="shared" si="64"/>
        <v>140.35040863950442</v>
      </c>
      <c r="AM144" s="5">
        <f t="shared" si="65"/>
        <v>128.49942137459695</v>
      </c>
      <c r="AN144" s="5">
        <f t="shared" si="66"/>
        <v>133.79704176382953</v>
      </c>
      <c r="AO144" s="5">
        <f t="shared" si="67"/>
        <v>152.36858825356333</v>
      </c>
      <c r="AP144" s="5">
        <f t="shared" si="68"/>
        <v>144.24041055626958</v>
      </c>
      <c r="AQ144" s="5">
        <f t="shared" si="69"/>
        <v>98.493980923694764</v>
      </c>
      <c r="AR144" s="5">
        <f t="shared" si="70"/>
        <v>95.571839687350106</v>
      </c>
      <c r="AS144" s="5">
        <f t="shared" si="71"/>
        <v>89.707291349109951</v>
      </c>
      <c r="AT144" s="5">
        <f t="shared" si="72"/>
        <v>202.2682445759369</v>
      </c>
      <c r="AU144" s="5">
        <f t="shared" si="73"/>
        <v>125.74983485141216</v>
      </c>
      <c r="AV144" s="5">
        <f t="shared" si="74"/>
        <v>118.58552631578947</v>
      </c>
      <c r="AW144" s="5">
        <f t="shared" si="75"/>
        <v>126.44544918536782</v>
      </c>
      <c r="AX144" s="5">
        <f t="shared" si="76"/>
        <v>71.995954913927221</v>
      </c>
      <c r="AY144" s="5">
        <f t="shared" si="77"/>
        <v>57.653059753748479</v>
      </c>
      <c r="AZ144" s="5">
        <f t="shared" si="78"/>
        <v>154.68792836645392</v>
      </c>
      <c r="BA144" s="5">
        <f t="shared" si="79"/>
        <v>209.94786985139652</v>
      </c>
      <c r="BB144" s="5">
        <f t="shared" si="80"/>
        <v>174.35055420834331</v>
      </c>
      <c r="BC144" s="5">
        <f t="shared" si="81"/>
        <v>116.8774424551285</v>
      </c>
    </row>
    <row r="145" spans="1:55" hidden="1" x14ac:dyDescent="0.2">
      <c r="A145" s="1">
        <v>43787</v>
      </c>
      <c r="B145" s="2">
        <v>118.449997</v>
      </c>
      <c r="C145" s="2">
        <v>646</v>
      </c>
      <c r="D145" s="2">
        <v>140.41000399999999</v>
      </c>
      <c r="E145" s="2">
        <v>23.389999</v>
      </c>
      <c r="F145" s="2">
        <v>92</v>
      </c>
      <c r="G145" s="2">
        <v>312.73001099999999</v>
      </c>
      <c r="H145" s="2">
        <v>408.70001200000002</v>
      </c>
      <c r="I145" s="2">
        <v>41</v>
      </c>
      <c r="J145" s="2">
        <v>56.959999000000003</v>
      </c>
      <c r="K145" s="2">
        <v>104.400002</v>
      </c>
      <c r="L145" s="2">
        <v>55.59</v>
      </c>
      <c r="M145" s="2">
        <v>113.279999</v>
      </c>
      <c r="N145" s="2">
        <v>194.199997</v>
      </c>
      <c r="O145" s="2">
        <v>129.55999800000001</v>
      </c>
      <c r="P145" s="2">
        <v>19.530000999999999</v>
      </c>
      <c r="Q145" s="2">
        <v>119.82</v>
      </c>
      <c r="R145" s="2">
        <v>108.699997</v>
      </c>
      <c r="S145" s="2">
        <v>20.32</v>
      </c>
      <c r="T145" s="2">
        <v>90.910004000000001</v>
      </c>
      <c r="U145" s="2">
        <v>28.639999</v>
      </c>
      <c r="V145" s="2">
        <v>74.290001000000004</v>
      </c>
      <c r="W145" s="2">
        <v>79.959998999999996</v>
      </c>
      <c r="X145" s="2">
        <v>22.200001</v>
      </c>
      <c r="Y145" s="2">
        <v>57.41</v>
      </c>
      <c r="Z145" s="2">
        <v>248.60000600000001</v>
      </c>
      <c r="AA145" s="2">
        <v>169.39999399999999</v>
      </c>
      <c r="AB145" s="2">
        <v>24.1</v>
      </c>
      <c r="AC145" s="5">
        <f t="shared" si="55"/>
        <v>167.13700012119372</v>
      </c>
      <c r="AD145" s="5">
        <f t="shared" si="56"/>
        <v>123.28244274809161</v>
      </c>
      <c r="AE145" s="5">
        <f t="shared" si="57"/>
        <v>116.07010237190953</v>
      </c>
      <c r="AF145" s="5">
        <f t="shared" si="58"/>
        <v>128.37541319294255</v>
      </c>
      <c r="AG145" s="5">
        <f t="shared" si="59"/>
        <v>83.408882590873546</v>
      </c>
      <c r="AH145" s="5">
        <f t="shared" si="60"/>
        <v>525.86178870250899</v>
      </c>
      <c r="AI145" s="5">
        <f t="shared" si="61"/>
        <v>192.32941741176469</v>
      </c>
      <c r="AJ145" s="5">
        <f t="shared" si="62"/>
        <v>143.05652477320308</v>
      </c>
      <c r="AK145" s="5">
        <f t="shared" si="63"/>
        <v>160.31522826668251</v>
      </c>
      <c r="AL145" s="5">
        <f t="shared" si="64"/>
        <v>140.70081700946699</v>
      </c>
      <c r="AM145" s="5">
        <f t="shared" si="65"/>
        <v>127.35394605480201</v>
      </c>
      <c r="AN145" s="5">
        <f t="shared" si="66"/>
        <v>140.70301352122684</v>
      </c>
      <c r="AO145" s="5">
        <f t="shared" si="67"/>
        <v>152.81711830630914</v>
      </c>
      <c r="AP145" s="5">
        <f t="shared" si="68"/>
        <v>144.19588300936857</v>
      </c>
      <c r="AQ145" s="5">
        <f t="shared" si="69"/>
        <v>98.042173694779095</v>
      </c>
      <c r="AR145" s="5">
        <f t="shared" si="70"/>
        <v>95.428481927819092</v>
      </c>
      <c r="AS145" s="5">
        <f t="shared" si="71"/>
        <v>86.932178607388195</v>
      </c>
      <c r="AT145" s="5">
        <f t="shared" si="72"/>
        <v>200.39447731755425</v>
      </c>
      <c r="AU145" s="5">
        <f t="shared" si="73"/>
        <v>125.65308433042391</v>
      </c>
      <c r="AV145" s="5">
        <f t="shared" si="74"/>
        <v>117.76315378289472</v>
      </c>
      <c r="AW145" s="5">
        <f t="shared" si="75"/>
        <v>124.50143035030771</v>
      </c>
      <c r="AX145" s="5">
        <f t="shared" si="76"/>
        <v>73.512918272857902</v>
      </c>
      <c r="AY145" s="5">
        <f t="shared" si="77"/>
        <v>56.632654167534334</v>
      </c>
      <c r="AZ145" s="5">
        <f t="shared" si="78"/>
        <v>157.84988061176466</v>
      </c>
      <c r="BA145" s="5">
        <f t="shared" si="79"/>
        <v>215.98610801018432</v>
      </c>
      <c r="BB145" s="5">
        <f t="shared" si="80"/>
        <v>173.93982517650502</v>
      </c>
      <c r="BC145" s="5">
        <f t="shared" si="81"/>
        <v>117.21790453394479</v>
      </c>
    </row>
    <row r="146" spans="1:55" hidden="1" x14ac:dyDescent="0.2">
      <c r="A146" s="1">
        <v>43794</v>
      </c>
      <c r="B146" s="2">
        <v>120</v>
      </c>
      <c r="C146" s="2">
        <v>633</v>
      </c>
      <c r="D146" s="2">
        <v>139.300003</v>
      </c>
      <c r="E146" s="2">
        <v>22.799999</v>
      </c>
      <c r="F146" s="2">
        <v>93.5</v>
      </c>
      <c r="G146" s="2">
        <v>315.08999599999999</v>
      </c>
      <c r="H146" s="2">
        <v>403</v>
      </c>
      <c r="I146" s="2">
        <v>41.400002000000001</v>
      </c>
      <c r="J146" s="2">
        <v>55.939999</v>
      </c>
      <c r="K146" s="2">
        <v>103.800003</v>
      </c>
      <c r="L146" s="2">
        <v>54.169998</v>
      </c>
      <c r="M146" s="2">
        <v>111.230003</v>
      </c>
      <c r="N146" s="2">
        <v>193.94000199999999</v>
      </c>
      <c r="O146" s="2">
        <v>131.25</v>
      </c>
      <c r="P146" s="2">
        <v>18.959999</v>
      </c>
      <c r="Q146" s="2">
        <v>120.110001</v>
      </c>
      <c r="R146" s="2">
        <v>102.650002</v>
      </c>
      <c r="S146" s="2">
        <v>20.549999</v>
      </c>
      <c r="T146" s="2">
        <v>91.370002999999997</v>
      </c>
      <c r="U146" s="2">
        <v>27.940000999999999</v>
      </c>
      <c r="V146" s="2">
        <v>74.930000000000007</v>
      </c>
      <c r="W146" s="2">
        <v>78.879997000000003</v>
      </c>
      <c r="X146" s="2">
        <v>21.950001</v>
      </c>
      <c r="Y146" s="2">
        <v>57.209999000000003</v>
      </c>
      <c r="Z146" s="2">
        <v>243.050003</v>
      </c>
      <c r="AA146" s="2">
        <v>170</v>
      </c>
      <c r="AB146" s="2">
        <v>23.915001</v>
      </c>
      <c r="AC146" s="5">
        <f t="shared" si="55"/>
        <v>169.32410740832054</v>
      </c>
      <c r="AD146" s="5">
        <f t="shared" si="56"/>
        <v>120.80152671755727</v>
      </c>
      <c r="AE146" s="5">
        <f t="shared" si="57"/>
        <v>115.15251868105713</v>
      </c>
      <c r="AF146" s="5">
        <f t="shared" si="58"/>
        <v>125.13721323475373</v>
      </c>
      <c r="AG146" s="5">
        <f t="shared" si="59"/>
        <v>84.768810024420389</v>
      </c>
      <c r="AH146" s="5">
        <f t="shared" si="60"/>
        <v>529.83015083520843</v>
      </c>
      <c r="AI146" s="5">
        <f t="shared" si="61"/>
        <v>189.64705882352942</v>
      </c>
      <c r="AJ146" s="5">
        <f t="shared" si="62"/>
        <v>144.45220516399161</v>
      </c>
      <c r="AK146" s="5">
        <f t="shared" si="63"/>
        <v>157.44441478875359</v>
      </c>
      <c r="AL146" s="5">
        <f t="shared" si="64"/>
        <v>139.89219298755498</v>
      </c>
      <c r="AM146" s="5">
        <f t="shared" si="65"/>
        <v>124.10079156468308</v>
      </c>
      <c r="AN146" s="5">
        <f t="shared" si="66"/>
        <v>138.15675100840267</v>
      </c>
      <c r="AO146" s="5">
        <f t="shared" si="67"/>
        <v>152.61252671368388</v>
      </c>
      <c r="AP146" s="5">
        <f t="shared" si="68"/>
        <v>146.07679790933327</v>
      </c>
      <c r="AQ146" s="5">
        <f t="shared" si="69"/>
        <v>95.180717871485925</v>
      </c>
      <c r="AR146" s="5">
        <f t="shared" si="70"/>
        <v>95.659448003495513</v>
      </c>
      <c r="AS146" s="5">
        <f t="shared" si="71"/>
        <v>82.093730949346352</v>
      </c>
      <c r="AT146" s="5">
        <f t="shared" si="72"/>
        <v>202.66271203155819</v>
      </c>
      <c r="AU146" s="5">
        <f t="shared" si="73"/>
        <v>126.28888116900848</v>
      </c>
      <c r="AV146" s="5">
        <f t="shared" si="74"/>
        <v>114.88487253289472</v>
      </c>
      <c r="AW146" s="5">
        <f t="shared" si="75"/>
        <v>125.57399448882167</v>
      </c>
      <c r="AX146" s="5">
        <f t="shared" si="76"/>
        <v>72.519995564585699</v>
      </c>
      <c r="AY146" s="5">
        <f t="shared" si="77"/>
        <v>55.994899081762782</v>
      </c>
      <c r="AZ146" s="5">
        <f t="shared" si="78"/>
        <v>157.29997408028524</v>
      </c>
      <c r="BA146" s="5">
        <f t="shared" si="79"/>
        <v>211.16421131475605</v>
      </c>
      <c r="BB146" s="5">
        <f t="shared" si="80"/>
        <v>174.55591102326636</v>
      </c>
      <c r="BC146" s="5">
        <f t="shared" si="81"/>
        <v>116.31810390652255</v>
      </c>
    </row>
    <row r="147" spans="1:55" x14ac:dyDescent="0.2">
      <c r="A147" s="1">
        <v>43801</v>
      </c>
      <c r="B147" s="2">
        <v>119.150002</v>
      </c>
      <c r="C147" s="2">
        <v>647.20001200000002</v>
      </c>
      <c r="D147" s="2">
        <v>142.300003</v>
      </c>
      <c r="E147" s="2">
        <v>21.99</v>
      </c>
      <c r="F147" s="2">
        <v>94.5</v>
      </c>
      <c r="G147" s="2">
        <v>336</v>
      </c>
      <c r="H147" s="2">
        <v>441.20001200000002</v>
      </c>
      <c r="I147" s="2">
        <v>42.195</v>
      </c>
      <c r="J147" s="2">
        <v>56.02</v>
      </c>
      <c r="K147" s="2">
        <v>103.599998</v>
      </c>
      <c r="L147" s="2">
        <v>55.419998</v>
      </c>
      <c r="M147" s="2">
        <v>111.199997</v>
      </c>
      <c r="N147" s="2">
        <v>195.38000500000001</v>
      </c>
      <c r="O147" s="2">
        <v>132.30999800000001</v>
      </c>
      <c r="P147" s="2">
        <v>19.260000000000002</v>
      </c>
      <c r="Q147" s="2">
        <v>120.230003</v>
      </c>
      <c r="R147" s="2">
        <v>102.150002</v>
      </c>
      <c r="S147" s="2">
        <v>20.68</v>
      </c>
      <c r="T147" s="2">
        <v>92.980002999999996</v>
      </c>
      <c r="U147" s="2">
        <v>28.24</v>
      </c>
      <c r="V147" s="2">
        <v>75.419998000000007</v>
      </c>
      <c r="W147" s="2">
        <v>79.430000000000007</v>
      </c>
      <c r="X147" s="2">
        <v>22.049999</v>
      </c>
      <c r="Y147" s="2">
        <v>58.200001</v>
      </c>
      <c r="Z147" s="2">
        <v>247.300003</v>
      </c>
      <c r="AA147" s="2">
        <v>181.199997</v>
      </c>
      <c r="AB147" s="2">
        <v>23.370000999999998</v>
      </c>
      <c r="AC147" s="5">
        <f t="shared" si="55"/>
        <v>168.12473113624677</v>
      </c>
      <c r="AD147" s="5">
        <f t="shared" si="56"/>
        <v>123.51145267175572</v>
      </c>
      <c r="AE147" s="5">
        <f t="shared" si="57"/>
        <v>117.63247236808736</v>
      </c>
      <c r="AF147" s="5">
        <f t="shared" si="58"/>
        <v>120.69155437385039</v>
      </c>
      <c r="AG147" s="5">
        <f t="shared" si="59"/>
        <v>85.675428313451633</v>
      </c>
      <c r="AH147" s="5">
        <f t="shared" si="60"/>
        <v>564.99074213904919</v>
      </c>
      <c r="AI147" s="5">
        <f t="shared" si="61"/>
        <v>207.62353505882353</v>
      </c>
      <c r="AJ147" s="5">
        <f t="shared" si="62"/>
        <v>147.22609909281229</v>
      </c>
      <c r="AK147" s="5">
        <f t="shared" si="63"/>
        <v>157.6695794446828</v>
      </c>
      <c r="AL147" s="5">
        <f t="shared" si="64"/>
        <v>139.62264445913658</v>
      </c>
      <c r="AM147" s="5">
        <f t="shared" si="65"/>
        <v>126.96447986417046</v>
      </c>
      <c r="AN147" s="5">
        <f t="shared" si="66"/>
        <v>138.1194811049688</v>
      </c>
      <c r="AO147" s="5">
        <f t="shared" si="67"/>
        <v>153.74567353248864</v>
      </c>
      <c r="AP147" s="5">
        <f t="shared" si="68"/>
        <v>147.25653972746892</v>
      </c>
      <c r="AQ147" s="5">
        <f t="shared" si="69"/>
        <v>96.686746987951807</v>
      </c>
      <c r="AR147" s="5">
        <f t="shared" si="70"/>
        <v>95.75502143604686</v>
      </c>
      <c r="AS147" s="5">
        <f t="shared" si="71"/>
        <v>81.693858911597417</v>
      </c>
      <c r="AT147" s="5">
        <f t="shared" si="72"/>
        <v>203.94477317554239</v>
      </c>
      <c r="AU147" s="5">
        <f t="shared" si="73"/>
        <v>128.5141749416496</v>
      </c>
      <c r="AV147" s="5">
        <f t="shared" si="74"/>
        <v>116.11842105263158</v>
      </c>
      <c r="AW147" s="5">
        <f t="shared" si="75"/>
        <v>126.39517433870202</v>
      </c>
      <c r="AX147" s="5">
        <f t="shared" si="76"/>
        <v>73.025652469219068</v>
      </c>
      <c r="AY147" s="5">
        <f t="shared" si="77"/>
        <v>56.249996014030714</v>
      </c>
      <c r="AZ147" s="5">
        <f t="shared" si="78"/>
        <v>160.02200330002759</v>
      </c>
      <c r="BA147" s="5">
        <f t="shared" si="79"/>
        <v>214.85665273425982</v>
      </c>
      <c r="BB147" s="5">
        <f t="shared" si="80"/>
        <v>186.05606208087136</v>
      </c>
      <c r="BC147" s="5">
        <f t="shared" si="81"/>
        <v>113.66732556747692</v>
      </c>
    </row>
    <row r="148" spans="1:55" hidden="1" x14ac:dyDescent="0.2">
      <c r="A148" s="1">
        <v>43808</v>
      </c>
      <c r="B148" s="2">
        <v>119.57</v>
      </c>
      <c r="C148" s="2">
        <v>668</v>
      </c>
      <c r="D148" s="2">
        <v>143.429993</v>
      </c>
      <c r="E148" s="2">
        <v>21.549999</v>
      </c>
      <c r="F148" s="2">
        <v>97.5</v>
      </c>
      <c r="G148" s="2">
        <v>365.17999300000002</v>
      </c>
      <c r="H148" s="2">
        <v>449</v>
      </c>
      <c r="I148" s="2">
        <v>42.584999000000003</v>
      </c>
      <c r="J148" s="2">
        <v>56.779998999999997</v>
      </c>
      <c r="K148" s="2">
        <v>103.480003</v>
      </c>
      <c r="L148" s="2">
        <v>53.52</v>
      </c>
      <c r="M148" s="2">
        <v>112.83000199999999</v>
      </c>
      <c r="N148" s="2">
        <v>195.66000399999999</v>
      </c>
      <c r="O148" s="2">
        <v>134.63000500000001</v>
      </c>
      <c r="P148" s="2">
        <v>18.950001</v>
      </c>
      <c r="Q148" s="2">
        <v>119.80999799999999</v>
      </c>
      <c r="R148" s="2">
        <v>100.5</v>
      </c>
      <c r="S148" s="2">
        <v>21.01</v>
      </c>
      <c r="T148" s="2">
        <v>92.910004000000001</v>
      </c>
      <c r="U148" s="2">
        <v>28.139999</v>
      </c>
      <c r="V148" s="2">
        <v>75.180000000000007</v>
      </c>
      <c r="W148" s="2">
        <v>78.699996999999996</v>
      </c>
      <c r="X148" s="2">
        <v>22.6</v>
      </c>
      <c r="Y148" s="2">
        <v>58.209999000000003</v>
      </c>
      <c r="Z148" s="2">
        <v>252.60000600000001</v>
      </c>
      <c r="AA148" s="2">
        <v>181.39999399999999</v>
      </c>
      <c r="AB148" s="2">
        <v>23.700001</v>
      </c>
      <c r="AC148" s="5">
        <f t="shared" si="55"/>
        <v>168.71736269010739</v>
      </c>
      <c r="AD148" s="5">
        <f t="shared" si="56"/>
        <v>127.48091603053436</v>
      </c>
      <c r="AE148" s="5">
        <f t="shared" si="57"/>
        <v>118.56657999035644</v>
      </c>
      <c r="AF148" s="5">
        <f t="shared" si="58"/>
        <v>118.2766201029978</v>
      </c>
      <c r="AG148" s="5">
        <f t="shared" si="59"/>
        <v>88.395283180545334</v>
      </c>
      <c r="AH148" s="5">
        <f t="shared" si="60"/>
        <v>614.05748589107975</v>
      </c>
      <c r="AI148" s="5">
        <f t="shared" si="61"/>
        <v>211.29411764705881</v>
      </c>
      <c r="AJ148" s="5">
        <f t="shared" si="62"/>
        <v>148.58687718073972</v>
      </c>
      <c r="AK148" s="5">
        <f t="shared" si="63"/>
        <v>159.80861412351857</v>
      </c>
      <c r="AL148" s="5">
        <f t="shared" si="64"/>
        <v>139.46092612375713</v>
      </c>
      <c r="AM148" s="5">
        <f t="shared" si="65"/>
        <v>122.61167823085096</v>
      </c>
      <c r="AN148" s="5">
        <f t="shared" si="66"/>
        <v>140.14408048331683</v>
      </c>
      <c r="AO148" s="5">
        <f t="shared" si="67"/>
        <v>153.96600639021079</v>
      </c>
      <c r="AP148" s="5">
        <f t="shared" si="68"/>
        <v>149.8386288222288</v>
      </c>
      <c r="AQ148" s="5">
        <f t="shared" si="69"/>
        <v>95.130527108433725</v>
      </c>
      <c r="AR148" s="5">
        <f t="shared" si="70"/>
        <v>95.420516014981132</v>
      </c>
      <c r="AS148" s="5">
        <f t="shared" si="71"/>
        <v>80.374279587537742</v>
      </c>
      <c r="AT148" s="5">
        <f t="shared" si="72"/>
        <v>207.1992110453649</v>
      </c>
      <c r="AU148" s="5">
        <f t="shared" si="73"/>
        <v>128.41742442066135</v>
      </c>
      <c r="AV148" s="5">
        <f t="shared" si="74"/>
        <v>115.70723273026316</v>
      </c>
      <c r="AW148" s="5">
        <f t="shared" si="75"/>
        <v>125.9929655100709</v>
      </c>
      <c r="AX148" s="5">
        <f t="shared" si="76"/>
        <v>72.354508752997376</v>
      </c>
      <c r="AY148" s="5">
        <f t="shared" si="77"/>
        <v>57.653059753748479</v>
      </c>
      <c r="AZ148" s="5">
        <f t="shared" si="78"/>
        <v>160.0494929900878</v>
      </c>
      <c r="BA148" s="5">
        <f t="shared" si="79"/>
        <v>219.46134699324671</v>
      </c>
      <c r="BB148" s="5">
        <f t="shared" si="80"/>
        <v>186.26141889579441</v>
      </c>
      <c r="BC148" s="5">
        <f t="shared" si="81"/>
        <v>115.27238401130271</v>
      </c>
    </row>
    <row r="149" spans="1:55" hidden="1" x14ac:dyDescent="0.2">
      <c r="A149" s="1">
        <v>43815</v>
      </c>
      <c r="B149" s="2">
        <v>120.41999800000001</v>
      </c>
      <c r="C149" s="2">
        <v>683</v>
      </c>
      <c r="D149" s="2">
        <v>143.86000100000001</v>
      </c>
      <c r="E149" s="2">
        <v>22.129999000000002</v>
      </c>
      <c r="F149" s="2">
        <v>100</v>
      </c>
      <c r="G149" s="2">
        <v>389.73998999999998</v>
      </c>
      <c r="H149" s="2">
        <v>448.79998799999998</v>
      </c>
      <c r="I149" s="2">
        <v>42.790000999999997</v>
      </c>
      <c r="J149" s="2">
        <v>58.380001</v>
      </c>
      <c r="K149" s="2">
        <v>102.800003</v>
      </c>
      <c r="L149" s="2">
        <v>55.360000999999997</v>
      </c>
      <c r="M149" s="2">
        <v>114.07</v>
      </c>
      <c r="N149" s="2">
        <v>197.58999600000001</v>
      </c>
      <c r="O149" s="2">
        <v>138.38000500000001</v>
      </c>
      <c r="P149" s="2">
        <v>18.670000000000002</v>
      </c>
      <c r="Q149" s="2">
        <v>119.040001</v>
      </c>
      <c r="R149" s="2">
        <v>106.699997</v>
      </c>
      <c r="S149" s="2">
        <v>21.120000999999998</v>
      </c>
      <c r="T149" s="2">
        <v>94.050003000000004</v>
      </c>
      <c r="U149" s="2">
        <v>27.620000999999998</v>
      </c>
      <c r="V149" s="2">
        <v>77.360000999999997</v>
      </c>
      <c r="W149" s="2">
        <v>79.550003000000004</v>
      </c>
      <c r="X149" s="2">
        <v>23.549999</v>
      </c>
      <c r="Y149" s="2">
        <v>57.740001999999997</v>
      </c>
      <c r="Z149" s="2">
        <v>261.14999399999999</v>
      </c>
      <c r="AA149" s="2">
        <v>185.800003</v>
      </c>
      <c r="AB149" s="2">
        <v>22.559999000000001</v>
      </c>
      <c r="AC149" s="5">
        <f t="shared" si="55"/>
        <v>169.91673896218126</v>
      </c>
      <c r="AD149" s="5">
        <f t="shared" si="56"/>
        <v>130.34351145038167</v>
      </c>
      <c r="AE149" s="5">
        <f t="shared" si="57"/>
        <v>118.92204663204062</v>
      </c>
      <c r="AF149" s="5">
        <f t="shared" si="58"/>
        <v>121.45993531613257</v>
      </c>
      <c r="AG149" s="5">
        <f t="shared" si="59"/>
        <v>90.661828903123421</v>
      </c>
      <c r="AH149" s="5">
        <f t="shared" si="60"/>
        <v>655.35561366477862</v>
      </c>
      <c r="AI149" s="5">
        <f t="shared" si="61"/>
        <v>211.19999435294119</v>
      </c>
      <c r="AJ149" s="5">
        <f t="shared" si="62"/>
        <v>149.30216678297276</v>
      </c>
      <c r="AK149" s="5">
        <f t="shared" si="63"/>
        <v>164.31185658068836</v>
      </c>
      <c r="AL149" s="5">
        <f t="shared" si="64"/>
        <v>138.54448403818668</v>
      </c>
      <c r="AM149" s="5">
        <f t="shared" si="65"/>
        <v>126.82702969864697</v>
      </c>
      <c r="AN149" s="5">
        <f t="shared" si="66"/>
        <v>141.68425930482525</v>
      </c>
      <c r="AO149" s="5">
        <f t="shared" si="67"/>
        <v>155.48472843115002</v>
      </c>
      <c r="AP149" s="5">
        <f t="shared" si="68"/>
        <v>154.01225161963833</v>
      </c>
      <c r="AQ149" s="5">
        <f t="shared" si="69"/>
        <v>93.724899598393577</v>
      </c>
      <c r="AR149" s="5">
        <f t="shared" si="70"/>
        <v>94.807265766283308</v>
      </c>
      <c r="AS149" s="5">
        <f t="shared" si="71"/>
        <v>85.332690456392427</v>
      </c>
      <c r="AT149" s="5">
        <f t="shared" si="72"/>
        <v>208.28403353057197</v>
      </c>
      <c r="AU149" s="5">
        <f t="shared" si="73"/>
        <v>129.99309688992668</v>
      </c>
      <c r="AV149" s="5">
        <f t="shared" si="74"/>
        <v>113.56908305921051</v>
      </c>
      <c r="AW149" s="5">
        <f t="shared" si="75"/>
        <v>129.64639449124834</v>
      </c>
      <c r="AX149" s="5">
        <f t="shared" si="76"/>
        <v>73.135979768391465</v>
      </c>
      <c r="AY149" s="5">
        <f t="shared" si="77"/>
        <v>60.076526528660033</v>
      </c>
      <c r="AZ149" s="5">
        <f t="shared" si="78"/>
        <v>158.75722735103733</v>
      </c>
      <c r="BA149" s="5">
        <f t="shared" si="79"/>
        <v>226.88965989382552</v>
      </c>
      <c r="BB149" s="5">
        <f t="shared" si="80"/>
        <v>190.7793458340625</v>
      </c>
      <c r="BC149" s="5">
        <f t="shared" si="81"/>
        <v>109.72762693227757</v>
      </c>
    </row>
    <row r="150" spans="1:55" hidden="1" x14ac:dyDescent="0.2">
      <c r="A150" s="1">
        <v>43822</v>
      </c>
      <c r="B150" s="2">
        <v>120.199997</v>
      </c>
      <c r="C150" s="2">
        <v>667.40002400000003</v>
      </c>
      <c r="D150" s="2">
        <v>142.199997</v>
      </c>
      <c r="E150" s="2">
        <v>22.139999</v>
      </c>
      <c r="F150" s="2">
        <v>103</v>
      </c>
      <c r="G150" s="2">
        <v>392.86999500000002</v>
      </c>
      <c r="H150" s="2">
        <v>462.89999399999999</v>
      </c>
      <c r="I150" s="2">
        <v>43.805</v>
      </c>
      <c r="J150" s="2">
        <v>58.02</v>
      </c>
      <c r="K150" s="2">
        <v>106</v>
      </c>
      <c r="L150" s="2">
        <v>56.009998000000003</v>
      </c>
      <c r="M150" s="2">
        <v>113.779999</v>
      </c>
      <c r="N150" s="2">
        <v>197.53999300000001</v>
      </c>
      <c r="O150" s="2">
        <v>137.60000600000001</v>
      </c>
      <c r="P150" s="2">
        <v>19.290001</v>
      </c>
      <c r="Q150" s="2">
        <v>119.69000200000001</v>
      </c>
      <c r="R150" s="2">
        <v>106.150002</v>
      </c>
      <c r="S150" s="2">
        <v>21.18</v>
      </c>
      <c r="T150" s="2">
        <v>94.720000999999996</v>
      </c>
      <c r="U150" s="2">
        <v>28.5</v>
      </c>
      <c r="V150" s="2">
        <v>78.669998000000007</v>
      </c>
      <c r="W150" s="2">
        <v>82.43</v>
      </c>
      <c r="X150" s="2">
        <v>24.25</v>
      </c>
      <c r="Y150" s="2">
        <v>58.25</v>
      </c>
      <c r="Z150" s="2">
        <v>265.10000600000001</v>
      </c>
      <c r="AA150" s="2">
        <v>192.800003</v>
      </c>
      <c r="AB150" s="2">
        <v>22.514999</v>
      </c>
      <c r="AC150" s="5">
        <f t="shared" si="55"/>
        <v>169.60631002089841</v>
      </c>
      <c r="AD150" s="5">
        <f t="shared" si="56"/>
        <v>127.36641679389314</v>
      </c>
      <c r="AE150" s="5">
        <f t="shared" si="57"/>
        <v>117.54980228527899</v>
      </c>
      <c r="AF150" s="5">
        <f t="shared" si="58"/>
        <v>121.51482006118658</v>
      </c>
      <c r="AG150" s="5">
        <f t="shared" si="59"/>
        <v>93.381683770217123</v>
      </c>
      <c r="AH150" s="5">
        <f t="shared" si="60"/>
        <v>660.61877987861476</v>
      </c>
      <c r="AI150" s="5">
        <f t="shared" si="61"/>
        <v>217.83529129411764</v>
      </c>
      <c r="AJ150" s="5">
        <f t="shared" si="62"/>
        <v>152.8436845778088</v>
      </c>
      <c r="AK150" s="5">
        <f t="shared" si="63"/>
        <v>163.29862547983748</v>
      </c>
      <c r="AL150" s="5">
        <f t="shared" si="64"/>
        <v>142.85714863303835</v>
      </c>
      <c r="AM150" s="5">
        <f t="shared" si="65"/>
        <v>128.31614074152847</v>
      </c>
      <c r="AN150" s="5">
        <f t="shared" si="66"/>
        <v>141.32405437028805</v>
      </c>
      <c r="AO150" s="5">
        <f t="shared" si="67"/>
        <v>155.44538077674883</v>
      </c>
      <c r="AP150" s="5">
        <f t="shared" si="68"/>
        <v>153.14413919074323</v>
      </c>
      <c r="AQ150" s="5">
        <f t="shared" si="69"/>
        <v>96.837354417670667</v>
      </c>
      <c r="AR150" s="5">
        <f t="shared" si="70"/>
        <v>95.324947361021799</v>
      </c>
      <c r="AS150" s="5">
        <f t="shared" si="71"/>
        <v>84.892835213588967</v>
      </c>
      <c r="AT150" s="5">
        <f t="shared" si="72"/>
        <v>208.87573964497039</v>
      </c>
      <c r="AU150" s="5">
        <f t="shared" si="73"/>
        <v>130.91914805581609</v>
      </c>
      <c r="AV150" s="5">
        <f t="shared" si="74"/>
        <v>117.1875</v>
      </c>
      <c r="AW150" s="5">
        <f t="shared" si="75"/>
        <v>131.84179761494212</v>
      </c>
      <c r="AX150" s="5">
        <f t="shared" si="76"/>
        <v>75.783765995690885</v>
      </c>
      <c r="AY150" s="5">
        <f t="shared" si="77"/>
        <v>61.862243319840729</v>
      </c>
      <c r="AZ150" s="5">
        <f t="shared" si="78"/>
        <v>160.1594764959988</v>
      </c>
      <c r="BA150" s="5">
        <f t="shared" si="79"/>
        <v>230.32146881531656</v>
      </c>
      <c r="BB150" s="5">
        <f t="shared" si="80"/>
        <v>197.96694217031464</v>
      </c>
      <c r="BC150" s="5">
        <f t="shared" si="81"/>
        <v>109.50875532630131</v>
      </c>
    </row>
    <row r="151" spans="1:55" x14ac:dyDescent="0.2">
      <c r="A151" s="1">
        <v>43829</v>
      </c>
      <c r="B151" s="2">
        <v>119.800003</v>
      </c>
      <c r="C151" s="2">
        <v>681.20001200000002</v>
      </c>
      <c r="D151" s="2">
        <v>143.86000100000001</v>
      </c>
      <c r="E151" s="2">
        <v>21.74</v>
      </c>
      <c r="F151" s="2">
        <v>103</v>
      </c>
      <c r="G151" s="2">
        <v>408.38000499999998</v>
      </c>
      <c r="H151" s="2">
        <v>459</v>
      </c>
      <c r="I151" s="2">
        <v>43.845001000000003</v>
      </c>
      <c r="J151" s="2">
        <v>58.419998</v>
      </c>
      <c r="K151" s="2">
        <v>106.32</v>
      </c>
      <c r="L151" s="2">
        <v>55.380001</v>
      </c>
      <c r="M151" s="2">
        <v>113.769997</v>
      </c>
      <c r="N151" s="2">
        <v>197.58000200000001</v>
      </c>
      <c r="O151" s="2">
        <v>139.89999399999999</v>
      </c>
      <c r="P151" s="2">
        <v>18.899999999999999</v>
      </c>
      <c r="Q151" s="2">
        <v>118.66999800000001</v>
      </c>
      <c r="R151" s="2">
        <v>101</v>
      </c>
      <c r="S151" s="2">
        <v>20.889999</v>
      </c>
      <c r="T151" s="2">
        <v>94.949996999999996</v>
      </c>
      <c r="U151" s="2">
        <v>28.5</v>
      </c>
      <c r="V151" s="2">
        <v>80.150002000000001</v>
      </c>
      <c r="W151" s="2">
        <v>82.639999000000003</v>
      </c>
      <c r="X151" s="2">
        <v>25.549999</v>
      </c>
      <c r="Y151" s="2">
        <v>58.080002</v>
      </c>
      <c r="Z151" s="2">
        <v>266.20001200000002</v>
      </c>
      <c r="AA151" s="2">
        <v>193.60000600000001</v>
      </c>
      <c r="AB151" s="2">
        <v>22.795000000000002</v>
      </c>
      <c r="AC151" s="5">
        <f t="shared" si="55"/>
        <v>169.04190479574274</v>
      </c>
      <c r="AD151" s="5">
        <f t="shared" si="56"/>
        <v>130.00000229007634</v>
      </c>
      <c r="AE151" s="5">
        <f t="shared" si="57"/>
        <v>118.92204663204062</v>
      </c>
      <c r="AF151" s="5">
        <f t="shared" si="58"/>
        <v>119.3194357474992</v>
      </c>
      <c r="AG151" s="5">
        <f t="shared" si="59"/>
        <v>93.381683770217123</v>
      </c>
      <c r="AH151" s="5">
        <f t="shared" si="60"/>
        <v>686.69917291576962</v>
      </c>
      <c r="AI151" s="5">
        <f t="shared" si="61"/>
        <v>216</v>
      </c>
      <c r="AJ151" s="5">
        <f t="shared" si="62"/>
        <v>152.98325540823447</v>
      </c>
      <c r="AK151" s="5">
        <f t="shared" si="63"/>
        <v>164.42442905782241</v>
      </c>
      <c r="AL151" s="5">
        <f t="shared" si="64"/>
        <v>143.28841549683619</v>
      </c>
      <c r="AM151" s="5">
        <f t="shared" si="65"/>
        <v>126.87284871143878</v>
      </c>
      <c r="AN151" s="5">
        <f t="shared" si="66"/>
        <v>141.31163106914343</v>
      </c>
      <c r="AO151" s="5">
        <f t="shared" si="67"/>
        <v>155.47686409384855</v>
      </c>
      <c r="AP151" s="5">
        <f t="shared" si="68"/>
        <v>155.70394781756141</v>
      </c>
      <c r="AQ151" s="5">
        <f t="shared" si="69"/>
        <v>94.87951807228913</v>
      </c>
      <c r="AR151" s="5">
        <f t="shared" si="70"/>
        <v>94.512583537951329</v>
      </c>
      <c r="AS151" s="5">
        <f t="shared" si="71"/>
        <v>80.774151625286692</v>
      </c>
      <c r="AT151" s="5">
        <f t="shared" si="72"/>
        <v>206.01576923076922</v>
      </c>
      <c r="AU151" s="5">
        <f t="shared" si="73"/>
        <v>131.23704163751324</v>
      </c>
      <c r="AV151" s="5">
        <f t="shared" si="74"/>
        <v>117.1875</v>
      </c>
      <c r="AW151" s="5">
        <f t="shared" si="75"/>
        <v>134.32211276427392</v>
      </c>
      <c r="AX151" s="5">
        <f t="shared" si="76"/>
        <v>75.976833023172745</v>
      </c>
      <c r="AY151" s="5">
        <f t="shared" si="77"/>
        <v>65.178567214832469</v>
      </c>
      <c r="AZ151" s="5">
        <f t="shared" si="78"/>
        <v>159.6920637803702</v>
      </c>
      <c r="BA151" s="5">
        <f t="shared" si="79"/>
        <v>231.27716474851724</v>
      </c>
      <c r="BB151" s="5">
        <f t="shared" si="80"/>
        <v>198.78838483199902</v>
      </c>
      <c r="BC151" s="5">
        <f t="shared" si="81"/>
        <v>110.87062796063366</v>
      </c>
    </row>
    <row r="152" spans="1:55" hidden="1" x14ac:dyDescent="0.2">
      <c r="A152" s="1">
        <v>43836</v>
      </c>
      <c r="B152" s="2">
        <v>117.400002</v>
      </c>
      <c r="C152" s="2">
        <v>644</v>
      </c>
      <c r="D152" s="2">
        <v>142.19000199999999</v>
      </c>
      <c r="E152" s="2">
        <v>21.01</v>
      </c>
      <c r="F152" s="2">
        <v>100</v>
      </c>
      <c r="G152" s="2">
        <v>398.58999599999999</v>
      </c>
      <c r="H152" s="2">
        <v>454.20001200000002</v>
      </c>
      <c r="I152" s="2">
        <v>43.314999</v>
      </c>
      <c r="J152" s="2">
        <v>56.990001999999997</v>
      </c>
      <c r="K152" s="2">
        <v>105.839996</v>
      </c>
      <c r="L152" s="2">
        <v>53.93</v>
      </c>
      <c r="M152" s="2">
        <v>113.269997</v>
      </c>
      <c r="N152" s="2">
        <v>199.60000600000001</v>
      </c>
      <c r="O152" s="2">
        <v>136.55999800000001</v>
      </c>
      <c r="P152" s="2">
        <v>18.350000000000001</v>
      </c>
      <c r="Q152" s="2">
        <v>119</v>
      </c>
      <c r="R152" s="2">
        <v>102.290001</v>
      </c>
      <c r="S152" s="2">
        <v>21.129999000000002</v>
      </c>
      <c r="T152" s="2">
        <v>94.540001000000004</v>
      </c>
      <c r="U152" s="2">
        <v>28.360001</v>
      </c>
      <c r="V152" s="2">
        <v>78.720000999999996</v>
      </c>
      <c r="W152" s="2">
        <v>83.160004000000001</v>
      </c>
      <c r="X152" s="2">
        <v>25.1</v>
      </c>
      <c r="Y152" s="2">
        <v>57.580002</v>
      </c>
      <c r="Z152" s="2">
        <v>264</v>
      </c>
      <c r="AA152" s="2">
        <v>193</v>
      </c>
      <c r="AB152" s="2">
        <v>22.395</v>
      </c>
      <c r="AC152" s="5">
        <f t="shared" si="55"/>
        <v>165.65542123654205</v>
      </c>
      <c r="AD152" s="5">
        <f t="shared" si="56"/>
        <v>122.90076335877862</v>
      </c>
      <c r="AE152" s="5">
        <f t="shared" si="57"/>
        <v>117.54153990624501</v>
      </c>
      <c r="AF152" s="5">
        <f t="shared" si="58"/>
        <v>115.31284935855375</v>
      </c>
      <c r="AG152" s="5">
        <f t="shared" si="59"/>
        <v>90.661828903123421</v>
      </c>
      <c r="AH152" s="5">
        <f t="shared" si="60"/>
        <v>670.23707633702566</v>
      </c>
      <c r="AI152" s="5">
        <f t="shared" si="61"/>
        <v>213.74118211764704</v>
      </c>
      <c r="AJ152" s="5">
        <f t="shared" si="62"/>
        <v>151.13398115840891</v>
      </c>
      <c r="AK152" s="5">
        <f t="shared" si="63"/>
        <v>160.39967240077885</v>
      </c>
      <c r="AL152" s="5">
        <f t="shared" si="64"/>
        <v>142.64150981030363</v>
      </c>
      <c r="AM152" s="5">
        <f t="shared" si="65"/>
        <v>123.55096799308278</v>
      </c>
      <c r="AN152" s="5">
        <f t="shared" si="66"/>
        <v>140.69059022008224</v>
      </c>
      <c r="AO152" s="5">
        <f t="shared" si="67"/>
        <v>157.0664171062887</v>
      </c>
      <c r="AP152" s="5">
        <f t="shared" si="68"/>
        <v>151.98664556453303</v>
      </c>
      <c r="AQ152" s="5">
        <f t="shared" si="69"/>
        <v>92.118473895582326</v>
      </c>
      <c r="AR152" s="5">
        <f t="shared" si="70"/>
        <v>94.775407689955529</v>
      </c>
      <c r="AS152" s="5">
        <f t="shared" si="71"/>
        <v>81.805822282423051</v>
      </c>
      <c r="AT152" s="5">
        <f t="shared" si="72"/>
        <v>208.38263313609468</v>
      </c>
      <c r="AU152" s="5">
        <f t="shared" si="73"/>
        <v>130.67035744769476</v>
      </c>
      <c r="AV152" s="5">
        <f t="shared" si="74"/>
        <v>116.61184621710525</v>
      </c>
      <c r="AW152" s="5">
        <f t="shared" si="75"/>
        <v>131.9255968468442</v>
      </c>
      <c r="AX152" s="5">
        <f t="shared" si="76"/>
        <v>76.454910631283738</v>
      </c>
      <c r="AY152" s="5">
        <f t="shared" si="77"/>
        <v>64.030610611464027</v>
      </c>
      <c r="AZ152" s="5">
        <f t="shared" si="78"/>
        <v>158.31730432546891</v>
      </c>
      <c r="BA152" s="5">
        <f t="shared" si="79"/>
        <v>229.36577288211595</v>
      </c>
      <c r="BB152" s="5">
        <f t="shared" si="80"/>
        <v>198.17229898523769</v>
      </c>
      <c r="BC152" s="5">
        <f t="shared" si="81"/>
        <v>108.92510257417814</v>
      </c>
    </row>
    <row r="153" spans="1:55" hidden="1" x14ac:dyDescent="0.2">
      <c r="A153" s="1">
        <v>43843</v>
      </c>
      <c r="B153" s="2">
        <v>116.379997</v>
      </c>
      <c r="C153" s="2">
        <v>637</v>
      </c>
      <c r="D153" s="2">
        <v>142.91000399999999</v>
      </c>
      <c r="E153" s="2">
        <v>21</v>
      </c>
      <c r="F153" s="2">
        <v>104</v>
      </c>
      <c r="G153" s="2">
        <v>434.98998999999998</v>
      </c>
      <c r="H153" s="2">
        <v>457.60000600000001</v>
      </c>
      <c r="I153" s="2">
        <v>44.584999000000003</v>
      </c>
      <c r="J153" s="2">
        <v>59.189999</v>
      </c>
      <c r="K153" s="2">
        <v>102.91999800000001</v>
      </c>
      <c r="L153" s="2">
        <v>53.110000999999997</v>
      </c>
      <c r="M153" s="2">
        <v>118.30999799999999</v>
      </c>
      <c r="N153" s="2">
        <v>207.38000500000001</v>
      </c>
      <c r="O153" s="2">
        <v>136.19000199999999</v>
      </c>
      <c r="P153" s="2">
        <v>18.709999</v>
      </c>
      <c r="Q153" s="2">
        <v>119.489998</v>
      </c>
      <c r="R153" s="2">
        <v>111</v>
      </c>
      <c r="S153" s="2">
        <v>21.4</v>
      </c>
      <c r="T153" s="2">
        <v>94.629997000000003</v>
      </c>
      <c r="U153" s="2">
        <v>29.360001</v>
      </c>
      <c r="V153" s="2">
        <v>79.5</v>
      </c>
      <c r="W153" s="2">
        <v>80.449996999999996</v>
      </c>
      <c r="X153" s="2">
        <v>25.799999</v>
      </c>
      <c r="Y153" s="2">
        <v>58.650002000000001</v>
      </c>
      <c r="Z153" s="2">
        <v>268</v>
      </c>
      <c r="AA153" s="2">
        <v>204.5</v>
      </c>
      <c r="AB153" s="2">
        <v>22.445</v>
      </c>
      <c r="AC153" s="5">
        <f t="shared" si="55"/>
        <v>164.21615926840022</v>
      </c>
      <c r="AD153" s="5">
        <f t="shared" si="56"/>
        <v>121.56488549618321</v>
      </c>
      <c r="AE153" s="5">
        <f t="shared" si="57"/>
        <v>118.13673044443473</v>
      </c>
      <c r="AF153" s="5">
        <f t="shared" si="58"/>
        <v>115.25796461349968</v>
      </c>
      <c r="AG153" s="5">
        <f t="shared" si="59"/>
        <v>94.288302059248352</v>
      </c>
      <c r="AH153" s="5">
        <f t="shared" si="60"/>
        <v>731.44439664630227</v>
      </c>
      <c r="AI153" s="5">
        <f t="shared" si="61"/>
        <v>215.34117929411764</v>
      </c>
      <c r="AJ153" s="5">
        <f t="shared" si="62"/>
        <v>155.5652442428472</v>
      </c>
      <c r="AK153" s="5">
        <f t="shared" si="63"/>
        <v>166.59161459587997</v>
      </c>
      <c r="AL153" s="5">
        <f t="shared" si="64"/>
        <v>138.70620237356616</v>
      </c>
      <c r="AM153" s="5">
        <f t="shared" si="65"/>
        <v>121.67239075956972</v>
      </c>
      <c r="AN153" s="5">
        <f t="shared" si="66"/>
        <v>146.95068322070094</v>
      </c>
      <c r="AO153" s="5">
        <f t="shared" si="67"/>
        <v>163.18854401654795</v>
      </c>
      <c r="AP153" s="5">
        <f t="shared" si="68"/>
        <v>151.57485256705291</v>
      </c>
      <c r="AQ153" s="5">
        <f t="shared" si="69"/>
        <v>93.925697791164652</v>
      </c>
      <c r="AR153" s="5">
        <f t="shared" si="70"/>
        <v>95.165657775814879</v>
      </c>
      <c r="AS153" s="5">
        <f t="shared" si="71"/>
        <v>88.771592380265574</v>
      </c>
      <c r="AT153" s="5">
        <f t="shared" si="72"/>
        <v>211.04536489151872</v>
      </c>
      <c r="AU153" s="5">
        <f t="shared" si="73"/>
        <v>130.79474722307523</v>
      </c>
      <c r="AV153" s="5">
        <f t="shared" si="74"/>
        <v>120.72368832236842</v>
      </c>
      <c r="AW153" s="5">
        <f t="shared" si="75"/>
        <v>133.23278475725775</v>
      </c>
      <c r="AX153" s="5">
        <f t="shared" si="76"/>
        <v>73.963408310105947</v>
      </c>
      <c r="AY153" s="5">
        <f t="shared" si="77"/>
        <v>65.816322300604028</v>
      </c>
      <c r="AZ153" s="5">
        <f t="shared" si="78"/>
        <v>161.25928955895765</v>
      </c>
      <c r="BA153" s="5">
        <f t="shared" si="79"/>
        <v>232.8410118651783</v>
      </c>
      <c r="BB153" s="5">
        <f t="shared" si="80"/>
        <v>209.98049296622335</v>
      </c>
      <c r="BC153" s="5">
        <f t="shared" si="81"/>
        <v>109.16829324748507</v>
      </c>
    </row>
    <row r="154" spans="1:55" hidden="1" x14ac:dyDescent="0.2">
      <c r="A154" s="1">
        <v>43850</v>
      </c>
      <c r="B154" s="2">
        <v>114.589996</v>
      </c>
      <c r="C154" s="2">
        <v>664</v>
      </c>
      <c r="D154" s="2">
        <v>140.5</v>
      </c>
      <c r="E154" s="2">
        <v>19.905000999999999</v>
      </c>
      <c r="F154" s="2">
        <v>103</v>
      </c>
      <c r="G154" s="2">
        <v>454.98998999999998</v>
      </c>
      <c r="H154" s="2">
        <v>460</v>
      </c>
      <c r="I154" s="2">
        <v>44.990001999999997</v>
      </c>
      <c r="J154" s="2">
        <v>61.360000999999997</v>
      </c>
      <c r="K154" s="2">
        <v>106.5</v>
      </c>
      <c r="L154" s="2">
        <v>54.650002000000001</v>
      </c>
      <c r="M154" s="2">
        <v>119</v>
      </c>
      <c r="N154" s="2">
        <v>211.36999499999999</v>
      </c>
      <c r="O154" s="2">
        <v>137.19000199999999</v>
      </c>
      <c r="P154" s="2">
        <v>19.149999999999999</v>
      </c>
      <c r="Q154" s="2">
        <v>119.870003</v>
      </c>
      <c r="R154" s="2">
        <v>119</v>
      </c>
      <c r="S154" s="2">
        <v>22.01</v>
      </c>
      <c r="T154" s="2">
        <v>95.349997999999999</v>
      </c>
      <c r="U154" s="2">
        <v>29.059999000000001</v>
      </c>
      <c r="V154" s="2">
        <v>80.480002999999996</v>
      </c>
      <c r="W154" s="2">
        <v>78.919998000000007</v>
      </c>
      <c r="X154" s="2">
        <v>26.200001</v>
      </c>
      <c r="Y154" s="2">
        <v>62.220001000000003</v>
      </c>
      <c r="Z154" s="2">
        <v>272.25</v>
      </c>
      <c r="AA154" s="2">
        <v>205</v>
      </c>
      <c r="AB154" s="2">
        <v>22.48</v>
      </c>
      <c r="AC154" s="5">
        <f t="shared" si="55"/>
        <v>161.69040658852521</v>
      </c>
      <c r="AD154" s="5">
        <f t="shared" si="56"/>
        <v>126.71755725190839</v>
      </c>
      <c r="AE154" s="5">
        <f t="shared" si="57"/>
        <v>116.14449767591555</v>
      </c>
      <c r="AF154" s="5">
        <f t="shared" si="58"/>
        <v>109.248090518556</v>
      </c>
      <c r="AG154" s="5">
        <f t="shared" si="59"/>
        <v>93.381683770217123</v>
      </c>
      <c r="AH154" s="5">
        <f t="shared" si="60"/>
        <v>765.07479796410291</v>
      </c>
      <c r="AI154" s="5">
        <f t="shared" si="61"/>
        <v>216.47058823529412</v>
      </c>
      <c r="AJ154" s="5">
        <f t="shared" si="62"/>
        <v>156.97837404047453</v>
      </c>
      <c r="AK154" s="5">
        <f t="shared" si="63"/>
        <v>172.69913517306884</v>
      </c>
      <c r="AL154" s="5">
        <f t="shared" si="64"/>
        <v>143.53100310772251</v>
      </c>
      <c r="AM154" s="5">
        <f t="shared" si="65"/>
        <v>125.20045703548878</v>
      </c>
      <c r="AN154" s="5">
        <f t="shared" si="66"/>
        <v>147.80772207656884</v>
      </c>
      <c r="AO154" s="5">
        <f t="shared" si="67"/>
        <v>166.32829058343893</v>
      </c>
      <c r="AP154" s="5">
        <f t="shared" si="68"/>
        <v>152.6878186463621</v>
      </c>
      <c r="AQ154" s="5">
        <f t="shared" si="69"/>
        <v>96.134538152610432</v>
      </c>
      <c r="AR154" s="5">
        <f t="shared" si="70"/>
        <v>95.468305916984804</v>
      </c>
      <c r="AS154" s="5">
        <f t="shared" si="71"/>
        <v>95.169544984248674</v>
      </c>
      <c r="AT154" s="5">
        <f t="shared" si="72"/>
        <v>217.06114398422091</v>
      </c>
      <c r="AU154" s="5">
        <f t="shared" si="73"/>
        <v>131.7899110377308</v>
      </c>
      <c r="AV154" s="5">
        <f t="shared" si="74"/>
        <v>119.49012746710525</v>
      </c>
      <c r="AW154" s="5">
        <f t="shared" si="75"/>
        <v>134.875156188207</v>
      </c>
      <c r="AX154" s="5">
        <f t="shared" si="76"/>
        <v>72.556771330976503</v>
      </c>
      <c r="AY154" s="5">
        <f t="shared" si="77"/>
        <v>66.8367355398792</v>
      </c>
      <c r="AZ154" s="5">
        <f t="shared" si="78"/>
        <v>171.07506931743387</v>
      </c>
      <c r="BA154" s="5">
        <f t="shared" si="79"/>
        <v>236.53345328468208</v>
      </c>
      <c r="BB154" s="5">
        <f t="shared" si="80"/>
        <v>210.4938927045271</v>
      </c>
      <c r="BC154" s="5">
        <f t="shared" si="81"/>
        <v>109.33852671879993</v>
      </c>
    </row>
    <row r="155" spans="1:55" x14ac:dyDescent="0.2">
      <c r="A155" s="1">
        <v>43857</v>
      </c>
      <c r="B155" s="2">
        <v>113.19000200000001</v>
      </c>
      <c r="C155" s="2">
        <v>661</v>
      </c>
      <c r="D155" s="2">
        <v>139.19000199999999</v>
      </c>
      <c r="E155" s="2">
        <v>18.995000999999998</v>
      </c>
      <c r="F155" s="2">
        <v>103</v>
      </c>
      <c r="G155" s="2">
        <v>447.61999500000002</v>
      </c>
      <c r="H155" s="2">
        <v>473</v>
      </c>
      <c r="I155" s="2">
        <v>45.104999999999997</v>
      </c>
      <c r="J155" s="2">
        <v>60.130001</v>
      </c>
      <c r="K155" s="2">
        <v>107.900002</v>
      </c>
      <c r="L155" s="2">
        <v>51.630001</v>
      </c>
      <c r="M155" s="2">
        <v>118.5</v>
      </c>
      <c r="N155" s="2">
        <v>207.83999600000001</v>
      </c>
      <c r="O155" s="2">
        <v>130.270004</v>
      </c>
      <c r="P155" s="2">
        <v>20.18</v>
      </c>
      <c r="Q155" s="2">
        <v>120.83000199999999</v>
      </c>
      <c r="R155" s="2">
        <v>111.82</v>
      </c>
      <c r="S155" s="2">
        <v>20.780000999999999</v>
      </c>
      <c r="T155" s="2">
        <v>94.860000999999997</v>
      </c>
      <c r="U155" s="2">
        <v>29.120000999999998</v>
      </c>
      <c r="V155" s="2">
        <v>76.260002</v>
      </c>
      <c r="W155" s="2">
        <v>75.440002000000007</v>
      </c>
      <c r="X155" s="2">
        <v>25.35</v>
      </c>
      <c r="Y155" s="2">
        <v>61.25</v>
      </c>
      <c r="Z155" s="2">
        <v>264.70001200000002</v>
      </c>
      <c r="AA155" s="2">
        <v>181.39999399999999</v>
      </c>
      <c r="AB155" s="2">
        <v>22.24</v>
      </c>
      <c r="AC155" s="5">
        <f t="shared" si="55"/>
        <v>159.71496713496686</v>
      </c>
      <c r="AD155" s="5">
        <f t="shared" si="56"/>
        <v>126.14503816793894</v>
      </c>
      <c r="AE155" s="5">
        <f t="shared" si="57"/>
        <v>115.06158621921479</v>
      </c>
      <c r="AF155" s="5">
        <f t="shared" si="58"/>
        <v>104.25357871863767</v>
      </c>
      <c r="AG155" s="5">
        <f t="shared" si="59"/>
        <v>93.381683770217123</v>
      </c>
      <c r="AH155" s="5">
        <f t="shared" si="60"/>
        <v>752.68200348609378</v>
      </c>
      <c r="AI155" s="5">
        <f t="shared" si="61"/>
        <v>222.58823529411765</v>
      </c>
      <c r="AJ155" s="5">
        <f t="shared" si="62"/>
        <v>157.37962316817863</v>
      </c>
      <c r="AK155" s="5">
        <f t="shared" si="63"/>
        <v>169.2372718614487</v>
      </c>
      <c r="AL155" s="5">
        <f t="shared" si="64"/>
        <v>145.41779833225601</v>
      </c>
      <c r="AM155" s="5">
        <f t="shared" si="65"/>
        <v>118.2817838129767</v>
      </c>
      <c r="AN155" s="5">
        <f t="shared" si="66"/>
        <v>147.18668122750759</v>
      </c>
      <c r="AO155" s="5">
        <f t="shared" si="67"/>
        <v>163.55051363628402</v>
      </c>
      <c r="AP155" s="5">
        <f t="shared" si="68"/>
        <v>144.98609560347458</v>
      </c>
      <c r="AQ155" s="5">
        <f t="shared" si="69"/>
        <v>101.30522088353413</v>
      </c>
      <c r="AR155" s="5">
        <f t="shared" si="70"/>
        <v>96.232879838051616</v>
      </c>
      <c r="AS155" s="5">
        <f t="shared" si="71"/>
        <v>89.427382522173843</v>
      </c>
      <c r="AT155" s="5">
        <f t="shared" si="72"/>
        <v>204.93097633136094</v>
      </c>
      <c r="AU155" s="5">
        <f t="shared" si="73"/>
        <v>131.11265186213274</v>
      </c>
      <c r="AV155" s="5">
        <f t="shared" si="74"/>
        <v>119.73684621710525</v>
      </c>
      <c r="AW155" s="5">
        <f t="shared" si="75"/>
        <v>127.80292367363579</v>
      </c>
      <c r="AX155" s="5">
        <f t="shared" si="76"/>
        <v>69.35736331775388</v>
      </c>
      <c r="AY155" s="5">
        <f t="shared" si="77"/>
        <v>64.668365697235572</v>
      </c>
      <c r="AZ155" s="5">
        <f t="shared" si="78"/>
        <v>168.40803322540648</v>
      </c>
      <c r="BA155" s="5">
        <f t="shared" si="79"/>
        <v>229.9739501298688</v>
      </c>
      <c r="BB155" s="5">
        <f t="shared" si="80"/>
        <v>186.26141889579441</v>
      </c>
      <c r="BC155" s="5">
        <f t="shared" si="81"/>
        <v>108.17121148692661</v>
      </c>
    </row>
    <row r="156" spans="1:55" hidden="1" x14ac:dyDescent="0.2">
      <c r="A156" s="1">
        <v>43864</v>
      </c>
      <c r="B156" s="2">
        <v>114.900002</v>
      </c>
      <c r="C156" s="2">
        <v>674</v>
      </c>
      <c r="D156" s="2">
        <v>142.38999899999999</v>
      </c>
      <c r="E156" s="2">
        <v>18.600000000000001</v>
      </c>
      <c r="F156" s="2">
        <v>99</v>
      </c>
      <c r="G156" s="2">
        <v>468.25</v>
      </c>
      <c r="H156" s="2">
        <v>451.29998799999998</v>
      </c>
      <c r="I156" s="2">
        <v>41.654998999999997</v>
      </c>
      <c r="J156" s="2">
        <v>60.799999</v>
      </c>
      <c r="K156" s="2">
        <v>106.58000199999999</v>
      </c>
      <c r="L156" s="2">
        <v>50.950001</v>
      </c>
      <c r="M156" s="2">
        <v>115.949997</v>
      </c>
      <c r="N156" s="2">
        <v>214.990005</v>
      </c>
      <c r="O156" s="2">
        <v>132.66000399999999</v>
      </c>
      <c r="P156" s="2">
        <v>19.98</v>
      </c>
      <c r="Q156" s="2">
        <v>120.529999</v>
      </c>
      <c r="R156" s="2">
        <v>116.889999</v>
      </c>
      <c r="S156" s="2">
        <v>21.6</v>
      </c>
      <c r="T156" s="2">
        <v>95.059997999999993</v>
      </c>
      <c r="U156" s="2">
        <v>31.200001</v>
      </c>
      <c r="V156" s="2">
        <v>74.699996999999996</v>
      </c>
      <c r="W156" s="2">
        <v>75.239998</v>
      </c>
      <c r="X156" s="2">
        <v>24.9</v>
      </c>
      <c r="Y156" s="2">
        <v>61.52</v>
      </c>
      <c r="Z156" s="2">
        <v>255.300003</v>
      </c>
      <c r="AA156" s="2">
        <v>189.39999399999999</v>
      </c>
      <c r="AB156" s="2">
        <v>22.299999</v>
      </c>
      <c r="AC156" s="5">
        <f t="shared" si="55"/>
        <v>162.1278356655354</v>
      </c>
      <c r="AD156" s="5">
        <f t="shared" si="56"/>
        <v>128.62595419847329</v>
      </c>
      <c r="AE156" s="5">
        <f t="shared" si="57"/>
        <v>117.70686767209335</v>
      </c>
      <c r="AF156" s="5">
        <f t="shared" si="58"/>
        <v>102.08562580052831</v>
      </c>
      <c r="AG156" s="5">
        <f t="shared" si="59"/>
        <v>89.755210614092178</v>
      </c>
      <c r="AH156" s="5">
        <f t="shared" si="60"/>
        <v>787.37177085300539</v>
      </c>
      <c r="AI156" s="5">
        <f t="shared" si="61"/>
        <v>212.37646494117649</v>
      </c>
      <c r="AJ156" s="5">
        <f t="shared" si="62"/>
        <v>145.34193649685972</v>
      </c>
      <c r="AK156" s="5">
        <f t="shared" si="63"/>
        <v>171.1229966541795</v>
      </c>
      <c r="AL156" s="5">
        <f t="shared" si="64"/>
        <v>143.63882251908987</v>
      </c>
      <c r="AM156" s="5">
        <f t="shared" si="65"/>
        <v>116.72393737805555</v>
      </c>
      <c r="AN156" s="5">
        <f t="shared" si="66"/>
        <v>144.01936917105033</v>
      </c>
      <c r="AO156" s="5">
        <f t="shared" si="67"/>
        <v>169.17689771518889</v>
      </c>
      <c r="AP156" s="5">
        <f t="shared" si="68"/>
        <v>147.64608453302358</v>
      </c>
      <c r="AQ156" s="5">
        <f t="shared" si="69"/>
        <v>100.30120481927712</v>
      </c>
      <c r="AR156" s="5">
        <f t="shared" si="70"/>
        <v>95.993947849537236</v>
      </c>
      <c r="AS156" s="5">
        <f t="shared" si="71"/>
        <v>93.482084185204059</v>
      </c>
      <c r="AT156" s="5">
        <f t="shared" si="72"/>
        <v>213.01775147928996</v>
      </c>
      <c r="AU156" s="5">
        <f t="shared" si="73"/>
        <v>131.38908172464633</v>
      </c>
      <c r="AV156" s="5">
        <f t="shared" si="74"/>
        <v>128.28947779605264</v>
      </c>
      <c r="AW156" s="5">
        <f t="shared" si="75"/>
        <v>125.1885361216201</v>
      </c>
      <c r="AX156" s="5">
        <f t="shared" si="76"/>
        <v>69.17348540517105</v>
      </c>
      <c r="AY156" s="5">
        <f t="shared" si="77"/>
        <v>63.520406542846764</v>
      </c>
      <c r="AZ156" s="5">
        <f t="shared" si="78"/>
        <v>169.15040333105316</v>
      </c>
      <c r="BA156" s="5">
        <f t="shared" si="79"/>
        <v>221.80713070038456</v>
      </c>
      <c r="BB156" s="5">
        <f t="shared" si="80"/>
        <v>194.47581470865401</v>
      </c>
      <c r="BC156" s="5">
        <f t="shared" si="81"/>
        <v>108.46303543108149</v>
      </c>
    </row>
    <row r="157" spans="1:55" hidden="1" x14ac:dyDescent="0.2">
      <c r="A157" s="1">
        <v>43871</v>
      </c>
      <c r="B157" s="2">
        <v>115.75</v>
      </c>
      <c r="C157" s="2">
        <v>716</v>
      </c>
      <c r="D157" s="2">
        <v>147.05999800000001</v>
      </c>
      <c r="E157" s="2">
        <v>19.174999</v>
      </c>
      <c r="F157" s="2">
        <v>97.5</v>
      </c>
      <c r="G157" s="2">
        <v>479.10998499999999</v>
      </c>
      <c r="H157" s="2">
        <v>453.70001200000002</v>
      </c>
      <c r="I157" s="2">
        <v>43.919998</v>
      </c>
      <c r="J157" s="2">
        <v>63.040000999999997</v>
      </c>
      <c r="K157" s="2">
        <v>109</v>
      </c>
      <c r="L157" s="2">
        <v>50.68</v>
      </c>
      <c r="M157" s="2">
        <v>118.32</v>
      </c>
      <c r="N157" s="2">
        <v>211.33999600000001</v>
      </c>
      <c r="O157" s="2">
        <v>136.949997</v>
      </c>
      <c r="P157" s="2">
        <v>19.899999999999999</v>
      </c>
      <c r="Q157" s="2">
        <v>121.889999</v>
      </c>
      <c r="R157" s="2">
        <v>126.05999799999999</v>
      </c>
      <c r="S157" s="2">
        <v>20.23</v>
      </c>
      <c r="T157" s="2">
        <v>101.839996</v>
      </c>
      <c r="U157" s="2">
        <v>31.299999</v>
      </c>
      <c r="V157" s="2">
        <v>78.080001999999993</v>
      </c>
      <c r="W157" s="2">
        <v>74.139999000000003</v>
      </c>
      <c r="X157" s="2">
        <v>24.85</v>
      </c>
      <c r="Y157" s="2">
        <v>63.450001</v>
      </c>
      <c r="Z157" s="2">
        <v>277.04998799999998</v>
      </c>
      <c r="AA157" s="2">
        <v>198.60000600000001</v>
      </c>
      <c r="AB157" s="2">
        <v>22.280000999999999</v>
      </c>
      <c r="AC157" s="5">
        <f t="shared" ref="AC157:AC160" si="82">B157/B$3*100</f>
        <v>163.32721193760921</v>
      </c>
      <c r="AD157" s="5">
        <f t="shared" ref="AD157:AD160" si="83">C157/C$3*100</f>
        <v>136.64122137404578</v>
      </c>
      <c r="AE157" s="5">
        <f t="shared" ref="AE157:AE160" si="84">D157/D$3*100</f>
        <v>121.56732808491917</v>
      </c>
      <c r="AF157" s="5">
        <f t="shared" ref="AF157:AF160" si="85">E157/E$3*100</f>
        <v>105.24149315266152</v>
      </c>
      <c r="AG157" s="5">
        <f t="shared" ref="AG157:AG160" si="86">F157/F$3*100</f>
        <v>88.395283180545334</v>
      </c>
      <c r="AH157" s="5">
        <f t="shared" ref="AH157:AH160" si="87">G157/G$3*100</f>
        <v>805.63305354577005</v>
      </c>
      <c r="AI157" s="5">
        <f t="shared" ref="AI157:AI160" si="88">H157/H$3*100</f>
        <v>213.505888</v>
      </c>
      <c r="AJ157" s="5">
        <f t="shared" ref="AJ157:AJ160" si="89">I157/I$3*100</f>
        <v>153.24493370551292</v>
      </c>
      <c r="AK157" s="5">
        <f t="shared" ref="AK157:AK160" si="90">J157/J$3*100</f>
        <v>177.42753384259876</v>
      </c>
      <c r="AL157" s="5">
        <f t="shared" ref="AL157:AL160" si="91">K157/K$3*100</f>
        <v>146.90027548114321</v>
      </c>
      <c r="AM157" s="5">
        <f t="shared" ref="AM157:AM160" si="92">L157/L$3*100</f>
        <v>116.10537841441564</v>
      </c>
      <c r="AN157" s="5">
        <f t="shared" ref="AN157:AN160" si="93">M157/M$3*100</f>
        <v>146.96310652184556</v>
      </c>
      <c r="AO157" s="5">
        <f t="shared" ref="AO157:AO160" si="94">N157/N$3*100</f>
        <v>166.30468419413467</v>
      </c>
      <c r="AP157" s="5">
        <f t="shared" ref="AP157:AP160" si="95">O157/O$3*100</f>
        <v>152.42070122249751</v>
      </c>
      <c r="AQ157" s="5">
        <f t="shared" ref="AQ157:AQ160" si="96">P157/P$3*100</f>
        <v>99.89959839357428</v>
      </c>
      <c r="AR157" s="5">
        <f t="shared" ref="AR157:AR160" si="97">Q157/Q$3*100</f>
        <v>97.077095365993884</v>
      </c>
      <c r="AS157" s="5">
        <f t="shared" ref="AS157:AS160" si="98">R157/R$3*100</f>
        <v>100.81573655777561</v>
      </c>
      <c r="AT157" s="5">
        <f t="shared" ref="AT157:AT160" si="99">S157/S$3*100</f>
        <v>199.5069033530572</v>
      </c>
      <c r="AU157" s="5">
        <f t="shared" ref="AU157:AU160" si="100">T157/T$3*100</f>
        <v>140.76019186621124</v>
      </c>
      <c r="AV157" s="5">
        <f t="shared" ref="AV157:AV160" si="101">U157/U$3*100</f>
        <v>128.70065378289473</v>
      </c>
      <c r="AW157" s="5">
        <f t="shared" ref="AW157:AW160" si="102">V157/V$3*100</f>
        <v>130.85303270833023</v>
      </c>
      <c r="AX157" s="5">
        <f t="shared" ref="AX157:AX160" si="103">W157/W$3*100</f>
        <v>68.162178031502563</v>
      </c>
      <c r="AY157" s="5">
        <f t="shared" ref="AY157:AY160" si="104">X157/X$3*100</f>
        <v>63.392855525692461</v>
      </c>
      <c r="AZ157" s="5">
        <f t="shared" ref="AZ157:AZ160" si="105">Y157/Y$3*100</f>
        <v>174.456977576491</v>
      </c>
      <c r="BA157" s="5">
        <f t="shared" ref="BA157:BA160" si="106">Z157/Z$3*100</f>
        <v>240.70372963863994</v>
      </c>
      <c r="BB157" s="5">
        <f t="shared" ref="BB157:BB160" si="107">AA157/AA$3*100</f>
        <v>203.92238221503627</v>
      </c>
      <c r="BC157" s="5">
        <f t="shared" ref="BC157:BC160" si="108">AB157/AB$3*100</f>
        <v>108.36576888938563</v>
      </c>
    </row>
    <row r="158" spans="1:55" hidden="1" x14ac:dyDescent="0.2">
      <c r="A158" s="1">
        <v>43878</v>
      </c>
      <c r="B158" s="2">
        <v>118.470001</v>
      </c>
      <c r="C158" s="2">
        <v>699.40002400000003</v>
      </c>
      <c r="D158" s="2">
        <v>142.740005</v>
      </c>
      <c r="E158" s="2">
        <v>19.649999999999999</v>
      </c>
      <c r="F158" s="2">
        <v>97.5</v>
      </c>
      <c r="G158" s="2">
        <v>534</v>
      </c>
      <c r="H158" s="2">
        <v>460</v>
      </c>
      <c r="I158" s="2">
        <v>44.549999</v>
      </c>
      <c r="J158" s="2">
        <v>63.84</v>
      </c>
      <c r="K158" s="2">
        <v>108</v>
      </c>
      <c r="L158" s="2">
        <v>50.98</v>
      </c>
      <c r="M158" s="2">
        <v>114.230003</v>
      </c>
      <c r="N158" s="2">
        <v>215.91999799999999</v>
      </c>
      <c r="O158" s="2">
        <v>137.33999600000001</v>
      </c>
      <c r="P158" s="2">
        <v>21.190000999999999</v>
      </c>
      <c r="Q158" s="2">
        <v>123.07</v>
      </c>
      <c r="R158" s="2">
        <v>126.82</v>
      </c>
      <c r="S158" s="2">
        <v>19.440000999999999</v>
      </c>
      <c r="T158" s="2">
        <v>104.029999</v>
      </c>
      <c r="U158" s="2">
        <v>31.940000999999999</v>
      </c>
      <c r="V158" s="2">
        <v>78.610000999999997</v>
      </c>
      <c r="W158" s="2">
        <v>73.089995999999999</v>
      </c>
      <c r="X158" s="2">
        <v>24.950001</v>
      </c>
      <c r="Y158" s="2">
        <v>67.690002000000007</v>
      </c>
      <c r="Z158" s="2">
        <v>293.39999399999999</v>
      </c>
      <c r="AA158" s="2">
        <v>204.5</v>
      </c>
      <c r="AB158" s="2">
        <v>23.200001</v>
      </c>
      <c r="AC158" s="5">
        <f t="shared" si="82"/>
        <v>167.16522644989871</v>
      </c>
      <c r="AD158" s="5">
        <f t="shared" si="83"/>
        <v>133.47328702290076</v>
      </c>
      <c r="AE158" s="5">
        <f t="shared" si="84"/>
        <v>117.99620056215426</v>
      </c>
      <c r="AF158" s="5">
        <f t="shared" si="85"/>
        <v>107.84852403120328</v>
      </c>
      <c r="AG158" s="5">
        <f t="shared" si="86"/>
        <v>88.395283180545334</v>
      </c>
      <c r="AH158" s="5">
        <f t="shared" si="87"/>
        <v>897.93171518527458</v>
      </c>
      <c r="AI158" s="5">
        <f t="shared" si="88"/>
        <v>216.47058823529412</v>
      </c>
      <c r="AJ158" s="5">
        <f t="shared" si="89"/>
        <v>155.44312281926028</v>
      </c>
      <c r="AK158" s="5">
        <f t="shared" si="90"/>
        <v>179.67914944213763</v>
      </c>
      <c r="AL158" s="5">
        <f t="shared" si="91"/>
        <v>145.55256653177494</v>
      </c>
      <c r="AM158" s="5">
        <f t="shared" si="92"/>
        <v>116.79266360629261</v>
      </c>
      <c r="AN158" s="5">
        <f t="shared" si="93"/>
        <v>141.88299610276994</v>
      </c>
      <c r="AO158" s="5">
        <f t="shared" si="94"/>
        <v>169.90871466936238</v>
      </c>
      <c r="AP158" s="5">
        <f t="shared" si="95"/>
        <v>152.85475688046205</v>
      </c>
      <c r="AQ158" s="5">
        <f t="shared" si="96"/>
        <v>106.37550702811242</v>
      </c>
      <c r="AR158" s="5">
        <f t="shared" si="97"/>
        <v>98.016885919351481</v>
      </c>
      <c r="AS158" s="5">
        <f t="shared" si="98"/>
        <v>101.42354365464217</v>
      </c>
      <c r="AT158" s="5">
        <f t="shared" si="99"/>
        <v>191.71598619329387</v>
      </c>
      <c r="AU158" s="5">
        <f t="shared" si="100"/>
        <v>143.7871484115314</v>
      </c>
      <c r="AV158" s="5">
        <f t="shared" si="101"/>
        <v>131.33224095394735</v>
      </c>
      <c r="AW158" s="5">
        <f t="shared" si="102"/>
        <v>131.74124959749454</v>
      </c>
      <c r="AX158" s="5">
        <f t="shared" si="103"/>
        <v>67.196835539123896</v>
      </c>
      <c r="AY158" s="5">
        <f t="shared" si="104"/>
        <v>63.647960111021426</v>
      </c>
      <c r="AZ158" s="5">
        <f t="shared" si="105"/>
        <v>186.11494050357277</v>
      </c>
      <c r="BA158" s="5">
        <f t="shared" si="106"/>
        <v>254.90877419476584</v>
      </c>
      <c r="BB158" s="5">
        <f t="shared" si="107"/>
        <v>209.98049296622335</v>
      </c>
      <c r="BC158" s="5">
        <f t="shared" si="108"/>
        <v>112.84047727823332</v>
      </c>
    </row>
    <row r="159" spans="1:55" x14ac:dyDescent="0.2">
      <c r="A159" s="1">
        <v>43885</v>
      </c>
      <c r="B159" s="2">
        <v>117.459999</v>
      </c>
      <c r="C159" s="2">
        <v>702.40002400000003</v>
      </c>
      <c r="D159" s="2">
        <v>130</v>
      </c>
      <c r="E159" s="2">
        <v>18.495000999999998</v>
      </c>
      <c r="F159" s="2">
        <v>96.5</v>
      </c>
      <c r="G159" s="2">
        <v>482</v>
      </c>
      <c r="H159" s="2">
        <v>475</v>
      </c>
      <c r="I159" s="2">
        <v>43.255001</v>
      </c>
      <c r="J159" s="2">
        <v>61.740001999999997</v>
      </c>
      <c r="K159" s="2">
        <v>107.019997</v>
      </c>
      <c r="L159" s="2">
        <v>49.68</v>
      </c>
      <c r="M159" s="2">
        <v>111.900002</v>
      </c>
      <c r="N159" s="2">
        <v>210.58000200000001</v>
      </c>
      <c r="O159" s="2">
        <v>131.44000199999999</v>
      </c>
      <c r="P159" s="2">
        <v>19.920000000000002</v>
      </c>
      <c r="Q159" s="2">
        <v>122.239998</v>
      </c>
      <c r="R159" s="2">
        <v>119.989998</v>
      </c>
      <c r="S159" s="2">
        <v>18.09</v>
      </c>
      <c r="T159" s="2">
        <v>101.66999800000001</v>
      </c>
      <c r="U159" s="2">
        <v>35.18</v>
      </c>
      <c r="V159" s="2">
        <v>73.379997000000003</v>
      </c>
      <c r="W159" s="2">
        <v>68.790001000000004</v>
      </c>
      <c r="X159" s="2">
        <v>21.049999</v>
      </c>
      <c r="Y159" s="2">
        <v>65.879997000000003</v>
      </c>
      <c r="Z159" s="2">
        <v>273.10000600000001</v>
      </c>
      <c r="AA159" s="2">
        <v>190</v>
      </c>
      <c r="AB159" s="2">
        <v>23.16</v>
      </c>
      <c r="AC159" s="5">
        <f t="shared" si="82"/>
        <v>165.74007905714353</v>
      </c>
      <c r="AD159" s="5">
        <f t="shared" si="83"/>
        <v>134.04580610687023</v>
      </c>
      <c r="AE159" s="5">
        <f t="shared" si="84"/>
        <v>107.46465977130974</v>
      </c>
      <c r="AF159" s="5">
        <f t="shared" si="85"/>
        <v>101.50934146593531</v>
      </c>
      <c r="AG159" s="5">
        <f t="shared" si="86"/>
        <v>87.488664891514105</v>
      </c>
      <c r="AH159" s="5">
        <f t="shared" si="87"/>
        <v>810.49267175899308</v>
      </c>
      <c r="AI159" s="5">
        <f t="shared" si="88"/>
        <v>223.52941176470588</v>
      </c>
      <c r="AJ159" s="5">
        <f t="shared" si="89"/>
        <v>150.92463712491278</v>
      </c>
      <c r="AK159" s="5">
        <f t="shared" si="90"/>
        <v>173.76865673427125</v>
      </c>
      <c r="AL159" s="5">
        <f t="shared" si="91"/>
        <v>144.23180771826719</v>
      </c>
      <c r="AM159" s="5">
        <f t="shared" si="92"/>
        <v>113.81442777482576</v>
      </c>
      <c r="AN159" s="5">
        <f t="shared" si="93"/>
        <v>138.98894450406297</v>
      </c>
      <c r="AO159" s="5">
        <f t="shared" si="94"/>
        <v>165.70664045157949</v>
      </c>
      <c r="AP159" s="5">
        <f t="shared" si="95"/>
        <v>146.28826369033419</v>
      </c>
      <c r="AQ159" s="5">
        <f t="shared" si="96"/>
        <v>100</v>
      </c>
      <c r="AR159" s="5">
        <f t="shared" si="97"/>
        <v>97.355845768649985</v>
      </c>
      <c r="AS159" s="5">
        <f t="shared" si="98"/>
        <v>95.961290019503437</v>
      </c>
      <c r="AT159" s="5">
        <f t="shared" si="99"/>
        <v>178.40236686390531</v>
      </c>
      <c r="AU159" s="5">
        <f t="shared" si="100"/>
        <v>140.52522572288115</v>
      </c>
      <c r="AV159" s="5">
        <f t="shared" si="101"/>
        <v>144.65460526315789</v>
      </c>
      <c r="AW159" s="5">
        <f t="shared" si="102"/>
        <v>122.97636912942413</v>
      </c>
      <c r="AX159" s="5">
        <f t="shared" si="103"/>
        <v>63.24354408137016</v>
      </c>
      <c r="AY159" s="5">
        <f t="shared" si="104"/>
        <v>53.698975670944492</v>
      </c>
      <c r="AZ159" s="5">
        <f t="shared" si="105"/>
        <v>181.13829752923559</v>
      </c>
      <c r="BA159" s="5">
        <f t="shared" si="106"/>
        <v>237.2719467814413</v>
      </c>
      <c r="BB159" s="5">
        <f t="shared" si="107"/>
        <v>195.09190055541535</v>
      </c>
      <c r="BC159" s="5">
        <f t="shared" si="108"/>
        <v>112.6459198757743</v>
      </c>
    </row>
    <row r="160" spans="1:55" x14ac:dyDescent="0.2">
      <c r="A160" s="1">
        <v>43889</v>
      </c>
      <c r="B160" s="2">
        <v>107.69000200000001</v>
      </c>
      <c r="C160" s="2">
        <v>640</v>
      </c>
      <c r="D160" s="2">
        <v>115.949997</v>
      </c>
      <c r="E160" s="2">
        <v>17.5</v>
      </c>
      <c r="F160" s="2">
        <v>91</v>
      </c>
      <c r="G160" s="2">
        <v>422.63501000000002</v>
      </c>
      <c r="H160" s="2">
        <v>415</v>
      </c>
      <c r="I160" s="2">
        <v>37.740001999999997</v>
      </c>
      <c r="J160" s="2">
        <v>58.139999000000003</v>
      </c>
      <c r="K160" s="2">
        <v>99.82</v>
      </c>
      <c r="L160" s="2">
        <v>44.32</v>
      </c>
      <c r="M160" s="2">
        <v>98.970000999999996</v>
      </c>
      <c r="N160" s="2">
        <v>196</v>
      </c>
      <c r="O160" s="2">
        <v>117.519997</v>
      </c>
      <c r="P160" s="2">
        <v>15.7</v>
      </c>
      <c r="Q160" s="2">
        <v>122.239998</v>
      </c>
      <c r="R160" s="2">
        <v>98.809997999999993</v>
      </c>
      <c r="S160" s="2">
        <v>16.149999999999999</v>
      </c>
      <c r="T160" s="2">
        <v>90.82</v>
      </c>
      <c r="U160" s="2">
        <v>32.740001999999997</v>
      </c>
      <c r="V160" s="2">
        <v>62</v>
      </c>
      <c r="W160" s="2">
        <v>56.360000999999997</v>
      </c>
      <c r="X160" s="2">
        <v>19.059999000000001</v>
      </c>
      <c r="Y160" s="2">
        <v>58.77</v>
      </c>
      <c r="Z160" s="2">
        <v>245</v>
      </c>
      <c r="AA160" s="2">
        <v>182</v>
      </c>
      <c r="AB160" s="2">
        <v>21.5</v>
      </c>
      <c r="AC160" s="5">
        <f t="shared" si="82"/>
        <v>151.95427887875215</v>
      </c>
      <c r="AD160" s="5">
        <f t="shared" si="83"/>
        <v>122.13740458015268</v>
      </c>
      <c r="AE160" s="5">
        <f t="shared" si="84"/>
        <v>95.85020752376451</v>
      </c>
      <c r="AF160" s="5">
        <f t="shared" si="85"/>
        <v>96.048303844583089</v>
      </c>
      <c r="AG160" s="5">
        <f t="shared" si="86"/>
        <v>82.502264301842303</v>
      </c>
      <c r="AH160" s="5">
        <f t="shared" si="87"/>
        <v>710.66924986263246</v>
      </c>
      <c r="AI160" s="5">
        <f t="shared" si="88"/>
        <v>195.29411764705881</v>
      </c>
      <c r="AJ160" s="5">
        <f t="shared" si="89"/>
        <v>131.68179344033496</v>
      </c>
      <c r="AK160" s="5">
        <f t="shared" si="90"/>
        <v>163.63636542742375</v>
      </c>
      <c r="AL160" s="5">
        <f t="shared" si="91"/>
        <v>134.52830732594234</v>
      </c>
      <c r="AM160" s="5">
        <f t="shared" si="92"/>
        <v>101.53493234662395</v>
      </c>
      <c r="AN160" s="5">
        <f t="shared" si="93"/>
        <v>122.9288269052583</v>
      </c>
      <c r="AO160" s="5">
        <f t="shared" si="94"/>
        <v>154.23355123963566</v>
      </c>
      <c r="AP160" s="5">
        <f t="shared" si="95"/>
        <v>130.79577030151967</v>
      </c>
      <c r="AQ160" s="5">
        <f t="shared" si="96"/>
        <v>78.815261044176694</v>
      </c>
      <c r="AR160" s="5">
        <f t="shared" si="97"/>
        <v>97.355845768649985</v>
      </c>
      <c r="AS160" s="5">
        <f t="shared" si="98"/>
        <v>79.02271050045816</v>
      </c>
      <c r="AT160" s="5">
        <f t="shared" si="99"/>
        <v>159.27021696252464</v>
      </c>
      <c r="AU160" s="5">
        <f t="shared" si="100"/>
        <v>125.52868349768302</v>
      </c>
      <c r="AV160" s="5">
        <f t="shared" si="101"/>
        <v>134.62171874999999</v>
      </c>
      <c r="AW160" s="5">
        <f t="shared" si="102"/>
        <v>103.90481326981107</v>
      </c>
      <c r="AX160" s="5">
        <f t="shared" si="103"/>
        <v>51.815760370021891</v>
      </c>
      <c r="AY160" s="5">
        <f t="shared" si="104"/>
        <v>48.622445188202931</v>
      </c>
      <c r="AZ160" s="5">
        <f t="shared" si="105"/>
        <v>161.58922632909614</v>
      </c>
      <c r="BA160" s="5">
        <f t="shared" si="106"/>
        <v>212.85838771256974</v>
      </c>
      <c r="BB160" s="5">
        <f t="shared" si="107"/>
        <v>186.87750474255574</v>
      </c>
      <c r="BC160" s="5">
        <f t="shared" si="108"/>
        <v>104.57198952198392</v>
      </c>
    </row>
  </sheetData>
  <mergeCells count="2">
    <mergeCell ref="B1:AB1"/>
    <mergeCell ref="AC1:B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E87DA-8068-9046-8244-493D98EE3431}">
  <dimension ref="A1:AH210"/>
  <sheetViews>
    <sheetView topLeftCell="A133" zoomScale="65" workbookViewId="0">
      <selection activeCell="I177" sqref="I177"/>
    </sheetView>
  </sheetViews>
  <sheetFormatPr baseColWidth="10" defaultRowHeight="16" x14ac:dyDescent="0.2"/>
  <cols>
    <col min="1" max="1" width="26.33203125" style="15" bestFit="1" customWidth="1"/>
    <col min="2" max="2" width="10.83203125" style="16" customWidth="1"/>
    <col min="3" max="7" width="10.83203125" customWidth="1"/>
  </cols>
  <sheetData>
    <row r="1" spans="1:29" ht="24" x14ac:dyDescent="0.2">
      <c r="B1" s="80" t="s">
        <v>29</v>
      </c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</row>
    <row r="2" spans="1:29" x14ac:dyDescent="0.2">
      <c r="B2" s="19" t="s">
        <v>70</v>
      </c>
      <c r="C2" s="6" t="s">
        <v>30</v>
      </c>
      <c r="D2" s="6" t="s">
        <v>51</v>
      </c>
      <c r="E2" s="6" t="s">
        <v>52</v>
      </c>
      <c r="F2" s="6" t="s">
        <v>48</v>
      </c>
      <c r="G2" s="6" t="s">
        <v>32</v>
      </c>
      <c r="H2" s="6" t="s">
        <v>33</v>
      </c>
      <c r="I2" s="6" t="s">
        <v>34</v>
      </c>
      <c r="J2" s="6" t="s">
        <v>47</v>
      </c>
      <c r="K2" s="6" t="s">
        <v>35</v>
      </c>
      <c r="L2" s="6" t="s">
        <v>31</v>
      </c>
      <c r="M2" s="6" t="s">
        <v>36</v>
      </c>
      <c r="N2" s="6" t="s">
        <v>50</v>
      </c>
      <c r="O2" s="6" t="s">
        <v>49</v>
      </c>
      <c r="P2" s="6" t="s">
        <v>37</v>
      </c>
      <c r="Q2" s="6" t="s">
        <v>38</v>
      </c>
      <c r="R2" s="6" t="s">
        <v>39</v>
      </c>
      <c r="S2" s="6" t="s">
        <v>54</v>
      </c>
      <c r="T2" s="6" t="s">
        <v>40</v>
      </c>
      <c r="U2" s="6" t="s">
        <v>41</v>
      </c>
      <c r="V2" s="6" t="s">
        <v>42</v>
      </c>
      <c r="W2" s="6" t="s">
        <v>55</v>
      </c>
      <c r="X2" s="6" t="s">
        <v>43</v>
      </c>
      <c r="Y2" s="6" t="s">
        <v>44</v>
      </c>
      <c r="Z2" s="6" t="s">
        <v>25</v>
      </c>
      <c r="AA2" s="6" t="s">
        <v>46</v>
      </c>
      <c r="AB2" s="6" t="s">
        <v>45</v>
      </c>
      <c r="AC2" s="6" t="s">
        <v>111</v>
      </c>
    </row>
    <row r="3" spans="1:29" x14ac:dyDescent="0.2">
      <c r="A3" s="7">
        <v>42793</v>
      </c>
      <c r="B3" s="16">
        <v>8.4733649195275564</v>
      </c>
      <c r="C3" s="2">
        <v>70.870002999999997</v>
      </c>
      <c r="D3" s="2">
        <v>524</v>
      </c>
      <c r="E3" s="2">
        <v>120.970001</v>
      </c>
      <c r="F3" s="2">
        <v>18.219999000000001</v>
      </c>
      <c r="G3" s="2">
        <v>110.300003</v>
      </c>
      <c r="H3" s="2">
        <v>59.470001000000003</v>
      </c>
      <c r="I3" s="2">
        <v>212.5</v>
      </c>
      <c r="J3" s="2">
        <v>28.66</v>
      </c>
      <c r="K3" s="2">
        <v>35.529998999999997</v>
      </c>
      <c r="L3" s="2">
        <v>74.199996999999996</v>
      </c>
      <c r="M3" s="2">
        <v>43.650002000000001</v>
      </c>
      <c r="N3" s="2">
        <v>80.510002</v>
      </c>
      <c r="O3" s="2">
        <v>127.08000199999999</v>
      </c>
      <c r="P3" s="2">
        <v>89.849997999999999</v>
      </c>
      <c r="Q3" s="2">
        <v>19.920000000000002</v>
      </c>
      <c r="R3" s="2">
        <v>125.040001</v>
      </c>
      <c r="S3" s="2">
        <v>10.14</v>
      </c>
      <c r="T3" s="2">
        <v>72.349997999999999</v>
      </c>
      <c r="U3" s="2">
        <v>24.32</v>
      </c>
      <c r="V3" s="2">
        <v>59.669998</v>
      </c>
      <c r="W3" s="2">
        <v>108.769997</v>
      </c>
      <c r="X3" s="2">
        <v>39.200001</v>
      </c>
      <c r="Y3" s="2">
        <v>36.369999</v>
      </c>
      <c r="Z3" s="2">
        <v>115.099998</v>
      </c>
      <c r="AA3" s="2">
        <v>97.389999000000003</v>
      </c>
      <c r="AB3" s="2">
        <v>20.559999000000001</v>
      </c>
      <c r="AC3" s="77">
        <v>111.41999800000001</v>
      </c>
    </row>
    <row r="4" spans="1:29" x14ac:dyDescent="0.2">
      <c r="A4" s="7">
        <v>42821</v>
      </c>
      <c r="B4" s="16">
        <v>8.2529090005329344</v>
      </c>
      <c r="C4" s="2">
        <v>69.519997000000004</v>
      </c>
      <c r="D4" s="2">
        <v>546</v>
      </c>
      <c r="E4" s="2">
        <v>110</v>
      </c>
      <c r="F4" s="2">
        <v>18.274999999999999</v>
      </c>
      <c r="G4" s="2">
        <v>109.949997</v>
      </c>
      <c r="H4" s="2">
        <v>68.300003000000004</v>
      </c>
      <c r="I4" s="2">
        <v>196.89999399999999</v>
      </c>
      <c r="J4" s="2">
        <v>29.280000999999999</v>
      </c>
      <c r="K4" s="2">
        <v>33.889999000000003</v>
      </c>
      <c r="L4" s="2">
        <v>76.900002000000001</v>
      </c>
      <c r="M4" s="2">
        <v>42.23</v>
      </c>
      <c r="N4" s="2">
        <v>80.699996999999996</v>
      </c>
      <c r="O4" s="2">
        <v>129.08000200000001</v>
      </c>
      <c r="P4" s="2">
        <v>85.529999000000004</v>
      </c>
      <c r="Q4" s="2">
        <v>19.719999000000001</v>
      </c>
      <c r="R4" s="2">
        <v>120.449997</v>
      </c>
      <c r="S4" s="2">
        <v>11.04</v>
      </c>
      <c r="T4" s="2">
        <v>72.550003000000004</v>
      </c>
      <c r="U4" s="2">
        <v>25.635000000000002</v>
      </c>
      <c r="V4" s="2">
        <v>56.849997999999999</v>
      </c>
      <c r="W4" s="2">
        <v>111.260002</v>
      </c>
      <c r="X4" s="2">
        <v>36</v>
      </c>
      <c r="Y4" s="2">
        <v>35.630001</v>
      </c>
      <c r="Z4" s="2">
        <v>122</v>
      </c>
      <c r="AA4" s="2">
        <v>98.900002000000001</v>
      </c>
      <c r="AB4" s="2">
        <v>19.709999</v>
      </c>
      <c r="AC4" s="77">
        <v>112.699997</v>
      </c>
    </row>
    <row r="5" spans="1:29" x14ac:dyDescent="0.2">
      <c r="A5" s="7">
        <v>42849</v>
      </c>
      <c r="B5" s="16">
        <v>8.2008546542951901</v>
      </c>
      <c r="C5" s="2">
        <v>75.080001999999993</v>
      </c>
      <c r="D5" s="2">
        <v>581</v>
      </c>
      <c r="E5" s="2">
        <v>122.120003</v>
      </c>
      <c r="F5" s="2">
        <v>19</v>
      </c>
      <c r="G5" s="2">
        <v>109.349998</v>
      </c>
      <c r="H5" s="2">
        <v>77.940002000000007</v>
      </c>
      <c r="I5" s="2">
        <v>190</v>
      </c>
      <c r="J5" s="2">
        <v>31.32</v>
      </c>
      <c r="K5" s="2">
        <v>36.520000000000003</v>
      </c>
      <c r="L5" s="2">
        <v>76.449996999999996</v>
      </c>
      <c r="M5" s="2">
        <v>41.290000999999997</v>
      </c>
      <c r="N5" s="2">
        <v>81.360000999999997</v>
      </c>
      <c r="O5" s="2">
        <v>134.240005</v>
      </c>
      <c r="P5" s="2">
        <v>86.550003000000004</v>
      </c>
      <c r="Q5" s="2">
        <v>21.83</v>
      </c>
      <c r="R5" s="2">
        <v>115.550003</v>
      </c>
      <c r="S5" s="2">
        <v>11.95</v>
      </c>
      <c r="T5" s="2">
        <v>75.029999000000004</v>
      </c>
      <c r="U5" s="2">
        <v>26.049999</v>
      </c>
      <c r="V5" s="2">
        <v>59.18</v>
      </c>
      <c r="W5" s="2">
        <v>111.870003</v>
      </c>
      <c r="X5" s="2">
        <v>36.299999</v>
      </c>
      <c r="Y5" s="2">
        <v>36.610000999999997</v>
      </c>
      <c r="Z5" s="2">
        <v>124.099998</v>
      </c>
      <c r="AA5" s="2">
        <v>106.349998</v>
      </c>
      <c r="AB5" s="2">
        <v>18.829999999999998</v>
      </c>
      <c r="AC5" s="77">
        <v>116.540001</v>
      </c>
    </row>
    <row r="6" spans="1:29" x14ac:dyDescent="0.2">
      <c r="A6" s="7">
        <v>42877</v>
      </c>
      <c r="B6" s="16">
        <v>8.2667461930315707</v>
      </c>
      <c r="C6" s="2">
        <v>78.650002000000001</v>
      </c>
      <c r="D6" s="2">
        <v>601.5</v>
      </c>
      <c r="E6" s="2">
        <v>126.18</v>
      </c>
      <c r="F6" s="2">
        <v>18.629999000000002</v>
      </c>
      <c r="G6" s="2">
        <v>111</v>
      </c>
      <c r="H6" s="2">
        <v>89.940002000000007</v>
      </c>
      <c r="I6" s="2">
        <v>228.199997</v>
      </c>
      <c r="J6" s="2">
        <v>31.715</v>
      </c>
      <c r="K6" s="2">
        <v>41.509998000000003</v>
      </c>
      <c r="L6" s="2">
        <v>82.5</v>
      </c>
      <c r="M6" s="2">
        <v>45.509998000000003</v>
      </c>
      <c r="N6" s="2">
        <v>83.260002</v>
      </c>
      <c r="O6" s="2">
        <v>148.300003</v>
      </c>
      <c r="P6" s="2">
        <v>85.18</v>
      </c>
      <c r="Q6" s="2">
        <v>21.34</v>
      </c>
      <c r="R6" s="2">
        <v>107.040001</v>
      </c>
      <c r="S6" s="2">
        <v>12.72</v>
      </c>
      <c r="T6" s="2">
        <v>78.110000999999997</v>
      </c>
      <c r="U6" s="2">
        <v>25.954999999999998</v>
      </c>
      <c r="V6" s="2">
        <v>61.41</v>
      </c>
      <c r="W6" s="2">
        <v>118.779999</v>
      </c>
      <c r="X6" s="2">
        <v>34.099997999999999</v>
      </c>
      <c r="Y6" s="2">
        <v>37.759998000000003</v>
      </c>
      <c r="Z6" s="2">
        <v>120.300003</v>
      </c>
      <c r="AA6" s="2">
        <v>110.599998</v>
      </c>
      <c r="AB6" s="2">
        <v>20.25</v>
      </c>
      <c r="AC6" s="77">
        <v>122.800003</v>
      </c>
    </row>
    <row r="7" spans="1:29" x14ac:dyDescent="0.2">
      <c r="A7" s="7">
        <v>42905</v>
      </c>
      <c r="B7" s="16">
        <v>8.2341036998577799</v>
      </c>
      <c r="C7" s="2">
        <v>75.379997000000003</v>
      </c>
      <c r="D7" s="2">
        <v>599</v>
      </c>
      <c r="E7" s="2">
        <v>130.03999300000001</v>
      </c>
      <c r="F7" s="2">
        <v>18.170000000000002</v>
      </c>
      <c r="G7" s="2">
        <v>118</v>
      </c>
      <c r="H7" s="2">
        <v>88.279999000000004</v>
      </c>
      <c r="I7" s="2">
        <v>215</v>
      </c>
      <c r="J7" s="2">
        <v>33.150002000000001</v>
      </c>
      <c r="K7" s="2">
        <v>43.330002</v>
      </c>
      <c r="L7" s="2">
        <v>83.550003000000004</v>
      </c>
      <c r="M7" s="2">
        <v>43.68</v>
      </c>
      <c r="N7" s="2">
        <v>88.080001999999993</v>
      </c>
      <c r="O7" s="2">
        <v>152.38999899999999</v>
      </c>
      <c r="P7" s="2">
        <v>86.970000999999996</v>
      </c>
      <c r="Q7" s="2">
        <v>22.860001</v>
      </c>
      <c r="R7" s="2">
        <v>98.470000999999996</v>
      </c>
      <c r="S7" s="2">
        <v>12.19</v>
      </c>
      <c r="T7" s="2">
        <v>77.279999000000004</v>
      </c>
      <c r="U7" s="2">
        <v>26.495000999999998</v>
      </c>
      <c r="V7" s="2">
        <v>64.400002000000001</v>
      </c>
      <c r="W7" s="2">
        <v>114.410004</v>
      </c>
      <c r="X7" s="2">
        <v>32.599997999999999</v>
      </c>
      <c r="Y7" s="2">
        <v>38.32</v>
      </c>
      <c r="Z7" s="2">
        <v>116.5</v>
      </c>
      <c r="AA7" s="2">
        <v>121.349998</v>
      </c>
      <c r="AB7" s="2">
        <v>17.200001</v>
      </c>
      <c r="AC7" s="77">
        <v>122.25</v>
      </c>
    </row>
    <row r="8" spans="1:29" x14ac:dyDescent="0.2">
      <c r="A8" s="7">
        <v>42933</v>
      </c>
      <c r="B8" s="16">
        <v>8.1982223692920329</v>
      </c>
      <c r="C8" s="2">
        <v>76.290001000000004</v>
      </c>
      <c r="D8" s="2">
        <v>618.5</v>
      </c>
      <c r="E8" s="2">
        <v>124.550003</v>
      </c>
      <c r="F8" s="2">
        <v>19.129999000000002</v>
      </c>
      <c r="G8" s="2">
        <v>122.5</v>
      </c>
      <c r="H8" s="2">
        <v>92.220000999999996</v>
      </c>
      <c r="I8" s="2">
        <v>199.300003</v>
      </c>
      <c r="J8" s="2">
        <v>31.985001</v>
      </c>
      <c r="K8" s="2">
        <v>43.040000999999997</v>
      </c>
      <c r="L8" s="2">
        <v>83.800003000000004</v>
      </c>
      <c r="M8" s="2">
        <v>48.200001</v>
      </c>
      <c r="N8" s="2">
        <v>88.57</v>
      </c>
      <c r="O8" s="2">
        <v>155.429993</v>
      </c>
      <c r="P8" s="2">
        <v>91.82</v>
      </c>
      <c r="Q8" s="2">
        <v>23.469999000000001</v>
      </c>
      <c r="R8" s="2">
        <v>106.220001</v>
      </c>
      <c r="S8" s="2">
        <v>12.69</v>
      </c>
      <c r="T8" s="2">
        <v>80.480002999999996</v>
      </c>
      <c r="U8" s="2">
        <v>27.684999000000001</v>
      </c>
      <c r="V8" s="2">
        <v>66.760002</v>
      </c>
      <c r="W8" s="2">
        <v>114.260002</v>
      </c>
      <c r="X8" s="2">
        <v>32.299999</v>
      </c>
      <c r="Y8" s="2">
        <v>39.450001</v>
      </c>
      <c r="Z8" s="2">
        <v>122.25</v>
      </c>
      <c r="AA8" s="2">
        <v>133.39999399999999</v>
      </c>
      <c r="AB8" s="2">
        <v>17.215</v>
      </c>
      <c r="AC8" s="77">
        <v>128.66000399999999</v>
      </c>
    </row>
    <row r="9" spans="1:29" x14ac:dyDescent="0.2">
      <c r="A9" s="7">
        <v>42961</v>
      </c>
      <c r="B9" s="16">
        <v>8.0437749554521005</v>
      </c>
      <c r="C9" s="2">
        <v>80.589995999999999</v>
      </c>
      <c r="D9" s="2">
        <v>612.5</v>
      </c>
      <c r="E9" s="2">
        <v>114.900002</v>
      </c>
      <c r="F9" s="2">
        <v>17.940000999999999</v>
      </c>
      <c r="G9" s="2">
        <v>124.5</v>
      </c>
      <c r="H9" s="2">
        <v>93.290001000000004</v>
      </c>
      <c r="I9" s="2">
        <v>213</v>
      </c>
      <c r="J9" s="2">
        <v>31.575001</v>
      </c>
      <c r="K9" s="2">
        <v>45.639999000000003</v>
      </c>
      <c r="L9" s="2">
        <v>81.150002000000001</v>
      </c>
      <c r="M9" s="2">
        <v>46.27</v>
      </c>
      <c r="N9" s="2">
        <v>84.050003000000004</v>
      </c>
      <c r="O9" s="2">
        <v>157.449997</v>
      </c>
      <c r="P9" s="2">
        <v>92.370002999999997</v>
      </c>
      <c r="Q9" s="2">
        <v>21.440000999999999</v>
      </c>
      <c r="R9" s="2">
        <v>101.989998</v>
      </c>
      <c r="S9" s="2">
        <v>12.82</v>
      </c>
      <c r="T9" s="2">
        <v>72.190002000000007</v>
      </c>
      <c r="U9" s="2">
        <v>24.864999999999998</v>
      </c>
      <c r="V9" s="2">
        <v>67.610000999999997</v>
      </c>
      <c r="W9" s="2">
        <v>117</v>
      </c>
      <c r="X9" s="2">
        <v>34</v>
      </c>
      <c r="Y9" s="2">
        <v>38.419998</v>
      </c>
      <c r="Z9" s="2">
        <v>128.10000600000001</v>
      </c>
      <c r="AA9" s="2">
        <v>129.5</v>
      </c>
      <c r="AB9" s="2">
        <v>16.864999999999998</v>
      </c>
      <c r="AC9" s="77">
        <v>133.83999600000001</v>
      </c>
    </row>
    <row r="10" spans="1:29" x14ac:dyDescent="0.2">
      <c r="A10" s="7">
        <v>42989</v>
      </c>
      <c r="B10" s="16">
        <v>8.0404719043394586</v>
      </c>
      <c r="C10" s="2">
        <v>79.150002000000001</v>
      </c>
      <c r="D10" s="2">
        <v>563</v>
      </c>
      <c r="E10" s="2">
        <v>121</v>
      </c>
      <c r="F10" s="2">
        <v>17.985001</v>
      </c>
      <c r="G10" s="2">
        <v>126</v>
      </c>
      <c r="H10" s="2">
        <v>115.44000200000001</v>
      </c>
      <c r="I10" s="2">
        <v>225.5</v>
      </c>
      <c r="J10" s="2">
        <v>33.549999</v>
      </c>
      <c r="K10" s="2">
        <v>48.23</v>
      </c>
      <c r="L10" s="2">
        <v>80.800003000000004</v>
      </c>
      <c r="M10" s="2">
        <v>49.049999</v>
      </c>
      <c r="N10" s="2">
        <v>82.25</v>
      </c>
      <c r="O10" s="2">
        <v>160</v>
      </c>
      <c r="P10" s="2">
        <v>89.389999000000003</v>
      </c>
      <c r="Q10" s="2">
        <v>18.899999999999999</v>
      </c>
      <c r="R10" s="2">
        <v>107.949997</v>
      </c>
      <c r="S10" s="2">
        <v>13.79</v>
      </c>
      <c r="T10" s="2">
        <v>72.690002000000007</v>
      </c>
      <c r="U10" s="2">
        <v>26.719999000000001</v>
      </c>
      <c r="V10" s="2">
        <v>66.760002</v>
      </c>
      <c r="W10" s="2">
        <v>121.110001</v>
      </c>
      <c r="X10" s="2">
        <v>32.900002000000001</v>
      </c>
      <c r="Y10" s="2">
        <v>39.25</v>
      </c>
      <c r="Z10" s="2">
        <v>133.699997</v>
      </c>
      <c r="AA10" s="2">
        <v>142.14999399999999</v>
      </c>
      <c r="AB10" s="2">
        <v>15.005000000000001</v>
      </c>
      <c r="AC10" s="77">
        <v>141.89999399999999</v>
      </c>
    </row>
    <row r="11" spans="1:29" x14ac:dyDescent="0.2">
      <c r="A11" s="7">
        <v>43017</v>
      </c>
      <c r="B11" s="16">
        <v>8.2809931679103048</v>
      </c>
      <c r="C11" s="2">
        <v>79.5</v>
      </c>
      <c r="D11" s="2">
        <v>562</v>
      </c>
      <c r="E11" s="2">
        <v>120.349998</v>
      </c>
      <c r="F11" s="2">
        <v>20.709999</v>
      </c>
      <c r="G11" s="2">
        <v>129.5</v>
      </c>
      <c r="H11" s="2">
        <v>96.519997000000004</v>
      </c>
      <c r="I11" s="2">
        <v>231.300003</v>
      </c>
      <c r="J11" s="2">
        <v>35</v>
      </c>
      <c r="K11" s="2">
        <v>49.099997999999999</v>
      </c>
      <c r="L11" s="2">
        <v>82.849997999999999</v>
      </c>
      <c r="M11" s="2">
        <v>54.459999000000003</v>
      </c>
      <c r="N11" s="2">
        <v>77.800003000000004</v>
      </c>
      <c r="O11" s="2">
        <v>159.61000100000001</v>
      </c>
      <c r="P11" s="2">
        <v>96.959998999999996</v>
      </c>
      <c r="Q11" s="2">
        <v>19.57</v>
      </c>
      <c r="R11" s="2">
        <v>109.66999800000001</v>
      </c>
      <c r="S11" s="2">
        <v>14.5</v>
      </c>
      <c r="T11" s="2">
        <v>77.760002</v>
      </c>
      <c r="U11" s="2">
        <v>27.17</v>
      </c>
      <c r="V11" s="2">
        <v>75.830001999999993</v>
      </c>
      <c r="W11" s="2">
        <v>122.75</v>
      </c>
      <c r="X11" s="2">
        <v>34.900002000000001</v>
      </c>
      <c r="Y11" s="2">
        <v>42</v>
      </c>
      <c r="Z11" s="2">
        <v>144.25</v>
      </c>
      <c r="AA11" s="2">
        <v>153.5</v>
      </c>
      <c r="AB11" s="2">
        <v>15.89</v>
      </c>
      <c r="AC11" s="77">
        <v>149.949997</v>
      </c>
    </row>
    <row r="12" spans="1:29" x14ac:dyDescent="0.2">
      <c r="A12" s="7">
        <v>43045</v>
      </c>
      <c r="B12" s="16">
        <v>8.2799999999999994</v>
      </c>
      <c r="C12" s="2">
        <v>89.419998000000007</v>
      </c>
      <c r="D12" s="2">
        <v>517</v>
      </c>
      <c r="E12" s="2">
        <v>126.199997</v>
      </c>
      <c r="F12" s="2">
        <v>20.575001</v>
      </c>
      <c r="G12" s="2">
        <v>129.5</v>
      </c>
      <c r="H12" s="2">
        <v>100</v>
      </c>
      <c r="I12" s="2">
        <v>238.199997</v>
      </c>
      <c r="J12" s="2">
        <v>35.645000000000003</v>
      </c>
      <c r="K12" s="2">
        <v>49.830002</v>
      </c>
      <c r="L12" s="2">
        <v>84.449996999999996</v>
      </c>
      <c r="M12" s="2">
        <v>55.09</v>
      </c>
      <c r="N12" s="2">
        <v>78.459998999999996</v>
      </c>
      <c r="O12" s="2">
        <v>168.89999399999999</v>
      </c>
      <c r="P12" s="2">
        <v>101.339996</v>
      </c>
      <c r="Q12" s="2">
        <v>19.120000999999998</v>
      </c>
      <c r="R12" s="2">
        <v>112.870003</v>
      </c>
      <c r="S12" s="2">
        <v>14.04</v>
      </c>
      <c r="T12" s="2">
        <v>78.099997999999999</v>
      </c>
      <c r="U12" s="2">
        <v>28.799999</v>
      </c>
      <c r="V12" s="2">
        <v>73.589995999999999</v>
      </c>
      <c r="W12" s="2">
        <v>121.660004</v>
      </c>
      <c r="X12" s="2">
        <v>33.599997999999999</v>
      </c>
      <c r="Y12" s="2">
        <v>41.540000999999997</v>
      </c>
      <c r="Z12" s="2">
        <v>158.10000600000001</v>
      </c>
      <c r="AA12" s="2">
        <v>158.85000600000001</v>
      </c>
      <c r="AB12" s="2">
        <v>16.299999</v>
      </c>
      <c r="AC12" s="77">
        <v>150.39999399999999</v>
      </c>
    </row>
    <row r="13" spans="1:29" x14ac:dyDescent="0.2">
      <c r="A13" s="7">
        <v>43073</v>
      </c>
      <c r="B13" s="16">
        <v>8.1086503801315519</v>
      </c>
      <c r="C13" s="2">
        <v>97.730002999999996</v>
      </c>
      <c r="D13" s="2">
        <v>380.10000600000001</v>
      </c>
      <c r="E13" s="2">
        <v>122.69000200000001</v>
      </c>
      <c r="F13" s="2">
        <v>17.094999000000001</v>
      </c>
      <c r="G13" s="2">
        <v>129.300003</v>
      </c>
      <c r="H13" s="2">
        <v>105.269997</v>
      </c>
      <c r="I13" s="2">
        <v>245</v>
      </c>
      <c r="J13" s="2">
        <v>32.310001</v>
      </c>
      <c r="K13" s="2">
        <v>51.82</v>
      </c>
      <c r="L13" s="2">
        <v>84.300003000000004</v>
      </c>
      <c r="M13" s="2">
        <v>56.599997999999999</v>
      </c>
      <c r="N13" s="2">
        <v>81.319999999999993</v>
      </c>
      <c r="O13" s="2">
        <v>173.270004</v>
      </c>
      <c r="P13" s="2">
        <v>107.730003</v>
      </c>
      <c r="Q13" s="2">
        <v>21.709999</v>
      </c>
      <c r="R13" s="2">
        <v>126.989998</v>
      </c>
      <c r="S13" s="2">
        <v>14.27</v>
      </c>
      <c r="T13" s="2">
        <v>78.309997999999993</v>
      </c>
      <c r="U13" s="2">
        <v>27.01</v>
      </c>
      <c r="V13" s="2">
        <v>77.019997000000004</v>
      </c>
      <c r="W13" s="2">
        <v>115.089996</v>
      </c>
      <c r="X13" s="2">
        <v>28.5</v>
      </c>
      <c r="Y13" s="2">
        <v>42.490001999999997</v>
      </c>
      <c r="Z13" s="2">
        <v>146.10000600000001</v>
      </c>
      <c r="AA13" s="2">
        <v>149.25</v>
      </c>
      <c r="AB13" s="2">
        <v>18.350000000000001</v>
      </c>
      <c r="AC13" s="77">
        <v>152.009995</v>
      </c>
    </row>
    <row r="14" spans="1:29" x14ac:dyDescent="0.2">
      <c r="A14" s="7">
        <v>43101</v>
      </c>
      <c r="B14" s="16">
        <v>8.3335101019176712</v>
      </c>
      <c r="C14" s="2">
        <v>99.300003000000004</v>
      </c>
      <c r="D14" s="2">
        <v>428.79998799999998</v>
      </c>
      <c r="E14" s="2">
        <v>129.75</v>
      </c>
      <c r="F14" s="2">
        <v>16.954999999999998</v>
      </c>
      <c r="G14" s="2">
        <v>129.050003</v>
      </c>
      <c r="H14" s="2">
        <v>101.589996</v>
      </c>
      <c r="I14" s="2">
        <v>246.800003</v>
      </c>
      <c r="J14" s="2">
        <v>31.540001</v>
      </c>
      <c r="K14" s="2">
        <v>54.490001999999997</v>
      </c>
      <c r="L14" s="2">
        <v>83.800003000000004</v>
      </c>
      <c r="M14" s="2">
        <v>56.790000999999997</v>
      </c>
      <c r="N14" s="2">
        <v>82.160004000000001</v>
      </c>
      <c r="O14" s="2">
        <v>173.729996</v>
      </c>
      <c r="P14" s="2">
        <v>107.629997</v>
      </c>
      <c r="Q14" s="2">
        <v>22.370000999999998</v>
      </c>
      <c r="R14" s="2">
        <v>133.220001</v>
      </c>
      <c r="S14" s="2">
        <v>14</v>
      </c>
      <c r="T14" s="2">
        <v>79.230002999999996</v>
      </c>
      <c r="U14" s="2">
        <v>27</v>
      </c>
      <c r="V14" s="2">
        <v>75.089995999999999</v>
      </c>
      <c r="W14" s="2">
        <v>111.970001</v>
      </c>
      <c r="X14" s="2">
        <v>28.1</v>
      </c>
      <c r="Y14" s="2">
        <v>43.540000999999997</v>
      </c>
      <c r="Z14" s="2">
        <v>145.14999399999999</v>
      </c>
      <c r="AA14" s="2">
        <v>144.5</v>
      </c>
      <c r="AB14" s="2">
        <v>18.334999</v>
      </c>
      <c r="AC14" s="77">
        <v>172.509995</v>
      </c>
    </row>
    <row r="15" spans="1:29" x14ac:dyDescent="0.2">
      <c r="A15" s="7">
        <v>43129</v>
      </c>
      <c r="B15" s="16">
        <v>8.4956610714584055</v>
      </c>
      <c r="C15" s="2">
        <v>108.110001</v>
      </c>
      <c r="D15" s="2">
        <v>404</v>
      </c>
      <c r="E15" s="2">
        <v>141</v>
      </c>
      <c r="F15" s="2">
        <v>18.454999999999998</v>
      </c>
      <c r="G15" s="2">
        <v>141</v>
      </c>
      <c r="H15" s="2">
        <v>129.699997</v>
      </c>
      <c r="I15" s="2">
        <v>211.199997</v>
      </c>
      <c r="J15" s="2">
        <v>33.470001000000003</v>
      </c>
      <c r="K15" s="2">
        <v>57.279998999999997</v>
      </c>
      <c r="L15" s="2">
        <v>80.919998000000007</v>
      </c>
      <c r="M15" s="2">
        <v>58.849997999999999</v>
      </c>
      <c r="N15" s="2">
        <v>86.849997999999999</v>
      </c>
      <c r="O15" s="2">
        <v>178.300003</v>
      </c>
      <c r="P15" s="2">
        <v>116.019997</v>
      </c>
      <c r="Q15" s="2">
        <v>20.41</v>
      </c>
      <c r="R15" s="2">
        <v>138.550003</v>
      </c>
      <c r="S15" s="2">
        <v>15.35</v>
      </c>
      <c r="T15" s="2">
        <v>86.209998999999996</v>
      </c>
      <c r="U15" s="2">
        <v>26.48</v>
      </c>
      <c r="V15" s="2">
        <v>80.120002999999997</v>
      </c>
      <c r="W15" s="2">
        <v>112.839996</v>
      </c>
      <c r="X15" s="2">
        <v>28.549999</v>
      </c>
      <c r="Y15" s="2">
        <v>41.73</v>
      </c>
      <c r="Z15" s="2">
        <v>166.75</v>
      </c>
      <c r="AA15" s="2">
        <v>166.199997</v>
      </c>
      <c r="AB15" s="2">
        <v>18.399999999999999</v>
      </c>
      <c r="AC15" s="77">
        <v>176.35000600000001</v>
      </c>
    </row>
    <row r="16" spans="1:29" x14ac:dyDescent="0.2">
      <c r="A16" s="7">
        <v>43157</v>
      </c>
      <c r="B16" s="16">
        <v>8.3760207636920274</v>
      </c>
      <c r="C16" s="2">
        <v>92.900002000000001</v>
      </c>
      <c r="D16" s="2">
        <v>450</v>
      </c>
      <c r="E16" s="2">
        <v>121.69000200000001</v>
      </c>
      <c r="F16" s="2">
        <v>17.989999999999998</v>
      </c>
      <c r="G16" s="2">
        <v>130</v>
      </c>
      <c r="H16" s="2">
        <v>137.520004</v>
      </c>
      <c r="I16" s="2">
        <v>287.20001200000002</v>
      </c>
      <c r="J16" s="2">
        <v>31.639999</v>
      </c>
      <c r="K16" s="2">
        <v>53.98</v>
      </c>
      <c r="L16" s="2">
        <v>76</v>
      </c>
      <c r="M16" s="2">
        <v>56.540000999999997</v>
      </c>
      <c r="N16" s="2">
        <v>81.400002000000001</v>
      </c>
      <c r="O16" s="2">
        <v>164</v>
      </c>
      <c r="P16" s="2">
        <v>118.139999</v>
      </c>
      <c r="Q16" s="2">
        <v>21.459999</v>
      </c>
      <c r="R16" s="2">
        <v>115.650002</v>
      </c>
      <c r="S16" s="2">
        <v>15.56</v>
      </c>
      <c r="T16" s="2">
        <v>82.360000999999997</v>
      </c>
      <c r="U16" s="2">
        <v>25.299999</v>
      </c>
      <c r="V16" s="2">
        <v>77.230002999999996</v>
      </c>
      <c r="W16" s="2">
        <v>108.040001</v>
      </c>
      <c r="X16" s="2">
        <v>27.15</v>
      </c>
      <c r="Y16" s="2">
        <v>40.5</v>
      </c>
      <c r="Z16" s="2">
        <v>160.60000600000001</v>
      </c>
      <c r="AA16" s="2">
        <v>157.5</v>
      </c>
      <c r="AB16" s="2">
        <v>17.653998999999999</v>
      </c>
      <c r="AC16" s="77">
        <v>174.63999899999999</v>
      </c>
    </row>
    <row r="17" spans="1:29" x14ac:dyDescent="0.2">
      <c r="A17" s="7">
        <v>43185</v>
      </c>
      <c r="B17" s="16">
        <v>8.1077975858327189</v>
      </c>
      <c r="C17" s="2">
        <v>86.220000999999996</v>
      </c>
      <c r="D17" s="2">
        <v>437.20001200000002</v>
      </c>
      <c r="E17" s="2">
        <v>117.879997</v>
      </c>
      <c r="F17" s="2">
        <v>18.655000999999999</v>
      </c>
      <c r="G17" s="2">
        <v>121</v>
      </c>
      <c r="H17" s="2">
        <v>145.259995</v>
      </c>
      <c r="I17" s="2">
        <v>306.79998799999998</v>
      </c>
      <c r="J17" s="2">
        <v>30.915001</v>
      </c>
      <c r="K17" s="2">
        <v>49.549999</v>
      </c>
      <c r="L17" s="2">
        <v>73.879997000000003</v>
      </c>
      <c r="M17" s="2">
        <v>53.830002</v>
      </c>
      <c r="N17" s="2">
        <v>77.440002000000007</v>
      </c>
      <c r="O17" s="2">
        <v>156.21000699999999</v>
      </c>
      <c r="P17" s="2">
        <v>109.19000200000001</v>
      </c>
      <c r="Q17" s="2">
        <v>21.209999</v>
      </c>
      <c r="R17" s="2">
        <v>117.19000200000001</v>
      </c>
      <c r="S17" s="2">
        <v>16.530000999999999</v>
      </c>
      <c r="T17" s="2">
        <v>80.180000000000007</v>
      </c>
      <c r="U17" s="2">
        <v>25.42</v>
      </c>
      <c r="V17" s="2">
        <v>69.110000999999997</v>
      </c>
      <c r="W17" s="2">
        <v>107.910004</v>
      </c>
      <c r="X17" s="2">
        <v>24.950001</v>
      </c>
      <c r="Y17" s="2">
        <v>39.240001999999997</v>
      </c>
      <c r="Z17" s="2">
        <v>164</v>
      </c>
      <c r="AA17" s="2">
        <v>148.28999300000001</v>
      </c>
      <c r="AB17" s="2">
        <v>18.733999000000001</v>
      </c>
      <c r="AC17" s="77">
        <v>178.270004</v>
      </c>
    </row>
    <row r="18" spans="1:29" x14ac:dyDescent="0.2">
      <c r="A18" s="7">
        <v>43213</v>
      </c>
      <c r="B18" s="16">
        <v>8.124774368035947</v>
      </c>
      <c r="C18" s="2">
        <v>86.889999000000003</v>
      </c>
      <c r="D18" s="2">
        <v>414</v>
      </c>
      <c r="E18" s="2">
        <v>113.860001</v>
      </c>
      <c r="F18" s="2">
        <v>20.690000999999999</v>
      </c>
      <c r="G18" s="2">
        <v>127</v>
      </c>
      <c r="H18" s="2">
        <v>127.19000200000001</v>
      </c>
      <c r="I18" s="2">
        <v>365</v>
      </c>
      <c r="J18" s="2">
        <v>33.919998</v>
      </c>
      <c r="K18" s="2">
        <v>46.880001</v>
      </c>
      <c r="L18" s="2">
        <v>75.019997000000004</v>
      </c>
      <c r="M18" s="2">
        <v>58.919998</v>
      </c>
      <c r="N18" s="2">
        <v>80.150002000000001</v>
      </c>
      <c r="O18" s="2">
        <v>158.970001</v>
      </c>
      <c r="P18" s="2">
        <v>111.57</v>
      </c>
      <c r="Q18" s="2">
        <v>19.920000000000002</v>
      </c>
      <c r="R18" s="2">
        <v>133</v>
      </c>
      <c r="S18" s="2">
        <v>16.5</v>
      </c>
      <c r="T18" s="2">
        <v>79.239998</v>
      </c>
      <c r="U18" s="2">
        <v>24.68</v>
      </c>
      <c r="V18" s="2">
        <v>70</v>
      </c>
      <c r="W18" s="2">
        <v>103.290001</v>
      </c>
      <c r="X18" s="2">
        <v>24.799999</v>
      </c>
      <c r="Y18" s="2">
        <v>38.650002000000001</v>
      </c>
      <c r="Z18" s="2">
        <v>157.64999399999999</v>
      </c>
      <c r="AA18" s="2">
        <v>146.64999399999999</v>
      </c>
      <c r="AB18" s="2">
        <v>19.459999</v>
      </c>
      <c r="AC18" s="77">
        <v>192.029999</v>
      </c>
    </row>
    <row r="19" spans="1:29" x14ac:dyDescent="0.2">
      <c r="A19" s="7">
        <v>43241</v>
      </c>
      <c r="B19" s="16">
        <v>8.5899996244612637</v>
      </c>
      <c r="C19" s="2">
        <v>84.139999000000003</v>
      </c>
      <c r="D19" s="2">
        <v>450.79998799999998</v>
      </c>
      <c r="E19" s="2">
        <v>129.770004</v>
      </c>
      <c r="F19" s="2">
        <v>20.65</v>
      </c>
      <c r="G19" s="2">
        <v>128</v>
      </c>
      <c r="H19" s="2">
        <v>148.729996</v>
      </c>
      <c r="I19" s="2">
        <v>372.39999399999999</v>
      </c>
      <c r="J19" s="2">
        <v>36.724997999999999</v>
      </c>
      <c r="K19" s="2">
        <v>49</v>
      </c>
      <c r="L19" s="2">
        <v>77.099997999999999</v>
      </c>
      <c r="M19" s="2">
        <v>66.690002000000007</v>
      </c>
      <c r="N19" s="2">
        <v>85.25</v>
      </c>
      <c r="O19" s="2">
        <v>161.779999</v>
      </c>
      <c r="P19" s="2">
        <v>112.050003</v>
      </c>
      <c r="Q19" s="2">
        <v>19.170000000000002</v>
      </c>
      <c r="R19" s="2">
        <v>156.5</v>
      </c>
      <c r="S19" s="2">
        <v>18.5</v>
      </c>
      <c r="T19" s="2">
        <v>79.180000000000007</v>
      </c>
      <c r="U19" s="2">
        <v>27.459999</v>
      </c>
      <c r="V19" s="2">
        <v>70.650002000000001</v>
      </c>
      <c r="W19" s="2">
        <v>94.510002</v>
      </c>
      <c r="X19" s="2">
        <v>27.5</v>
      </c>
      <c r="Y19" s="2">
        <v>40.540000999999997</v>
      </c>
      <c r="Z19" s="2">
        <v>169.89999399999999</v>
      </c>
      <c r="AA19" s="2">
        <v>167.21000699999999</v>
      </c>
      <c r="AB19" s="2">
        <v>19.469999000000001</v>
      </c>
      <c r="AC19" s="77">
        <v>195.740005</v>
      </c>
    </row>
    <row r="20" spans="1:29" x14ac:dyDescent="0.2">
      <c r="A20" s="7">
        <v>43269</v>
      </c>
      <c r="B20" s="16">
        <v>8.6497979246703807</v>
      </c>
      <c r="C20" s="2">
        <v>83.050003000000004</v>
      </c>
      <c r="D20" s="2">
        <v>422.79998799999998</v>
      </c>
      <c r="E20" s="2">
        <v>131.070007</v>
      </c>
      <c r="F20" s="2">
        <v>21.08</v>
      </c>
      <c r="G20" s="2">
        <v>125</v>
      </c>
      <c r="H20" s="2">
        <v>167</v>
      </c>
      <c r="I20" s="2">
        <v>358.79998799999998</v>
      </c>
      <c r="J20" s="2">
        <v>36.395000000000003</v>
      </c>
      <c r="K20" s="2">
        <v>44.860000999999997</v>
      </c>
      <c r="L20" s="2">
        <v>74.300003000000004</v>
      </c>
      <c r="M20" s="2">
        <v>64.769997000000004</v>
      </c>
      <c r="N20" s="2">
        <v>86.059997999999993</v>
      </c>
      <c r="O20" s="2">
        <v>165.529999</v>
      </c>
      <c r="P20" s="2">
        <v>107.260002</v>
      </c>
      <c r="Q20" s="2">
        <v>19.049999</v>
      </c>
      <c r="R20" s="2">
        <v>145.949997</v>
      </c>
      <c r="S20" s="2">
        <v>20.27</v>
      </c>
      <c r="T20" s="2">
        <v>78.510002</v>
      </c>
      <c r="U20" s="2">
        <v>27.459999</v>
      </c>
      <c r="V20" s="2">
        <v>65.75</v>
      </c>
      <c r="W20" s="2">
        <v>96.980002999999996</v>
      </c>
      <c r="X20" s="2">
        <v>23.49</v>
      </c>
      <c r="Y20" s="2">
        <v>41.330002</v>
      </c>
      <c r="Z20" s="2">
        <v>183.699997</v>
      </c>
      <c r="AA20" s="2">
        <v>179.509995</v>
      </c>
      <c r="AB20" s="2">
        <v>20.559999000000001</v>
      </c>
      <c r="AC20" s="77">
        <v>199.270004</v>
      </c>
    </row>
    <row r="21" spans="1:29" x14ac:dyDescent="0.2">
      <c r="A21" s="7">
        <v>43297</v>
      </c>
      <c r="B21" s="16">
        <v>8.4888201575233087</v>
      </c>
      <c r="C21" s="2">
        <v>87.620002999999997</v>
      </c>
      <c r="D21" s="2">
        <v>389.20001200000002</v>
      </c>
      <c r="E21" s="2">
        <v>125.889999</v>
      </c>
      <c r="F21" s="2">
        <v>21</v>
      </c>
      <c r="G21" s="2">
        <v>125</v>
      </c>
      <c r="H21" s="2">
        <v>166.13000500000001</v>
      </c>
      <c r="I21" s="2">
        <v>362.20001200000002</v>
      </c>
      <c r="J21" s="2">
        <v>37.494999</v>
      </c>
      <c r="K21" s="2">
        <v>49.48</v>
      </c>
      <c r="L21" s="2">
        <v>79.800003000000004</v>
      </c>
      <c r="M21" s="2">
        <v>59.990001999999997</v>
      </c>
      <c r="N21" s="2">
        <v>88.199996999999996</v>
      </c>
      <c r="O21" s="2">
        <v>158.61999499999999</v>
      </c>
      <c r="P21" s="2">
        <v>107.050003</v>
      </c>
      <c r="Q21" s="2">
        <v>19.389999</v>
      </c>
      <c r="R21" s="2">
        <v>152.38000500000001</v>
      </c>
      <c r="S21" s="2">
        <v>18.57</v>
      </c>
      <c r="T21" s="2">
        <v>77.940002000000007</v>
      </c>
      <c r="U21" s="2">
        <v>28.700001</v>
      </c>
      <c r="V21" s="2">
        <v>67.360000999999997</v>
      </c>
      <c r="W21" s="2">
        <v>104.18</v>
      </c>
      <c r="X21" s="2">
        <v>22.35</v>
      </c>
      <c r="Y21" s="2">
        <v>41.75</v>
      </c>
      <c r="Z21" s="2">
        <v>171.5</v>
      </c>
      <c r="AA21" s="2">
        <v>163.08999600000001</v>
      </c>
      <c r="AB21" s="2">
        <v>21.184999000000001</v>
      </c>
      <c r="AC21" s="77">
        <v>215.679993</v>
      </c>
    </row>
    <row r="22" spans="1:29" x14ac:dyDescent="0.2">
      <c r="A22" s="7">
        <v>43325</v>
      </c>
      <c r="B22" s="16">
        <v>8.5643507850020484</v>
      </c>
      <c r="C22" s="2">
        <v>90.199996999999996</v>
      </c>
      <c r="D22" s="2">
        <v>406</v>
      </c>
      <c r="E22" s="2">
        <v>110.510002</v>
      </c>
      <c r="F22" s="2">
        <v>24.870000999999998</v>
      </c>
      <c r="G22" s="2">
        <v>126</v>
      </c>
      <c r="H22" s="2">
        <v>149.35000600000001</v>
      </c>
      <c r="I22" s="2">
        <v>416.60000600000001</v>
      </c>
      <c r="J22" s="2">
        <v>37.555</v>
      </c>
      <c r="K22" s="2">
        <v>47.360000999999997</v>
      </c>
      <c r="L22" s="2">
        <v>80.5</v>
      </c>
      <c r="M22" s="2">
        <v>52.939999</v>
      </c>
      <c r="N22" s="2">
        <v>90.5</v>
      </c>
      <c r="O22" s="2">
        <v>158.479996</v>
      </c>
      <c r="P22" s="2">
        <v>115.55999799999999</v>
      </c>
      <c r="Q22" s="2">
        <v>18.48</v>
      </c>
      <c r="R22" s="2">
        <v>135.990005</v>
      </c>
      <c r="S22" s="2">
        <v>22.370000999999998</v>
      </c>
      <c r="T22" s="2">
        <v>81.519997000000004</v>
      </c>
      <c r="U22" s="2">
        <v>26.58</v>
      </c>
      <c r="V22" s="2">
        <v>70.199996999999996</v>
      </c>
      <c r="W22" s="2">
        <v>96.620002999999997</v>
      </c>
      <c r="X22" s="2">
        <v>23.375</v>
      </c>
      <c r="Y22" s="2">
        <v>43.470001000000003</v>
      </c>
      <c r="Z22" s="2">
        <v>178.699997</v>
      </c>
      <c r="AA22" s="2">
        <v>156.28999300000001</v>
      </c>
      <c r="AB22" s="2">
        <v>20.68</v>
      </c>
      <c r="AC22" s="77">
        <v>224.83999600000001</v>
      </c>
    </row>
    <row r="23" spans="1:29" x14ac:dyDescent="0.2">
      <c r="A23" s="7">
        <v>43353</v>
      </c>
      <c r="B23" s="16">
        <v>8.4078676517554438</v>
      </c>
      <c r="C23" s="2">
        <v>96.110000999999997</v>
      </c>
      <c r="D23" s="2">
        <v>435.20001200000002</v>
      </c>
      <c r="E23" s="2">
        <v>110.44000200000001</v>
      </c>
      <c r="F23" s="2">
        <v>23.27</v>
      </c>
      <c r="G23" s="2">
        <v>125</v>
      </c>
      <c r="H23" s="2">
        <v>141.33999600000001</v>
      </c>
      <c r="I23" s="2">
        <v>398.79998799999998</v>
      </c>
      <c r="J23" s="2">
        <v>37.830002</v>
      </c>
      <c r="K23" s="2">
        <v>48.549999</v>
      </c>
      <c r="L23" s="2">
        <v>80.319999999999993</v>
      </c>
      <c r="M23" s="2">
        <v>52.349997999999999</v>
      </c>
      <c r="N23" s="2">
        <v>96.639999000000003</v>
      </c>
      <c r="O23" s="2">
        <v>164.479996</v>
      </c>
      <c r="P23" s="2">
        <v>114.849998</v>
      </c>
      <c r="Q23" s="2">
        <v>18.870000999999998</v>
      </c>
      <c r="R23" s="2">
        <v>143.270004</v>
      </c>
      <c r="S23" s="2">
        <v>22.950001</v>
      </c>
      <c r="T23" s="2">
        <v>84.559997999999993</v>
      </c>
      <c r="U23" s="2">
        <v>27.16</v>
      </c>
      <c r="V23" s="2">
        <v>69.980002999999996</v>
      </c>
      <c r="W23" s="2">
        <v>90</v>
      </c>
      <c r="X23" s="2">
        <v>21.6</v>
      </c>
      <c r="Y23" s="2">
        <v>42.630001</v>
      </c>
      <c r="Z23" s="2">
        <v>157.259995</v>
      </c>
      <c r="AA23" s="2">
        <v>138.28999300000001</v>
      </c>
      <c r="AB23" s="2">
        <v>20.85</v>
      </c>
      <c r="AC23" s="77">
        <v>198.88999899999999</v>
      </c>
    </row>
    <row r="24" spans="1:29" x14ac:dyDescent="0.2">
      <c r="A24" s="7">
        <v>43381</v>
      </c>
      <c r="B24" s="16">
        <v>8.3387999074851837</v>
      </c>
      <c r="C24" s="2">
        <v>93.25</v>
      </c>
      <c r="D24" s="2">
        <v>400</v>
      </c>
      <c r="E24" s="2">
        <v>110.30999799999999</v>
      </c>
      <c r="F24" s="2">
        <v>21.77</v>
      </c>
      <c r="G24" s="2">
        <v>121</v>
      </c>
      <c r="H24" s="2">
        <v>143.220001</v>
      </c>
      <c r="I24" s="2">
        <v>425</v>
      </c>
      <c r="J24" s="2">
        <v>36.709999000000003</v>
      </c>
      <c r="K24" s="2">
        <v>42.560001</v>
      </c>
      <c r="L24" s="2">
        <v>80.760002</v>
      </c>
      <c r="M24" s="2">
        <v>50.119999</v>
      </c>
      <c r="N24" s="2">
        <v>96.75</v>
      </c>
      <c r="O24" s="2">
        <v>166.25</v>
      </c>
      <c r="P24" s="2">
        <v>114.25</v>
      </c>
      <c r="Q24" s="2">
        <v>18.040001</v>
      </c>
      <c r="R24" s="2">
        <v>152</v>
      </c>
      <c r="S24" s="2">
        <v>23.190000999999999</v>
      </c>
      <c r="T24" s="2">
        <v>86.43</v>
      </c>
      <c r="U24" s="2">
        <v>28.1</v>
      </c>
      <c r="V24" s="2">
        <v>71.690002000000007</v>
      </c>
      <c r="W24" s="2">
        <v>86.849997999999999</v>
      </c>
      <c r="X24" s="2">
        <v>22.475000000000001</v>
      </c>
      <c r="Y24" s="2">
        <v>43.18</v>
      </c>
      <c r="Z24" s="2">
        <v>159.86000100000001</v>
      </c>
      <c r="AA24" s="2">
        <v>133.5</v>
      </c>
      <c r="AB24" s="2">
        <v>18.948</v>
      </c>
      <c r="AC24" s="77">
        <v>206.009995</v>
      </c>
    </row>
    <row r="25" spans="1:29" x14ac:dyDescent="0.2">
      <c r="A25" s="7">
        <v>43409</v>
      </c>
      <c r="B25" s="16">
        <v>8.0399256938533483</v>
      </c>
      <c r="C25" s="2">
        <v>101.19000200000001</v>
      </c>
      <c r="D25" s="2">
        <v>409.20001200000002</v>
      </c>
      <c r="E25" s="2">
        <v>101.540001</v>
      </c>
      <c r="F25" s="2">
        <v>21.01</v>
      </c>
      <c r="G25" s="2">
        <v>109</v>
      </c>
      <c r="H25" s="2">
        <v>143.949997</v>
      </c>
      <c r="I25" s="2">
        <v>451.20001200000002</v>
      </c>
      <c r="J25" s="2">
        <v>33.779998999999997</v>
      </c>
      <c r="K25" s="2">
        <v>42.98</v>
      </c>
      <c r="L25" s="2">
        <v>83.720000999999996</v>
      </c>
      <c r="M25" s="2">
        <v>50.34</v>
      </c>
      <c r="N25" s="2">
        <v>91.949996999999996</v>
      </c>
      <c r="O25" s="2">
        <v>177.41000399999999</v>
      </c>
      <c r="P25" s="2">
        <v>108.610001</v>
      </c>
      <c r="Q25" s="2">
        <v>17.579999999999998</v>
      </c>
      <c r="R25" s="2">
        <v>146.5</v>
      </c>
      <c r="S25" s="2">
        <v>21.67</v>
      </c>
      <c r="T25" s="2">
        <v>73.639999000000003</v>
      </c>
      <c r="U25" s="2">
        <v>25.5</v>
      </c>
      <c r="V25" s="2">
        <v>66.300003000000004</v>
      </c>
      <c r="W25" s="2">
        <v>76.050003000000004</v>
      </c>
      <c r="X25" s="2">
        <v>21.889999</v>
      </c>
      <c r="Y25" s="2">
        <v>41.200001</v>
      </c>
      <c r="Z25" s="2">
        <v>153</v>
      </c>
      <c r="AA25" s="2">
        <v>127.900002</v>
      </c>
      <c r="AB25" s="2">
        <v>20.34</v>
      </c>
      <c r="AC25" s="77">
        <v>185.83000200000001</v>
      </c>
    </row>
    <row r="26" spans="1:29" x14ac:dyDescent="0.2">
      <c r="A26" s="7">
        <v>43437</v>
      </c>
      <c r="B26" s="16">
        <v>8.0800653959918929</v>
      </c>
      <c r="C26" s="2">
        <v>98.019997000000004</v>
      </c>
      <c r="D26" s="2">
        <v>501</v>
      </c>
      <c r="E26" s="2">
        <v>107.769997</v>
      </c>
      <c r="F26" s="2">
        <v>19.950001</v>
      </c>
      <c r="G26" s="2">
        <v>104</v>
      </c>
      <c r="H26" s="2">
        <v>156.55999800000001</v>
      </c>
      <c r="I26" s="2">
        <v>492.20001200000002</v>
      </c>
      <c r="J26" s="2">
        <v>34</v>
      </c>
      <c r="K26" s="2">
        <v>46.200001</v>
      </c>
      <c r="L26" s="2">
        <v>85.580001999999993</v>
      </c>
      <c r="M26" s="2">
        <v>51.400002000000001</v>
      </c>
      <c r="N26" s="2">
        <v>98</v>
      </c>
      <c r="O26" s="2">
        <v>188.10000600000001</v>
      </c>
      <c r="P26" s="2">
        <v>112.379997</v>
      </c>
      <c r="Q26" s="2">
        <v>19.52</v>
      </c>
      <c r="R26" s="2">
        <v>125</v>
      </c>
      <c r="S26" s="2">
        <v>17.43</v>
      </c>
      <c r="T26" s="2">
        <v>78.760002</v>
      </c>
      <c r="U26" s="2">
        <v>26.059999000000001</v>
      </c>
      <c r="V26" s="2">
        <v>66.040001000000004</v>
      </c>
      <c r="W26" s="2">
        <v>76.930000000000007</v>
      </c>
      <c r="X26" s="2">
        <v>21.375</v>
      </c>
      <c r="Y26" s="2">
        <v>44.330002</v>
      </c>
      <c r="Z26" s="2">
        <v>155</v>
      </c>
      <c r="AA26" s="2">
        <v>148.5</v>
      </c>
      <c r="AB26" s="2">
        <v>22.715</v>
      </c>
      <c r="AC26" s="77">
        <v>211.990005</v>
      </c>
    </row>
    <row r="27" spans="1:29" x14ac:dyDescent="0.2">
      <c r="A27" s="7">
        <v>43465</v>
      </c>
      <c r="B27" s="16">
        <v>7.4283912567930015</v>
      </c>
      <c r="C27" s="2">
        <v>92.669998000000007</v>
      </c>
      <c r="D27" s="2">
        <v>492.10000600000001</v>
      </c>
      <c r="E27" s="2">
        <v>97.43</v>
      </c>
      <c r="F27" s="2">
        <v>18.450001</v>
      </c>
      <c r="G27" s="2">
        <v>96.5</v>
      </c>
      <c r="H27" s="2">
        <v>136.020004</v>
      </c>
      <c r="I27" s="2">
        <v>428</v>
      </c>
      <c r="J27" s="2">
        <v>30.985001</v>
      </c>
      <c r="K27" s="2">
        <v>45.950001</v>
      </c>
      <c r="L27" s="2">
        <v>79.800003000000004</v>
      </c>
      <c r="M27" s="2">
        <v>45.98</v>
      </c>
      <c r="N27" s="2">
        <v>89.919998000000007</v>
      </c>
      <c r="O27" s="2">
        <v>175.96000699999999</v>
      </c>
      <c r="P27" s="2">
        <v>97.589995999999999</v>
      </c>
      <c r="Q27" s="2">
        <v>16.049999</v>
      </c>
      <c r="R27" s="2">
        <v>96.389999000000003</v>
      </c>
      <c r="S27" s="2">
        <v>15.32</v>
      </c>
      <c r="T27" s="2">
        <v>68.519997000000004</v>
      </c>
      <c r="U27" s="2">
        <v>23.959999</v>
      </c>
      <c r="V27" s="2">
        <v>51.98</v>
      </c>
      <c r="W27" s="2">
        <v>65.629997000000003</v>
      </c>
      <c r="X27" s="2">
        <v>19.385999999999999</v>
      </c>
      <c r="Y27" s="2">
        <v>38.330002</v>
      </c>
      <c r="Z27" s="2">
        <v>135.800003</v>
      </c>
      <c r="AA27" s="2">
        <v>121.5</v>
      </c>
      <c r="AB27" s="2">
        <v>22.139999</v>
      </c>
      <c r="AC27" s="77">
        <v>226.88000500000001</v>
      </c>
    </row>
    <row r="28" spans="1:29" x14ac:dyDescent="0.2">
      <c r="A28" s="7">
        <v>43493</v>
      </c>
      <c r="B28" s="16">
        <v>7.9713347051232146</v>
      </c>
      <c r="C28" s="2">
        <v>96.529999000000004</v>
      </c>
      <c r="D28" s="2">
        <v>518.20001200000002</v>
      </c>
      <c r="E28" s="2">
        <v>100.040001</v>
      </c>
      <c r="F28" s="2">
        <v>21.74</v>
      </c>
      <c r="G28" s="2">
        <v>102</v>
      </c>
      <c r="H28" s="2">
        <v>159.679993</v>
      </c>
      <c r="I28" s="2">
        <v>436</v>
      </c>
      <c r="J28" s="2">
        <v>32.400002000000001</v>
      </c>
      <c r="K28" s="2">
        <v>46.16</v>
      </c>
      <c r="L28" s="2">
        <v>84</v>
      </c>
      <c r="M28" s="2">
        <v>51.529998999999997</v>
      </c>
      <c r="N28" s="2">
        <v>86.519997000000004</v>
      </c>
      <c r="O28" s="2">
        <v>183.05999800000001</v>
      </c>
      <c r="P28" s="2">
        <v>102.889999</v>
      </c>
      <c r="Q28" s="2">
        <v>17.639999</v>
      </c>
      <c r="R28" s="2">
        <v>137.61000100000001</v>
      </c>
      <c r="S28" s="2">
        <v>16.469999000000001</v>
      </c>
      <c r="T28" s="2">
        <v>69.800003000000004</v>
      </c>
      <c r="U28" s="2">
        <v>24.860001</v>
      </c>
      <c r="V28" s="2">
        <v>63.189999</v>
      </c>
      <c r="W28" s="2">
        <v>73.300003000000004</v>
      </c>
      <c r="X28" s="2">
        <v>21.98</v>
      </c>
      <c r="Y28" s="2">
        <v>41.68</v>
      </c>
      <c r="Z28" s="2">
        <v>154.44000199999999</v>
      </c>
      <c r="AA28" s="2">
        <v>139.009995</v>
      </c>
      <c r="AB28" s="2">
        <v>23.285</v>
      </c>
      <c r="AC28" s="77">
        <v>238.300003</v>
      </c>
    </row>
    <row r="29" spans="1:29" x14ac:dyDescent="0.2">
      <c r="A29" s="7">
        <v>43521</v>
      </c>
      <c r="B29" s="16">
        <v>8.288158422927447</v>
      </c>
      <c r="C29" s="2">
        <v>100.120003</v>
      </c>
      <c r="D29" s="2">
        <v>548</v>
      </c>
      <c r="E29" s="2">
        <v>113.44000200000001</v>
      </c>
      <c r="F29" s="2">
        <v>22.5</v>
      </c>
      <c r="G29" s="2">
        <v>110</v>
      </c>
      <c r="H29" s="2">
        <v>185.820007</v>
      </c>
      <c r="I29" s="2">
        <v>429.60000600000001</v>
      </c>
      <c r="J29" s="2">
        <v>34.805</v>
      </c>
      <c r="K29" s="2">
        <v>49.34</v>
      </c>
      <c r="L29" s="2">
        <v>90.900002000000001</v>
      </c>
      <c r="M29" s="2">
        <v>54.369999</v>
      </c>
      <c r="N29" s="2">
        <v>93.919998000000007</v>
      </c>
      <c r="O29" s="2">
        <v>183.929993</v>
      </c>
      <c r="P29" s="2">
        <v>105.75</v>
      </c>
      <c r="Q29" s="2">
        <v>17.299999</v>
      </c>
      <c r="R29" s="2">
        <v>150.78999300000001</v>
      </c>
      <c r="S29" s="2">
        <v>17.079999999999998</v>
      </c>
      <c r="T29" s="2">
        <v>81.510002</v>
      </c>
      <c r="U29" s="2">
        <v>27.4</v>
      </c>
      <c r="V29" s="2">
        <v>64.589995999999999</v>
      </c>
      <c r="W29" s="2">
        <v>75.480002999999996</v>
      </c>
      <c r="X29" s="2">
        <v>23.695</v>
      </c>
      <c r="Y29" s="2">
        <v>44.689999</v>
      </c>
      <c r="Z29" s="2">
        <v>163.94000199999999</v>
      </c>
      <c r="AA29" s="2">
        <v>157.89999399999999</v>
      </c>
      <c r="AB29" s="2">
        <v>22.875</v>
      </c>
      <c r="AC29" s="77">
        <v>254.89999399999999</v>
      </c>
    </row>
    <row r="30" spans="1:29" x14ac:dyDescent="0.2">
      <c r="A30" s="7">
        <v>43549</v>
      </c>
      <c r="B30" s="16">
        <v>8.1778431321946208</v>
      </c>
      <c r="C30" s="2">
        <v>97.800003000000004</v>
      </c>
      <c r="D30" s="2">
        <v>537.79998799999998</v>
      </c>
      <c r="E30" s="2">
        <v>113.550003</v>
      </c>
      <c r="F30" s="2">
        <v>21.459999</v>
      </c>
      <c r="G30" s="2">
        <v>96.5</v>
      </c>
      <c r="H30" s="2">
        <v>198.050003</v>
      </c>
      <c r="I30" s="2">
        <v>407.20001200000002</v>
      </c>
      <c r="J30" s="2">
        <v>35.195</v>
      </c>
      <c r="K30" s="2">
        <v>50.970001000000003</v>
      </c>
      <c r="L30" s="2">
        <v>93.860000999999997</v>
      </c>
      <c r="M30" s="2">
        <v>47.419998</v>
      </c>
      <c r="N30" s="2">
        <v>90.379997000000003</v>
      </c>
      <c r="O30" s="2">
        <v>186.25</v>
      </c>
      <c r="P30" s="2">
        <v>99.589995999999999</v>
      </c>
      <c r="Q30" s="2">
        <v>15.87</v>
      </c>
      <c r="R30" s="2">
        <v>168.75</v>
      </c>
      <c r="S30" s="2">
        <v>15.74</v>
      </c>
      <c r="T30" s="2">
        <v>79</v>
      </c>
      <c r="U30" s="2">
        <v>26.959999</v>
      </c>
      <c r="V30" s="2">
        <v>60.98</v>
      </c>
      <c r="W30" s="2">
        <v>80</v>
      </c>
      <c r="X30" s="2">
        <v>24.704999999999998</v>
      </c>
      <c r="Y30" s="2">
        <v>45.849997999999999</v>
      </c>
      <c r="Z30" s="2">
        <v>165.320007</v>
      </c>
      <c r="AA30" s="2">
        <v>154.19000199999999</v>
      </c>
      <c r="AB30" s="2">
        <v>23.469999000000001</v>
      </c>
      <c r="AC30" s="77">
        <v>251.800003</v>
      </c>
    </row>
    <row r="31" spans="1:29" x14ac:dyDescent="0.2">
      <c r="A31" s="7">
        <v>43577</v>
      </c>
      <c r="B31" s="16">
        <v>8.681958327930742</v>
      </c>
      <c r="C31" s="2">
        <v>102.779999</v>
      </c>
      <c r="D31" s="2">
        <v>603.40002400000003</v>
      </c>
      <c r="E31" s="2">
        <v>122.139999</v>
      </c>
      <c r="F31" s="2">
        <v>24.83</v>
      </c>
      <c r="G31" s="2">
        <v>103</v>
      </c>
      <c r="H31" s="2">
        <v>220</v>
      </c>
      <c r="I31" s="2">
        <v>404.89999399999999</v>
      </c>
      <c r="J31" s="2">
        <v>35.330002</v>
      </c>
      <c r="K31" s="2">
        <v>48.509998000000003</v>
      </c>
      <c r="L31" s="2">
        <v>95.849997999999999</v>
      </c>
      <c r="M31" s="2">
        <v>56.560001</v>
      </c>
      <c r="N31" s="2">
        <v>83.760002</v>
      </c>
      <c r="O31" s="2">
        <v>194</v>
      </c>
      <c r="P31" s="2">
        <v>112.83000199999999</v>
      </c>
      <c r="Q31" s="2">
        <v>16.84</v>
      </c>
      <c r="R31" s="2">
        <v>155.89999399999999</v>
      </c>
      <c r="S31" s="2">
        <v>16.969999000000001</v>
      </c>
      <c r="T31" s="2">
        <v>84.68</v>
      </c>
      <c r="U31" s="2">
        <v>27.24</v>
      </c>
      <c r="V31" s="2">
        <v>69.580001999999993</v>
      </c>
      <c r="W31" s="2">
        <v>89.690002000000007</v>
      </c>
      <c r="X31" s="2">
        <v>27.6</v>
      </c>
      <c r="Y31" s="2">
        <v>48.07</v>
      </c>
      <c r="Z31" s="2">
        <v>183.220001</v>
      </c>
      <c r="AA31" s="2">
        <v>165.800003</v>
      </c>
      <c r="AB31" s="2">
        <v>22.035</v>
      </c>
      <c r="AC31" s="77">
        <v>269.98998999999998</v>
      </c>
    </row>
    <row r="32" spans="1:29" x14ac:dyDescent="0.2">
      <c r="A32" s="7">
        <v>43605</v>
      </c>
      <c r="B32" s="16">
        <v>8.5354852096754978</v>
      </c>
      <c r="C32" s="2">
        <v>100.389999</v>
      </c>
      <c r="D32" s="2">
        <v>562</v>
      </c>
      <c r="E32" s="2">
        <v>129.38999899999999</v>
      </c>
      <c r="F32" s="2">
        <v>21.25</v>
      </c>
      <c r="G32" s="2">
        <v>105</v>
      </c>
      <c r="H32" s="2">
        <v>270.02999899999998</v>
      </c>
      <c r="I32" s="2">
        <v>406.79998799999998</v>
      </c>
      <c r="J32" s="2">
        <v>36.459999000000003</v>
      </c>
      <c r="K32" s="2">
        <v>47.169998</v>
      </c>
      <c r="L32" s="2">
        <v>99.860000999999997</v>
      </c>
      <c r="M32" s="2">
        <v>43.919998</v>
      </c>
      <c r="N32" s="2">
        <v>87.510002</v>
      </c>
      <c r="O32" s="2">
        <v>199.220001</v>
      </c>
      <c r="P32" s="2">
        <v>110.58000199999999</v>
      </c>
      <c r="Q32" s="2">
        <v>17.629999000000002</v>
      </c>
      <c r="R32" s="2">
        <v>174.229996</v>
      </c>
      <c r="S32" s="2">
        <v>15.51</v>
      </c>
      <c r="T32" s="2">
        <v>78.120002999999997</v>
      </c>
      <c r="U32" s="2">
        <v>28.5</v>
      </c>
      <c r="V32" s="2">
        <v>64.75</v>
      </c>
      <c r="W32" s="2">
        <v>81.800003000000004</v>
      </c>
      <c r="X32" s="2">
        <v>29</v>
      </c>
      <c r="Y32" s="2">
        <v>47.119999</v>
      </c>
      <c r="Z32" s="2">
        <v>180</v>
      </c>
      <c r="AA32" s="2">
        <v>153.199997</v>
      </c>
      <c r="AB32" s="2">
        <v>20.975000000000001</v>
      </c>
      <c r="AC32" s="77">
        <v>273.92999300000002</v>
      </c>
    </row>
    <row r="33" spans="1:29" x14ac:dyDescent="0.2">
      <c r="A33" s="7">
        <v>43633</v>
      </c>
      <c r="B33" s="16">
        <v>8.5865275104898391</v>
      </c>
      <c r="C33" s="2">
        <v>109.120003</v>
      </c>
      <c r="D33" s="2">
        <v>569.20001200000002</v>
      </c>
      <c r="E33" s="2">
        <v>132.979996</v>
      </c>
      <c r="F33" s="2">
        <v>20.75</v>
      </c>
      <c r="G33" s="2">
        <v>99</v>
      </c>
      <c r="H33" s="2">
        <v>304.45001200000002</v>
      </c>
      <c r="I33" s="2">
        <v>369.79998799999998</v>
      </c>
      <c r="J33" s="2">
        <v>36.610000999999997</v>
      </c>
      <c r="K33" s="2">
        <v>51.080002</v>
      </c>
      <c r="L33" s="2">
        <v>101.879997</v>
      </c>
      <c r="M33" s="2">
        <v>45.970001000000003</v>
      </c>
      <c r="N33" s="2">
        <v>97.510002</v>
      </c>
      <c r="O33" s="2">
        <v>205.75</v>
      </c>
      <c r="P33" s="2">
        <v>109.699997</v>
      </c>
      <c r="Q33" s="2">
        <v>19.379999000000002</v>
      </c>
      <c r="R33" s="2">
        <v>171.820007</v>
      </c>
      <c r="S33" s="2">
        <v>18.16</v>
      </c>
      <c r="T33" s="2">
        <v>78.199996999999996</v>
      </c>
      <c r="U33" s="2">
        <v>28.139999</v>
      </c>
      <c r="V33" s="2">
        <v>67.5</v>
      </c>
      <c r="W33" s="2">
        <v>83.989998</v>
      </c>
      <c r="X33" s="2">
        <v>25</v>
      </c>
      <c r="Y33" s="2">
        <v>47.200001</v>
      </c>
      <c r="Z33" s="2">
        <v>172.38000500000001</v>
      </c>
      <c r="AA33" s="2">
        <v>142.39999399999999</v>
      </c>
      <c r="AB33" s="2">
        <v>20.575001</v>
      </c>
      <c r="AC33" s="77">
        <v>279.98998999999998</v>
      </c>
    </row>
    <row r="34" spans="1:29" x14ac:dyDescent="0.2">
      <c r="A34" s="7">
        <v>43661</v>
      </c>
      <c r="B34" s="16">
        <v>8.8898289685436183</v>
      </c>
      <c r="C34" s="2">
        <v>114.66999800000001</v>
      </c>
      <c r="D34" s="2">
        <v>585.40002400000003</v>
      </c>
      <c r="E34" s="2">
        <v>136.199997</v>
      </c>
      <c r="F34" s="2">
        <v>22.01</v>
      </c>
      <c r="G34" s="2">
        <v>97</v>
      </c>
      <c r="H34" s="2">
        <v>309.94000199999999</v>
      </c>
      <c r="I34" s="2">
        <v>437</v>
      </c>
      <c r="J34" s="2">
        <v>39.400002000000001</v>
      </c>
      <c r="K34" s="2">
        <v>47.790000999999997</v>
      </c>
      <c r="L34" s="2">
        <v>101.279999</v>
      </c>
      <c r="M34" s="2">
        <v>47.779998999999997</v>
      </c>
      <c r="N34" s="2">
        <v>99.290001000000004</v>
      </c>
      <c r="O34" s="2">
        <v>213.63000500000001</v>
      </c>
      <c r="P34" s="2">
        <v>115.540001</v>
      </c>
      <c r="Q34" s="2">
        <v>18.940000999999999</v>
      </c>
      <c r="R34" s="2">
        <v>171.199997</v>
      </c>
      <c r="S34" s="2">
        <v>18.379999000000002</v>
      </c>
      <c r="T34" s="2">
        <v>81.220000999999996</v>
      </c>
      <c r="U34" s="2">
        <v>29.700001</v>
      </c>
      <c r="V34" s="2">
        <v>71.730002999999996</v>
      </c>
      <c r="W34" s="2">
        <v>87.769997000000004</v>
      </c>
      <c r="X34" s="2">
        <v>26.4</v>
      </c>
      <c r="Y34" s="2">
        <v>49.25</v>
      </c>
      <c r="Z34" s="2">
        <v>184.699997</v>
      </c>
      <c r="AA34" s="2">
        <v>150.39999399999999</v>
      </c>
      <c r="AB34" s="2">
        <v>20.375</v>
      </c>
      <c r="AC34" s="77">
        <v>271.48998999999998</v>
      </c>
    </row>
    <row r="35" spans="1:29" x14ac:dyDescent="0.2">
      <c r="A35" s="7">
        <v>43689</v>
      </c>
      <c r="B35" s="16">
        <v>8.8655272978055102</v>
      </c>
      <c r="C35" s="2">
        <v>106.720001</v>
      </c>
      <c r="D35" s="2">
        <v>553.59997599999997</v>
      </c>
      <c r="E35" s="2">
        <v>139.60000600000001</v>
      </c>
      <c r="F35" s="2">
        <v>19.959999</v>
      </c>
      <c r="G35" s="2">
        <v>90.5</v>
      </c>
      <c r="H35" s="2">
        <v>367</v>
      </c>
      <c r="I35" s="2">
        <v>410.60000600000001</v>
      </c>
      <c r="J35" s="2">
        <v>41.75</v>
      </c>
      <c r="K35" s="2">
        <v>50.59</v>
      </c>
      <c r="L35" s="2">
        <v>106.5</v>
      </c>
      <c r="M35" s="2">
        <v>49.540000999999997</v>
      </c>
      <c r="N35" s="2">
        <v>101.66999800000001</v>
      </c>
      <c r="O35" s="2">
        <v>220.44000199999999</v>
      </c>
      <c r="P35" s="2">
        <v>108.44000200000001</v>
      </c>
      <c r="Q35" s="2">
        <v>19.27</v>
      </c>
      <c r="R35" s="2">
        <v>166.58999600000001</v>
      </c>
      <c r="S35" s="2">
        <v>18.600000000000001</v>
      </c>
      <c r="T35" s="2">
        <v>78.550003000000004</v>
      </c>
      <c r="U35" s="2">
        <v>26.4</v>
      </c>
      <c r="V35" s="2">
        <v>64.610000999999997</v>
      </c>
      <c r="W35" s="2">
        <v>97.139999000000003</v>
      </c>
      <c r="X35" s="2">
        <v>26</v>
      </c>
      <c r="Y35" s="2">
        <v>50.790000999999997</v>
      </c>
      <c r="Z35" s="2">
        <v>192.5</v>
      </c>
      <c r="AA35" s="2">
        <v>143.800003</v>
      </c>
      <c r="AB35" s="2">
        <v>20.58</v>
      </c>
      <c r="AC35" s="77">
        <v>279</v>
      </c>
    </row>
    <row r="36" spans="1:29" x14ac:dyDescent="0.2">
      <c r="A36" s="7">
        <v>43717</v>
      </c>
      <c r="B36" s="16">
        <v>9.0642623202680177</v>
      </c>
      <c r="C36" s="2">
        <v>114.5</v>
      </c>
      <c r="D36" s="2">
        <v>507.20001200000002</v>
      </c>
      <c r="E36" s="2">
        <v>144.83999600000001</v>
      </c>
      <c r="F36" s="2">
        <v>21.940000999999999</v>
      </c>
      <c r="G36" s="2">
        <v>93.5</v>
      </c>
      <c r="H36" s="2">
        <v>384.01998900000001</v>
      </c>
      <c r="I36" s="2">
        <v>425</v>
      </c>
      <c r="J36" s="2">
        <v>42.974997999999999</v>
      </c>
      <c r="K36" s="2">
        <v>51.400002000000001</v>
      </c>
      <c r="L36" s="2">
        <v>112.720001</v>
      </c>
      <c r="M36" s="2">
        <v>52.16</v>
      </c>
      <c r="N36" s="2">
        <v>108.800003</v>
      </c>
      <c r="O36" s="2">
        <v>220.5</v>
      </c>
      <c r="P36" s="2">
        <v>113.709999</v>
      </c>
      <c r="Q36" s="2">
        <v>16.68</v>
      </c>
      <c r="R36" s="2">
        <v>139.970001</v>
      </c>
      <c r="S36" s="2">
        <v>18.02</v>
      </c>
      <c r="T36" s="2">
        <v>83.82</v>
      </c>
      <c r="U36" s="2">
        <v>27.200001</v>
      </c>
      <c r="V36" s="2">
        <v>66.760002</v>
      </c>
      <c r="W36" s="2">
        <v>93.129997000000003</v>
      </c>
      <c r="X36" s="2">
        <v>21.5</v>
      </c>
      <c r="Y36" s="2">
        <v>53.59</v>
      </c>
      <c r="Z36" s="2">
        <v>217.25</v>
      </c>
      <c r="AA36" s="2">
        <v>161.800003</v>
      </c>
      <c r="AB36" s="2">
        <v>21.66</v>
      </c>
      <c r="AC36" s="77">
        <v>290.58999599999999</v>
      </c>
    </row>
    <row r="37" spans="1:29" x14ac:dyDescent="0.2">
      <c r="A37" s="7">
        <v>43745</v>
      </c>
      <c r="B37" s="16">
        <v>9.0161047074179628</v>
      </c>
      <c r="C37" s="2">
        <v>118.099998</v>
      </c>
      <c r="D37" s="2">
        <v>527</v>
      </c>
      <c r="E37" s="2">
        <v>146.970001</v>
      </c>
      <c r="F37" s="2">
        <v>21.530000999999999</v>
      </c>
      <c r="G37" s="2">
        <v>95</v>
      </c>
      <c r="H37" s="2">
        <v>326.82000699999998</v>
      </c>
      <c r="I37" s="2">
        <v>408.29998799999998</v>
      </c>
      <c r="J37" s="2">
        <v>41.005001</v>
      </c>
      <c r="K37" s="2">
        <v>51.75</v>
      </c>
      <c r="L37" s="2">
        <v>106.860001</v>
      </c>
      <c r="M37" s="2">
        <v>50.150002000000001</v>
      </c>
      <c r="N37" s="2">
        <v>107.91999800000001</v>
      </c>
      <c r="O37" s="2">
        <v>211.10000600000001</v>
      </c>
      <c r="P37" s="2">
        <v>114.19000200000001</v>
      </c>
      <c r="Q37" s="2">
        <v>16.899999999999999</v>
      </c>
      <c r="R37" s="2">
        <v>118.709999</v>
      </c>
      <c r="S37" s="2">
        <v>18.75</v>
      </c>
      <c r="T37" s="2">
        <v>79.129997000000003</v>
      </c>
      <c r="U37" s="2">
        <v>26.5</v>
      </c>
      <c r="V37" s="2">
        <v>67.870002999999997</v>
      </c>
      <c r="W37" s="2">
        <v>93.510002</v>
      </c>
      <c r="X37" s="2">
        <v>21.200001</v>
      </c>
      <c r="Y37" s="2">
        <v>51.23</v>
      </c>
      <c r="Z37" s="2">
        <v>223.050003</v>
      </c>
      <c r="AA37" s="2">
        <v>155</v>
      </c>
      <c r="AB37" s="2">
        <v>22.719999000000001</v>
      </c>
      <c r="AC37" s="77">
        <v>300.459991</v>
      </c>
    </row>
    <row r="38" spans="1:29" x14ac:dyDescent="0.2">
      <c r="A38" s="7">
        <v>43773</v>
      </c>
      <c r="B38" s="16">
        <v>9.3230935230674703</v>
      </c>
      <c r="C38" s="2">
        <v>118.400002</v>
      </c>
      <c r="D38" s="2">
        <v>560</v>
      </c>
      <c r="E38" s="2">
        <v>144.229996</v>
      </c>
      <c r="F38" s="2">
        <v>23.700001</v>
      </c>
      <c r="G38" s="2">
        <v>90.5</v>
      </c>
      <c r="H38" s="2">
        <v>318.38000499999998</v>
      </c>
      <c r="I38" s="2">
        <v>418</v>
      </c>
      <c r="J38" s="2">
        <v>39.560001</v>
      </c>
      <c r="K38" s="2">
        <v>57.150002000000001</v>
      </c>
      <c r="L38" s="2">
        <v>105</v>
      </c>
      <c r="M38" s="2">
        <v>55.07</v>
      </c>
      <c r="N38" s="2">
        <v>109</v>
      </c>
      <c r="O38" s="2">
        <v>190.16000399999999</v>
      </c>
      <c r="P38" s="2">
        <v>129.08000200000001</v>
      </c>
      <c r="Q38" s="2">
        <v>19.43</v>
      </c>
      <c r="R38" s="2">
        <v>137.16999799999999</v>
      </c>
      <c r="S38" s="2">
        <v>19.889999</v>
      </c>
      <c r="T38" s="2">
        <v>89.5</v>
      </c>
      <c r="U38" s="2">
        <v>26.299999</v>
      </c>
      <c r="V38" s="2">
        <v>74.940002000000007</v>
      </c>
      <c r="W38" s="2">
        <v>79.519997000000004</v>
      </c>
      <c r="X38" s="2">
        <v>22</v>
      </c>
      <c r="Y38" s="2">
        <v>56.369999</v>
      </c>
      <c r="Z38" s="2">
        <v>242</v>
      </c>
      <c r="AA38" s="2">
        <v>160.199997</v>
      </c>
      <c r="AB38" s="2">
        <v>22.4</v>
      </c>
      <c r="AC38" s="77">
        <v>318.79998799999998</v>
      </c>
    </row>
    <row r="39" spans="1:29" x14ac:dyDescent="0.2">
      <c r="A39" s="7">
        <v>43801</v>
      </c>
      <c r="B39" s="16">
        <v>9.7901029504067356</v>
      </c>
      <c r="C39" s="2">
        <v>119.150002</v>
      </c>
      <c r="D39" s="2">
        <v>647.20001200000002</v>
      </c>
      <c r="E39" s="2">
        <v>142.300003</v>
      </c>
      <c r="F39" s="2">
        <v>21.99</v>
      </c>
      <c r="G39" s="2">
        <v>94.5</v>
      </c>
      <c r="H39" s="2">
        <v>336</v>
      </c>
      <c r="I39" s="2">
        <v>441.20001200000002</v>
      </c>
      <c r="J39" s="2">
        <v>42.195</v>
      </c>
      <c r="K39" s="2">
        <v>56.02</v>
      </c>
      <c r="L39" s="2">
        <v>103.599998</v>
      </c>
      <c r="M39" s="2">
        <v>55.419998</v>
      </c>
      <c r="N39" s="2">
        <v>111.199997</v>
      </c>
      <c r="O39" s="2">
        <v>195.38000500000001</v>
      </c>
      <c r="P39" s="2">
        <v>132.30999800000001</v>
      </c>
      <c r="Q39" s="2">
        <v>19.260000000000002</v>
      </c>
      <c r="R39" s="2">
        <v>102.150002</v>
      </c>
      <c r="S39" s="2">
        <v>20.68</v>
      </c>
      <c r="T39" s="2">
        <v>92.980002999999996</v>
      </c>
      <c r="U39" s="2">
        <v>28.24</v>
      </c>
      <c r="V39" s="2">
        <v>75.419998000000007</v>
      </c>
      <c r="W39" s="2">
        <v>79.430000000000007</v>
      </c>
      <c r="X39" s="2">
        <v>22.049999</v>
      </c>
      <c r="Y39" s="2">
        <v>58.200001</v>
      </c>
      <c r="Z39" s="2">
        <v>247.300003</v>
      </c>
      <c r="AA39" s="2">
        <v>181.199997</v>
      </c>
      <c r="AB39" s="2">
        <v>23.370000999999998</v>
      </c>
    </row>
    <row r="40" spans="1:29" x14ac:dyDescent="0.2">
      <c r="A40" s="7">
        <v>43829</v>
      </c>
      <c r="B40" s="16">
        <v>10.048360502146586</v>
      </c>
      <c r="C40" s="2">
        <v>119.800003</v>
      </c>
      <c r="D40" s="2">
        <v>681.20001200000002</v>
      </c>
      <c r="E40" s="2">
        <v>143.86000100000001</v>
      </c>
      <c r="F40" s="2">
        <v>21.74</v>
      </c>
      <c r="G40" s="2">
        <v>103</v>
      </c>
      <c r="H40" s="2">
        <v>408.38000499999998</v>
      </c>
      <c r="I40" s="2">
        <v>459</v>
      </c>
      <c r="J40" s="2">
        <v>43.845001000000003</v>
      </c>
      <c r="K40" s="2">
        <v>58.419998</v>
      </c>
      <c r="L40" s="2">
        <v>106.32</v>
      </c>
      <c r="M40" s="2">
        <v>55.380001</v>
      </c>
      <c r="N40" s="2">
        <v>113.769997</v>
      </c>
      <c r="O40" s="2">
        <v>197.58000200000001</v>
      </c>
      <c r="P40" s="2">
        <v>139.89999399999999</v>
      </c>
      <c r="Q40" s="2">
        <v>18.899999999999999</v>
      </c>
      <c r="R40" s="2">
        <v>101</v>
      </c>
      <c r="S40" s="2">
        <v>20.889999</v>
      </c>
      <c r="T40" s="2">
        <v>94.949996999999996</v>
      </c>
      <c r="U40" s="2">
        <v>28.5</v>
      </c>
      <c r="V40" s="2">
        <v>80.150002000000001</v>
      </c>
      <c r="W40" s="2">
        <v>82.639999000000003</v>
      </c>
      <c r="X40" s="2">
        <v>25.549999</v>
      </c>
      <c r="Y40" s="2">
        <v>58.080002</v>
      </c>
      <c r="Z40" s="2">
        <v>266.20001200000002</v>
      </c>
      <c r="AA40" s="2">
        <v>193.60000600000001</v>
      </c>
      <c r="AB40" s="2">
        <v>22.795000000000002</v>
      </c>
    </row>
    <row r="41" spans="1:29" x14ac:dyDescent="0.2">
      <c r="A41" s="7">
        <v>43857</v>
      </c>
      <c r="B41" s="16">
        <v>10.208</v>
      </c>
      <c r="C41" s="2">
        <v>113.19000200000001</v>
      </c>
      <c r="D41" s="2">
        <v>661</v>
      </c>
      <c r="E41" s="2">
        <v>139.19000199999999</v>
      </c>
      <c r="F41" s="2">
        <v>18.995000999999998</v>
      </c>
      <c r="G41" s="2">
        <v>103</v>
      </c>
      <c r="H41" s="2">
        <v>447.61999500000002</v>
      </c>
      <c r="I41" s="2">
        <v>473</v>
      </c>
      <c r="J41" s="2">
        <v>45.104999999999997</v>
      </c>
      <c r="K41" s="2">
        <v>60.130001</v>
      </c>
      <c r="L41" s="2">
        <v>107.900002</v>
      </c>
      <c r="M41" s="2">
        <v>51.630001</v>
      </c>
      <c r="N41" s="2">
        <v>118.5</v>
      </c>
      <c r="O41" s="2">
        <v>207.83999600000001</v>
      </c>
      <c r="P41" s="2">
        <v>130.270004</v>
      </c>
      <c r="Q41" s="2">
        <v>20.18</v>
      </c>
      <c r="R41" s="2">
        <v>111.82</v>
      </c>
      <c r="S41" s="2">
        <v>20.780000999999999</v>
      </c>
      <c r="T41" s="2">
        <v>94.860000999999997</v>
      </c>
      <c r="U41" s="2">
        <v>29.120000999999998</v>
      </c>
      <c r="V41" s="2">
        <v>76.260002</v>
      </c>
      <c r="W41" s="2">
        <v>75.440002000000007</v>
      </c>
      <c r="X41" s="2">
        <v>25.35</v>
      </c>
      <c r="Y41" s="2">
        <v>61.25</v>
      </c>
      <c r="Z41" s="2">
        <v>264.70001200000002</v>
      </c>
      <c r="AA41" s="2">
        <v>181.39999399999999</v>
      </c>
      <c r="AB41" s="2">
        <v>22.24</v>
      </c>
    </row>
    <row r="42" spans="1:29" x14ac:dyDescent="0.2">
      <c r="A42" s="7">
        <v>43885</v>
      </c>
      <c r="B42" s="16">
        <v>9.73</v>
      </c>
      <c r="C42" s="2">
        <v>117.459999</v>
      </c>
      <c r="D42" s="2">
        <v>702.40002400000003</v>
      </c>
      <c r="E42" s="2">
        <v>130</v>
      </c>
      <c r="F42" s="2">
        <v>18.495000999999998</v>
      </c>
      <c r="G42" s="2">
        <v>96.5</v>
      </c>
      <c r="H42" s="2">
        <v>482</v>
      </c>
      <c r="I42" s="2">
        <v>475</v>
      </c>
      <c r="J42" s="2">
        <v>43.255001</v>
      </c>
      <c r="K42" s="2">
        <v>61.740001999999997</v>
      </c>
      <c r="L42" s="2">
        <v>107.019997</v>
      </c>
      <c r="M42" s="2">
        <v>49.68</v>
      </c>
      <c r="N42" s="2">
        <v>111.900002</v>
      </c>
      <c r="O42" s="2">
        <v>210.58000200000001</v>
      </c>
      <c r="P42" s="2">
        <v>131.44000199999999</v>
      </c>
      <c r="Q42" s="2">
        <v>19.920000000000002</v>
      </c>
      <c r="R42" s="2">
        <v>119.989998</v>
      </c>
      <c r="S42" s="2">
        <v>18.09</v>
      </c>
      <c r="T42" s="2">
        <v>101.66999800000001</v>
      </c>
      <c r="U42" s="2">
        <v>35.18</v>
      </c>
      <c r="V42" s="2">
        <v>73.379997000000003</v>
      </c>
      <c r="W42" s="2">
        <v>68.790001000000004</v>
      </c>
      <c r="X42" s="2">
        <v>21.049999</v>
      </c>
      <c r="Y42" s="2">
        <v>65.879997000000003</v>
      </c>
      <c r="Z42" s="2">
        <v>273.10000600000001</v>
      </c>
      <c r="AA42" s="2">
        <v>190</v>
      </c>
      <c r="AB42" s="2">
        <v>23.16</v>
      </c>
    </row>
    <row r="43" spans="1:29" x14ac:dyDescent="0.2">
      <c r="A43" s="7">
        <v>43889</v>
      </c>
      <c r="B43" s="16">
        <v>9.73</v>
      </c>
      <c r="C43" s="2">
        <v>107.69000200000001</v>
      </c>
      <c r="D43" s="2">
        <v>640</v>
      </c>
      <c r="E43" s="2">
        <v>115.949997</v>
      </c>
      <c r="F43" s="2">
        <v>17.5</v>
      </c>
      <c r="G43" s="2">
        <v>91</v>
      </c>
      <c r="H43" s="2">
        <v>422.63501000000002</v>
      </c>
      <c r="I43" s="2">
        <v>415</v>
      </c>
      <c r="J43" s="2">
        <v>37.740001999999997</v>
      </c>
      <c r="K43" s="2">
        <v>58.139999000000003</v>
      </c>
      <c r="L43" s="2">
        <v>99.82</v>
      </c>
      <c r="M43" s="2">
        <v>44.32</v>
      </c>
      <c r="N43" s="2">
        <v>98.970000999999996</v>
      </c>
      <c r="O43" s="2">
        <v>196</v>
      </c>
      <c r="P43" s="2">
        <v>117.519997</v>
      </c>
      <c r="Q43" s="2">
        <v>15.7</v>
      </c>
      <c r="R43" s="2">
        <v>98.809997999999993</v>
      </c>
      <c r="S43" s="2">
        <v>16.149999999999999</v>
      </c>
      <c r="T43" s="2">
        <v>90.82</v>
      </c>
      <c r="U43" s="2">
        <v>32.740001999999997</v>
      </c>
      <c r="V43" s="2">
        <v>62</v>
      </c>
      <c r="W43" s="2">
        <v>56.360000999999997</v>
      </c>
      <c r="X43" s="2">
        <v>19.059999000000001</v>
      </c>
      <c r="Y43" s="2">
        <v>58.77</v>
      </c>
      <c r="Z43" s="2">
        <v>245</v>
      </c>
      <c r="AA43" s="2">
        <v>182</v>
      </c>
      <c r="AB43" s="2">
        <v>21.5</v>
      </c>
    </row>
    <row r="45" spans="1:29" ht="24" x14ac:dyDescent="0.2">
      <c r="B45" s="80" t="s">
        <v>56</v>
      </c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</row>
    <row r="46" spans="1:29" x14ac:dyDescent="0.2">
      <c r="A46" s="6" t="s">
        <v>0</v>
      </c>
      <c r="B46" s="19" t="s">
        <v>70</v>
      </c>
      <c r="C46" s="6" t="s">
        <v>30</v>
      </c>
      <c r="D46" s="6" t="s">
        <v>51</v>
      </c>
      <c r="E46" s="6" t="s">
        <v>52</v>
      </c>
      <c r="F46" s="6" t="s">
        <v>48</v>
      </c>
      <c r="G46" s="6" t="s">
        <v>32</v>
      </c>
      <c r="H46" s="6" t="s">
        <v>33</v>
      </c>
      <c r="I46" s="6" t="s">
        <v>34</v>
      </c>
      <c r="J46" s="6" t="s">
        <v>47</v>
      </c>
      <c r="K46" s="6" t="s">
        <v>35</v>
      </c>
      <c r="L46" s="6" t="s">
        <v>31</v>
      </c>
      <c r="M46" s="6" t="s">
        <v>36</v>
      </c>
      <c r="N46" s="6" t="s">
        <v>50</v>
      </c>
      <c r="O46" s="6" t="s">
        <v>49</v>
      </c>
      <c r="P46" s="6" t="s">
        <v>37</v>
      </c>
      <c r="Q46" s="6" t="s">
        <v>38</v>
      </c>
      <c r="R46" s="6" t="s">
        <v>39</v>
      </c>
      <c r="S46" s="6" t="s">
        <v>54</v>
      </c>
      <c r="T46" s="6" t="s">
        <v>40</v>
      </c>
      <c r="U46" s="6" t="s">
        <v>41</v>
      </c>
      <c r="V46" s="6" t="s">
        <v>42</v>
      </c>
      <c r="W46" s="6" t="s">
        <v>55</v>
      </c>
      <c r="X46" s="6" t="s">
        <v>43</v>
      </c>
      <c r="Y46" s="6" t="s">
        <v>44</v>
      </c>
      <c r="Z46" s="6" t="s">
        <v>25</v>
      </c>
      <c r="AA46" s="6" t="s">
        <v>46</v>
      </c>
      <c r="AB46" s="6" t="s">
        <v>45</v>
      </c>
    </row>
    <row r="47" spans="1:29" x14ac:dyDescent="0.2">
      <c r="A47" s="7">
        <v>42821</v>
      </c>
      <c r="B47" s="10">
        <f>B4/B3-1</f>
        <v>-2.6017517372179166E-2</v>
      </c>
      <c r="C47" s="10">
        <f>C4/C3-1</f>
        <v>-1.9049046745489684E-2</v>
      </c>
      <c r="D47" s="10">
        <f>D4/D3-1</f>
        <v>4.1984732824427384E-2</v>
      </c>
      <c r="E47" s="10">
        <f t="shared" ref="E47:Q47" si="0">E4/E3-1</f>
        <v>-9.068364808891749E-2</v>
      </c>
      <c r="F47" s="10">
        <f t="shared" si="0"/>
        <v>3.0187158627175137E-3</v>
      </c>
      <c r="G47" s="10">
        <f t="shared" si="0"/>
        <v>-3.1732184087067683E-3</v>
      </c>
      <c r="H47" s="10">
        <f t="shared" si="0"/>
        <v>0.14847825544849069</v>
      </c>
      <c r="I47" s="10">
        <f t="shared" si="0"/>
        <v>-7.3411792941176501E-2</v>
      </c>
      <c r="J47" s="10">
        <f t="shared" si="0"/>
        <v>2.1632972784368487E-2</v>
      </c>
      <c r="K47" s="10">
        <f t="shared" si="0"/>
        <v>-4.6158177488268226E-2</v>
      </c>
      <c r="L47" s="10">
        <f t="shared" si="0"/>
        <v>3.6388209018391349E-2</v>
      </c>
      <c r="M47" s="10">
        <f t="shared" si="0"/>
        <v>-3.2531544901189369E-2</v>
      </c>
      <c r="N47" s="10">
        <f t="shared" si="0"/>
        <v>2.3598931223476338E-3</v>
      </c>
      <c r="O47" s="10">
        <f t="shared" si="0"/>
        <v>1.5738117473432345E-2</v>
      </c>
      <c r="P47" s="10">
        <f t="shared" si="0"/>
        <v>-4.8080123496496818E-2</v>
      </c>
      <c r="Q47" s="10">
        <f t="shared" si="0"/>
        <v>-1.0040210843373476E-2</v>
      </c>
      <c r="R47" s="10">
        <f t="shared" ref="R47:AC47" si="1">R4/R3-1</f>
        <v>-3.6708285055116141E-2</v>
      </c>
      <c r="S47" s="10">
        <f t="shared" si="1"/>
        <v>8.8757396449703929E-2</v>
      </c>
      <c r="T47" s="10">
        <f t="shared" si="1"/>
        <v>2.7644091987397701E-3</v>
      </c>
      <c r="U47" s="10">
        <f t="shared" si="1"/>
        <v>5.407072368421062E-2</v>
      </c>
      <c r="V47" s="10">
        <f t="shared" si="1"/>
        <v>-4.7259931196914073E-2</v>
      </c>
      <c r="W47" s="10">
        <f t="shared" si="1"/>
        <v>2.2892388238274997E-2</v>
      </c>
      <c r="X47" s="10">
        <f t="shared" si="1"/>
        <v>-8.163267648896233E-2</v>
      </c>
      <c r="Y47" s="10">
        <f t="shared" si="1"/>
        <v>-2.0346384942160678E-2</v>
      </c>
      <c r="Z47" s="10">
        <f t="shared" si="1"/>
        <v>5.9947889834020662E-2</v>
      </c>
      <c r="AA47" s="10">
        <f t="shared" si="1"/>
        <v>1.5504702900756673E-2</v>
      </c>
      <c r="AB47" s="10">
        <f t="shared" si="1"/>
        <v>-4.1342414462179788E-2</v>
      </c>
      <c r="AC47" s="10">
        <f t="shared" si="1"/>
        <v>1.1488054415509819E-2</v>
      </c>
    </row>
    <row r="48" spans="1:29" x14ac:dyDescent="0.2">
      <c r="A48" s="7">
        <v>42849</v>
      </c>
      <c r="B48" s="10">
        <f t="shared" ref="B48:B86" si="2">B5/B4-1</f>
        <v>-6.3073937001344449E-3</v>
      </c>
      <c r="C48" s="10">
        <f t="shared" ref="C48:Q63" si="3">C5/C4-1</f>
        <v>7.9977060413279233E-2</v>
      </c>
      <c r="D48" s="10">
        <f t="shared" si="3"/>
        <v>6.4102564102564097E-2</v>
      </c>
      <c r="E48" s="10">
        <f t="shared" si="3"/>
        <v>0.11018184545454535</v>
      </c>
      <c r="F48" s="10">
        <f t="shared" si="3"/>
        <v>3.9671682626539084E-2</v>
      </c>
      <c r="G48" s="10">
        <f t="shared" si="3"/>
        <v>-5.4570169747253372E-3</v>
      </c>
      <c r="H48" s="10">
        <f t="shared" si="3"/>
        <v>0.14114199965701313</v>
      </c>
      <c r="I48" s="10">
        <f t="shared" si="3"/>
        <v>-3.5043139716906202E-2</v>
      </c>
      <c r="J48" s="10">
        <f t="shared" si="3"/>
        <v>6.9672094615024216E-2</v>
      </c>
      <c r="K48" s="10">
        <f t="shared" si="3"/>
        <v>7.7604044780290593E-2</v>
      </c>
      <c r="L48" s="10">
        <f t="shared" si="3"/>
        <v>-5.851820393970919E-3</v>
      </c>
      <c r="M48" s="10">
        <f t="shared" si="3"/>
        <v>-2.2259033862183308E-2</v>
      </c>
      <c r="N48" s="10">
        <f t="shared" si="3"/>
        <v>8.178488532037953E-3</v>
      </c>
      <c r="O48" s="10">
        <f t="shared" si="3"/>
        <v>3.9975231794619814E-2</v>
      </c>
      <c r="P48" s="10">
        <f t="shared" si="3"/>
        <v>1.1925687032920518E-2</v>
      </c>
      <c r="Q48" s="10">
        <f t="shared" si="3"/>
        <v>0.10699802773823652</v>
      </c>
      <c r="R48" s="10">
        <f t="shared" ref="R48:AC48" si="4">R5/R4-1</f>
        <v>-4.0680731606825948E-2</v>
      </c>
      <c r="S48" s="10">
        <f t="shared" si="4"/>
        <v>8.2427536231884035E-2</v>
      </c>
      <c r="T48" s="10">
        <f t="shared" si="4"/>
        <v>3.418326529910698E-2</v>
      </c>
      <c r="U48" s="10">
        <f t="shared" si="4"/>
        <v>1.618876535985958E-2</v>
      </c>
      <c r="V48" s="10">
        <f t="shared" si="4"/>
        <v>4.0985084995077692E-2</v>
      </c>
      <c r="W48" s="10">
        <f t="shared" si="4"/>
        <v>5.4826621340524628E-3</v>
      </c>
      <c r="X48" s="10">
        <f t="shared" si="4"/>
        <v>8.3333055555554481E-3</v>
      </c>
      <c r="Y48" s="10">
        <f t="shared" si="4"/>
        <v>2.75049108193961E-2</v>
      </c>
      <c r="Z48" s="10">
        <f t="shared" si="4"/>
        <v>1.7213098360655765E-2</v>
      </c>
      <c r="AA48" s="10">
        <f t="shared" si="4"/>
        <v>7.5328572794164383E-2</v>
      </c>
      <c r="AB48" s="10">
        <f t="shared" si="4"/>
        <v>-4.4647338642685996E-2</v>
      </c>
      <c r="AC48" s="10">
        <f t="shared" si="4"/>
        <v>3.4072795938051348E-2</v>
      </c>
    </row>
    <row r="49" spans="1:29" x14ac:dyDescent="0.2">
      <c r="A49" s="7">
        <v>42877</v>
      </c>
      <c r="B49" s="10">
        <f t="shared" si="2"/>
        <v>8.034716077045756E-3</v>
      </c>
      <c r="C49" s="10">
        <f t="shared" si="3"/>
        <v>4.75492795005521E-2</v>
      </c>
      <c r="D49" s="10">
        <f t="shared" si="3"/>
        <v>3.5283993115318379E-2</v>
      </c>
      <c r="E49" s="10">
        <f t="shared" si="3"/>
        <v>3.3245962170505461E-2</v>
      </c>
      <c r="F49" s="10">
        <f t="shared" si="3"/>
        <v>-1.9473736842105183E-2</v>
      </c>
      <c r="G49" s="10">
        <f t="shared" si="3"/>
        <v>1.5089181803185747E-2</v>
      </c>
      <c r="H49" s="10">
        <f t="shared" si="3"/>
        <v>0.15396458419387771</v>
      </c>
      <c r="I49" s="10">
        <f t="shared" si="3"/>
        <v>0.20105261578947364</v>
      </c>
      <c r="J49" s="10">
        <f t="shared" si="3"/>
        <v>1.2611749680715212E-2</v>
      </c>
      <c r="K49" s="10">
        <f t="shared" si="3"/>
        <v>0.13663740416210302</v>
      </c>
      <c r="L49" s="10">
        <f t="shared" si="3"/>
        <v>7.9136732994247172E-2</v>
      </c>
      <c r="M49" s="10">
        <f t="shared" si="3"/>
        <v>0.10220384833606588</v>
      </c>
      <c r="N49" s="10">
        <f t="shared" si="3"/>
        <v>2.3353011020734948E-2</v>
      </c>
      <c r="O49" s="10">
        <f t="shared" si="3"/>
        <v>0.10473776427526205</v>
      </c>
      <c r="P49" s="10">
        <f t="shared" si="3"/>
        <v>-1.5829034691079102E-2</v>
      </c>
      <c r="Q49" s="10">
        <f t="shared" si="3"/>
        <v>-2.244617498854784E-2</v>
      </c>
      <c r="R49" s="10">
        <f t="shared" ref="R49:AC49" si="5">R6/R5-1</f>
        <v>-7.3647786923899949E-2</v>
      </c>
      <c r="S49" s="10">
        <f t="shared" si="5"/>
        <v>6.4435146443514668E-2</v>
      </c>
      <c r="T49" s="10">
        <f t="shared" si="5"/>
        <v>4.1050273771161772E-2</v>
      </c>
      <c r="U49" s="10">
        <f t="shared" si="5"/>
        <v>-3.6467947657119471E-3</v>
      </c>
      <c r="V49" s="10">
        <f t="shared" si="5"/>
        <v>3.7681649205812739E-2</v>
      </c>
      <c r="W49" s="10">
        <f t="shared" si="5"/>
        <v>6.1768086302813607E-2</v>
      </c>
      <c r="X49" s="10">
        <f t="shared" si="5"/>
        <v>-6.0606089823859288E-2</v>
      </c>
      <c r="Y49" s="10">
        <f t="shared" si="5"/>
        <v>3.1412099660964365E-2</v>
      </c>
      <c r="Z49" s="10">
        <f t="shared" si="5"/>
        <v>-3.0620427568419428E-2</v>
      </c>
      <c r="AA49" s="10">
        <f t="shared" si="5"/>
        <v>3.996238909191141E-2</v>
      </c>
      <c r="AB49" s="10">
        <f t="shared" si="5"/>
        <v>7.5411577270313446E-2</v>
      </c>
      <c r="AC49" s="10">
        <f t="shared" si="5"/>
        <v>5.371547920271591E-2</v>
      </c>
    </row>
    <row r="50" spans="1:29" x14ac:dyDescent="0.2">
      <c r="A50" s="7">
        <v>42905</v>
      </c>
      <c r="B50" s="10">
        <f t="shared" si="2"/>
        <v>-3.9486507038654084E-3</v>
      </c>
      <c r="C50" s="10">
        <f t="shared" si="3"/>
        <v>-4.1576667728501771E-2</v>
      </c>
      <c r="D50" s="10">
        <f t="shared" si="3"/>
        <v>-4.1562759767248547E-3</v>
      </c>
      <c r="E50" s="10">
        <f t="shared" si="3"/>
        <v>3.0591163417340361E-2</v>
      </c>
      <c r="F50" s="10">
        <f t="shared" si="3"/>
        <v>-2.469130567317801E-2</v>
      </c>
      <c r="G50" s="10">
        <f t="shared" si="3"/>
        <v>6.3063063063063085E-2</v>
      </c>
      <c r="H50" s="10">
        <f t="shared" si="3"/>
        <v>-1.8456781888886331E-2</v>
      </c>
      <c r="I50" s="10">
        <f t="shared" si="3"/>
        <v>-5.7843984108378432E-2</v>
      </c>
      <c r="J50" s="10">
        <f t="shared" si="3"/>
        <v>4.5246791738924763E-2</v>
      </c>
      <c r="K50" s="10">
        <f t="shared" si="3"/>
        <v>4.3844955135868613E-2</v>
      </c>
      <c r="L50" s="10">
        <f t="shared" si="3"/>
        <v>1.2727309090909245E-2</v>
      </c>
      <c r="M50" s="10">
        <f t="shared" si="3"/>
        <v>-4.0210900470705413E-2</v>
      </c>
      <c r="N50" s="10">
        <f t="shared" si="3"/>
        <v>5.7890942640140608E-2</v>
      </c>
      <c r="O50" s="10">
        <f t="shared" si="3"/>
        <v>2.7579203757669424E-2</v>
      </c>
      <c r="P50" s="10">
        <f t="shared" si="3"/>
        <v>2.1014334350786479E-2</v>
      </c>
      <c r="Q50" s="10">
        <f t="shared" si="3"/>
        <v>7.1227788191190244E-2</v>
      </c>
      <c r="R50" s="10">
        <f t="shared" ref="R50:AC50" si="6">R7/R6-1</f>
        <v>-8.0063526905236215E-2</v>
      </c>
      <c r="S50" s="10">
        <f t="shared" si="6"/>
        <v>-4.1666666666666741E-2</v>
      </c>
      <c r="T50" s="10">
        <f t="shared" si="6"/>
        <v>-1.0626065668594697E-2</v>
      </c>
      <c r="U50" s="10">
        <f t="shared" si="6"/>
        <v>2.0805278366403446E-2</v>
      </c>
      <c r="V50" s="10">
        <f t="shared" si="6"/>
        <v>4.8689171144764787E-2</v>
      </c>
      <c r="W50" s="10">
        <f t="shared" si="6"/>
        <v>-3.6790663721086636E-2</v>
      </c>
      <c r="X50" s="10">
        <f t="shared" si="6"/>
        <v>-4.3988272374678727E-2</v>
      </c>
      <c r="Y50" s="10">
        <f t="shared" si="6"/>
        <v>1.4830562226195054E-2</v>
      </c>
      <c r="Z50" s="10">
        <f t="shared" si="6"/>
        <v>-3.1587721573041017E-2</v>
      </c>
      <c r="AA50" s="10">
        <f t="shared" si="6"/>
        <v>9.7197108448410674E-2</v>
      </c>
      <c r="AB50" s="10">
        <f t="shared" si="6"/>
        <v>-0.15061723456790121</v>
      </c>
      <c r="AC50" s="10">
        <f t="shared" si="6"/>
        <v>-4.4788516821128166E-3</v>
      </c>
    </row>
    <row r="51" spans="1:29" x14ac:dyDescent="0.2">
      <c r="A51" s="7">
        <v>42933</v>
      </c>
      <c r="B51" s="10">
        <f t="shared" si="2"/>
        <v>-4.3576486128498182E-3</v>
      </c>
      <c r="C51" s="10">
        <f t="shared" si="3"/>
        <v>1.2072221228663693E-2</v>
      </c>
      <c r="D51" s="10">
        <f t="shared" si="3"/>
        <v>3.255425709515869E-2</v>
      </c>
      <c r="E51" s="10">
        <f t="shared" si="3"/>
        <v>-4.2217704518024757E-2</v>
      </c>
      <c r="F51" s="10">
        <f t="shared" si="3"/>
        <v>5.2834287286736448E-2</v>
      </c>
      <c r="G51" s="10">
        <f t="shared" si="3"/>
        <v>3.8135593220338881E-2</v>
      </c>
      <c r="H51" s="10">
        <f t="shared" si="3"/>
        <v>4.4630743595726496E-2</v>
      </c>
      <c r="I51" s="10">
        <f t="shared" si="3"/>
        <v>-7.3023241860465049E-2</v>
      </c>
      <c r="J51" s="10">
        <f t="shared" si="3"/>
        <v>-3.5143316130116675E-2</v>
      </c>
      <c r="K51" s="10">
        <f t="shared" si="3"/>
        <v>-6.6928452945836936E-3</v>
      </c>
      <c r="L51" s="10">
        <f t="shared" si="3"/>
        <v>2.9922201199681364E-3</v>
      </c>
      <c r="M51" s="10">
        <f t="shared" si="3"/>
        <v>0.10347987637362643</v>
      </c>
      <c r="N51" s="10">
        <f t="shared" si="3"/>
        <v>5.5631015993846678E-3</v>
      </c>
      <c r="O51" s="10">
        <f t="shared" si="3"/>
        <v>1.9948776297321169E-2</v>
      </c>
      <c r="P51" s="10">
        <f t="shared" si="3"/>
        <v>5.5766344075355301E-2</v>
      </c>
      <c r="Q51" s="10">
        <f t="shared" si="3"/>
        <v>2.6684075823093734E-2</v>
      </c>
      <c r="R51" s="10">
        <f t="shared" ref="R51:AC51" si="7">R8/R7-1</f>
        <v>7.8704173060788252E-2</v>
      </c>
      <c r="S51" s="10">
        <f t="shared" si="7"/>
        <v>4.1017227235438991E-2</v>
      </c>
      <c r="T51" s="10">
        <f t="shared" si="7"/>
        <v>4.140791979047509E-2</v>
      </c>
      <c r="U51" s="10">
        <f t="shared" si="7"/>
        <v>4.4914057561273646E-2</v>
      </c>
      <c r="V51" s="10">
        <f t="shared" si="7"/>
        <v>3.664596159484601E-2</v>
      </c>
      <c r="W51" s="10">
        <f t="shared" si="7"/>
        <v>-1.3110916419512009E-3</v>
      </c>
      <c r="X51" s="10">
        <f t="shared" si="7"/>
        <v>-9.202423877449295E-3</v>
      </c>
      <c r="Y51" s="10">
        <f t="shared" si="7"/>
        <v>2.9488543841336146E-2</v>
      </c>
      <c r="Z51" s="10">
        <f t="shared" si="7"/>
        <v>4.9356223175965663E-2</v>
      </c>
      <c r="AA51" s="10">
        <f t="shared" si="7"/>
        <v>9.9299515439629449E-2</v>
      </c>
      <c r="AB51" s="10">
        <f t="shared" si="7"/>
        <v>8.7203483302111806E-4</v>
      </c>
      <c r="AC51" s="10">
        <f t="shared" si="7"/>
        <v>5.2433570552147035E-2</v>
      </c>
    </row>
    <row r="52" spans="1:29" x14ac:dyDescent="0.2">
      <c r="A52" s="7">
        <v>42961</v>
      </c>
      <c r="B52" s="10">
        <f t="shared" si="2"/>
        <v>-1.8839134495600374E-2</v>
      </c>
      <c r="C52" s="10">
        <f t="shared" si="3"/>
        <v>5.6363808410488714E-2</v>
      </c>
      <c r="D52" s="10">
        <f t="shared" si="3"/>
        <v>-9.7008892481811326E-3</v>
      </c>
      <c r="E52" s="10">
        <f t="shared" si="3"/>
        <v>-7.7478930289548109E-2</v>
      </c>
      <c r="F52" s="10">
        <f t="shared" si="3"/>
        <v>-6.2205857930259345E-2</v>
      </c>
      <c r="G52" s="10">
        <f t="shared" si="3"/>
        <v>1.6326530612244872E-2</v>
      </c>
      <c r="H52" s="10">
        <f t="shared" si="3"/>
        <v>1.1602689095611796E-2</v>
      </c>
      <c r="I52" s="10">
        <f t="shared" si="3"/>
        <v>6.8740575984838292E-2</v>
      </c>
      <c r="J52" s="10">
        <f t="shared" si="3"/>
        <v>-1.2818508275175611E-2</v>
      </c>
      <c r="K52" s="10">
        <f t="shared" si="3"/>
        <v>6.0408874061132156E-2</v>
      </c>
      <c r="L52" s="10">
        <f t="shared" si="3"/>
        <v>-3.1622922495599504E-2</v>
      </c>
      <c r="M52" s="10">
        <f t="shared" si="3"/>
        <v>-4.0041513692084751E-2</v>
      </c>
      <c r="N52" s="10">
        <f t="shared" si="3"/>
        <v>-5.1033047307214474E-2</v>
      </c>
      <c r="O52" s="10">
        <f t="shared" si="3"/>
        <v>1.2996230399366926E-2</v>
      </c>
      <c r="P52" s="10">
        <f t="shared" si="3"/>
        <v>5.9900130690482278E-3</v>
      </c>
      <c r="Q52" s="10">
        <f t="shared" si="3"/>
        <v>-8.6493314294559753E-2</v>
      </c>
      <c r="R52" s="10">
        <f t="shared" ref="R52:AC52" si="8">R9/R8-1</f>
        <v>-3.9823036717915317E-2</v>
      </c>
      <c r="S52" s="10">
        <f t="shared" si="8"/>
        <v>1.0244286840031647E-2</v>
      </c>
      <c r="T52" s="10">
        <f t="shared" si="8"/>
        <v>-0.10300696683622124</v>
      </c>
      <c r="U52" s="10">
        <f t="shared" si="8"/>
        <v>-0.10186018067040581</v>
      </c>
      <c r="V52" s="10">
        <f t="shared" si="8"/>
        <v>1.273215959460261E-2</v>
      </c>
      <c r="W52" s="10">
        <f t="shared" si="8"/>
        <v>2.398037766531802E-2</v>
      </c>
      <c r="X52" s="10">
        <f t="shared" si="8"/>
        <v>5.2631611536582357E-2</v>
      </c>
      <c r="Y52" s="10">
        <f t="shared" si="8"/>
        <v>-2.610907411637331E-2</v>
      </c>
      <c r="Z52" s="10">
        <f t="shared" si="8"/>
        <v>4.785280981595097E-2</v>
      </c>
      <c r="AA52" s="10">
        <f t="shared" si="8"/>
        <v>-2.9235338646267039E-2</v>
      </c>
      <c r="AB52" s="10">
        <f t="shared" si="8"/>
        <v>-2.0331106593087456E-2</v>
      </c>
      <c r="AC52" s="10">
        <f t="shared" si="8"/>
        <v>4.026108999654654E-2</v>
      </c>
    </row>
    <row r="53" spans="1:29" x14ac:dyDescent="0.2">
      <c r="A53" s="7">
        <v>42989</v>
      </c>
      <c r="B53" s="10">
        <f t="shared" si="2"/>
        <v>-4.1063445098044049E-4</v>
      </c>
      <c r="C53" s="10">
        <f t="shared" si="3"/>
        <v>-1.7868148299697184E-2</v>
      </c>
      <c r="D53" s="10">
        <f t="shared" si="3"/>
        <v>-8.0816326530612215E-2</v>
      </c>
      <c r="E53" s="10">
        <f t="shared" si="3"/>
        <v>5.3089624837430405E-2</v>
      </c>
      <c r="F53" s="10">
        <f t="shared" si="3"/>
        <v>2.5083610641940535E-3</v>
      </c>
      <c r="G53" s="10">
        <f t="shared" si="3"/>
        <v>1.2048192771084265E-2</v>
      </c>
      <c r="H53" s="10">
        <f t="shared" si="3"/>
        <v>0.23743167287563871</v>
      </c>
      <c r="I53" s="10">
        <f t="shared" si="3"/>
        <v>5.8685446009389741E-2</v>
      </c>
      <c r="J53" s="10">
        <f t="shared" si="3"/>
        <v>6.2549420030105551E-2</v>
      </c>
      <c r="K53" s="10">
        <f t="shared" si="3"/>
        <v>5.6748489411666991E-2</v>
      </c>
      <c r="L53" s="10">
        <f t="shared" si="3"/>
        <v>-4.3129881869873321E-3</v>
      </c>
      <c r="M53" s="10">
        <f t="shared" si="3"/>
        <v>6.0082105035660138E-2</v>
      </c>
      <c r="N53" s="10">
        <f t="shared" si="3"/>
        <v>-2.1415858842979474E-2</v>
      </c>
      <c r="O53" s="10">
        <f t="shared" si="3"/>
        <v>1.6195637018652898E-2</v>
      </c>
      <c r="P53" s="10">
        <f t="shared" si="3"/>
        <v>-3.2261599038813427E-2</v>
      </c>
      <c r="Q53" s="10">
        <f t="shared" si="3"/>
        <v>-0.11847019036986051</v>
      </c>
      <c r="R53" s="10">
        <f t="shared" ref="R53:AC53" si="9">R10/R9-1</f>
        <v>5.8437093017689845E-2</v>
      </c>
      <c r="S53" s="10">
        <f t="shared" si="9"/>
        <v>7.5663026521060717E-2</v>
      </c>
      <c r="T53" s="10">
        <f t="shared" si="9"/>
        <v>6.9261668672622179E-3</v>
      </c>
      <c r="U53" s="10">
        <f t="shared" si="9"/>
        <v>7.4602815202091444E-2</v>
      </c>
      <c r="V53" s="10">
        <f t="shared" si="9"/>
        <v>-1.257208974157531E-2</v>
      </c>
      <c r="W53" s="10">
        <f t="shared" si="9"/>
        <v>3.5128213675213571E-2</v>
      </c>
      <c r="X53" s="10">
        <f t="shared" si="9"/>
        <v>-3.2352882352941204E-2</v>
      </c>
      <c r="Y53" s="10">
        <f t="shared" si="9"/>
        <v>2.1603384778937196E-2</v>
      </c>
      <c r="Z53" s="10">
        <f t="shared" si="9"/>
        <v>4.3715774689346842E-2</v>
      </c>
      <c r="AA53" s="10">
        <f t="shared" si="9"/>
        <v>9.7683351351351311E-2</v>
      </c>
      <c r="AB53" s="10">
        <f t="shared" si="9"/>
        <v>-0.11028757782389553</v>
      </c>
      <c r="AC53" s="10">
        <f t="shared" si="9"/>
        <v>6.0221146450123664E-2</v>
      </c>
    </row>
    <row r="54" spans="1:29" x14ac:dyDescent="0.2">
      <c r="A54" s="7">
        <v>43017</v>
      </c>
      <c r="B54" s="10">
        <f t="shared" si="2"/>
        <v>2.991382426708511E-2</v>
      </c>
      <c r="C54" s="10">
        <f t="shared" si="3"/>
        <v>4.4219581952757991E-3</v>
      </c>
      <c r="D54" s="10">
        <f t="shared" si="3"/>
        <v>-1.7761989342806039E-3</v>
      </c>
      <c r="E54" s="10">
        <f t="shared" si="3"/>
        <v>-5.3719173553719024E-3</v>
      </c>
      <c r="F54" s="10">
        <f t="shared" si="3"/>
        <v>0.15151503188684834</v>
      </c>
      <c r="G54" s="10">
        <f t="shared" si="3"/>
        <v>2.7777777777777679E-2</v>
      </c>
      <c r="H54" s="10">
        <f t="shared" si="3"/>
        <v>-0.16389470436772868</v>
      </c>
      <c r="I54" s="10">
        <f t="shared" si="3"/>
        <v>2.5720634146341403E-2</v>
      </c>
      <c r="J54" s="10">
        <f t="shared" si="3"/>
        <v>4.3219107100420429E-2</v>
      </c>
      <c r="K54" s="10">
        <f t="shared" si="3"/>
        <v>1.8038523740410595E-2</v>
      </c>
      <c r="L54" s="10">
        <f t="shared" si="3"/>
        <v>2.5371224305523743E-2</v>
      </c>
      <c r="M54" s="10">
        <f t="shared" si="3"/>
        <v>0.1102956189662716</v>
      </c>
      <c r="N54" s="10">
        <f t="shared" si="3"/>
        <v>-5.4103306990881395E-2</v>
      </c>
      <c r="O54" s="10">
        <f t="shared" si="3"/>
        <v>-2.4374937499999083E-3</v>
      </c>
      <c r="P54" s="10">
        <f t="shared" si="3"/>
        <v>8.4685088764795635E-2</v>
      </c>
      <c r="Q54" s="10">
        <f t="shared" si="3"/>
        <v>3.544973544973562E-2</v>
      </c>
      <c r="R54" s="10">
        <f t="shared" ref="R54:AC54" si="10">R11/R10-1</f>
        <v>1.593331216118532E-2</v>
      </c>
      <c r="S54" s="10">
        <f t="shared" si="10"/>
        <v>5.1486584481508446E-2</v>
      </c>
      <c r="T54" s="10">
        <f t="shared" si="10"/>
        <v>6.9748244057002307E-2</v>
      </c>
      <c r="U54" s="10">
        <f t="shared" si="10"/>
        <v>1.6841355420709414E-2</v>
      </c>
      <c r="V54" s="10">
        <f t="shared" si="10"/>
        <v>0.13585979221510502</v>
      </c>
      <c r="W54" s="10">
        <f t="shared" si="10"/>
        <v>1.3541400268009207E-2</v>
      </c>
      <c r="X54" s="10">
        <f t="shared" si="10"/>
        <v>6.0790269860773849E-2</v>
      </c>
      <c r="Y54" s="10">
        <f t="shared" si="10"/>
        <v>7.0063694267515908E-2</v>
      </c>
      <c r="Z54" s="10">
        <f t="shared" si="10"/>
        <v>7.8908027200628839E-2</v>
      </c>
      <c r="AA54" s="10">
        <f t="shared" si="10"/>
        <v>7.9845279486962184E-2</v>
      </c>
      <c r="AB54" s="10">
        <f t="shared" si="10"/>
        <v>5.8980339886704369E-2</v>
      </c>
      <c r="AC54" s="10">
        <f t="shared" si="10"/>
        <v>5.6730115154197902E-2</v>
      </c>
    </row>
    <row r="55" spans="1:29" x14ac:dyDescent="0.2">
      <c r="A55" s="7">
        <v>43045</v>
      </c>
      <c r="B55" s="10">
        <f t="shared" si="2"/>
        <v>-1.1993342950145092E-4</v>
      </c>
      <c r="C55" s="10">
        <f t="shared" si="3"/>
        <v>0.12477984905660389</v>
      </c>
      <c r="D55" s="10">
        <f t="shared" si="3"/>
        <v>-8.0071174377224219E-2</v>
      </c>
      <c r="E55" s="10">
        <f t="shared" si="3"/>
        <v>4.8608218506160705E-2</v>
      </c>
      <c r="F55" s="10">
        <f t="shared" si="3"/>
        <v>-6.5184937961609846E-3</v>
      </c>
      <c r="G55" s="10">
        <f t="shared" si="3"/>
        <v>0</v>
      </c>
      <c r="H55" s="10">
        <f t="shared" si="3"/>
        <v>3.6054735890636236E-2</v>
      </c>
      <c r="I55" s="10">
        <f t="shared" si="3"/>
        <v>2.9831361480786356E-2</v>
      </c>
      <c r="J55" s="10">
        <f t="shared" si="3"/>
        <v>1.8428571428571461E-2</v>
      </c>
      <c r="K55" s="10">
        <f t="shared" si="3"/>
        <v>1.4867699179947014E-2</v>
      </c>
      <c r="L55" s="10">
        <f t="shared" si="3"/>
        <v>1.9311998052190527E-2</v>
      </c>
      <c r="M55" s="10">
        <f t="shared" si="3"/>
        <v>1.156814196783218E-2</v>
      </c>
      <c r="N55" s="10">
        <f t="shared" si="3"/>
        <v>8.4832387474329529E-3</v>
      </c>
      <c r="O55" s="10">
        <f t="shared" si="3"/>
        <v>5.8204328938009198E-2</v>
      </c>
      <c r="P55" s="10">
        <f t="shared" si="3"/>
        <v>4.5173236852034337E-2</v>
      </c>
      <c r="Q55" s="10">
        <f t="shared" si="3"/>
        <v>-2.299432805314261E-2</v>
      </c>
      <c r="R55" s="10">
        <f t="shared" ref="R55:AC55" si="11">R12/R11-1</f>
        <v>2.9178490547615343E-2</v>
      </c>
      <c r="S55" s="10">
        <f t="shared" si="11"/>
        <v>-3.1724137931034568E-2</v>
      </c>
      <c r="T55" s="10">
        <f t="shared" si="11"/>
        <v>4.3723764307517232E-3</v>
      </c>
      <c r="U55" s="10">
        <f t="shared" si="11"/>
        <v>5.9992602134707251E-2</v>
      </c>
      <c r="V55" s="10">
        <f t="shared" si="11"/>
        <v>-2.9539838334700197E-2</v>
      </c>
      <c r="W55" s="10">
        <f t="shared" si="11"/>
        <v>-8.8798044806517318E-3</v>
      </c>
      <c r="X55" s="10">
        <f t="shared" si="11"/>
        <v>-3.7249396146166402E-2</v>
      </c>
      <c r="Y55" s="10">
        <f t="shared" si="11"/>
        <v>-1.095235714285725E-2</v>
      </c>
      <c r="Z55" s="10">
        <f t="shared" si="11"/>
        <v>9.6013906412478311E-2</v>
      </c>
      <c r="AA55" s="10">
        <f t="shared" si="11"/>
        <v>3.4853459283387567E-2</v>
      </c>
      <c r="AB55" s="10">
        <f t="shared" si="11"/>
        <v>2.5802328508495842E-2</v>
      </c>
      <c r="AC55" s="10">
        <f t="shared" si="11"/>
        <v>3.0009803868151774E-3</v>
      </c>
    </row>
    <row r="56" spans="1:29" x14ac:dyDescent="0.2">
      <c r="A56" s="7">
        <v>43073</v>
      </c>
      <c r="B56" s="10">
        <f t="shared" si="2"/>
        <v>-2.0694398534836678E-2</v>
      </c>
      <c r="C56" s="10">
        <f t="shared" si="3"/>
        <v>9.2932287920650447E-2</v>
      </c>
      <c r="D56" s="10">
        <f t="shared" si="3"/>
        <v>-0.2647968936170213</v>
      </c>
      <c r="E56" s="10">
        <f t="shared" si="3"/>
        <v>-2.7812956287154189E-2</v>
      </c>
      <c r="F56" s="10">
        <f t="shared" si="3"/>
        <v>-0.16913739153645724</v>
      </c>
      <c r="G56" s="10">
        <f t="shared" si="3"/>
        <v>-1.5443783783783971E-3</v>
      </c>
      <c r="H56" s="10">
        <f t="shared" si="3"/>
        <v>5.2699969999999929E-2</v>
      </c>
      <c r="I56" s="10">
        <f t="shared" si="3"/>
        <v>2.8547452080782465E-2</v>
      </c>
      <c r="J56" s="10">
        <f t="shared" si="3"/>
        <v>-9.3561481273671032E-2</v>
      </c>
      <c r="K56" s="10">
        <f t="shared" si="3"/>
        <v>3.993573991829269E-2</v>
      </c>
      <c r="L56" s="10">
        <f t="shared" si="3"/>
        <v>-1.7761279494182824E-3</v>
      </c>
      <c r="M56" s="10">
        <f t="shared" si="3"/>
        <v>2.7409656925031722E-2</v>
      </c>
      <c r="N56" s="10">
        <f t="shared" si="3"/>
        <v>3.6451708341214806E-2</v>
      </c>
      <c r="O56" s="10">
        <f t="shared" si="3"/>
        <v>2.5873357935110475E-2</v>
      </c>
      <c r="P56" s="10">
        <f t="shared" si="3"/>
        <v>6.3055133730220314E-2</v>
      </c>
      <c r="Q56" s="10">
        <f t="shared" si="3"/>
        <v>0.13546013935877932</v>
      </c>
      <c r="R56" s="10">
        <f t="shared" ref="R56:AC56" si="12">R13/R12-1</f>
        <v>0.12509962456543922</v>
      </c>
      <c r="S56" s="10">
        <f t="shared" si="12"/>
        <v>1.6381766381766472E-2</v>
      </c>
      <c r="T56" s="10">
        <f t="shared" si="12"/>
        <v>2.6888605041961444E-3</v>
      </c>
      <c r="U56" s="10">
        <f t="shared" si="12"/>
        <v>-6.2152745213636895E-2</v>
      </c>
      <c r="V56" s="10">
        <f t="shared" si="12"/>
        <v>4.6609609817073627E-2</v>
      </c>
      <c r="W56" s="10">
        <f t="shared" si="12"/>
        <v>-5.4003023047738852E-2</v>
      </c>
      <c r="X56" s="10">
        <f t="shared" si="12"/>
        <v>-0.15178566379676572</v>
      </c>
      <c r="Y56" s="10">
        <f t="shared" si="12"/>
        <v>2.2869546873626634E-2</v>
      </c>
      <c r="Z56" s="10">
        <f t="shared" si="12"/>
        <v>-7.5901325392739083E-2</v>
      </c>
      <c r="AA56" s="10">
        <f t="shared" si="12"/>
        <v>-6.0434407537888313E-2</v>
      </c>
      <c r="AB56" s="10">
        <f t="shared" si="12"/>
        <v>0.1257669402311008</v>
      </c>
      <c r="AC56" s="10">
        <f t="shared" si="12"/>
        <v>1.0704794310031795E-2</v>
      </c>
    </row>
    <row r="57" spans="1:29" x14ac:dyDescent="0.2">
      <c r="A57" s="7">
        <v>43101</v>
      </c>
      <c r="B57" s="10">
        <f t="shared" si="2"/>
        <v>2.7730844375420061E-2</v>
      </c>
      <c r="C57" s="10">
        <f t="shared" si="3"/>
        <v>1.6064667469620542E-2</v>
      </c>
      <c r="D57" s="10">
        <f t="shared" si="3"/>
        <v>0.12812412846949539</v>
      </c>
      <c r="E57" s="10">
        <f t="shared" si="3"/>
        <v>5.7543384830982314E-2</v>
      </c>
      <c r="F57" s="10">
        <f t="shared" si="3"/>
        <v>-8.1894710844968577E-3</v>
      </c>
      <c r="G57" s="10">
        <f t="shared" si="3"/>
        <v>-1.9334879675138028E-3</v>
      </c>
      <c r="H57" s="10">
        <f t="shared" si="3"/>
        <v>-3.4957738243309722E-2</v>
      </c>
      <c r="I57" s="10">
        <f t="shared" si="3"/>
        <v>7.3469510204082766E-3</v>
      </c>
      <c r="J57" s="10">
        <f t="shared" si="3"/>
        <v>-2.3831630336377918E-2</v>
      </c>
      <c r="K57" s="10">
        <f t="shared" si="3"/>
        <v>5.1524546507140112E-2</v>
      </c>
      <c r="L57" s="10">
        <f t="shared" si="3"/>
        <v>-5.931197890941986E-3</v>
      </c>
      <c r="M57" s="10">
        <f t="shared" si="3"/>
        <v>3.3569435815175019E-3</v>
      </c>
      <c r="N57" s="10">
        <f t="shared" si="3"/>
        <v>1.0329611411706852E-2</v>
      </c>
      <c r="O57" s="10">
        <f t="shared" si="3"/>
        <v>2.6547699508334688E-3</v>
      </c>
      <c r="P57" s="10">
        <f t="shared" si="3"/>
        <v>-9.2830221122330858E-4</v>
      </c>
      <c r="Q57" s="10">
        <f t="shared" si="3"/>
        <v>3.0400830511323251E-2</v>
      </c>
      <c r="R57" s="10">
        <f t="shared" ref="R57:AC57" si="13">R14/R13-1</f>
        <v>4.9059005418678803E-2</v>
      </c>
      <c r="S57" s="10">
        <f t="shared" si="13"/>
        <v>-1.892081289418357E-2</v>
      </c>
      <c r="T57" s="10">
        <f t="shared" si="13"/>
        <v>1.174824445787892E-2</v>
      </c>
      <c r="U57" s="10">
        <f t="shared" si="13"/>
        <v>-3.702332469456282E-4</v>
      </c>
      <c r="V57" s="10">
        <f t="shared" si="13"/>
        <v>-2.5058440342447752E-2</v>
      </c>
      <c r="W57" s="10">
        <f t="shared" si="13"/>
        <v>-2.710917637011645E-2</v>
      </c>
      <c r="X57" s="10">
        <f t="shared" si="13"/>
        <v>-1.4035087719298178E-2</v>
      </c>
      <c r="Y57" s="10">
        <f t="shared" si="13"/>
        <v>2.4711672171726429E-2</v>
      </c>
      <c r="Z57" s="10">
        <f t="shared" si="13"/>
        <v>-6.5024774879202107E-3</v>
      </c>
      <c r="AA57" s="10">
        <f t="shared" si="13"/>
        <v>-3.1825795644891075E-2</v>
      </c>
      <c r="AB57" s="10">
        <f t="shared" si="13"/>
        <v>-8.1749318801094262E-4</v>
      </c>
      <c r="AC57" s="10">
        <f t="shared" si="13"/>
        <v>0.13485955314977804</v>
      </c>
    </row>
    <row r="58" spans="1:29" x14ac:dyDescent="0.2">
      <c r="A58" s="7">
        <v>43129</v>
      </c>
      <c r="B58" s="10">
        <f t="shared" si="2"/>
        <v>1.9457703603601662E-2</v>
      </c>
      <c r="C58" s="10">
        <f t="shared" si="3"/>
        <v>8.8721024509938795E-2</v>
      </c>
      <c r="D58" s="10">
        <f t="shared" si="3"/>
        <v>-5.7835794528986795E-2</v>
      </c>
      <c r="E58" s="10">
        <f t="shared" si="3"/>
        <v>8.6705202312138629E-2</v>
      </c>
      <c r="F58" s="10">
        <f t="shared" si="3"/>
        <v>8.8469478030079651E-2</v>
      </c>
      <c r="G58" s="10">
        <f t="shared" si="3"/>
        <v>9.2599742132512652E-2</v>
      </c>
      <c r="H58" s="10">
        <f t="shared" si="3"/>
        <v>0.27670048338224174</v>
      </c>
      <c r="I58" s="10">
        <f t="shared" si="3"/>
        <v>-0.14424637588031153</v>
      </c>
      <c r="J58" s="10">
        <f t="shared" si="3"/>
        <v>6.1192135028784733E-2</v>
      </c>
      <c r="K58" s="10">
        <f t="shared" si="3"/>
        <v>5.1201998487722555E-2</v>
      </c>
      <c r="L58" s="10">
        <f t="shared" si="3"/>
        <v>-3.4367600201637205E-2</v>
      </c>
      <c r="M58" s="10">
        <f t="shared" si="3"/>
        <v>3.6273938435042563E-2</v>
      </c>
      <c r="N58" s="10">
        <f t="shared" si="3"/>
        <v>5.7083663238380655E-2</v>
      </c>
      <c r="O58" s="10">
        <f t="shared" si="3"/>
        <v>2.6305227106549811E-2</v>
      </c>
      <c r="P58" s="10">
        <f t="shared" si="3"/>
        <v>7.7952245970981604E-2</v>
      </c>
      <c r="Q58" s="10">
        <f t="shared" si="3"/>
        <v>-8.7617385444014872E-2</v>
      </c>
      <c r="R58" s="10">
        <f t="shared" ref="R58:AC58" si="14">R15/R14-1</f>
        <v>4.000902236894599E-2</v>
      </c>
      <c r="S58" s="10">
        <f t="shared" si="14"/>
        <v>9.6428571428571308E-2</v>
      </c>
      <c r="T58" s="10">
        <f t="shared" si="14"/>
        <v>8.809788887676806E-2</v>
      </c>
      <c r="U58" s="10">
        <f t="shared" si="14"/>
        <v>-1.9259259259259198E-2</v>
      </c>
      <c r="V58" s="10">
        <f t="shared" si="14"/>
        <v>6.6986379916706751E-2</v>
      </c>
      <c r="W58" s="10">
        <f t="shared" si="14"/>
        <v>7.7698936521399808E-3</v>
      </c>
      <c r="X58" s="10">
        <f t="shared" si="14"/>
        <v>1.6014199288256092E-2</v>
      </c>
      <c r="Y58" s="10">
        <f t="shared" si="14"/>
        <v>-4.1570991236311583E-2</v>
      </c>
      <c r="Z58" s="10">
        <f t="shared" si="14"/>
        <v>0.14881162172145879</v>
      </c>
      <c r="AA58" s="10">
        <f t="shared" si="14"/>
        <v>0.15017298961937708</v>
      </c>
      <c r="AB58" s="10">
        <f t="shared" si="14"/>
        <v>3.5451869945559711E-3</v>
      </c>
      <c r="AC58" s="10">
        <f t="shared" si="14"/>
        <v>2.2259643564420672E-2</v>
      </c>
    </row>
    <row r="59" spans="1:29" x14ac:dyDescent="0.2">
      <c r="A59" s="7">
        <v>43157</v>
      </c>
      <c r="B59" s="10">
        <f t="shared" si="2"/>
        <v>-1.4082518918782649E-2</v>
      </c>
      <c r="C59" s="10">
        <f t="shared" si="3"/>
        <v>-0.14069002737313818</v>
      </c>
      <c r="D59" s="10">
        <f t="shared" si="3"/>
        <v>0.11386138613861396</v>
      </c>
      <c r="E59" s="10">
        <f t="shared" si="3"/>
        <v>-0.13695034042553189</v>
      </c>
      <c r="F59" s="10">
        <f t="shared" si="3"/>
        <v>-2.5196423733405582E-2</v>
      </c>
      <c r="G59" s="10">
        <f t="shared" si="3"/>
        <v>-7.8014184397163122E-2</v>
      </c>
      <c r="H59" s="10">
        <f t="shared" si="3"/>
        <v>6.0293039174087237E-2</v>
      </c>
      <c r="I59" s="10">
        <f t="shared" si="3"/>
        <v>0.35984856098269735</v>
      </c>
      <c r="J59" s="10">
        <f t="shared" si="3"/>
        <v>-5.4675887222112807E-2</v>
      </c>
      <c r="K59" s="10">
        <f t="shared" si="3"/>
        <v>-5.7611715391265972E-2</v>
      </c>
      <c r="L59" s="10">
        <f t="shared" si="3"/>
        <v>-6.0800767691566282E-2</v>
      </c>
      <c r="M59" s="10">
        <f t="shared" si="3"/>
        <v>-3.9252286805515291E-2</v>
      </c>
      <c r="N59" s="10">
        <f t="shared" si="3"/>
        <v>-6.2751826430669566E-2</v>
      </c>
      <c r="O59" s="10">
        <f t="shared" si="3"/>
        <v>-8.0201922374617096E-2</v>
      </c>
      <c r="P59" s="10">
        <f t="shared" si="3"/>
        <v>1.827272931234436E-2</v>
      </c>
      <c r="Q59" s="10">
        <f t="shared" si="3"/>
        <v>5.1445320921116977E-2</v>
      </c>
      <c r="R59" s="10">
        <f t="shared" ref="R59:AC59" si="15">R16/R15-1</f>
        <v>-0.16528329486936211</v>
      </c>
      <c r="S59" s="10">
        <f t="shared" si="15"/>
        <v>1.3680781758957705E-2</v>
      </c>
      <c r="T59" s="10">
        <f t="shared" si="15"/>
        <v>-4.4658369616730864E-2</v>
      </c>
      <c r="U59" s="10">
        <f t="shared" si="15"/>
        <v>-4.4561971299093672E-2</v>
      </c>
      <c r="V59" s="10">
        <f t="shared" si="15"/>
        <v>-3.6070892308878277E-2</v>
      </c>
      <c r="W59" s="10">
        <f t="shared" si="15"/>
        <v>-4.2538064251615104E-2</v>
      </c>
      <c r="X59" s="10">
        <f t="shared" si="15"/>
        <v>-4.9036744274492006E-2</v>
      </c>
      <c r="Y59" s="10">
        <f t="shared" si="15"/>
        <v>-2.9475197699496691E-2</v>
      </c>
      <c r="Z59" s="10">
        <f t="shared" si="15"/>
        <v>-3.6881523238380787E-2</v>
      </c>
      <c r="AA59" s="10">
        <f t="shared" si="15"/>
        <v>-5.234655329145399E-2</v>
      </c>
      <c r="AB59" s="10">
        <f t="shared" si="15"/>
        <v>-4.0543532608695587E-2</v>
      </c>
      <c r="AC59" s="10">
        <f t="shared" si="15"/>
        <v>-9.6966653916644718E-3</v>
      </c>
    </row>
    <row r="60" spans="1:29" x14ac:dyDescent="0.2">
      <c r="A60" s="7">
        <v>43185</v>
      </c>
      <c r="B60" s="10">
        <f t="shared" si="2"/>
        <v>-3.2022745098960304E-2</v>
      </c>
      <c r="C60" s="10">
        <f t="shared" si="3"/>
        <v>-7.1905283704945533E-2</v>
      </c>
      <c r="D60" s="10">
        <f t="shared" si="3"/>
        <v>-2.8444417777777731E-2</v>
      </c>
      <c r="E60" s="10">
        <f t="shared" si="3"/>
        <v>-3.13091045885594E-2</v>
      </c>
      <c r="F60" s="10">
        <f t="shared" si="3"/>
        <v>3.6965036131183959E-2</v>
      </c>
      <c r="G60" s="10">
        <f t="shared" si="3"/>
        <v>-6.9230769230769207E-2</v>
      </c>
      <c r="H60" s="10">
        <f t="shared" si="3"/>
        <v>5.6282655430987427E-2</v>
      </c>
      <c r="I60" s="10">
        <f t="shared" si="3"/>
        <v>6.8245038931265656E-2</v>
      </c>
      <c r="J60" s="10">
        <f t="shared" si="3"/>
        <v>-2.2913970382868798E-2</v>
      </c>
      <c r="K60" s="10">
        <f t="shared" si="3"/>
        <v>-8.2067450907743589E-2</v>
      </c>
      <c r="L60" s="10">
        <f t="shared" si="3"/>
        <v>-2.7894776315789405E-2</v>
      </c>
      <c r="M60" s="10">
        <f t="shared" si="3"/>
        <v>-4.7930650018913057E-2</v>
      </c>
      <c r="N60" s="10">
        <f t="shared" si="3"/>
        <v>-4.8648647453350069E-2</v>
      </c>
      <c r="O60" s="10">
        <f t="shared" si="3"/>
        <v>-4.7499957317073238E-2</v>
      </c>
      <c r="P60" s="10">
        <f t="shared" si="3"/>
        <v>-7.5757551005227297E-2</v>
      </c>
      <c r="Q60" s="10">
        <f t="shared" si="3"/>
        <v>-1.1649581157948785E-2</v>
      </c>
      <c r="R60" s="10">
        <f t="shared" ref="R60:AC60" si="16">R17/R16-1</f>
        <v>1.3316039544902125E-2</v>
      </c>
      <c r="S60" s="10">
        <f t="shared" si="16"/>
        <v>6.2339395886889415E-2</v>
      </c>
      <c r="T60" s="10">
        <f t="shared" si="16"/>
        <v>-2.6469171606736452E-2</v>
      </c>
      <c r="U60" s="10">
        <f t="shared" si="16"/>
        <v>4.7431227171195189E-3</v>
      </c>
      <c r="V60" s="10">
        <f t="shared" si="16"/>
        <v>-0.10514051125959423</v>
      </c>
      <c r="W60" s="10">
        <f t="shared" si="16"/>
        <v>-1.2032302739427569E-3</v>
      </c>
      <c r="X60" s="10">
        <f t="shared" si="16"/>
        <v>-8.1031270718232018E-2</v>
      </c>
      <c r="Y60" s="10">
        <f t="shared" si="16"/>
        <v>-3.1111061728395173E-2</v>
      </c>
      <c r="Z60" s="10">
        <f t="shared" si="16"/>
        <v>2.1170572060875248E-2</v>
      </c>
      <c r="AA60" s="10">
        <f t="shared" si="16"/>
        <v>-5.8476234920634806E-2</v>
      </c>
      <c r="AB60" s="10">
        <f t="shared" si="16"/>
        <v>6.1175940929871109E-2</v>
      </c>
      <c r="AC60" s="10">
        <f t="shared" si="16"/>
        <v>2.078564487394452E-2</v>
      </c>
    </row>
    <row r="61" spans="1:29" x14ac:dyDescent="0.2">
      <c r="A61" s="7">
        <v>43213</v>
      </c>
      <c r="B61" s="10">
        <f t="shared" si="2"/>
        <v>2.0938833294128489E-3</v>
      </c>
      <c r="C61" s="10">
        <f t="shared" si="3"/>
        <v>7.7707955489354497E-3</v>
      </c>
      <c r="D61" s="10">
        <f t="shared" si="3"/>
        <v>-5.306498481980837E-2</v>
      </c>
      <c r="E61" s="10">
        <f t="shared" si="3"/>
        <v>-3.4102444030432166E-2</v>
      </c>
      <c r="F61" s="10">
        <f t="shared" si="3"/>
        <v>0.10908603006775497</v>
      </c>
      <c r="G61" s="10">
        <f t="shared" si="3"/>
        <v>4.9586776859504189E-2</v>
      </c>
      <c r="H61" s="10">
        <f t="shared" si="3"/>
        <v>-0.12439758792501676</v>
      </c>
      <c r="I61" s="10">
        <f t="shared" si="3"/>
        <v>0.18970017691134977</v>
      </c>
      <c r="J61" s="10">
        <f t="shared" si="3"/>
        <v>9.7201905314510562E-2</v>
      </c>
      <c r="K61" s="10">
        <f t="shared" si="3"/>
        <v>-5.3884925406355699E-2</v>
      </c>
      <c r="L61" s="10">
        <f t="shared" si="3"/>
        <v>1.5430428347201985E-2</v>
      </c>
      <c r="M61" s="10">
        <f t="shared" si="3"/>
        <v>9.4556860688951749E-2</v>
      </c>
      <c r="N61" s="10">
        <f t="shared" si="3"/>
        <v>3.4994833806951453E-2</v>
      </c>
      <c r="O61" s="10">
        <f t="shared" si="3"/>
        <v>1.7668483940340707E-2</v>
      </c>
      <c r="P61" s="10">
        <f t="shared" si="3"/>
        <v>2.1796849129098739E-2</v>
      </c>
      <c r="Q61" s="10">
        <f t="shared" si="3"/>
        <v>-6.08203234710194E-2</v>
      </c>
      <c r="R61" s="10">
        <f t="shared" ref="R61:AC61" si="17">R18/R17-1</f>
        <v>0.13490910257002975</v>
      </c>
      <c r="S61" s="10">
        <f t="shared" si="17"/>
        <v>-1.8149424189386476E-3</v>
      </c>
      <c r="T61" s="10">
        <f t="shared" si="17"/>
        <v>-1.1723646794711939E-2</v>
      </c>
      <c r="U61" s="10">
        <f t="shared" si="17"/>
        <v>-2.9110936270653087E-2</v>
      </c>
      <c r="V61" s="10">
        <f t="shared" si="17"/>
        <v>1.2878005890927469E-2</v>
      </c>
      <c r="W61" s="10">
        <f t="shared" si="17"/>
        <v>-4.2813481871430525E-2</v>
      </c>
      <c r="X61" s="10">
        <f t="shared" si="17"/>
        <v>-6.012103967450777E-3</v>
      </c>
      <c r="Y61" s="10">
        <f t="shared" si="17"/>
        <v>-1.5035677113370061E-2</v>
      </c>
      <c r="Z61" s="10">
        <f t="shared" si="17"/>
        <v>-3.8719548780487889E-2</v>
      </c>
      <c r="AA61" s="10">
        <f t="shared" si="17"/>
        <v>-1.1059404392850802E-2</v>
      </c>
      <c r="AB61" s="10">
        <f t="shared" si="17"/>
        <v>3.8753071354386215E-2</v>
      </c>
      <c r="AC61" s="10">
        <f t="shared" si="17"/>
        <v>7.7186260679054097E-2</v>
      </c>
    </row>
    <row r="62" spans="1:29" x14ac:dyDescent="0.2">
      <c r="A62" s="7">
        <v>43241</v>
      </c>
      <c r="B62" s="10">
        <f t="shared" si="2"/>
        <v>5.72600832160437E-2</v>
      </c>
      <c r="C62" s="10">
        <f t="shared" si="3"/>
        <v>-3.1649212011154448E-2</v>
      </c>
      <c r="D62" s="10">
        <f t="shared" si="3"/>
        <v>8.888885990338169E-2</v>
      </c>
      <c r="E62" s="10">
        <f t="shared" si="3"/>
        <v>0.13973303056619502</v>
      </c>
      <c r="F62" s="10">
        <f t="shared" si="3"/>
        <v>-1.9333493507323052E-3</v>
      </c>
      <c r="G62" s="10">
        <f t="shared" si="3"/>
        <v>7.8740157480314821E-3</v>
      </c>
      <c r="H62" s="10">
        <f t="shared" si="3"/>
        <v>0.16935288671510507</v>
      </c>
      <c r="I62" s="10">
        <f t="shared" si="3"/>
        <v>2.0273956164383433E-2</v>
      </c>
      <c r="J62" s="10">
        <f t="shared" si="3"/>
        <v>8.2694580347557833E-2</v>
      </c>
      <c r="K62" s="10">
        <f t="shared" si="3"/>
        <v>4.5221820707725735E-2</v>
      </c>
      <c r="L62" s="10">
        <f t="shared" si="3"/>
        <v>2.7725954187921342E-2</v>
      </c>
      <c r="M62" s="10">
        <f t="shared" si="3"/>
        <v>0.13187379945260713</v>
      </c>
      <c r="N62" s="10">
        <f t="shared" si="3"/>
        <v>6.3630665910650919E-2</v>
      </c>
      <c r="O62" s="10">
        <f t="shared" si="3"/>
        <v>1.7676278431928871E-2</v>
      </c>
      <c r="P62" s="10">
        <f t="shared" si="3"/>
        <v>4.3022586716860989E-3</v>
      </c>
      <c r="Q62" s="10">
        <f t="shared" si="3"/>
        <v>-3.7650602409638578E-2</v>
      </c>
      <c r="R62" s="10">
        <f t="shared" ref="R62:AC62" si="18">R19/R18-1</f>
        <v>0.17669172932330834</v>
      </c>
      <c r="S62" s="10">
        <f t="shared" si="18"/>
        <v>0.1212121212121211</v>
      </c>
      <c r="T62" s="10">
        <f t="shared" si="18"/>
        <v>-7.5716811603143697E-4</v>
      </c>
      <c r="U62" s="10">
        <f t="shared" si="18"/>
        <v>0.11264177471636949</v>
      </c>
      <c r="V62" s="10">
        <f t="shared" si="18"/>
        <v>9.2857428571428979E-3</v>
      </c>
      <c r="W62" s="10">
        <f t="shared" si="18"/>
        <v>-8.5003378013327802E-2</v>
      </c>
      <c r="X62" s="10">
        <f t="shared" si="18"/>
        <v>0.10887101245447628</v>
      </c>
      <c r="Y62" s="10">
        <f t="shared" si="18"/>
        <v>4.890035969467732E-2</v>
      </c>
      <c r="Z62" s="10">
        <f t="shared" si="18"/>
        <v>7.7703777140644803E-2</v>
      </c>
      <c r="AA62" s="10">
        <f t="shared" si="18"/>
        <v>0.14019784412674441</v>
      </c>
      <c r="AB62" s="10">
        <f t="shared" si="18"/>
        <v>5.1387464100072222E-4</v>
      </c>
      <c r="AC62" s="10">
        <f t="shared" si="18"/>
        <v>1.9319929278341474E-2</v>
      </c>
    </row>
    <row r="63" spans="1:29" x14ac:dyDescent="0.2">
      <c r="A63" s="7">
        <v>43269</v>
      </c>
      <c r="B63" s="10">
        <f t="shared" si="2"/>
        <v>6.9613856604642255E-3</v>
      </c>
      <c r="C63" s="10">
        <f t="shared" si="3"/>
        <v>-1.2954552091211657E-2</v>
      </c>
      <c r="D63" s="10">
        <f t="shared" si="3"/>
        <v>-6.2111802895611468E-2</v>
      </c>
      <c r="E63" s="10">
        <f t="shared" si="3"/>
        <v>1.001774647398479E-2</v>
      </c>
      <c r="F63" s="10">
        <f t="shared" si="3"/>
        <v>2.0823244552058195E-2</v>
      </c>
      <c r="G63" s="10">
        <f t="shared" si="3"/>
        <v>-2.34375E-2</v>
      </c>
      <c r="H63" s="10">
        <f t="shared" si="3"/>
        <v>0.1228400759185122</v>
      </c>
      <c r="I63" s="10">
        <f t="shared" si="3"/>
        <v>-3.6519887806442886E-2</v>
      </c>
      <c r="J63" s="10">
        <f t="shared" si="3"/>
        <v>-8.9856505914580609E-3</v>
      </c>
      <c r="K63" s="10">
        <f t="shared" si="3"/>
        <v>-8.448977551020409E-2</v>
      </c>
      <c r="L63" s="10">
        <f t="shared" si="3"/>
        <v>-3.63164082053542E-2</v>
      </c>
      <c r="M63" s="10">
        <f t="shared" si="3"/>
        <v>-2.8789997637127085E-2</v>
      </c>
      <c r="N63" s="10">
        <f t="shared" si="3"/>
        <v>9.501442815249117E-3</v>
      </c>
      <c r="O63" s="10">
        <f t="shared" si="3"/>
        <v>2.3179626796758779E-2</v>
      </c>
      <c r="P63" s="10">
        <f t="shared" si="3"/>
        <v>-4.2748780649296436E-2</v>
      </c>
      <c r="Q63" s="10">
        <f t="shared" si="3"/>
        <v>-6.2598330725092133E-3</v>
      </c>
      <c r="R63" s="10">
        <f t="shared" ref="R63:AC63" si="19">R20/R19-1</f>
        <v>-6.741215974440895E-2</v>
      </c>
      <c r="S63" s="10">
        <f t="shared" si="19"/>
        <v>9.5675675675675587E-2</v>
      </c>
      <c r="T63" s="10">
        <f t="shared" si="19"/>
        <v>-8.4617075018944554E-3</v>
      </c>
      <c r="U63" s="10">
        <f t="shared" si="19"/>
        <v>0</v>
      </c>
      <c r="V63" s="10">
        <f t="shared" si="19"/>
        <v>-6.9356006529200154E-2</v>
      </c>
      <c r="W63" s="10">
        <f t="shared" si="19"/>
        <v>2.6134810578038126E-2</v>
      </c>
      <c r="X63" s="10">
        <f t="shared" si="19"/>
        <v>-0.14581818181818185</v>
      </c>
      <c r="Y63" s="10">
        <f t="shared" si="19"/>
        <v>1.948695067866435E-2</v>
      </c>
      <c r="Z63" s="10">
        <f t="shared" si="19"/>
        <v>8.1224270084435668E-2</v>
      </c>
      <c r="AA63" s="10">
        <f t="shared" si="19"/>
        <v>7.3560118922786799E-2</v>
      </c>
      <c r="AB63" s="10">
        <f t="shared" si="19"/>
        <v>5.5983567333516504E-2</v>
      </c>
      <c r="AC63" s="10">
        <f t="shared" si="19"/>
        <v>1.8034121333551534E-2</v>
      </c>
    </row>
    <row r="64" spans="1:29" x14ac:dyDescent="0.2">
      <c r="A64" s="7">
        <v>43297</v>
      </c>
      <c r="B64" s="10">
        <f t="shared" si="2"/>
        <v>-1.8610581258544978E-2</v>
      </c>
      <c r="C64" s="10">
        <f t="shared" ref="C64:Q79" si="20">C21/C20-1</f>
        <v>5.5027090125451261E-2</v>
      </c>
      <c r="D64" s="10">
        <f t="shared" si="20"/>
        <v>-7.9470144166607581E-2</v>
      </c>
      <c r="E64" s="10">
        <f t="shared" si="20"/>
        <v>-3.9520925637854032E-2</v>
      </c>
      <c r="F64" s="10">
        <f t="shared" si="20"/>
        <v>-3.7950664136621182E-3</v>
      </c>
      <c r="G64" s="10">
        <f t="shared" si="20"/>
        <v>0</v>
      </c>
      <c r="H64" s="10">
        <f t="shared" si="20"/>
        <v>-5.2095508982035188E-3</v>
      </c>
      <c r="I64" s="10">
        <f t="shared" si="20"/>
        <v>9.4760984217201472E-3</v>
      </c>
      <c r="J64" s="10">
        <f t="shared" si="20"/>
        <v>3.0223904382470135E-2</v>
      </c>
      <c r="K64" s="10">
        <f t="shared" si="20"/>
        <v>0.10298704629988742</v>
      </c>
      <c r="L64" s="10">
        <f t="shared" si="20"/>
        <v>7.4024223121498478E-2</v>
      </c>
      <c r="M64" s="10">
        <f t="shared" si="20"/>
        <v>-7.3799524801583805E-2</v>
      </c>
      <c r="N64" s="10">
        <f t="shared" si="20"/>
        <v>2.4866361256480563E-2</v>
      </c>
      <c r="O64" s="10">
        <f t="shared" si="20"/>
        <v>-4.1744723263122951E-2</v>
      </c>
      <c r="P64" s="10">
        <f t="shared" si="20"/>
        <v>-1.9578500474015659E-3</v>
      </c>
      <c r="Q64" s="10">
        <f t="shared" si="20"/>
        <v>1.7847769965762206E-2</v>
      </c>
      <c r="R64" s="10">
        <f t="shared" ref="R64:AC64" si="21">R21/R20-1</f>
        <v>4.405623934339653E-2</v>
      </c>
      <c r="S64" s="10">
        <f t="shared" si="21"/>
        <v>-8.3867784903798648E-2</v>
      </c>
      <c r="T64" s="10">
        <f t="shared" si="21"/>
        <v>-7.2602214428677536E-3</v>
      </c>
      <c r="U64" s="10">
        <f t="shared" si="21"/>
        <v>4.5156665883345548E-2</v>
      </c>
      <c r="V64" s="10">
        <f t="shared" si="21"/>
        <v>2.4486707224334658E-2</v>
      </c>
      <c r="W64" s="10">
        <f t="shared" si="21"/>
        <v>7.4242078544790369E-2</v>
      </c>
      <c r="X64" s="10">
        <f t="shared" si="21"/>
        <v>-4.8531289910600184E-2</v>
      </c>
      <c r="Y64" s="10">
        <f t="shared" si="21"/>
        <v>1.0162060964816755E-2</v>
      </c>
      <c r="Z64" s="10">
        <f t="shared" si="21"/>
        <v>-6.6412614040489037E-2</v>
      </c>
      <c r="AA64" s="10">
        <f t="shared" si="21"/>
        <v>-9.1471224206763457E-2</v>
      </c>
      <c r="AB64" s="10">
        <f t="shared" si="21"/>
        <v>3.0398834163367416E-2</v>
      </c>
      <c r="AC64" s="10">
        <f t="shared" si="21"/>
        <v>8.2350522761067468E-2</v>
      </c>
    </row>
    <row r="65" spans="1:29" x14ac:dyDescent="0.2">
      <c r="A65" s="7">
        <v>43325</v>
      </c>
      <c r="B65" s="10">
        <f t="shared" si="2"/>
        <v>8.8976590476828044E-3</v>
      </c>
      <c r="C65" s="10">
        <f t="shared" si="20"/>
        <v>2.9445262630269475E-2</v>
      </c>
      <c r="D65" s="10">
        <f t="shared" si="20"/>
        <v>4.3165435462525048E-2</v>
      </c>
      <c r="E65" s="10">
        <f t="shared" si="20"/>
        <v>-0.12217012568250163</v>
      </c>
      <c r="F65" s="10">
        <f t="shared" si="20"/>
        <v>0.18428576190476176</v>
      </c>
      <c r="G65" s="10">
        <f t="shared" si="20"/>
        <v>8.0000000000000071E-3</v>
      </c>
      <c r="H65" s="10">
        <f t="shared" si="20"/>
        <v>-0.10100522780337007</v>
      </c>
      <c r="I65" s="10">
        <f t="shared" si="20"/>
        <v>0.15019324184892624</v>
      </c>
      <c r="J65" s="10">
        <f t="shared" si="20"/>
        <v>1.6002400746830681E-3</v>
      </c>
      <c r="K65" s="10">
        <f t="shared" si="20"/>
        <v>-4.284557396928057E-2</v>
      </c>
      <c r="L65" s="10">
        <f t="shared" si="20"/>
        <v>8.7718919008059615E-3</v>
      </c>
      <c r="M65" s="10">
        <f t="shared" si="20"/>
        <v>-0.11751963268812693</v>
      </c>
      <c r="N65" s="10">
        <f t="shared" si="20"/>
        <v>2.6077132406251646E-2</v>
      </c>
      <c r="O65" s="10">
        <f t="shared" si="20"/>
        <v>-8.8260625654401625E-4</v>
      </c>
      <c r="P65" s="10">
        <f t="shared" si="20"/>
        <v>7.9495513886160163E-2</v>
      </c>
      <c r="Q65" s="10">
        <f t="shared" si="20"/>
        <v>-4.6931358789652267E-2</v>
      </c>
      <c r="R65" s="10">
        <f t="shared" ref="R65:AC65" si="22">R22/R21-1</f>
        <v>-0.1075600437209594</v>
      </c>
      <c r="S65" s="10">
        <f t="shared" si="22"/>
        <v>0.20463117932148611</v>
      </c>
      <c r="T65" s="10">
        <f t="shared" si="22"/>
        <v>4.5932703465930036E-2</v>
      </c>
      <c r="U65" s="10">
        <f t="shared" si="22"/>
        <v>-7.3867628088235993E-2</v>
      </c>
      <c r="V65" s="10">
        <f t="shared" si="22"/>
        <v>4.2161460181688426E-2</v>
      </c>
      <c r="W65" s="10">
        <f t="shared" si="22"/>
        <v>-7.2566682664618964E-2</v>
      </c>
      <c r="X65" s="10">
        <f t="shared" si="22"/>
        <v>4.5861297539149914E-2</v>
      </c>
      <c r="Y65" s="10">
        <f t="shared" si="22"/>
        <v>4.1197628742515091E-2</v>
      </c>
      <c r="Z65" s="10">
        <f t="shared" si="22"/>
        <v>4.1982489795918454E-2</v>
      </c>
      <c r="AA65" s="10">
        <f t="shared" si="22"/>
        <v>-4.169478917640046E-2</v>
      </c>
      <c r="AB65" s="10">
        <f t="shared" si="22"/>
        <v>-2.3837574880225421E-2</v>
      </c>
      <c r="AC65" s="10">
        <f t="shared" si="22"/>
        <v>4.2470341697386838E-2</v>
      </c>
    </row>
    <row r="66" spans="1:29" x14ac:dyDescent="0.2">
      <c r="A66" s="7">
        <v>43353</v>
      </c>
      <c r="B66" s="10">
        <f t="shared" si="2"/>
        <v>-1.8271453047046915E-2</v>
      </c>
      <c r="C66" s="10">
        <f t="shared" si="20"/>
        <v>6.5521110826644469E-2</v>
      </c>
      <c r="D66" s="10">
        <f t="shared" si="20"/>
        <v>7.1921211822660203E-2</v>
      </c>
      <c r="E66" s="10">
        <f t="shared" si="20"/>
        <v>-6.3342682773626091E-4</v>
      </c>
      <c r="F66" s="10">
        <f t="shared" si="20"/>
        <v>-6.4334577228203571E-2</v>
      </c>
      <c r="G66" s="10">
        <f t="shared" si="20"/>
        <v>-7.9365079365079083E-3</v>
      </c>
      <c r="H66" s="10">
        <f t="shared" si="20"/>
        <v>-5.3632471899599299E-2</v>
      </c>
      <c r="I66" s="10">
        <f t="shared" si="20"/>
        <v>-4.2726878885354647E-2</v>
      </c>
      <c r="J66" s="10">
        <f t="shared" si="20"/>
        <v>7.3226467847158361E-3</v>
      </c>
      <c r="K66" s="10">
        <f t="shared" si="20"/>
        <v>2.5126646428913713E-2</v>
      </c>
      <c r="L66" s="10">
        <f t="shared" si="20"/>
        <v>-2.2360248447206299E-3</v>
      </c>
      <c r="M66" s="10">
        <f t="shared" si="20"/>
        <v>-1.1144711204093549E-2</v>
      </c>
      <c r="N66" s="10">
        <f t="shared" si="20"/>
        <v>6.7845292817679592E-2</v>
      </c>
      <c r="O66" s="10">
        <f t="shared" si="20"/>
        <v>3.7859667790501428E-2</v>
      </c>
      <c r="P66" s="10">
        <f t="shared" si="20"/>
        <v>-6.1439945680856756E-3</v>
      </c>
      <c r="Q66" s="10">
        <f t="shared" si="20"/>
        <v>2.1103950216450063E-2</v>
      </c>
      <c r="R66" s="10">
        <f t="shared" ref="R66:AC66" si="23">R23/R22-1</f>
        <v>5.3533338718533052E-2</v>
      </c>
      <c r="S66" s="10">
        <f t="shared" si="23"/>
        <v>2.592758042344312E-2</v>
      </c>
      <c r="T66" s="10">
        <f t="shared" si="23"/>
        <v>3.729147585714454E-2</v>
      </c>
      <c r="U66" s="10">
        <f t="shared" si="23"/>
        <v>2.182091798344632E-2</v>
      </c>
      <c r="V66" s="10">
        <f t="shared" si="23"/>
        <v>-3.1338177977414672E-3</v>
      </c>
      <c r="W66" s="10">
        <f t="shared" si="23"/>
        <v>-6.8515864152891792E-2</v>
      </c>
      <c r="X66" s="10">
        <f t="shared" si="23"/>
        <v>-7.593582887700534E-2</v>
      </c>
      <c r="Y66" s="10">
        <f t="shared" si="23"/>
        <v>-1.9323671053055769E-2</v>
      </c>
      <c r="Z66" s="10">
        <f t="shared" si="23"/>
        <v>-0.11997762932251188</v>
      </c>
      <c r="AA66" s="10">
        <f t="shared" si="23"/>
        <v>-0.11517052150613383</v>
      </c>
      <c r="AB66" s="10">
        <f t="shared" si="23"/>
        <v>8.2205029013540099E-3</v>
      </c>
      <c r="AC66" s="10">
        <f t="shared" si="23"/>
        <v>-0.1154153952217648</v>
      </c>
    </row>
    <row r="67" spans="1:29" x14ac:dyDescent="0.2">
      <c r="A67" s="7">
        <v>43381</v>
      </c>
      <c r="B67" s="10">
        <f t="shared" si="2"/>
        <v>-8.2146564540462874E-3</v>
      </c>
      <c r="C67" s="10">
        <f t="shared" si="20"/>
        <v>-2.9757579546794477E-2</v>
      </c>
      <c r="D67" s="10">
        <f t="shared" si="20"/>
        <v>-8.0882378284493295E-2</v>
      </c>
      <c r="E67" s="10">
        <f t="shared" si="20"/>
        <v>-1.1771459402908357E-3</v>
      </c>
      <c r="F67" s="10">
        <f t="shared" si="20"/>
        <v>-6.4460678985818642E-2</v>
      </c>
      <c r="G67" s="10">
        <f t="shared" si="20"/>
        <v>-3.2000000000000028E-2</v>
      </c>
      <c r="H67" s="10">
        <f t="shared" si="20"/>
        <v>1.3301295126681545E-2</v>
      </c>
      <c r="I67" s="10">
        <f t="shared" si="20"/>
        <v>6.569712334093647E-2</v>
      </c>
      <c r="J67" s="10">
        <f t="shared" si="20"/>
        <v>-2.9606210435833336E-2</v>
      </c>
      <c r="K67" s="10">
        <f t="shared" si="20"/>
        <v>-0.12337792221169763</v>
      </c>
      <c r="L67" s="10">
        <f t="shared" si="20"/>
        <v>5.4781125498009065E-3</v>
      </c>
      <c r="M67" s="10">
        <f t="shared" si="20"/>
        <v>-4.2597881283586658E-2</v>
      </c>
      <c r="N67" s="10">
        <f t="shared" si="20"/>
        <v>1.1382553925729511E-3</v>
      </c>
      <c r="O67" s="10">
        <f t="shared" si="20"/>
        <v>1.0761211351196787E-2</v>
      </c>
      <c r="P67" s="10">
        <f t="shared" si="20"/>
        <v>-5.2241881623715791E-3</v>
      </c>
      <c r="Q67" s="10">
        <f t="shared" si="20"/>
        <v>-4.3985159301263344E-2</v>
      </c>
      <c r="R67" s="10">
        <f t="shared" ref="R67:AC67" si="24">R24/R23-1</f>
        <v>6.093387140548967E-2</v>
      </c>
      <c r="S67" s="10">
        <f t="shared" si="24"/>
        <v>1.0457515884203961E-2</v>
      </c>
      <c r="T67" s="10">
        <f t="shared" si="24"/>
        <v>2.2114499103938146E-2</v>
      </c>
      <c r="U67" s="10">
        <f t="shared" si="24"/>
        <v>3.4609720176730585E-2</v>
      </c>
      <c r="V67" s="10">
        <f t="shared" si="24"/>
        <v>2.443553767781359E-2</v>
      </c>
      <c r="W67" s="10">
        <f t="shared" si="24"/>
        <v>-3.5000022222222205E-2</v>
      </c>
      <c r="X67" s="10">
        <f t="shared" si="24"/>
        <v>4.05092592592593E-2</v>
      </c>
      <c r="Y67" s="10">
        <f t="shared" si="24"/>
        <v>1.2901688648799148E-2</v>
      </c>
      <c r="Z67" s="10">
        <f t="shared" si="24"/>
        <v>1.6533168527698372E-2</v>
      </c>
      <c r="AA67" s="10">
        <f t="shared" si="24"/>
        <v>-3.4637307415295138E-2</v>
      </c>
      <c r="AB67" s="10">
        <f t="shared" si="24"/>
        <v>-9.1223021582733876E-2</v>
      </c>
      <c r="AC67" s="10">
        <f t="shared" si="24"/>
        <v>3.5798662757296373E-2</v>
      </c>
    </row>
    <row r="68" spans="1:29" x14ac:dyDescent="0.2">
      <c r="A68" s="7">
        <v>43409</v>
      </c>
      <c r="B68" s="10">
        <f t="shared" si="2"/>
        <v>-3.58413940792075E-2</v>
      </c>
      <c r="C68" s="10">
        <f t="shared" si="20"/>
        <v>8.5147474530831158E-2</v>
      </c>
      <c r="D68" s="10">
        <f t="shared" si="20"/>
        <v>2.3000029999999949E-2</v>
      </c>
      <c r="E68" s="10">
        <f t="shared" si="20"/>
        <v>-7.9503192448611815E-2</v>
      </c>
      <c r="F68" s="10">
        <f t="shared" si="20"/>
        <v>-3.4910427193385329E-2</v>
      </c>
      <c r="G68" s="10">
        <f t="shared" si="20"/>
        <v>-9.9173553719008267E-2</v>
      </c>
      <c r="H68" s="10">
        <f t="shared" si="20"/>
        <v>5.0970255195013081E-3</v>
      </c>
      <c r="I68" s="10">
        <f t="shared" si="20"/>
        <v>6.1647087058823491E-2</v>
      </c>
      <c r="J68" s="10">
        <f t="shared" si="20"/>
        <v>-7.9814766543578664E-2</v>
      </c>
      <c r="K68" s="10">
        <f t="shared" si="20"/>
        <v>9.8683973245206058E-3</v>
      </c>
      <c r="L68" s="10">
        <f t="shared" si="20"/>
        <v>3.6651794535616622E-2</v>
      </c>
      <c r="M68" s="10">
        <f t="shared" si="20"/>
        <v>4.3894853230146413E-3</v>
      </c>
      <c r="N68" s="10">
        <f t="shared" si="20"/>
        <v>-4.9612434108527226E-2</v>
      </c>
      <c r="O68" s="10">
        <f t="shared" si="20"/>
        <v>6.7127843609022575E-2</v>
      </c>
      <c r="P68" s="10">
        <f t="shared" si="20"/>
        <v>-4.9365417943107226E-2</v>
      </c>
      <c r="Q68" s="10">
        <f t="shared" si="20"/>
        <v>-2.5498945371455473E-2</v>
      </c>
      <c r="R68" s="10">
        <f t="shared" ref="R68:AC68" si="25">R25/R24-1</f>
        <v>-3.6184210526315819E-2</v>
      </c>
      <c r="S68" s="10">
        <f t="shared" si="25"/>
        <v>-6.5545534042883324E-2</v>
      </c>
      <c r="T68" s="10">
        <f t="shared" si="25"/>
        <v>-0.14798103667707974</v>
      </c>
      <c r="U68" s="10">
        <f t="shared" si="25"/>
        <v>-9.252669039145911E-2</v>
      </c>
      <c r="V68" s="10">
        <f t="shared" si="25"/>
        <v>-7.5184807499377726E-2</v>
      </c>
      <c r="W68" s="10">
        <f t="shared" si="25"/>
        <v>-0.12435227689930395</v>
      </c>
      <c r="X68" s="10">
        <f t="shared" si="25"/>
        <v>-2.6028965517241431E-2</v>
      </c>
      <c r="Y68" s="10">
        <f t="shared" si="25"/>
        <v>-4.5854539138490025E-2</v>
      </c>
      <c r="Z68" s="10">
        <f t="shared" si="25"/>
        <v>-4.2912554466955188E-2</v>
      </c>
      <c r="AA68" s="10">
        <f t="shared" si="25"/>
        <v>-4.1947550561797775E-2</v>
      </c>
      <c r="AB68" s="10">
        <f t="shared" si="25"/>
        <v>7.3464217859404712E-2</v>
      </c>
      <c r="AC68" s="10">
        <f t="shared" si="25"/>
        <v>-9.7956378281548906E-2</v>
      </c>
    </row>
    <row r="69" spans="1:29" x14ac:dyDescent="0.2">
      <c r="A69" s="7">
        <v>43437</v>
      </c>
      <c r="B69" s="10">
        <f t="shared" si="2"/>
        <v>4.9925464073918846E-3</v>
      </c>
      <c r="C69" s="10">
        <f t="shared" si="20"/>
        <v>-3.1327255038496871E-2</v>
      </c>
      <c r="D69" s="10">
        <f t="shared" si="20"/>
        <v>0.2243401400486762</v>
      </c>
      <c r="E69" s="10">
        <f t="shared" si="20"/>
        <v>6.1355090985275806E-2</v>
      </c>
      <c r="F69" s="10">
        <f t="shared" si="20"/>
        <v>-5.0452118039029048E-2</v>
      </c>
      <c r="G69" s="10">
        <f t="shared" si="20"/>
        <v>-4.587155963302747E-2</v>
      </c>
      <c r="H69" s="10">
        <f t="shared" si="20"/>
        <v>8.7599869835356836E-2</v>
      </c>
      <c r="I69" s="10">
        <f t="shared" si="20"/>
        <v>9.086879190951791E-2</v>
      </c>
      <c r="J69" s="10">
        <f t="shared" si="20"/>
        <v>6.5127592218106045E-3</v>
      </c>
      <c r="K69" s="10">
        <f t="shared" si="20"/>
        <v>7.4918590041880062E-2</v>
      </c>
      <c r="L69" s="10">
        <f t="shared" si="20"/>
        <v>2.2216925200466697E-2</v>
      </c>
      <c r="M69" s="10">
        <f t="shared" si="20"/>
        <v>2.105685339690111E-2</v>
      </c>
      <c r="N69" s="10">
        <f t="shared" si="20"/>
        <v>6.5796663375638831E-2</v>
      </c>
      <c r="O69" s="10">
        <f t="shared" si="20"/>
        <v>6.0255914316985404E-2</v>
      </c>
      <c r="P69" s="10">
        <f t="shared" si="20"/>
        <v>3.4711315397188969E-2</v>
      </c>
      <c r="Q69" s="10">
        <f t="shared" si="20"/>
        <v>0.11035267349260525</v>
      </c>
      <c r="R69" s="10">
        <f t="shared" ref="R69:AC69" si="26">R26/R25-1</f>
        <v>-0.14675767918088733</v>
      </c>
      <c r="S69" s="10">
        <f t="shared" si="26"/>
        <v>-0.19566220581449012</v>
      </c>
      <c r="T69" s="10">
        <f t="shared" si="26"/>
        <v>6.952747242704338E-2</v>
      </c>
      <c r="U69" s="10">
        <f t="shared" si="26"/>
        <v>2.1960745098039247E-2</v>
      </c>
      <c r="V69" s="10">
        <f t="shared" si="26"/>
        <v>-3.9215986159155669E-3</v>
      </c>
      <c r="W69" s="10">
        <f t="shared" si="26"/>
        <v>1.1571294744064708E-2</v>
      </c>
      <c r="X69" s="10">
        <f t="shared" si="26"/>
        <v>-2.3526679923557725E-2</v>
      </c>
      <c r="Y69" s="10">
        <f t="shared" si="26"/>
        <v>7.5970896214298644E-2</v>
      </c>
      <c r="Z69" s="10">
        <f t="shared" si="26"/>
        <v>1.3071895424836555E-2</v>
      </c>
      <c r="AA69" s="10">
        <f t="shared" si="26"/>
        <v>0.16106331257133211</v>
      </c>
      <c r="AB69" s="10">
        <f t="shared" si="26"/>
        <v>0.11676499508357918</v>
      </c>
      <c r="AC69" s="10">
        <f t="shared" si="26"/>
        <v>0.14077384016817684</v>
      </c>
    </row>
    <row r="70" spans="1:29" x14ac:dyDescent="0.2">
      <c r="A70" s="7">
        <v>43465</v>
      </c>
      <c r="B70" s="10">
        <f t="shared" si="2"/>
        <v>-8.0652087237085168E-2</v>
      </c>
      <c r="C70" s="10">
        <f t="shared" si="20"/>
        <v>-5.4580689285268935E-2</v>
      </c>
      <c r="D70" s="10">
        <f t="shared" si="20"/>
        <v>-1.7764459081836326E-2</v>
      </c>
      <c r="E70" s="10">
        <f t="shared" si="20"/>
        <v>-9.5945043034565525E-2</v>
      </c>
      <c r="F70" s="10">
        <f t="shared" si="20"/>
        <v>-7.5187966155991659E-2</v>
      </c>
      <c r="G70" s="10">
        <f t="shared" si="20"/>
        <v>-7.2115384615384581E-2</v>
      </c>
      <c r="H70" s="10">
        <f t="shared" si="20"/>
        <v>-0.13119567106790586</v>
      </c>
      <c r="I70" s="10">
        <f t="shared" si="20"/>
        <v>-0.13043480380898487</v>
      </c>
      <c r="J70" s="10">
        <f t="shared" si="20"/>
        <v>-8.8676441176470555E-2</v>
      </c>
      <c r="K70" s="10">
        <f t="shared" si="20"/>
        <v>-5.4112552941286696E-3</v>
      </c>
      <c r="L70" s="10">
        <f t="shared" si="20"/>
        <v>-6.7539131396608165E-2</v>
      </c>
      <c r="M70" s="10">
        <f t="shared" si="20"/>
        <v>-0.10544750562461069</v>
      </c>
      <c r="N70" s="10">
        <f t="shared" si="20"/>
        <v>-8.2448999999999883E-2</v>
      </c>
      <c r="O70" s="10">
        <f t="shared" si="20"/>
        <v>-6.4540130849331412E-2</v>
      </c>
      <c r="P70" s="10">
        <f t="shared" si="20"/>
        <v>-0.13160705992900146</v>
      </c>
      <c r="Q70" s="10">
        <f t="shared" si="20"/>
        <v>-0.1777664446721311</v>
      </c>
      <c r="R70" s="10">
        <f t="shared" ref="R70:AC70" si="27">R27/R26-1</f>
        <v>-0.22888000799999997</v>
      </c>
      <c r="S70" s="10">
        <f t="shared" si="27"/>
        <v>-0.12105565117613304</v>
      </c>
      <c r="T70" s="10">
        <f t="shared" si="27"/>
        <v>-0.13001529634293296</v>
      </c>
      <c r="U70" s="10">
        <f t="shared" si="27"/>
        <v>-8.0583272470578393E-2</v>
      </c>
      <c r="V70" s="10">
        <f t="shared" si="27"/>
        <v>-0.21290128387490492</v>
      </c>
      <c r="W70" s="10">
        <f t="shared" si="27"/>
        <v>-0.14688681918627322</v>
      </c>
      <c r="X70" s="10">
        <f t="shared" si="27"/>
        <v>-9.3052631578947387E-2</v>
      </c>
      <c r="Y70" s="10">
        <f t="shared" si="27"/>
        <v>-0.13534851633888945</v>
      </c>
      <c r="Z70" s="10">
        <f t="shared" si="27"/>
        <v>-0.12387094838709678</v>
      </c>
      <c r="AA70" s="10">
        <f t="shared" si="27"/>
        <v>-0.18181818181818177</v>
      </c>
      <c r="AB70" s="10">
        <f t="shared" si="27"/>
        <v>-2.5313713405238802E-2</v>
      </c>
      <c r="AC70" s="10">
        <f t="shared" si="27"/>
        <v>7.0239160567971082E-2</v>
      </c>
    </row>
    <row r="71" spans="1:29" x14ac:dyDescent="0.2">
      <c r="A71" s="7">
        <v>43493</v>
      </c>
      <c r="B71" s="10">
        <f t="shared" si="2"/>
        <v>7.3090313846044364E-2</v>
      </c>
      <c r="C71" s="10">
        <f t="shared" si="20"/>
        <v>4.1653189633175547E-2</v>
      </c>
      <c r="D71" s="10">
        <f t="shared" si="20"/>
        <v>5.3038011952391662E-2</v>
      </c>
      <c r="E71" s="10">
        <f t="shared" si="20"/>
        <v>2.6788473776044208E-2</v>
      </c>
      <c r="F71" s="10">
        <f t="shared" si="20"/>
        <v>0.17831971933226454</v>
      </c>
      <c r="G71" s="10">
        <f t="shared" si="20"/>
        <v>5.6994818652849721E-2</v>
      </c>
      <c r="H71" s="10">
        <f t="shared" si="20"/>
        <v>0.17394492210131096</v>
      </c>
      <c r="I71" s="10">
        <f t="shared" si="20"/>
        <v>1.8691588785046731E-2</v>
      </c>
      <c r="J71" s="10">
        <f t="shared" si="20"/>
        <v>4.5667289150644219E-2</v>
      </c>
      <c r="K71" s="10">
        <f t="shared" si="20"/>
        <v>4.5701631214327687E-3</v>
      </c>
      <c r="L71" s="10">
        <f t="shared" si="20"/>
        <v>5.2631539374754066E-2</v>
      </c>
      <c r="M71" s="10">
        <f t="shared" si="20"/>
        <v>0.12070463244889074</v>
      </c>
      <c r="N71" s="10">
        <f t="shared" si="20"/>
        <v>-3.7811399862353268E-2</v>
      </c>
      <c r="O71" s="10">
        <f t="shared" si="20"/>
        <v>4.0350026810353601E-2</v>
      </c>
      <c r="P71" s="10">
        <f t="shared" si="20"/>
        <v>5.4308876086028413E-2</v>
      </c>
      <c r="Q71" s="10">
        <f t="shared" si="20"/>
        <v>9.9065426733048412E-2</v>
      </c>
      <c r="R71" s="10">
        <f t="shared" ref="R71:AC71" si="28">R28/R27-1</f>
        <v>0.42763774694094558</v>
      </c>
      <c r="S71" s="10">
        <f t="shared" si="28"/>
        <v>7.5065208877284739E-2</v>
      </c>
      <c r="T71" s="10">
        <f t="shared" si="28"/>
        <v>1.8680765558118706E-2</v>
      </c>
      <c r="U71" s="10">
        <f t="shared" si="28"/>
        <v>3.7562689380746583E-2</v>
      </c>
      <c r="V71" s="10">
        <f t="shared" si="28"/>
        <v>0.21565984994228549</v>
      </c>
      <c r="W71" s="10">
        <f t="shared" si="28"/>
        <v>0.11686738306570388</v>
      </c>
      <c r="X71" s="10">
        <f t="shared" si="28"/>
        <v>0.13380790261013109</v>
      </c>
      <c r="Y71" s="10">
        <f t="shared" si="28"/>
        <v>8.7398847513757039E-2</v>
      </c>
      <c r="Z71" s="10">
        <f t="shared" si="28"/>
        <v>0.13726066707082474</v>
      </c>
      <c r="AA71" s="10">
        <f t="shared" si="28"/>
        <v>0.14411518518518518</v>
      </c>
      <c r="AB71" s="10">
        <f t="shared" si="28"/>
        <v>5.1716397999837405E-2</v>
      </c>
      <c r="AC71" s="10">
        <f t="shared" si="28"/>
        <v>5.0334968918922529E-2</v>
      </c>
    </row>
    <row r="72" spans="1:29" x14ac:dyDescent="0.2">
      <c r="A72" s="7">
        <v>43521</v>
      </c>
      <c r="B72" s="10">
        <f t="shared" si="2"/>
        <v>3.9745378851123725E-2</v>
      </c>
      <c r="C72" s="10">
        <f t="shared" si="20"/>
        <v>3.7190552545224742E-2</v>
      </c>
      <c r="D72" s="10">
        <f t="shared" si="20"/>
        <v>5.7506729660206979E-2</v>
      </c>
      <c r="E72" s="10">
        <f t="shared" si="20"/>
        <v>0.13394643008850027</v>
      </c>
      <c r="F72" s="10">
        <f t="shared" si="20"/>
        <v>3.4958601655933785E-2</v>
      </c>
      <c r="G72" s="10">
        <f t="shared" si="20"/>
        <v>7.8431372549019551E-2</v>
      </c>
      <c r="H72" s="10">
        <f t="shared" si="20"/>
        <v>0.16370249966130701</v>
      </c>
      <c r="I72" s="10">
        <f t="shared" si="20"/>
        <v>-1.4678885321100954E-2</v>
      </c>
      <c r="J72" s="10">
        <f t="shared" si="20"/>
        <v>7.4228328751337669E-2</v>
      </c>
      <c r="K72" s="10">
        <f t="shared" si="20"/>
        <v>6.8890814558059121E-2</v>
      </c>
      <c r="L72" s="10">
        <f t="shared" si="20"/>
        <v>8.2142880952380981E-2</v>
      </c>
      <c r="M72" s="10">
        <f t="shared" si="20"/>
        <v>5.5113527170842724E-2</v>
      </c>
      <c r="N72" s="10">
        <f t="shared" si="20"/>
        <v>8.5529371897689721E-2</v>
      </c>
      <c r="O72" s="10">
        <f t="shared" si="20"/>
        <v>4.7525128892440538E-3</v>
      </c>
      <c r="P72" s="10">
        <f t="shared" si="20"/>
        <v>2.7796686051090314E-2</v>
      </c>
      <c r="Q72" s="10">
        <f t="shared" si="20"/>
        <v>-1.9274377509885365E-2</v>
      </c>
      <c r="R72" s="10">
        <f t="shared" ref="R72:AC72" si="29">R29/R28-1</f>
        <v>9.5777864284733116E-2</v>
      </c>
      <c r="S72" s="10">
        <f t="shared" si="29"/>
        <v>3.7037100002252465E-2</v>
      </c>
      <c r="T72" s="10">
        <f t="shared" si="29"/>
        <v>0.16776502144276395</v>
      </c>
      <c r="U72" s="10">
        <f t="shared" si="29"/>
        <v>0.10217211978390495</v>
      </c>
      <c r="V72" s="10">
        <f t="shared" si="29"/>
        <v>2.2155357210877691E-2</v>
      </c>
      <c r="W72" s="10">
        <f t="shared" si="29"/>
        <v>2.9740790051536514E-2</v>
      </c>
      <c r="X72" s="10">
        <f t="shared" si="29"/>
        <v>7.8025477707006408E-2</v>
      </c>
      <c r="Y72" s="10">
        <f t="shared" si="29"/>
        <v>7.2216866602687224E-2</v>
      </c>
      <c r="Z72" s="10">
        <f t="shared" si="29"/>
        <v>6.1512560715972997E-2</v>
      </c>
      <c r="AA72" s="10">
        <f t="shared" si="29"/>
        <v>0.13588950204623762</v>
      </c>
      <c r="AB72" s="10">
        <f t="shared" si="29"/>
        <v>-1.7607902082885984E-2</v>
      </c>
      <c r="AC72" s="10">
        <f t="shared" si="29"/>
        <v>6.9660053676121825E-2</v>
      </c>
    </row>
    <row r="73" spans="1:29" x14ac:dyDescent="0.2">
      <c r="A73" s="7">
        <v>43549</v>
      </c>
      <c r="B73" s="10">
        <f t="shared" si="2"/>
        <v>-1.3309988190821964E-2</v>
      </c>
      <c r="C73" s="10">
        <f t="shared" si="20"/>
        <v>-2.3172192673625802E-2</v>
      </c>
      <c r="D73" s="10">
        <f t="shared" si="20"/>
        <v>-1.8613160583941579E-2</v>
      </c>
      <c r="E73" s="10">
        <f t="shared" si="20"/>
        <v>9.6968439757261216E-4</v>
      </c>
      <c r="F73" s="10">
        <f t="shared" si="20"/>
        <v>-4.6222266666666623E-2</v>
      </c>
      <c r="G73" s="10">
        <f t="shared" si="20"/>
        <v>-0.12272727272727268</v>
      </c>
      <c r="H73" s="10">
        <f t="shared" si="20"/>
        <v>6.5816357438841289E-2</v>
      </c>
      <c r="I73" s="10">
        <f t="shared" si="20"/>
        <v>-5.2141512307148363E-2</v>
      </c>
      <c r="J73" s="10">
        <f t="shared" si="20"/>
        <v>1.120528659675335E-2</v>
      </c>
      <c r="K73" s="10">
        <f t="shared" si="20"/>
        <v>3.3036096473449517E-2</v>
      </c>
      <c r="L73" s="10">
        <f t="shared" si="20"/>
        <v>3.2563244608069475E-2</v>
      </c>
      <c r="M73" s="10">
        <f t="shared" si="20"/>
        <v>-0.12782786698230397</v>
      </c>
      <c r="N73" s="10">
        <f t="shared" si="20"/>
        <v>-3.7691663920180307E-2</v>
      </c>
      <c r="O73" s="10">
        <f t="shared" si="20"/>
        <v>1.2613532802124405E-2</v>
      </c>
      <c r="P73" s="10">
        <f t="shared" si="20"/>
        <v>-5.8250628841607588E-2</v>
      </c>
      <c r="Q73" s="10">
        <f t="shared" si="20"/>
        <v>-8.2658906512075525E-2</v>
      </c>
      <c r="R73" s="10">
        <f t="shared" ref="R73:AC73" si="30">R30/R29-1</f>
        <v>0.11910609346602996</v>
      </c>
      <c r="S73" s="10">
        <f t="shared" si="30"/>
        <v>-7.8454332552693073E-2</v>
      </c>
      <c r="T73" s="10">
        <f t="shared" si="30"/>
        <v>-3.0793791417156435E-2</v>
      </c>
      <c r="U73" s="10">
        <f t="shared" si="30"/>
        <v>-1.6058430656934242E-2</v>
      </c>
      <c r="V73" s="10">
        <f t="shared" si="30"/>
        <v>-5.5890946331688895E-2</v>
      </c>
      <c r="W73" s="10">
        <f t="shared" si="30"/>
        <v>5.9883370698859295E-2</v>
      </c>
      <c r="X73" s="10">
        <f t="shared" si="30"/>
        <v>4.2625026376872599E-2</v>
      </c>
      <c r="Y73" s="10">
        <f t="shared" si="30"/>
        <v>2.5956568045570894E-2</v>
      </c>
      <c r="Z73" s="10">
        <f t="shared" si="30"/>
        <v>8.4177441940009867E-3</v>
      </c>
      <c r="AA73" s="10">
        <f t="shared" si="30"/>
        <v>-2.3495833698385038E-2</v>
      </c>
      <c r="AB73" s="10">
        <f t="shared" si="30"/>
        <v>2.6010885245901783E-2</v>
      </c>
      <c r="AC73" s="10">
        <f t="shared" si="30"/>
        <v>-1.2161596990857504E-2</v>
      </c>
    </row>
    <row r="74" spans="1:29" x14ac:dyDescent="0.2">
      <c r="A74" s="7">
        <v>43577</v>
      </c>
      <c r="B74" s="10">
        <f t="shared" si="2"/>
        <v>6.1644028576619991E-2</v>
      </c>
      <c r="C74" s="10">
        <f t="shared" si="20"/>
        <v>5.0920202937008163E-2</v>
      </c>
      <c r="D74" s="10">
        <f t="shared" si="20"/>
        <v>0.12197850030446644</v>
      </c>
      <c r="E74" s="10">
        <f t="shared" si="20"/>
        <v>7.5649456389710545E-2</v>
      </c>
      <c r="F74" s="10">
        <f t="shared" si="20"/>
        <v>0.15703640060747426</v>
      </c>
      <c r="G74" s="10">
        <f t="shared" si="20"/>
        <v>6.7357512953367893E-2</v>
      </c>
      <c r="H74" s="10">
        <f t="shared" si="20"/>
        <v>0.11083058150723679</v>
      </c>
      <c r="I74" s="10">
        <f t="shared" si="20"/>
        <v>-5.6483740968062968E-3</v>
      </c>
      <c r="J74" s="10">
        <f t="shared" si="20"/>
        <v>3.8358289529762946E-3</v>
      </c>
      <c r="K74" s="10">
        <f t="shared" si="20"/>
        <v>-4.8263742431553069E-2</v>
      </c>
      <c r="L74" s="10">
        <f t="shared" si="20"/>
        <v>2.1201757711466485E-2</v>
      </c>
      <c r="M74" s="10">
        <f t="shared" si="20"/>
        <v>0.19274574832331282</v>
      </c>
      <c r="N74" s="10">
        <f t="shared" si="20"/>
        <v>-7.3246240537051643E-2</v>
      </c>
      <c r="O74" s="10">
        <f t="shared" si="20"/>
        <v>4.1610738255033475E-2</v>
      </c>
      <c r="P74" s="10">
        <f t="shared" si="20"/>
        <v>0.13294514039341854</v>
      </c>
      <c r="Q74" s="10">
        <f t="shared" si="20"/>
        <v>6.1121613106490225E-2</v>
      </c>
      <c r="R74" s="10">
        <f t="shared" ref="R74:AC74" si="31">R31/R30-1</f>
        <v>-7.6148183703703798E-2</v>
      </c>
      <c r="S74" s="10">
        <f t="shared" si="31"/>
        <v>7.8144790343074977E-2</v>
      </c>
      <c r="T74" s="10">
        <f t="shared" si="31"/>
        <v>7.1898734177215262E-2</v>
      </c>
      <c r="U74" s="10">
        <f t="shared" si="31"/>
        <v>1.0385794153775718E-2</v>
      </c>
      <c r="V74" s="10">
        <f t="shared" si="31"/>
        <v>0.14102987864873717</v>
      </c>
      <c r="W74" s="10">
        <f t="shared" si="31"/>
        <v>0.121125025</v>
      </c>
      <c r="X74" s="10">
        <f t="shared" si="31"/>
        <v>0.11718275652701893</v>
      </c>
      <c r="Y74" s="10">
        <f t="shared" si="31"/>
        <v>4.8418802548257478E-2</v>
      </c>
      <c r="Z74" s="10">
        <f t="shared" si="31"/>
        <v>0.10827481999804167</v>
      </c>
      <c r="AA74" s="10">
        <f t="shared" si="31"/>
        <v>7.5296717357848042E-2</v>
      </c>
      <c r="AB74" s="10">
        <f t="shared" si="31"/>
        <v>-6.1141843252741523E-2</v>
      </c>
      <c r="AC74" s="10">
        <f t="shared" si="31"/>
        <v>7.2239820426054369E-2</v>
      </c>
    </row>
    <row r="75" spans="1:29" x14ac:dyDescent="0.2">
      <c r="A75" s="7">
        <v>43605</v>
      </c>
      <c r="B75" s="10">
        <f t="shared" si="2"/>
        <v>-1.687097688363981E-2</v>
      </c>
      <c r="C75" s="10">
        <f t="shared" si="20"/>
        <v>-2.3253551500812875E-2</v>
      </c>
      <c r="D75" s="10">
        <f t="shared" si="20"/>
        <v>-6.8611240227594017E-2</v>
      </c>
      <c r="E75" s="10">
        <f t="shared" si="20"/>
        <v>5.9358114126069284E-2</v>
      </c>
      <c r="F75" s="10">
        <f t="shared" si="20"/>
        <v>-0.14418042690293997</v>
      </c>
      <c r="G75" s="10">
        <f t="shared" si="20"/>
        <v>1.9417475728155331E-2</v>
      </c>
      <c r="H75" s="10">
        <f t="shared" si="20"/>
        <v>0.22740908636363621</v>
      </c>
      <c r="I75" s="10">
        <f t="shared" si="20"/>
        <v>4.6925019218448938E-3</v>
      </c>
      <c r="J75" s="10">
        <f t="shared" si="20"/>
        <v>3.198406272380061E-2</v>
      </c>
      <c r="K75" s="10">
        <f t="shared" si="20"/>
        <v>-2.7623171619178488E-2</v>
      </c>
      <c r="L75" s="10">
        <f t="shared" si="20"/>
        <v>4.1836234571439368E-2</v>
      </c>
      <c r="M75" s="10">
        <f t="shared" si="20"/>
        <v>-0.22347953989604774</v>
      </c>
      <c r="N75" s="10">
        <f t="shared" si="20"/>
        <v>4.4770772569943329E-2</v>
      </c>
      <c r="O75" s="10">
        <f t="shared" si="20"/>
        <v>2.6907221649484558E-2</v>
      </c>
      <c r="P75" s="10">
        <f t="shared" si="20"/>
        <v>-1.9941504565425761E-2</v>
      </c>
      <c r="Q75" s="10">
        <f t="shared" si="20"/>
        <v>4.6912054631829125E-2</v>
      </c>
      <c r="R75" s="10">
        <f t="shared" ref="R75:AC75" si="32">R32/R31-1</f>
        <v>0.11757538617993801</v>
      </c>
      <c r="S75" s="10">
        <f t="shared" si="32"/>
        <v>-8.6034124103366305E-2</v>
      </c>
      <c r="T75" s="10">
        <f t="shared" si="32"/>
        <v>-7.7468079829948189E-2</v>
      </c>
      <c r="U75" s="10">
        <f t="shared" si="32"/>
        <v>4.6255506607929542E-2</v>
      </c>
      <c r="V75" s="10">
        <f t="shared" si="32"/>
        <v>-6.9416525742554525E-2</v>
      </c>
      <c r="W75" s="10">
        <f t="shared" si="32"/>
        <v>-8.7969660208057521E-2</v>
      </c>
      <c r="X75" s="10">
        <f t="shared" si="32"/>
        <v>5.0724637681159424E-2</v>
      </c>
      <c r="Y75" s="10">
        <f t="shared" si="32"/>
        <v>-1.9762866652798028E-2</v>
      </c>
      <c r="Z75" s="10">
        <f t="shared" si="32"/>
        <v>-1.7574505962370313E-2</v>
      </c>
      <c r="AA75" s="10">
        <f t="shared" si="32"/>
        <v>-7.5995209722644064E-2</v>
      </c>
      <c r="AB75" s="10">
        <f t="shared" si="32"/>
        <v>-4.810528704334005E-2</v>
      </c>
      <c r="AC75" s="10">
        <f t="shared" si="32"/>
        <v>1.459314473103257E-2</v>
      </c>
    </row>
    <row r="76" spans="1:29" x14ac:dyDescent="0.2">
      <c r="A76" s="7">
        <v>43633</v>
      </c>
      <c r="B76" s="10">
        <f t="shared" si="2"/>
        <v>5.9800116291550687E-3</v>
      </c>
      <c r="C76" s="10">
        <f t="shared" si="20"/>
        <v>8.6960893385405802E-2</v>
      </c>
      <c r="D76" s="10">
        <f t="shared" si="20"/>
        <v>1.2811409252668993E-2</v>
      </c>
      <c r="E76" s="10">
        <f t="shared" si="20"/>
        <v>2.7745552420941122E-2</v>
      </c>
      <c r="F76" s="10">
        <f t="shared" si="20"/>
        <v>-2.352941176470591E-2</v>
      </c>
      <c r="G76" s="10">
        <f t="shared" si="20"/>
        <v>-5.7142857142857162E-2</v>
      </c>
      <c r="H76" s="10">
        <f t="shared" si="20"/>
        <v>0.12746736706094652</v>
      </c>
      <c r="I76" s="10">
        <f t="shared" si="20"/>
        <v>-9.0953788327053697E-2</v>
      </c>
      <c r="J76" s="10">
        <f t="shared" si="20"/>
        <v>4.1141526087258296E-3</v>
      </c>
      <c r="K76" s="10">
        <f t="shared" si="20"/>
        <v>8.2891756747583534E-2</v>
      </c>
      <c r="L76" s="10">
        <f t="shared" si="20"/>
        <v>2.0228279388861736E-2</v>
      </c>
      <c r="M76" s="10">
        <f t="shared" si="20"/>
        <v>4.6675844566295366E-2</v>
      </c>
      <c r="N76" s="10">
        <f t="shared" si="20"/>
        <v>0.11427265194211733</v>
      </c>
      <c r="O76" s="10">
        <f t="shared" si="20"/>
        <v>3.2777828366741257E-2</v>
      </c>
      <c r="P76" s="10">
        <f t="shared" si="20"/>
        <v>-7.9580845006675949E-3</v>
      </c>
      <c r="Q76" s="10">
        <f t="shared" si="20"/>
        <v>9.9262626163506784E-2</v>
      </c>
      <c r="R76" s="10">
        <f t="shared" ref="R76:AC76" si="33">R33/R32-1</f>
        <v>-1.3832227832915711E-2</v>
      </c>
      <c r="S76" s="10">
        <f t="shared" si="33"/>
        <v>0.17085751128304327</v>
      </c>
      <c r="T76" s="10">
        <f t="shared" si="33"/>
        <v>1.0239886959553246E-3</v>
      </c>
      <c r="U76" s="10">
        <f t="shared" si="33"/>
        <v>-1.2631614035087724E-2</v>
      </c>
      <c r="V76" s="10">
        <f t="shared" si="33"/>
        <v>4.2471042471042386E-2</v>
      </c>
      <c r="W76" s="10">
        <f t="shared" si="33"/>
        <v>2.6772554030346285E-2</v>
      </c>
      <c r="X76" s="10">
        <f t="shared" si="33"/>
        <v>-0.13793103448275867</v>
      </c>
      <c r="Y76" s="10">
        <f t="shared" si="33"/>
        <v>1.6978353501237997E-3</v>
      </c>
      <c r="Z76" s="10">
        <f t="shared" si="33"/>
        <v>-4.2333305555555478E-2</v>
      </c>
      <c r="AA76" s="10">
        <f t="shared" si="33"/>
        <v>-7.0496104513631308E-2</v>
      </c>
      <c r="AB76" s="10">
        <f t="shared" si="33"/>
        <v>-1.9070274135876142E-2</v>
      </c>
      <c r="AC76" s="10">
        <f t="shared" si="33"/>
        <v>2.21224296530389E-2</v>
      </c>
    </row>
    <row r="77" spans="1:29" x14ac:dyDescent="0.2">
      <c r="A77" s="7">
        <v>43661</v>
      </c>
      <c r="B77" s="10">
        <f t="shared" si="2"/>
        <v>3.5322947219728507E-2</v>
      </c>
      <c r="C77" s="10">
        <f t="shared" si="20"/>
        <v>5.0861389730717077E-2</v>
      </c>
      <c r="D77" s="10">
        <f t="shared" si="20"/>
        <v>2.8461018373977076E-2</v>
      </c>
      <c r="E77" s="10">
        <f t="shared" si="20"/>
        <v>2.4214175792274695E-2</v>
      </c>
      <c r="F77" s="10">
        <f t="shared" si="20"/>
        <v>6.0722891566265202E-2</v>
      </c>
      <c r="G77" s="10">
        <f t="shared" si="20"/>
        <v>-2.0202020202020221E-2</v>
      </c>
      <c r="H77" s="10">
        <f t="shared" si="20"/>
        <v>1.8032484097914914E-2</v>
      </c>
      <c r="I77" s="10">
        <f t="shared" si="20"/>
        <v>0.18171988691357122</v>
      </c>
      <c r="J77" s="10">
        <f t="shared" si="20"/>
        <v>7.6208711384629702E-2</v>
      </c>
      <c r="K77" s="10">
        <f t="shared" si="20"/>
        <v>-6.4408787611245688E-2</v>
      </c>
      <c r="L77" s="10">
        <f t="shared" si="20"/>
        <v>-5.889262050135291E-3</v>
      </c>
      <c r="M77" s="10">
        <f t="shared" si="20"/>
        <v>3.9373460096291835E-2</v>
      </c>
      <c r="N77" s="10">
        <f t="shared" si="20"/>
        <v>1.8254527366331041E-2</v>
      </c>
      <c r="O77" s="10">
        <f t="shared" si="20"/>
        <v>3.8298930741190729E-2</v>
      </c>
      <c r="P77" s="10">
        <f t="shared" si="20"/>
        <v>5.3236136369265497E-2</v>
      </c>
      <c r="Q77" s="10">
        <f t="shared" si="20"/>
        <v>-2.2703716341781144E-2</v>
      </c>
      <c r="R77" s="10">
        <f t="shared" ref="R77:AC77" si="34">R34/R33-1</f>
        <v>-3.6084854774799391E-3</v>
      </c>
      <c r="S77" s="10">
        <f t="shared" si="34"/>
        <v>1.2114482378854596E-2</v>
      </c>
      <c r="T77" s="10">
        <f t="shared" si="34"/>
        <v>3.8618978463643705E-2</v>
      </c>
      <c r="U77" s="10">
        <f t="shared" si="34"/>
        <v>5.5437173256473793E-2</v>
      </c>
      <c r="V77" s="10">
        <f t="shared" si="34"/>
        <v>6.2666711111110995E-2</v>
      </c>
      <c r="W77" s="10">
        <f t="shared" si="34"/>
        <v>4.5005346946192404E-2</v>
      </c>
      <c r="X77" s="10">
        <f t="shared" si="34"/>
        <v>5.600000000000005E-2</v>
      </c>
      <c r="Y77" s="10">
        <f t="shared" si="34"/>
        <v>4.3432181283216575E-2</v>
      </c>
      <c r="Z77" s="10">
        <f t="shared" si="34"/>
        <v>7.1469959639460345E-2</v>
      </c>
      <c r="AA77" s="10">
        <f t="shared" si="34"/>
        <v>5.6179777648024398E-2</v>
      </c>
      <c r="AB77" s="10">
        <f t="shared" si="34"/>
        <v>-9.720582759631502E-3</v>
      </c>
      <c r="AC77" s="10">
        <f t="shared" si="34"/>
        <v>-3.0358228163799739E-2</v>
      </c>
    </row>
    <row r="78" spans="1:29" x14ac:dyDescent="0.2">
      <c r="A78" s="7">
        <v>43689</v>
      </c>
      <c r="B78" s="10">
        <f t="shared" si="2"/>
        <v>-2.7336488501745748E-3</v>
      </c>
      <c r="C78" s="10">
        <f t="shared" si="20"/>
        <v>-6.9329355007052618E-2</v>
      </c>
      <c r="D78" s="10">
        <f t="shared" si="20"/>
        <v>-5.4321910994660438E-2</v>
      </c>
      <c r="E78" s="10">
        <f t="shared" si="20"/>
        <v>2.4963355909618734E-2</v>
      </c>
      <c r="F78" s="10">
        <f t="shared" si="20"/>
        <v>-9.3139527487505758E-2</v>
      </c>
      <c r="G78" s="10">
        <f t="shared" si="20"/>
        <v>-6.7010309278350499E-2</v>
      </c>
      <c r="H78" s="10">
        <f t="shared" si="20"/>
        <v>0.18410014077498782</v>
      </c>
      <c r="I78" s="10">
        <f t="shared" si="20"/>
        <v>-6.0411885583524061E-2</v>
      </c>
      <c r="J78" s="10">
        <f t="shared" si="20"/>
        <v>5.9644616261694594E-2</v>
      </c>
      <c r="K78" s="10">
        <f t="shared" si="20"/>
        <v>5.8589640958576439E-2</v>
      </c>
      <c r="L78" s="10">
        <f t="shared" si="20"/>
        <v>5.1540294742696391E-2</v>
      </c>
      <c r="M78" s="10">
        <f t="shared" si="20"/>
        <v>3.6835538652899569E-2</v>
      </c>
      <c r="N78" s="10">
        <f t="shared" si="20"/>
        <v>2.3970157881255449E-2</v>
      </c>
      <c r="O78" s="10">
        <f t="shared" si="20"/>
        <v>3.1877530499519358E-2</v>
      </c>
      <c r="P78" s="10">
        <f t="shared" si="20"/>
        <v>-6.1450570698887153E-2</v>
      </c>
      <c r="Q78" s="10">
        <f t="shared" si="20"/>
        <v>1.742338873160576E-2</v>
      </c>
      <c r="R78" s="10">
        <f t="shared" ref="R78:AC78" si="35">R35/R34-1</f>
        <v>-2.6927576406441056E-2</v>
      </c>
      <c r="S78" s="10">
        <f t="shared" si="35"/>
        <v>1.1969587158301875E-2</v>
      </c>
      <c r="T78" s="10">
        <f t="shared" si="35"/>
        <v>-3.287365140515075E-2</v>
      </c>
      <c r="U78" s="10">
        <f t="shared" si="35"/>
        <v>-0.11111114104002895</v>
      </c>
      <c r="V78" s="10">
        <f t="shared" si="35"/>
        <v>-9.9261141812582943E-2</v>
      </c>
      <c r="W78" s="10">
        <f t="shared" si="35"/>
        <v>0.10675632129735635</v>
      </c>
      <c r="X78" s="10">
        <f t="shared" si="35"/>
        <v>-1.5151515151515138E-2</v>
      </c>
      <c r="Y78" s="10">
        <f t="shared" si="35"/>
        <v>3.1269055837563453E-2</v>
      </c>
      <c r="Z78" s="10">
        <f t="shared" si="35"/>
        <v>4.2230661216523968E-2</v>
      </c>
      <c r="AA78" s="10">
        <f t="shared" si="35"/>
        <v>-4.3882920633627087E-2</v>
      </c>
      <c r="AB78" s="10">
        <f t="shared" si="35"/>
        <v>1.0061349693251342E-2</v>
      </c>
      <c r="AC78" s="10">
        <f t="shared" si="35"/>
        <v>2.7662198521573478E-2</v>
      </c>
    </row>
    <row r="79" spans="1:29" x14ac:dyDescent="0.2">
      <c r="A79" s="7">
        <v>43717</v>
      </c>
      <c r="B79" s="10">
        <f t="shared" si="2"/>
        <v>2.2416604877151691E-2</v>
      </c>
      <c r="C79" s="10">
        <f t="shared" si="20"/>
        <v>7.2901039421841896E-2</v>
      </c>
      <c r="D79" s="10">
        <f t="shared" si="20"/>
        <v>-8.3814967506429139E-2</v>
      </c>
      <c r="E79" s="10">
        <f t="shared" si="20"/>
        <v>3.7535743372389296E-2</v>
      </c>
      <c r="F79" s="10">
        <f t="shared" si="20"/>
        <v>9.9198501963852825E-2</v>
      </c>
      <c r="G79" s="10">
        <f t="shared" si="20"/>
        <v>3.3149171270718147E-2</v>
      </c>
      <c r="H79" s="10">
        <f t="shared" si="20"/>
        <v>4.6375991825613028E-2</v>
      </c>
      <c r="I79" s="10">
        <f t="shared" si="20"/>
        <v>3.5070613223517677E-2</v>
      </c>
      <c r="J79" s="10">
        <f t="shared" si="20"/>
        <v>2.9341269461077735E-2</v>
      </c>
      <c r="K79" s="10">
        <f t="shared" si="20"/>
        <v>1.6011108914805172E-2</v>
      </c>
      <c r="L79" s="10">
        <f t="shared" si="20"/>
        <v>5.8403765258215889E-2</v>
      </c>
      <c r="M79" s="10">
        <f t="shared" si="20"/>
        <v>5.288653506486618E-2</v>
      </c>
      <c r="N79" s="10">
        <f t="shared" si="20"/>
        <v>7.0128898792739092E-2</v>
      </c>
      <c r="O79" s="10">
        <f t="shared" si="20"/>
        <v>2.7217383168065545E-4</v>
      </c>
      <c r="P79" s="10">
        <f t="shared" si="20"/>
        <v>4.8598274647763118E-2</v>
      </c>
      <c r="Q79" s="10">
        <f t="shared" si="20"/>
        <v>-0.13440581214322778</v>
      </c>
      <c r="R79" s="10">
        <f t="shared" ref="R79:AC79" si="36">R36/R35-1</f>
        <v>-0.15979347883530781</v>
      </c>
      <c r="S79" s="10">
        <f t="shared" si="36"/>
        <v>-3.1182795698924792E-2</v>
      </c>
      <c r="T79" s="10">
        <f t="shared" si="36"/>
        <v>6.7090984070363291E-2</v>
      </c>
      <c r="U79" s="10">
        <f t="shared" si="36"/>
        <v>3.030306818181816E-2</v>
      </c>
      <c r="V79" s="10">
        <f t="shared" si="36"/>
        <v>3.3276597534799723E-2</v>
      </c>
      <c r="W79" s="10">
        <f t="shared" si="36"/>
        <v>-4.1280646914563013E-2</v>
      </c>
      <c r="X79" s="10">
        <f t="shared" si="36"/>
        <v>-0.17307692307692313</v>
      </c>
      <c r="Y79" s="10">
        <f t="shared" si="36"/>
        <v>5.5128941619827954E-2</v>
      </c>
      <c r="Z79" s="10">
        <f t="shared" si="36"/>
        <v>0.12857142857142856</v>
      </c>
      <c r="AA79" s="10">
        <f t="shared" si="36"/>
        <v>0.12517384996160263</v>
      </c>
      <c r="AB79" s="10">
        <f t="shared" si="36"/>
        <v>5.2478134110787167E-2</v>
      </c>
      <c r="AC79" s="10">
        <f t="shared" si="36"/>
        <v>4.1541204301075219E-2</v>
      </c>
    </row>
    <row r="80" spans="1:29" x14ac:dyDescent="0.2">
      <c r="A80" s="7">
        <v>43745</v>
      </c>
      <c r="B80" s="10">
        <f t="shared" si="2"/>
        <v>-5.312910322815001E-3</v>
      </c>
      <c r="C80" s="10">
        <f t="shared" ref="C80:Q86" si="37">C37/C36-1</f>
        <v>3.1441030567685546E-2</v>
      </c>
      <c r="D80" s="10">
        <f t="shared" si="37"/>
        <v>3.9037830306675847E-2</v>
      </c>
      <c r="E80" s="10">
        <f t="shared" si="37"/>
        <v>1.4705917279920211E-2</v>
      </c>
      <c r="F80" s="10">
        <f t="shared" si="37"/>
        <v>-1.8687328227560251E-2</v>
      </c>
      <c r="G80" s="10">
        <f t="shared" si="37"/>
        <v>1.6042780748663166E-2</v>
      </c>
      <c r="H80" s="10">
        <f t="shared" si="37"/>
        <v>-0.14895053288489113</v>
      </c>
      <c r="I80" s="10">
        <f t="shared" si="37"/>
        <v>-3.9294145882353027E-2</v>
      </c>
      <c r="J80" s="10">
        <f t="shared" si="37"/>
        <v>-4.5840537328239117E-2</v>
      </c>
      <c r="K80" s="10">
        <f t="shared" si="37"/>
        <v>6.8092993459416551E-3</v>
      </c>
      <c r="L80" s="10">
        <f t="shared" si="37"/>
        <v>-5.1987224521050202E-2</v>
      </c>
      <c r="M80" s="10">
        <f t="shared" si="37"/>
        <v>-3.8535237730061289E-2</v>
      </c>
      <c r="N80" s="10">
        <f t="shared" si="37"/>
        <v>-8.0882810269775618E-3</v>
      </c>
      <c r="O80" s="10">
        <f t="shared" si="37"/>
        <v>-4.2630358276643965E-2</v>
      </c>
      <c r="P80" s="10">
        <f t="shared" si="37"/>
        <v>4.2212910405532433E-3</v>
      </c>
      <c r="Q80" s="10">
        <f t="shared" si="37"/>
        <v>1.318944844124692E-2</v>
      </c>
      <c r="R80" s="10">
        <f t="shared" ref="R80:AC80" si="38">R37/R36-1</f>
        <v>-0.15188970385161316</v>
      </c>
      <c r="S80" s="10">
        <f t="shared" si="38"/>
        <v>4.0510543840177604E-2</v>
      </c>
      <c r="T80" s="10">
        <f t="shared" si="38"/>
        <v>-5.5953268909567977E-2</v>
      </c>
      <c r="U80" s="10">
        <f t="shared" si="38"/>
        <v>-2.573532993620109E-2</v>
      </c>
      <c r="V80" s="10">
        <f t="shared" si="38"/>
        <v>1.6626737069300734E-2</v>
      </c>
      <c r="W80" s="10">
        <f t="shared" si="38"/>
        <v>4.0803716551176539E-3</v>
      </c>
      <c r="X80" s="10">
        <f t="shared" si="38"/>
        <v>-1.3953441860465099E-2</v>
      </c>
      <c r="Y80" s="10">
        <f t="shared" si="38"/>
        <v>-4.4038066803508191E-2</v>
      </c>
      <c r="Z80" s="10">
        <f t="shared" si="38"/>
        <v>2.6697367088607704E-2</v>
      </c>
      <c r="AA80" s="10">
        <f t="shared" si="38"/>
        <v>-4.2027211828914557E-2</v>
      </c>
      <c r="AB80" s="10">
        <f t="shared" si="38"/>
        <v>4.8938088642659361E-2</v>
      </c>
      <c r="AC80" s="10">
        <f t="shared" si="38"/>
        <v>3.3965364038203161E-2</v>
      </c>
    </row>
    <row r="81" spans="1:29" x14ac:dyDescent="0.2">
      <c r="A81" s="7">
        <v>43773</v>
      </c>
      <c r="B81" s="10">
        <f t="shared" si="2"/>
        <v>3.4048940824404239E-2</v>
      </c>
      <c r="C81" s="10">
        <f t="shared" si="37"/>
        <v>2.5402540650338867E-3</v>
      </c>
      <c r="D81" s="10">
        <f t="shared" si="37"/>
        <v>6.2618595825426837E-2</v>
      </c>
      <c r="E81" s="10">
        <f t="shared" si="37"/>
        <v>-1.8643294423057122E-2</v>
      </c>
      <c r="F81" s="10">
        <f t="shared" si="37"/>
        <v>0.10078959123132414</v>
      </c>
      <c r="G81" s="10">
        <f t="shared" si="37"/>
        <v>-4.7368421052631615E-2</v>
      </c>
      <c r="H81" s="10">
        <f t="shared" si="37"/>
        <v>-2.5824618503236252E-2</v>
      </c>
      <c r="I81" s="10">
        <f t="shared" si="37"/>
        <v>2.3757071479512337E-2</v>
      </c>
      <c r="J81" s="10">
        <f t="shared" si="37"/>
        <v>-3.5239604066830799E-2</v>
      </c>
      <c r="K81" s="10">
        <f t="shared" si="37"/>
        <v>0.10434786473429947</v>
      </c>
      <c r="L81" s="10">
        <f t="shared" si="37"/>
        <v>-1.7405960907673879E-2</v>
      </c>
      <c r="M81" s="10">
        <f t="shared" si="37"/>
        <v>9.8105639158299507E-2</v>
      </c>
      <c r="N81" s="10">
        <f t="shared" si="37"/>
        <v>1.0007431616149587E-2</v>
      </c>
      <c r="O81" s="10">
        <f t="shared" si="37"/>
        <v>-9.9194701112419792E-2</v>
      </c>
      <c r="P81" s="10">
        <f t="shared" si="37"/>
        <v>0.13039670495846045</v>
      </c>
      <c r="Q81" s="10">
        <f t="shared" si="37"/>
        <v>0.14970414201183435</v>
      </c>
      <c r="R81" s="10">
        <f t="shared" ref="R81:AC81" si="39">R38/R37-1</f>
        <v>0.15550500510070764</v>
      </c>
      <c r="S81" s="10">
        <f t="shared" si="39"/>
        <v>6.079994666666666E-2</v>
      </c>
      <c r="T81" s="10">
        <f t="shared" si="39"/>
        <v>0.13105021348604362</v>
      </c>
      <c r="U81" s="10">
        <f t="shared" si="39"/>
        <v>-7.5472075471698652E-3</v>
      </c>
      <c r="V81" s="10">
        <f t="shared" si="39"/>
        <v>0.10416971692192223</v>
      </c>
      <c r="W81" s="10">
        <f t="shared" si="39"/>
        <v>-0.14960971768560116</v>
      </c>
      <c r="X81" s="10">
        <f t="shared" si="39"/>
        <v>3.7735800106801776E-2</v>
      </c>
      <c r="Y81" s="10">
        <f t="shared" si="39"/>
        <v>0.10033181729455398</v>
      </c>
      <c r="Z81" s="10">
        <f t="shared" si="39"/>
        <v>8.4958514885113079E-2</v>
      </c>
      <c r="AA81" s="10">
        <f t="shared" si="39"/>
        <v>3.3548367741935481E-2</v>
      </c>
      <c r="AB81" s="10">
        <f t="shared" si="39"/>
        <v>-1.4084463648083911E-2</v>
      </c>
      <c r="AC81" s="10">
        <f t="shared" si="39"/>
        <v>6.1039730910462442E-2</v>
      </c>
    </row>
    <row r="82" spans="1:29" x14ac:dyDescent="0.2">
      <c r="A82" s="7">
        <v>43801</v>
      </c>
      <c r="B82" s="10">
        <f t="shared" si="2"/>
        <v>5.0091681069569516E-2</v>
      </c>
      <c r="C82" s="10">
        <f t="shared" si="37"/>
        <v>6.3344593524583548E-3</v>
      </c>
      <c r="D82" s="10">
        <f t="shared" si="37"/>
        <v>0.15571430714285728</v>
      </c>
      <c r="E82" s="10">
        <f t="shared" si="37"/>
        <v>-1.3381356538344491E-2</v>
      </c>
      <c r="F82" s="10">
        <f t="shared" si="37"/>
        <v>-7.215193788388452E-2</v>
      </c>
      <c r="G82" s="10">
        <f t="shared" si="37"/>
        <v>4.4198895027624419E-2</v>
      </c>
      <c r="H82" s="10">
        <f t="shared" si="37"/>
        <v>5.5342655704776478E-2</v>
      </c>
      <c r="I82" s="10">
        <f t="shared" si="37"/>
        <v>5.550242105263159E-2</v>
      </c>
      <c r="J82" s="10">
        <f t="shared" si="37"/>
        <v>6.6607657568057199E-2</v>
      </c>
      <c r="K82" s="10">
        <f t="shared" si="37"/>
        <v>-1.9772562737618071E-2</v>
      </c>
      <c r="L82" s="10">
        <f t="shared" si="37"/>
        <v>-1.3333352380952346E-2</v>
      </c>
      <c r="M82" s="10">
        <f t="shared" si="37"/>
        <v>6.3555111676047993E-3</v>
      </c>
      <c r="N82" s="10">
        <f t="shared" si="37"/>
        <v>2.0183458715596236E-2</v>
      </c>
      <c r="O82" s="10">
        <f t="shared" si="37"/>
        <v>2.7450572624094116E-2</v>
      </c>
      <c r="P82" s="10">
        <f t="shared" si="37"/>
        <v>2.5023210024431197E-2</v>
      </c>
      <c r="Q82" s="10">
        <f t="shared" si="37"/>
        <v>-8.7493566649510246E-3</v>
      </c>
      <c r="R82" s="10">
        <f t="shared" ref="R82:AB82" si="40">R39/R38-1</f>
        <v>-0.25530361238322674</v>
      </c>
      <c r="S82" s="10">
        <f t="shared" si="40"/>
        <v>3.9718503756586365E-2</v>
      </c>
      <c r="T82" s="10">
        <f t="shared" si="40"/>
        <v>3.8882715083798924E-2</v>
      </c>
      <c r="U82" s="10">
        <f t="shared" si="40"/>
        <v>7.3764299382673038E-2</v>
      </c>
      <c r="V82" s="10">
        <f t="shared" si="40"/>
        <v>6.4050705523066576E-3</v>
      </c>
      <c r="W82" s="10">
        <f t="shared" si="40"/>
        <v>-1.1317530608054849E-3</v>
      </c>
      <c r="X82" s="10">
        <f t="shared" si="40"/>
        <v>2.2726818181817432E-3</v>
      </c>
      <c r="Y82" s="10">
        <f t="shared" si="40"/>
        <v>3.2464112692285108E-2</v>
      </c>
      <c r="Z82" s="10">
        <f t="shared" si="40"/>
        <v>2.1900838842975112E-2</v>
      </c>
      <c r="AA82" s="10">
        <f t="shared" si="40"/>
        <v>0.13108614477689406</v>
      </c>
      <c r="AB82" s="10">
        <f t="shared" si="40"/>
        <v>4.330361607142863E-2</v>
      </c>
      <c r="AC82" s="10"/>
    </row>
    <row r="83" spans="1:29" x14ac:dyDescent="0.2">
      <c r="A83" s="7">
        <v>43829</v>
      </c>
      <c r="B83" s="10">
        <f t="shared" si="2"/>
        <v>2.6379452090350197E-2</v>
      </c>
      <c r="C83" s="10">
        <f t="shared" si="37"/>
        <v>5.4553167359576715E-3</v>
      </c>
      <c r="D83" s="10">
        <f t="shared" si="37"/>
        <v>5.2533991609382102E-2</v>
      </c>
      <c r="E83" s="10">
        <f t="shared" si="37"/>
        <v>1.0962740457566955E-2</v>
      </c>
      <c r="F83" s="10">
        <f t="shared" si="37"/>
        <v>-1.1368804001819055E-2</v>
      </c>
      <c r="G83" s="10">
        <f t="shared" si="37"/>
        <v>8.9947089947089998E-2</v>
      </c>
      <c r="H83" s="10">
        <f t="shared" si="37"/>
        <v>0.21541668154761906</v>
      </c>
      <c r="I83" s="10">
        <f t="shared" si="37"/>
        <v>4.0344486663341117E-2</v>
      </c>
      <c r="J83" s="10">
        <f t="shared" si="37"/>
        <v>3.9104182960066458E-2</v>
      </c>
      <c r="K83" s="10">
        <f t="shared" si="37"/>
        <v>4.2841806497679435E-2</v>
      </c>
      <c r="L83" s="10">
        <f t="shared" si="37"/>
        <v>2.6254846066695814E-2</v>
      </c>
      <c r="M83" s="10">
        <f t="shared" si="37"/>
        <v>-7.2170699103957237E-4</v>
      </c>
      <c r="N83" s="10">
        <f t="shared" si="37"/>
        <v>2.3111511414878994E-2</v>
      </c>
      <c r="O83" s="10">
        <f t="shared" si="37"/>
        <v>1.126009286364793E-2</v>
      </c>
      <c r="P83" s="10">
        <f t="shared" si="37"/>
        <v>5.7365249147687036E-2</v>
      </c>
      <c r="Q83" s="10">
        <f t="shared" si="37"/>
        <v>-1.8691588785046842E-2</v>
      </c>
      <c r="R83" s="10">
        <f t="shared" ref="R83:AB83" si="41">R40/R39-1</f>
        <v>-1.1257973347861494E-2</v>
      </c>
      <c r="S83" s="10">
        <f t="shared" si="41"/>
        <v>1.0154690522243603E-2</v>
      </c>
      <c r="T83" s="10">
        <f t="shared" si="41"/>
        <v>2.1187286905120839E-2</v>
      </c>
      <c r="U83" s="10">
        <f t="shared" si="41"/>
        <v>9.2067988668556033E-3</v>
      </c>
      <c r="V83" s="10">
        <f t="shared" si="41"/>
        <v>6.271551478959192E-2</v>
      </c>
      <c r="W83" s="10">
        <f t="shared" si="41"/>
        <v>4.0412929623567795E-2</v>
      </c>
      <c r="X83" s="10">
        <f t="shared" si="41"/>
        <v>0.15873016592880562</v>
      </c>
      <c r="Y83" s="10">
        <f t="shared" si="41"/>
        <v>-2.0618384525457056E-3</v>
      </c>
      <c r="Z83" s="10">
        <f t="shared" si="41"/>
        <v>7.6425429723913085E-2</v>
      </c>
      <c r="AA83" s="10">
        <f t="shared" si="41"/>
        <v>6.8432721883544101E-2</v>
      </c>
      <c r="AB83" s="10">
        <f t="shared" si="41"/>
        <v>-2.4604235147443809E-2</v>
      </c>
      <c r="AC83" s="10"/>
    </row>
    <row r="84" spans="1:29" x14ac:dyDescent="0.2">
      <c r="A84" s="7">
        <v>43857</v>
      </c>
      <c r="B84" s="10">
        <f t="shared" si="2"/>
        <v>1.5887118880668183E-2</v>
      </c>
      <c r="C84" s="10">
        <f t="shared" si="37"/>
        <v>-5.5175299119149424E-2</v>
      </c>
      <c r="D84" s="10">
        <f t="shared" si="37"/>
        <v>-2.9653569647911326E-2</v>
      </c>
      <c r="E84" s="10">
        <f t="shared" si="37"/>
        <v>-3.2462108769205522E-2</v>
      </c>
      <c r="F84" s="10">
        <f t="shared" si="37"/>
        <v>-0.12626490340386387</v>
      </c>
      <c r="G84" s="10">
        <f t="shared" si="37"/>
        <v>0</v>
      </c>
      <c r="H84" s="10">
        <f t="shared" si="37"/>
        <v>9.6086952151342553E-2</v>
      </c>
      <c r="I84" s="10">
        <f t="shared" si="37"/>
        <v>3.0501089324618702E-2</v>
      </c>
      <c r="J84" s="10">
        <f t="shared" si="37"/>
        <v>2.8737574894798001E-2</v>
      </c>
      <c r="K84" s="10">
        <f t="shared" si="37"/>
        <v>2.927085002638985E-2</v>
      </c>
      <c r="L84" s="10">
        <f t="shared" si="37"/>
        <v>1.4860816403310828E-2</v>
      </c>
      <c r="M84" s="10">
        <f t="shared" si="37"/>
        <v>-6.7713974941965072E-2</v>
      </c>
      <c r="N84" s="10">
        <f t="shared" si="37"/>
        <v>4.1575135138660402E-2</v>
      </c>
      <c r="O84" s="10">
        <f t="shared" si="37"/>
        <v>5.1928301934119903E-2</v>
      </c>
      <c r="P84" s="10">
        <f t="shared" si="37"/>
        <v>-6.8834813531157057E-2</v>
      </c>
      <c r="Q84" s="10">
        <f t="shared" si="37"/>
        <v>6.7724867724867854E-2</v>
      </c>
      <c r="R84" s="10">
        <f t="shared" ref="R84:AB84" si="42">R41/R40-1</f>
        <v>0.107128712871287</v>
      </c>
      <c r="S84" s="10">
        <f t="shared" si="42"/>
        <v>-5.265581870061431E-3</v>
      </c>
      <c r="T84" s="10">
        <f t="shared" si="42"/>
        <v>-9.4782520108982471E-4</v>
      </c>
      <c r="U84" s="10">
        <f t="shared" si="42"/>
        <v>2.1754421052631479E-2</v>
      </c>
      <c r="V84" s="10">
        <f t="shared" si="42"/>
        <v>-4.8533997541260199E-2</v>
      </c>
      <c r="W84" s="10">
        <f t="shared" si="42"/>
        <v>-8.7124843745460256E-2</v>
      </c>
      <c r="X84" s="10">
        <f t="shared" si="42"/>
        <v>-7.8277498171329674E-3</v>
      </c>
      <c r="Y84" s="10">
        <f t="shared" si="42"/>
        <v>5.4579853492429331E-2</v>
      </c>
      <c r="Z84" s="10">
        <f t="shared" si="42"/>
        <v>-5.6348607527485495E-3</v>
      </c>
      <c r="AA84" s="10">
        <f t="shared" si="42"/>
        <v>-6.3016588956097519E-2</v>
      </c>
      <c r="AB84" s="10">
        <f t="shared" si="42"/>
        <v>-2.4347444615047342E-2</v>
      </c>
      <c r="AC84" s="10"/>
    </row>
    <row r="85" spans="1:29" x14ac:dyDescent="0.2">
      <c r="A85" s="7">
        <v>43885</v>
      </c>
      <c r="B85" s="10">
        <f t="shared" si="2"/>
        <v>-4.6826018808777459E-2</v>
      </c>
      <c r="C85" s="10">
        <f t="shared" si="37"/>
        <v>3.7724153410651828E-2</v>
      </c>
      <c r="D85" s="10">
        <f t="shared" si="37"/>
        <v>6.26324114977308E-2</v>
      </c>
      <c r="E85" s="10">
        <f t="shared" si="37"/>
        <v>-6.6024871527769591E-2</v>
      </c>
      <c r="F85" s="10">
        <f t="shared" si="37"/>
        <v>-2.6322715118572537E-2</v>
      </c>
      <c r="G85" s="10">
        <f t="shared" si="37"/>
        <v>-6.3106796116504826E-2</v>
      </c>
      <c r="H85" s="10">
        <f t="shared" si="37"/>
        <v>7.680623158936406E-2</v>
      </c>
      <c r="I85" s="10">
        <f t="shared" si="37"/>
        <v>4.2283298097252064E-3</v>
      </c>
      <c r="J85" s="10">
        <f t="shared" si="37"/>
        <v>-4.1015386320806924E-2</v>
      </c>
      <c r="K85" s="10">
        <f t="shared" si="37"/>
        <v>2.6775336325040033E-2</v>
      </c>
      <c r="L85" s="10">
        <f t="shared" si="37"/>
        <v>-8.1557459099954599E-3</v>
      </c>
      <c r="M85" s="10">
        <f t="shared" si="37"/>
        <v>-3.7768757742228209E-2</v>
      </c>
      <c r="N85" s="10">
        <f t="shared" si="37"/>
        <v>-5.5696185654008468E-2</v>
      </c>
      <c r="O85" s="10">
        <f t="shared" si="37"/>
        <v>1.3183246981971708E-2</v>
      </c>
      <c r="P85" s="10">
        <f t="shared" si="37"/>
        <v>8.9813308058237507E-3</v>
      </c>
      <c r="Q85" s="10">
        <f t="shared" si="37"/>
        <v>-1.2884043607532147E-2</v>
      </c>
      <c r="R85" s="10">
        <f t="shared" ref="R85:AB85" si="43">R42/R41-1</f>
        <v>7.3063834734394595E-2</v>
      </c>
      <c r="S85" s="10">
        <f t="shared" si="43"/>
        <v>-0.12945143746624455</v>
      </c>
      <c r="T85" s="10">
        <f t="shared" si="43"/>
        <v>7.1789973942758101E-2</v>
      </c>
      <c r="U85" s="10">
        <f t="shared" si="43"/>
        <v>0.20810435411729555</v>
      </c>
      <c r="V85" s="10">
        <f t="shared" si="43"/>
        <v>-3.7765603520440449E-2</v>
      </c>
      <c r="W85" s="10">
        <f t="shared" si="43"/>
        <v>-8.8149533718199002E-2</v>
      </c>
      <c r="X85" s="10">
        <f t="shared" si="43"/>
        <v>-0.16962528599605531</v>
      </c>
      <c r="Y85" s="10">
        <f t="shared" si="43"/>
        <v>7.5591787755102002E-2</v>
      </c>
      <c r="Z85" s="10">
        <f t="shared" si="43"/>
        <v>3.1734014428378643E-2</v>
      </c>
      <c r="AA85" s="10">
        <f t="shared" si="43"/>
        <v>4.7409075438006987E-2</v>
      </c>
      <c r="AB85" s="10">
        <f t="shared" si="43"/>
        <v>4.1366906474820331E-2</v>
      </c>
    </row>
    <row r="86" spans="1:29" x14ac:dyDescent="0.2">
      <c r="A86" s="7">
        <v>43889</v>
      </c>
      <c r="B86" s="10">
        <f t="shared" si="2"/>
        <v>0</v>
      </c>
      <c r="C86" s="10">
        <f t="shared" si="37"/>
        <v>-8.3177226997933063E-2</v>
      </c>
      <c r="D86" s="10">
        <f t="shared" si="37"/>
        <v>-8.8838299925798392E-2</v>
      </c>
      <c r="E86" s="10">
        <f t="shared" si="37"/>
        <v>-0.10807694615384622</v>
      </c>
      <c r="F86" s="10">
        <f t="shared" si="37"/>
        <v>-5.3798375031177237E-2</v>
      </c>
      <c r="G86" s="10">
        <f t="shared" si="37"/>
        <v>-5.6994818652849721E-2</v>
      </c>
      <c r="H86" s="10">
        <f t="shared" si="37"/>
        <v>-0.12316387966804976</v>
      </c>
      <c r="I86" s="10">
        <f t="shared" si="37"/>
        <v>-0.12631578947368416</v>
      </c>
      <c r="J86" s="10">
        <f t="shared" si="37"/>
        <v>-0.12749968494972419</v>
      </c>
      <c r="K86" s="10">
        <f t="shared" si="37"/>
        <v>-5.8309084602880201E-2</v>
      </c>
      <c r="L86" s="10">
        <f t="shared" si="37"/>
        <v>-6.7277118312758066E-2</v>
      </c>
      <c r="M86" s="10">
        <f t="shared" si="37"/>
        <v>-0.10789049919484706</v>
      </c>
      <c r="N86" s="10">
        <f t="shared" si="37"/>
        <v>-0.11554960472654863</v>
      </c>
      <c r="O86" s="10">
        <f t="shared" si="37"/>
        <v>-6.9237353317149308E-2</v>
      </c>
      <c r="P86" s="10">
        <f t="shared" si="37"/>
        <v>-0.1059038708779082</v>
      </c>
      <c r="Q86" s="10">
        <f t="shared" si="37"/>
        <v>-0.21184738955823301</v>
      </c>
      <c r="R86" s="10">
        <f t="shared" ref="R86:AB86" si="44">R43/R42-1</f>
        <v>-0.17651471250128703</v>
      </c>
      <c r="S86" s="10">
        <f t="shared" si="44"/>
        <v>-0.10724156992813716</v>
      </c>
      <c r="T86" s="10">
        <f t="shared" si="44"/>
        <v>-0.10671779495854827</v>
      </c>
      <c r="U86" s="10">
        <f t="shared" si="44"/>
        <v>-6.935753268902789E-2</v>
      </c>
      <c r="V86" s="10">
        <f t="shared" si="44"/>
        <v>-0.15508309437516066</v>
      </c>
      <c r="W86" s="10">
        <f t="shared" si="44"/>
        <v>-0.18069486581341965</v>
      </c>
      <c r="X86" s="10">
        <f t="shared" si="44"/>
        <v>-9.4536821593198095E-2</v>
      </c>
      <c r="Y86" s="10">
        <f t="shared" si="44"/>
        <v>-0.10792345664496616</v>
      </c>
      <c r="Z86" s="10">
        <f t="shared" si="44"/>
        <v>-0.10289273300125823</v>
      </c>
      <c r="AA86" s="10">
        <f t="shared" si="44"/>
        <v>-4.2105263157894757E-2</v>
      </c>
      <c r="AB86" s="10">
        <f t="shared" si="44"/>
        <v>-7.1675302245250427E-2</v>
      </c>
    </row>
    <row r="87" spans="1:29" x14ac:dyDescent="0.2">
      <c r="A87" s="22">
        <f>COUNT(A47:A86)</f>
        <v>40</v>
      </c>
    </row>
    <row r="88" spans="1:29" ht="24" x14ac:dyDescent="0.2">
      <c r="B88" s="80" t="s">
        <v>57</v>
      </c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</row>
    <row r="89" spans="1:29" x14ac:dyDescent="0.2">
      <c r="A89" s="17"/>
      <c r="B89" s="6" t="s">
        <v>70</v>
      </c>
      <c r="C89" s="6" t="s">
        <v>30</v>
      </c>
      <c r="D89" s="6" t="s">
        <v>51</v>
      </c>
      <c r="E89" s="6" t="s">
        <v>52</v>
      </c>
      <c r="F89" s="6" t="s">
        <v>48</v>
      </c>
      <c r="G89" s="6" t="s">
        <v>32</v>
      </c>
      <c r="H89" s="6" t="s">
        <v>33</v>
      </c>
      <c r="I89" s="6" t="s">
        <v>34</v>
      </c>
      <c r="J89" s="6" t="s">
        <v>47</v>
      </c>
      <c r="K89" s="6" t="s">
        <v>35</v>
      </c>
      <c r="L89" s="6" t="s">
        <v>31</v>
      </c>
      <c r="M89" s="6" t="s">
        <v>36</v>
      </c>
      <c r="N89" s="6" t="s">
        <v>50</v>
      </c>
      <c r="O89" s="6" t="s">
        <v>49</v>
      </c>
      <c r="P89" s="6" t="s">
        <v>37</v>
      </c>
      <c r="Q89" s="6" t="s">
        <v>38</v>
      </c>
      <c r="R89" s="6" t="s">
        <v>39</v>
      </c>
      <c r="S89" s="6" t="s">
        <v>54</v>
      </c>
      <c r="T89" s="6" t="s">
        <v>40</v>
      </c>
      <c r="U89" s="6" t="s">
        <v>41</v>
      </c>
      <c r="V89" s="6" t="s">
        <v>42</v>
      </c>
      <c r="W89" s="6" t="s">
        <v>55</v>
      </c>
      <c r="X89" s="6" t="s">
        <v>43</v>
      </c>
      <c r="Y89" s="6" t="s">
        <v>44</v>
      </c>
      <c r="Z89" s="6" t="s">
        <v>25</v>
      </c>
      <c r="AA89" s="6" t="s">
        <v>46</v>
      </c>
      <c r="AB89" s="6" t="s">
        <v>45</v>
      </c>
    </row>
    <row r="90" spans="1:29" x14ac:dyDescent="0.2">
      <c r="A90" s="6" t="s">
        <v>58</v>
      </c>
      <c r="B90" s="18">
        <f t="shared" ref="B90:AB90" si="45">AVERAGE(B47:B86)</f>
        <v>3.9126208349778285E-3</v>
      </c>
      <c r="C90" s="11">
        <f t="shared" si="45"/>
        <v>1.2107757125727325E-2</v>
      </c>
      <c r="D90" s="11">
        <f t="shared" si="45"/>
        <v>8.7203663945776052E-3</v>
      </c>
      <c r="E90" s="11">
        <f t="shared" si="45"/>
        <v>1.1111357749460954E-3</v>
      </c>
      <c r="F90" s="11">
        <f t="shared" si="45"/>
        <v>2.3512693829601779E-3</v>
      </c>
      <c r="G90" s="11">
        <f t="shared" si="45"/>
        <v>-3.4600016392110134E-3</v>
      </c>
      <c r="H90" s="11">
        <f t="shared" si="45"/>
        <v>5.6202879213354172E-2</v>
      </c>
      <c r="I90" s="11">
        <f t="shared" si="45"/>
        <v>2.1192215381393986E-2</v>
      </c>
      <c r="J90" s="11">
        <f t="shared" si="45"/>
        <v>8.2791191203490013E-3</v>
      </c>
      <c r="K90" s="11">
        <f t="shared" si="45"/>
        <v>1.405131308536888E-2</v>
      </c>
      <c r="L90" s="11">
        <f t="shared" si="45"/>
        <v>8.1298063211818518E-3</v>
      </c>
      <c r="M90" s="11">
        <f t="shared" si="45"/>
        <v>3.7470199665903341E-3</v>
      </c>
      <c r="N90" s="11">
        <f t="shared" si="45"/>
        <v>6.4312681727368842E-3</v>
      </c>
      <c r="O90" s="11">
        <f t="shared" si="45"/>
        <v>1.1741278372896655E-2</v>
      </c>
      <c r="P90" s="11">
        <f t="shared" si="45"/>
        <v>8.3692568752346264E-3</v>
      </c>
      <c r="Q90" s="11">
        <f t="shared" si="45"/>
        <v>-2.7116291037281859E-3</v>
      </c>
      <c r="R90" s="11">
        <f t="shared" si="45"/>
        <v>1.9344742008318566E-3</v>
      </c>
      <c r="S90" s="11">
        <f t="shared" si="45"/>
        <v>1.4981264488429685E-2</v>
      </c>
      <c r="T90" s="11">
        <f t="shared" si="45"/>
        <v>7.7532099901979458E-3</v>
      </c>
      <c r="U90" s="11">
        <f t="shared" si="45"/>
        <v>9.3228450376995255E-3</v>
      </c>
      <c r="V90" s="11">
        <f t="shared" si="45"/>
        <v>4.0130802935733484E-3</v>
      </c>
      <c r="W90" s="11">
        <f t="shared" si="45"/>
        <v>-1.3744482544297051E-2</v>
      </c>
      <c r="X90" s="11">
        <f t="shared" si="45"/>
        <v>-1.4545338922346185E-2</v>
      </c>
      <c r="Y90" s="11">
        <f t="shared" si="45"/>
        <v>1.3266924263890648E-2</v>
      </c>
      <c r="Z90" s="11">
        <f t="shared" si="45"/>
        <v>2.127843387725455E-2</v>
      </c>
      <c r="AA90" s="11">
        <f t="shared" si="45"/>
        <v>1.9266588611158493E-2</v>
      </c>
      <c r="AB90" s="11">
        <f t="shared" si="45"/>
        <v>2.7552611886100531E-3</v>
      </c>
      <c r="AC90" s="11">
        <f t="shared" ref="AC90" si="46">AVERAGE(AC47:AC86)</f>
        <v>3.1708500190910413E-2</v>
      </c>
    </row>
    <row r="91" spans="1:29" x14ac:dyDescent="0.2">
      <c r="A91" s="6" t="s">
        <v>59</v>
      </c>
      <c r="B91" s="11">
        <f>_xlfn.VAR.P(B47:B86)</f>
        <v>9.0101377146794323E-4</v>
      </c>
      <c r="C91" s="11">
        <f>_xlfn.VAR.P(C47:C86)</f>
        <v>3.171745614552985E-3</v>
      </c>
      <c r="D91" s="11">
        <f t="shared" ref="D91:Q91" si="47">_xlfn.VAR.P(D47:D86)</f>
        <v>7.2408519221300472E-3</v>
      </c>
      <c r="E91" s="11">
        <f t="shared" si="47"/>
        <v>4.3127244491558371E-3</v>
      </c>
      <c r="F91" s="11">
        <f t="shared" si="47"/>
        <v>6.831956889384874E-3</v>
      </c>
      <c r="G91" s="11">
        <f t="shared" si="47"/>
        <v>2.6409810786530413E-3</v>
      </c>
      <c r="H91" s="11">
        <f t="shared" si="47"/>
        <v>1.2293810364301782E-2</v>
      </c>
      <c r="I91" s="11">
        <f t="shared" si="47"/>
        <v>9.3030453670784538E-3</v>
      </c>
      <c r="J91" s="11">
        <f t="shared" si="47"/>
        <v>2.7112867043025202E-3</v>
      </c>
      <c r="K91" s="11">
        <f t="shared" si="47"/>
        <v>3.3287533141391564E-3</v>
      </c>
      <c r="L91" s="11">
        <f t="shared" si="47"/>
        <v>1.3792180352340609E-3</v>
      </c>
      <c r="M91" s="11">
        <f t="shared" si="47"/>
        <v>6.6214060090951177E-3</v>
      </c>
      <c r="N91" s="11">
        <f t="shared" si="47"/>
        <v>2.4992410318551267E-3</v>
      </c>
      <c r="O91" s="11">
        <f t="shared" si="47"/>
        <v>1.6780712550773418E-3</v>
      </c>
      <c r="P91" s="11">
        <f t="shared" si="47"/>
        <v>3.2684131775144011E-3</v>
      </c>
      <c r="Q91" s="11">
        <f t="shared" si="47"/>
        <v>6.234991237385001E-3</v>
      </c>
      <c r="R91" s="11">
        <f t="shared" ref="R91:AB91" si="48">_xlfn.VAR.P(R47:R86)</f>
        <v>1.5906959160225415E-2</v>
      </c>
      <c r="S91" s="11">
        <f t="shared" si="48"/>
        <v>6.4988236275745617E-3</v>
      </c>
      <c r="T91" s="11">
        <f t="shared" si="48"/>
        <v>4.0703223474760596E-3</v>
      </c>
      <c r="U91" s="11">
        <f t="shared" si="48"/>
        <v>3.8042368497956387E-3</v>
      </c>
      <c r="V91" s="11">
        <f t="shared" si="48"/>
        <v>6.0298858133724419E-3</v>
      </c>
      <c r="W91" s="11">
        <f t="shared" si="48"/>
        <v>4.9450410539323732E-3</v>
      </c>
      <c r="X91" s="11">
        <f t="shared" si="48"/>
        <v>6.4821118509287593E-3</v>
      </c>
      <c r="Y91" s="11">
        <f t="shared" si="48"/>
        <v>2.3546548991849182E-3</v>
      </c>
      <c r="Z91" s="11">
        <f t="shared" si="48"/>
        <v>4.4425943473439724E-3</v>
      </c>
      <c r="AA91" s="11">
        <f t="shared" si="48"/>
        <v>7.0888532915609802E-3</v>
      </c>
      <c r="AB91" s="11">
        <f t="shared" si="48"/>
        <v>3.2360487260546626E-3</v>
      </c>
      <c r="AC91" s="11">
        <f t="shared" ref="AC91" si="49">_xlfn.VAR.P(AC47:AC86)</f>
        <v>2.442650276871319E-3</v>
      </c>
    </row>
    <row r="92" spans="1:29" x14ac:dyDescent="0.2">
      <c r="A92" s="6"/>
    </row>
    <row r="93" spans="1:29" ht="24" x14ac:dyDescent="0.2">
      <c r="B93" s="80" t="s">
        <v>71</v>
      </c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</row>
    <row r="94" spans="1:29" x14ac:dyDescent="0.2">
      <c r="A94" s="6" t="s">
        <v>0</v>
      </c>
      <c r="B94" s="17" t="s">
        <v>70</v>
      </c>
      <c r="C94" s="6" t="s">
        <v>30</v>
      </c>
      <c r="D94" s="6" t="s">
        <v>51</v>
      </c>
      <c r="E94" s="6" t="s">
        <v>52</v>
      </c>
      <c r="F94" s="6" t="s">
        <v>48</v>
      </c>
      <c r="G94" s="6" t="s">
        <v>32</v>
      </c>
      <c r="H94" s="6" t="s">
        <v>33</v>
      </c>
      <c r="I94" s="6" t="s">
        <v>34</v>
      </c>
      <c r="J94" s="6" t="s">
        <v>47</v>
      </c>
      <c r="K94" s="6" t="s">
        <v>35</v>
      </c>
      <c r="L94" s="6" t="s">
        <v>31</v>
      </c>
      <c r="M94" s="6" t="s">
        <v>36</v>
      </c>
      <c r="N94" s="6" t="s">
        <v>50</v>
      </c>
      <c r="O94" s="6" t="s">
        <v>49</v>
      </c>
      <c r="P94" s="6" t="s">
        <v>37</v>
      </c>
      <c r="Q94" s="6" t="s">
        <v>38</v>
      </c>
      <c r="R94" s="6" t="s">
        <v>39</v>
      </c>
      <c r="S94" s="6" t="s">
        <v>54</v>
      </c>
      <c r="T94" s="6" t="s">
        <v>40</v>
      </c>
      <c r="U94" s="6" t="s">
        <v>41</v>
      </c>
      <c r="V94" s="6" t="s">
        <v>42</v>
      </c>
      <c r="W94" s="6" t="s">
        <v>55</v>
      </c>
      <c r="X94" s="6" t="s">
        <v>43</v>
      </c>
      <c r="Y94" s="6" t="s">
        <v>44</v>
      </c>
      <c r="Z94" s="6" t="s">
        <v>25</v>
      </c>
      <c r="AA94" s="6" t="s">
        <v>46</v>
      </c>
      <c r="AB94" s="6" t="s">
        <v>45</v>
      </c>
    </row>
    <row r="95" spans="1:29" x14ac:dyDescent="0.2">
      <c r="A95" s="7">
        <v>42821</v>
      </c>
      <c r="B95" s="11">
        <f t="shared" ref="B95:AC95" si="50">B47-B$90</f>
        <v>-2.9930138207156995E-2</v>
      </c>
      <c r="C95" s="11">
        <f t="shared" si="50"/>
        <v>-3.1156803871217009E-2</v>
      </c>
      <c r="D95" s="11">
        <f t="shared" si="50"/>
        <v>3.3264366429849777E-2</v>
      </c>
      <c r="E95" s="11">
        <f t="shared" si="50"/>
        <v>-9.1794783863863583E-2</v>
      </c>
      <c r="F95" s="11">
        <f t="shared" si="50"/>
        <v>6.6744647975733578E-4</v>
      </c>
      <c r="G95" s="11">
        <f t="shared" si="50"/>
        <v>2.8678323050424512E-4</v>
      </c>
      <c r="H95" s="11">
        <f t="shared" si="50"/>
        <v>9.2275376235136514E-2</v>
      </c>
      <c r="I95" s="11">
        <f t="shared" si="50"/>
        <v>-9.4604008322570488E-2</v>
      </c>
      <c r="J95" s="11">
        <f t="shared" si="50"/>
        <v>1.3353853664019486E-2</v>
      </c>
      <c r="K95" s="11">
        <f t="shared" si="50"/>
        <v>-6.0209490573637107E-2</v>
      </c>
      <c r="L95" s="11">
        <f t="shared" si="50"/>
        <v>2.8258402697209497E-2</v>
      </c>
      <c r="M95" s="11">
        <f t="shared" si="50"/>
        <v>-3.6278564867779702E-2</v>
      </c>
      <c r="N95" s="11">
        <f t="shared" si="50"/>
        <v>-4.0713750503892504E-3</v>
      </c>
      <c r="O95" s="11">
        <f t="shared" si="50"/>
        <v>3.9968391005356894E-3</v>
      </c>
      <c r="P95" s="11">
        <f t="shared" si="50"/>
        <v>-5.6449380371731445E-2</v>
      </c>
      <c r="Q95" s="11">
        <f t="shared" si="50"/>
        <v>-7.3285817396452901E-3</v>
      </c>
      <c r="R95" s="11">
        <f t="shared" si="50"/>
        <v>-3.8642759255947998E-2</v>
      </c>
      <c r="S95" s="11">
        <f t="shared" si="50"/>
        <v>7.3776131961274249E-2</v>
      </c>
      <c r="T95" s="11">
        <f t="shared" si="50"/>
        <v>-4.9888007914581757E-3</v>
      </c>
      <c r="U95" s="11">
        <f t="shared" si="50"/>
        <v>4.4747878646511093E-2</v>
      </c>
      <c r="V95" s="11">
        <f t="shared" si="50"/>
        <v>-5.1273011490487422E-2</v>
      </c>
      <c r="W95" s="11">
        <f t="shared" si="50"/>
        <v>3.6636870782572051E-2</v>
      </c>
      <c r="X95" s="11">
        <f t="shared" si="50"/>
        <v>-6.708733756661614E-2</v>
      </c>
      <c r="Y95" s="11">
        <f t="shared" si="50"/>
        <v>-3.3613309206051323E-2</v>
      </c>
      <c r="Z95" s="11">
        <f t="shared" si="50"/>
        <v>3.8669455956766116E-2</v>
      </c>
      <c r="AA95" s="11">
        <f t="shared" si="50"/>
        <v>-3.7618857104018202E-3</v>
      </c>
      <c r="AB95" s="11">
        <f t="shared" si="50"/>
        <v>-4.4097675650789842E-2</v>
      </c>
      <c r="AC95" s="11">
        <f t="shared" si="50"/>
        <v>-2.0220445775400595E-2</v>
      </c>
    </row>
    <row r="96" spans="1:29" x14ac:dyDescent="0.2">
      <c r="A96" s="7">
        <v>42849</v>
      </c>
      <c r="B96" s="11">
        <f t="shared" ref="B96:AC96" si="51">B48-B$90</f>
        <v>-1.0220014535112273E-2</v>
      </c>
      <c r="C96" s="11">
        <f t="shared" si="51"/>
        <v>6.7869303287551905E-2</v>
      </c>
      <c r="D96" s="11">
        <f t="shared" si="51"/>
        <v>5.538219770798649E-2</v>
      </c>
      <c r="E96" s="11">
        <f t="shared" si="51"/>
        <v>0.10907070967959925</v>
      </c>
      <c r="F96" s="11">
        <f t="shared" si="51"/>
        <v>3.7320413243578904E-2</v>
      </c>
      <c r="G96" s="11">
        <f t="shared" si="51"/>
        <v>-1.9970153355143238E-3</v>
      </c>
      <c r="H96" s="11">
        <f t="shared" si="51"/>
        <v>8.493912044365895E-2</v>
      </c>
      <c r="I96" s="11">
        <f t="shared" si="51"/>
        <v>-5.6235355098300188E-2</v>
      </c>
      <c r="J96" s="11">
        <f t="shared" si="51"/>
        <v>6.1392975494675213E-2</v>
      </c>
      <c r="K96" s="11">
        <f t="shared" si="51"/>
        <v>6.3552731694921719E-2</v>
      </c>
      <c r="L96" s="11">
        <f t="shared" si="51"/>
        <v>-1.3981626715152771E-2</v>
      </c>
      <c r="M96" s="11">
        <f t="shared" si="51"/>
        <v>-2.6006053828773641E-2</v>
      </c>
      <c r="N96" s="11">
        <f t="shared" si="51"/>
        <v>1.7472203593010688E-3</v>
      </c>
      <c r="O96" s="11">
        <f t="shared" si="51"/>
        <v>2.8233953421723159E-2</v>
      </c>
      <c r="P96" s="11">
        <f t="shared" si="51"/>
        <v>3.5564301576858914E-3</v>
      </c>
      <c r="Q96" s="11">
        <f t="shared" si="51"/>
        <v>0.10970965684196471</v>
      </c>
      <c r="R96" s="11">
        <f t="shared" si="51"/>
        <v>-4.2615205807657805E-2</v>
      </c>
      <c r="S96" s="11">
        <f t="shared" si="51"/>
        <v>6.7446271743454356E-2</v>
      </c>
      <c r="T96" s="11">
        <f t="shared" si="51"/>
        <v>2.6430055308909035E-2</v>
      </c>
      <c r="U96" s="11">
        <f t="shared" si="51"/>
        <v>6.8659203221600549E-3</v>
      </c>
      <c r="V96" s="11">
        <f t="shared" si="51"/>
        <v>3.6972004701504343E-2</v>
      </c>
      <c r="W96" s="11">
        <f t="shared" si="51"/>
        <v>1.9227144678349514E-2</v>
      </c>
      <c r="X96" s="11">
        <f t="shared" si="51"/>
        <v>2.2878644477901632E-2</v>
      </c>
      <c r="Y96" s="11">
        <f t="shared" si="51"/>
        <v>1.4237986555505452E-2</v>
      </c>
      <c r="Z96" s="11">
        <f t="shared" si="51"/>
        <v>-4.0653355165987844E-3</v>
      </c>
      <c r="AA96" s="11">
        <f t="shared" si="51"/>
        <v>5.606198418300589E-2</v>
      </c>
      <c r="AB96" s="11">
        <f t="shared" si="51"/>
        <v>-4.7402599831296049E-2</v>
      </c>
      <c r="AC96" s="11">
        <f t="shared" si="51"/>
        <v>2.3642957471409348E-3</v>
      </c>
    </row>
    <row r="97" spans="1:29" x14ac:dyDescent="0.2">
      <c r="A97" s="7">
        <v>42877</v>
      </c>
      <c r="B97" s="11">
        <f t="shared" ref="B97:AC97" si="52">B49-B$90</f>
        <v>4.1220952420679274E-3</v>
      </c>
      <c r="C97" s="11">
        <f t="shared" si="52"/>
        <v>3.5441522374824772E-2</v>
      </c>
      <c r="D97" s="11">
        <f t="shared" si="52"/>
        <v>2.6563626720740773E-2</v>
      </c>
      <c r="E97" s="11">
        <f t="shared" si="52"/>
        <v>3.2134826395559368E-2</v>
      </c>
      <c r="F97" s="11">
        <f t="shared" si="52"/>
        <v>-2.182500622506536E-2</v>
      </c>
      <c r="G97" s="11">
        <f t="shared" si="52"/>
        <v>1.8549183442396762E-2</v>
      </c>
      <c r="H97" s="11">
        <f t="shared" si="52"/>
        <v>9.7761704980523528E-2</v>
      </c>
      <c r="I97" s="11">
        <f t="shared" si="52"/>
        <v>0.17986040040807966</v>
      </c>
      <c r="J97" s="11">
        <f t="shared" si="52"/>
        <v>4.3326305603662105E-3</v>
      </c>
      <c r="K97" s="11">
        <f t="shared" si="52"/>
        <v>0.12258609107673414</v>
      </c>
      <c r="L97" s="11">
        <f t="shared" si="52"/>
        <v>7.1006926673065324E-2</v>
      </c>
      <c r="M97" s="11">
        <f t="shared" si="52"/>
        <v>9.8456828369475544E-2</v>
      </c>
      <c r="N97" s="11">
        <f t="shared" si="52"/>
        <v>1.6921742847998064E-2</v>
      </c>
      <c r="O97" s="11">
        <f t="shared" si="52"/>
        <v>9.2996485902365394E-2</v>
      </c>
      <c r="P97" s="11">
        <f t="shared" si="52"/>
        <v>-2.4198291566313729E-2</v>
      </c>
      <c r="Q97" s="11">
        <f t="shared" si="52"/>
        <v>-1.9734545884819654E-2</v>
      </c>
      <c r="R97" s="11">
        <f t="shared" si="52"/>
        <v>-7.5582261124731806E-2</v>
      </c>
      <c r="S97" s="11">
        <f t="shared" si="52"/>
        <v>4.9453881955084981E-2</v>
      </c>
      <c r="T97" s="11">
        <f t="shared" si="52"/>
        <v>3.3297063780963823E-2</v>
      </c>
      <c r="U97" s="11">
        <f t="shared" si="52"/>
        <v>-1.2969639803411473E-2</v>
      </c>
      <c r="V97" s="11">
        <f t="shared" si="52"/>
        <v>3.3668568912239391E-2</v>
      </c>
      <c r="W97" s="11">
        <f t="shared" si="52"/>
        <v>7.5512568847110662E-2</v>
      </c>
      <c r="X97" s="11">
        <f t="shared" si="52"/>
        <v>-4.6060750901513105E-2</v>
      </c>
      <c r="Y97" s="11">
        <f t="shared" si="52"/>
        <v>1.8145175397073717E-2</v>
      </c>
      <c r="Z97" s="11">
        <f t="shared" si="52"/>
        <v>-5.1898861445673974E-2</v>
      </c>
      <c r="AA97" s="11">
        <f t="shared" si="52"/>
        <v>2.0695800480752917E-2</v>
      </c>
      <c r="AB97" s="11">
        <f t="shared" si="52"/>
        <v>7.2656316081703393E-2</v>
      </c>
      <c r="AC97" s="11">
        <f t="shared" si="52"/>
        <v>2.2006979011805497E-2</v>
      </c>
    </row>
    <row r="98" spans="1:29" x14ac:dyDescent="0.2">
      <c r="A98" s="7">
        <v>42905</v>
      </c>
      <c r="B98" s="11">
        <f t="shared" ref="B98:AC98" si="53">B50-B$90</f>
        <v>-7.8612715388432369E-3</v>
      </c>
      <c r="C98" s="11">
        <f t="shared" si="53"/>
        <v>-5.3684424854229099E-2</v>
      </c>
      <c r="D98" s="11">
        <f t="shared" si="53"/>
        <v>-1.287664237130246E-2</v>
      </c>
      <c r="E98" s="11">
        <f t="shared" si="53"/>
        <v>2.9480027642394265E-2</v>
      </c>
      <c r="F98" s="11">
        <f t="shared" si="53"/>
        <v>-2.7042575056138187E-2</v>
      </c>
      <c r="G98" s="11">
        <f t="shared" si="53"/>
        <v>6.6523064702274093E-2</v>
      </c>
      <c r="H98" s="11">
        <f t="shared" si="53"/>
        <v>-7.465966110224051E-2</v>
      </c>
      <c r="I98" s="11">
        <f t="shared" si="53"/>
        <v>-7.9036199489772418E-2</v>
      </c>
      <c r="J98" s="11">
        <f t="shared" si="53"/>
        <v>3.696767261857576E-2</v>
      </c>
      <c r="K98" s="11">
        <f t="shared" si="53"/>
        <v>2.9793642050499732E-2</v>
      </c>
      <c r="L98" s="11">
        <f t="shared" si="53"/>
        <v>4.5975027697273928E-3</v>
      </c>
      <c r="M98" s="11">
        <f t="shared" si="53"/>
        <v>-4.3957920437295746E-2</v>
      </c>
      <c r="N98" s="11">
        <f t="shared" si="53"/>
        <v>5.1459674467403724E-2</v>
      </c>
      <c r="O98" s="11">
        <f t="shared" si="53"/>
        <v>1.5837925384772768E-2</v>
      </c>
      <c r="P98" s="11">
        <f t="shared" si="53"/>
        <v>1.2645077475551852E-2</v>
      </c>
      <c r="Q98" s="11">
        <f t="shared" si="53"/>
        <v>7.393941729491843E-2</v>
      </c>
      <c r="R98" s="11">
        <f t="shared" si="53"/>
        <v>-8.1998001106068072E-2</v>
      </c>
      <c r="S98" s="11">
        <f t="shared" si="53"/>
        <v>-5.6647931155096427E-2</v>
      </c>
      <c r="T98" s="11">
        <f t="shared" si="53"/>
        <v>-1.8379275658792642E-2</v>
      </c>
      <c r="U98" s="11">
        <f t="shared" si="53"/>
        <v>1.148243332870392E-2</v>
      </c>
      <c r="V98" s="11">
        <f t="shared" si="53"/>
        <v>4.4676090851191438E-2</v>
      </c>
      <c r="W98" s="11">
        <f t="shared" si="53"/>
        <v>-2.3046181176789585E-2</v>
      </c>
      <c r="X98" s="11">
        <f t="shared" si="53"/>
        <v>-2.9442933452332544E-2</v>
      </c>
      <c r="Y98" s="11">
        <f t="shared" si="53"/>
        <v>1.563637962304406E-3</v>
      </c>
      <c r="Z98" s="11">
        <f t="shared" si="53"/>
        <v>-5.2866155450295563E-2</v>
      </c>
      <c r="AA98" s="11">
        <f t="shared" si="53"/>
        <v>7.7930519837252188E-2</v>
      </c>
      <c r="AB98" s="11">
        <f t="shared" si="53"/>
        <v>-0.15337249575651127</v>
      </c>
      <c r="AC98" s="11">
        <f t="shared" si="53"/>
        <v>-3.618735187302323E-2</v>
      </c>
    </row>
    <row r="99" spans="1:29" x14ac:dyDescent="0.2">
      <c r="A99" s="7">
        <v>42933</v>
      </c>
      <c r="B99" s="11">
        <f t="shared" ref="B99:AC99" si="54">B51-B$90</f>
        <v>-8.2702694478276467E-3</v>
      </c>
      <c r="C99" s="11">
        <f t="shared" si="54"/>
        <v>-3.5535897063631444E-5</v>
      </c>
      <c r="D99" s="11">
        <f t="shared" si="54"/>
        <v>2.3833890700581083E-2</v>
      </c>
      <c r="E99" s="11">
        <f t="shared" si="54"/>
        <v>-4.3328840292970849E-2</v>
      </c>
      <c r="F99" s="11">
        <f t="shared" si="54"/>
        <v>5.0483017903776267E-2</v>
      </c>
      <c r="G99" s="11">
        <f t="shared" si="54"/>
        <v>4.1595594859549896E-2</v>
      </c>
      <c r="H99" s="11">
        <f t="shared" si="54"/>
        <v>-1.1572135617627675E-2</v>
      </c>
      <c r="I99" s="11">
        <f t="shared" si="54"/>
        <v>-9.4215457241859035E-2</v>
      </c>
      <c r="J99" s="11">
        <f t="shared" si="54"/>
        <v>-4.3422435250465678E-2</v>
      </c>
      <c r="K99" s="11">
        <f t="shared" si="54"/>
        <v>-2.0744158379952575E-2</v>
      </c>
      <c r="L99" s="11">
        <f t="shared" si="54"/>
        <v>-5.1375862012137154E-3</v>
      </c>
      <c r="M99" s="11">
        <f t="shared" si="54"/>
        <v>9.9732856407036094E-2</v>
      </c>
      <c r="N99" s="11">
        <f t="shared" si="54"/>
        <v>-8.6816657335221648E-4</v>
      </c>
      <c r="O99" s="11">
        <f t="shared" si="54"/>
        <v>8.2074979244245137E-3</v>
      </c>
      <c r="P99" s="11">
        <f t="shared" si="54"/>
        <v>4.7397087200120674E-2</v>
      </c>
      <c r="Q99" s="11">
        <f t="shared" si="54"/>
        <v>2.9395704926821919E-2</v>
      </c>
      <c r="R99" s="11">
        <f t="shared" si="54"/>
        <v>7.6769698859956395E-2</v>
      </c>
      <c r="S99" s="11">
        <f t="shared" si="54"/>
        <v>2.6035962747009304E-2</v>
      </c>
      <c r="T99" s="11">
        <f t="shared" si="54"/>
        <v>3.3654709800277141E-2</v>
      </c>
      <c r="U99" s="11">
        <f t="shared" si="54"/>
        <v>3.5591212523574119E-2</v>
      </c>
      <c r="V99" s="11">
        <f t="shared" si="54"/>
        <v>3.2632881301272662E-2</v>
      </c>
      <c r="W99" s="11">
        <f t="shared" si="54"/>
        <v>1.243339090234585E-2</v>
      </c>
      <c r="X99" s="11">
        <f t="shared" si="54"/>
        <v>5.3429150448968902E-3</v>
      </c>
      <c r="Y99" s="11">
        <f t="shared" si="54"/>
        <v>1.6221619577445497E-2</v>
      </c>
      <c r="Z99" s="11">
        <f t="shared" si="54"/>
        <v>2.8077789298711114E-2</v>
      </c>
      <c r="AA99" s="11">
        <f t="shared" si="54"/>
        <v>8.0032926828470963E-2</v>
      </c>
      <c r="AB99" s="11">
        <f t="shared" si="54"/>
        <v>-1.883226355588935E-3</v>
      </c>
      <c r="AC99" s="11">
        <f t="shared" si="54"/>
        <v>2.0725070361236622E-2</v>
      </c>
    </row>
    <row r="100" spans="1:29" x14ac:dyDescent="0.2">
      <c r="A100" s="7">
        <v>42961</v>
      </c>
      <c r="B100" s="11">
        <f t="shared" ref="B100:AC100" si="55">B52-B$90</f>
        <v>-2.2751755330578202E-2</v>
      </c>
      <c r="C100" s="11">
        <f t="shared" si="55"/>
        <v>4.4256051284761386E-2</v>
      </c>
      <c r="D100" s="11">
        <f t="shared" si="55"/>
        <v>-1.842125564275874E-2</v>
      </c>
      <c r="E100" s="11">
        <f t="shared" si="55"/>
        <v>-7.8590066064494202E-2</v>
      </c>
      <c r="F100" s="11">
        <f t="shared" si="55"/>
        <v>-6.4557127313219526E-2</v>
      </c>
      <c r="G100" s="11">
        <f t="shared" si="55"/>
        <v>1.9786532251455886E-2</v>
      </c>
      <c r="H100" s="11">
        <f t="shared" si="55"/>
        <v>-4.4600190117742376E-2</v>
      </c>
      <c r="I100" s="11">
        <f t="shared" si="55"/>
        <v>4.7548360603444306E-2</v>
      </c>
      <c r="J100" s="11">
        <f t="shared" si="55"/>
        <v>-2.1097627395524614E-2</v>
      </c>
      <c r="K100" s="11">
        <f t="shared" si="55"/>
        <v>4.6357560975763275E-2</v>
      </c>
      <c r="L100" s="11">
        <f t="shared" si="55"/>
        <v>-3.9752728816781352E-2</v>
      </c>
      <c r="M100" s="11">
        <f t="shared" si="55"/>
        <v>-4.3788533658675084E-2</v>
      </c>
      <c r="N100" s="11">
        <f t="shared" si="55"/>
        <v>-5.7464315479951358E-2</v>
      </c>
      <c r="O100" s="11">
        <f t="shared" si="55"/>
        <v>1.2549520264702706E-3</v>
      </c>
      <c r="P100" s="11">
        <f t="shared" si="55"/>
        <v>-2.3792438061863985E-3</v>
      </c>
      <c r="Q100" s="11">
        <f t="shared" si="55"/>
        <v>-8.3781685190831567E-2</v>
      </c>
      <c r="R100" s="11">
        <f t="shared" si="55"/>
        <v>-4.1757510918747173E-2</v>
      </c>
      <c r="S100" s="11">
        <f t="shared" si="55"/>
        <v>-4.7369776483980382E-3</v>
      </c>
      <c r="T100" s="11">
        <f t="shared" si="55"/>
        <v>-0.11076017682641918</v>
      </c>
      <c r="U100" s="11">
        <f t="shared" si="55"/>
        <v>-0.11118302570810533</v>
      </c>
      <c r="V100" s="11">
        <f t="shared" si="55"/>
        <v>8.7190793010292617E-3</v>
      </c>
      <c r="W100" s="11">
        <f t="shared" si="55"/>
        <v>3.7724860209615074E-2</v>
      </c>
      <c r="X100" s="11">
        <f t="shared" si="55"/>
        <v>6.7176950458928547E-2</v>
      </c>
      <c r="Y100" s="11">
        <f t="shared" si="55"/>
        <v>-3.9375998380263955E-2</v>
      </c>
      <c r="Z100" s="11">
        <f t="shared" si="55"/>
        <v>2.657437593869642E-2</v>
      </c>
      <c r="AA100" s="11">
        <f t="shared" si="55"/>
        <v>-4.8501927257425533E-2</v>
      </c>
      <c r="AB100" s="11">
        <f t="shared" si="55"/>
        <v>-2.3086367781697509E-2</v>
      </c>
      <c r="AC100" s="11">
        <f t="shared" si="55"/>
        <v>8.5525898056361266E-3</v>
      </c>
    </row>
    <row r="101" spans="1:29" x14ac:dyDescent="0.2">
      <c r="A101" s="7">
        <v>42989</v>
      </c>
      <c r="B101" s="11">
        <f t="shared" ref="B101:AC101" si="56">B53-B$90</f>
        <v>-4.323255285958269E-3</v>
      </c>
      <c r="C101" s="11">
        <f t="shared" si="56"/>
        <v>-2.9975905425424509E-2</v>
      </c>
      <c r="D101" s="11">
        <f t="shared" si="56"/>
        <v>-8.9536692925189815E-2</v>
      </c>
      <c r="E101" s="11">
        <f t="shared" si="56"/>
        <v>5.1978489062484312E-2</v>
      </c>
      <c r="F101" s="11">
        <f t="shared" si="56"/>
        <v>1.5709168123387556E-4</v>
      </c>
      <c r="G101" s="11">
        <f t="shared" si="56"/>
        <v>1.5508194410295278E-2</v>
      </c>
      <c r="H101" s="11">
        <f t="shared" si="56"/>
        <v>0.18122879366228453</v>
      </c>
      <c r="I101" s="11">
        <f t="shared" si="56"/>
        <v>3.7493230627995755E-2</v>
      </c>
      <c r="J101" s="11">
        <f t="shared" si="56"/>
        <v>5.4270300909756548E-2</v>
      </c>
      <c r="K101" s="11">
        <f t="shared" si="56"/>
        <v>4.269717632629811E-2</v>
      </c>
      <c r="L101" s="11">
        <f t="shared" si="56"/>
        <v>-1.2442794508169184E-2</v>
      </c>
      <c r="M101" s="11">
        <f t="shared" si="56"/>
        <v>5.6335085069069805E-2</v>
      </c>
      <c r="N101" s="11">
        <f t="shared" si="56"/>
        <v>-2.7847127015716358E-2</v>
      </c>
      <c r="O101" s="11">
        <f t="shared" si="56"/>
        <v>4.4543586457562422E-3</v>
      </c>
      <c r="P101" s="11">
        <f t="shared" si="56"/>
        <v>-4.0630855914048053E-2</v>
      </c>
      <c r="Q101" s="11">
        <f t="shared" si="56"/>
        <v>-0.11575856126613232</v>
      </c>
      <c r="R101" s="11">
        <f t="shared" si="56"/>
        <v>5.6502618816857988E-2</v>
      </c>
      <c r="S101" s="11">
        <f t="shared" si="56"/>
        <v>6.068176203263103E-2</v>
      </c>
      <c r="T101" s="11">
        <f t="shared" si="56"/>
        <v>-8.2704312293572797E-4</v>
      </c>
      <c r="U101" s="11">
        <f t="shared" si="56"/>
        <v>6.5279970164391923E-2</v>
      </c>
      <c r="V101" s="11">
        <f t="shared" si="56"/>
        <v>-1.6585170035148658E-2</v>
      </c>
      <c r="W101" s="11">
        <f t="shared" si="56"/>
        <v>4.8872696219510625E-2</v>
      </c>
      <c r="X101" s="11">
        <f t="shared" si="56"/>
        <v>-1.780754343059502E-2</v>
      </c>
      <c r="Y101" s="11">
        <f t="shared" si="56"/>
        <v>8.3364605150465475E-3</v>
      </c>
      <c r="Z101" s="11">
        <f t="shared" si="56"/>
        <v>2.2437340812092293E-2</v>
      </c>
      <c r="AA101" s="11">
        <f t="shared" si="56"/>
        <v>7.8416762740192825E-2</v>
      </c>
      <c r="AB101" s="11">
        <f t="shared" si="56"/>
        <v>-0.11304283901250559</v>
      </c>
      <c r="AC101" s="11">
        <f t="shared" si="56"/>
        <v>2.8512646259213251E-2</v>
      </c>
    </row>
    <row r="102" spans="1:29" x14ac:dyDescent="0.2">
      <c r="A102" s="7">
        <v>43017</v>
      </c>
      <c r="B102" s="11">
        <f t="shared" ref="B102:AC102" si="57">B54-B$90</f>
        <v>2.6001203432107281E-2</v>
      </c>
      <c r="C102" s="11">
        <f t="shared" si="57"/>
        <v>-7.6857989304515255E-3</v>
      </c>
      <c r="D102" s="11">
        <f t="shared" si="57"/>
        <v>-1.0496565328858209E-2</v>
      </c>
      <c r="E102" s="11">
        <f t="shared" si="57"/>
        <v>-6.4830531303179976E-3</v>
      </c>
      <c r="F102" s="11">
        <f t="shared" si="57"/>
        <v>0.14916376250388816</v>
      </c>
      <c r="G102" s="11">
        <f t="shared" si="57"/>
        <v>3.1237779416988694E-2</v>
      </c>
      <c r="H102" s="11">
        <f t="shared" si="57"/>
        <v>-0.22009758358108286</v>
      </c>
      <c r="I102" s="11">
        <f t="shared" si="57"/>
        <v>4.5284187649474172E-3</v>
      </c>
      <c r="J102" s="11">
        <f t="shared" si="57"/>
        <v>3.4939987980071426E-2</v>
      </c>
      <c r="K102" s="11">
        <f t="shared" si="57"/>
        <v>3.987210655041715E-3</v>
      </c>
      <c r="L102" s="11">
        <f t="shared" si="57"/>
        <v>1.7241417984341891E-2</v>
      </c>
      <c r="M102" s="11">
        <f t="shared" si="57"/>
        <v>0.10654859899968126</v>
      </c>
      <c r="N102" s="11">
        <f t="shared" si="57"/>
        <v>-6.0534575163618279E-2</v>
      </c>
      <c r="O102" s="11">
        <f t="shared" si="57"/>
        <v>-1.4178772122896564E-2</v>
      </c>
      <c r="P102" s="11">
        <f t="shared" si="57"/>
        <v>7.6315831889561009E-2</v>
      </c>
      <c r="Q102" s="11">
        <f t="shared" si="57"/>
        <v>3.8161364553463806E-2</v>
      </c>
      <c r="R102" s="11">
        <f t="shared" si="57"/>
        <v>1.3998837960353464E-2</v>
      </c>
      <c r="S102" s="11">
        <f t="shared" si="57"/>
        <v>3.6505319993078759E-2</v>
      </c>
      <c r="T102" s="11">
        <f t="shared" si="57"/>
        <v>6.1995034066804358E-2</v>
      </c>
      <c r="U102" s="11">
        <f t="shared" si="57"/>
        <v>7.5185103830098885E-3</v>
      </c>
      <c r="V102" s="11">
        <f t="shared" si="57"/>
        <v>0.13184671192153169</v>
      </c>
      <c r="W102" s="11">
        <f t="shared" si="57"/>
        <v>2.7285882812306258E-2</v>
      </c>
      <c r="X102" s="11">
        <f t="shared" si="57"/>
        <v>7.5335608783120039E-2</v>
      </c>
      <c r="Y102" s="11">
        <f t="shared" si="57"/>
        <v>5.6796770003625263E-2</v>
      </c>
      <c r="Z102" s="11">
        <f t="shared" si="57"/>
        <v>5.7629593323374292E-2</v>
      </c>
      <c r="AA102" s="11">
        <f t="shared" si="57"/>
        <v>6.0578690875803691E-2</v>
      </c>
      <c r="AB102" s="11">
        <f t="shared" si="57"/>
        <v>5.6225078698094316E-2</v>
      </c>
      <c r="AC102" s="11">
        <f t="shared" si="57"/>
        <v>2.5021614963287489E-2</v>
      </c>
    </row>
    <row r="103" spans="1:29" x14ac:dyDescent="0.2">
      <c r="A103" s="7">
        <v>43045</v>
      </c>
      <c r="B103" s="11">
        <f t="shared" ref="B103:AC103" si="58">B55-B$90</f>
        <v>-4.0325542644792794E-3</v>
      </c>
      <c r="C103" s="11">
        <f t="shared" si="58"/>
        <v>0.11267209193087656</v>
      </c>
      <c r="D103" s="11">
        <f t="shared" si="58"/>
        <v>-8.8791540771801819E-2</v>
      </c>
      <c r="E103" s="11">
        <f t="shared" si="58"/>
        <v>4.7497082731214613E-2</v>
      </c>
      <c r="F103" s="11">
        <f t="shared" si="58"/>
        <v>-8.8697631791211616E-3</v>
      </c>
      <c r="G103" s="11">
        <f t="shared" si="58"/>
        <v>3.4600016392110134E-3</v>
      </c>
      <c r="H103" s="11">
        <f t="shared" si="58"/>
        <v>-2.0148143322717936E-2</v>
      </c>
      <c r="I103" s="11">
        <f t="shared" si="58"/>
        <v>8.6391460993923697E-3</v>
      </c>
      <c r="J103" s="11">
        <f t="shared" si="58"/>
        <v>1.0149452308222459E-2</v>
      </c>
      <c r="K103" s="11">
        <f t="shared" si="58"/>
        <v>8.1638609457813406E-4</v>
      </c>
      <c r="L103" s="11">
        <f t="shared" si="58"/>
        <v>1.1182191731008675E-2</v>
      </c>
      <c r="M103" s="11">
        <f t="shared" si="58"/>
        <v>7.821122001241845E-3</v>
      </c>
      <c r="N103" s="11">
        <f t="shared" si="58"/>
        <v>2.0519705746960687E-3</v>
      </c>
      <c r="O103" s="11">
        <f t="shared" si="58"/>
        <v>4.6463050565112546E-2</v>
      </c>
      <c r="P103" s="11">
        <f t="shared" si="58"/>
        <v>3.6803979976799711E-2</v>
      </c>
      <c r="Q103" s="11">
        <f t="shared" si="58"/>
        <v>-2.0282698949414424E-2</v>
      </c>
      <c r="R103" s="11">
        <f t="shared" si="58"/>
        <v>2.7244016346783487E-2</v>
      </c>
      <c r="S103" s="11">
        <f t="shared" si="58"/>
        <v>-4.6705402419464255E-2</v>
      </c>
      <c r="T103" s="11">
        <f t="shared" si="58"/>
        <v>-3.3808335594462226E-3</v>
      </c>
      <c r="U103" s="11">
        <f t="shared" si="58"/>
        <v>5.0669757097007724E-2</v>
      </c>
      <c r="V103" s="11">
        <f t="shared" si="58"/>
        <v>-3.3552918628273545E-2</v>
      </c>
      <c r="W103" s="11">
        <f t="shared" si="58"/>
        <v>4.8646780636453189E-3</v>
      </c>
      <c r="X103" s="11">
        <f t="shared" si="58"/>
        <v>-2.2704057223820219E-2</v>
      </c>
      <c r="Y103" s="11">
        <f t="shared" si="58"/>
        <v>-2.4219281406747898E-2</v>
      </c>
      <c r="Z103" s="11">
        <f t="shared" si="58"/>
        <v>7.4735472535223765E-2</v>
      </c>
      <c r="AA103" s="11">
        <f t="shared" si="58"/>
        <v>1.5586870672229074E-2</v>
      </c>
      <c r="AB103" s="11">
        <f t="shared" si="58"/>
        <v>2.3047067319885789E-2</v>
      </c>
      <c r="AC103" s="11">
        <f t="shared" si="58"/>
        <v>-2.8707519804095236E-2</v>
      </c>
    </row>
    <row r="104" spans="1:29" x14ac:dyDescent="0.2">
      <c r="A104" s="7">
        <v>43073</v>
      </c>
      <c r="B104" s="11">
        <f t="shared" ref="B104:AC104" si="59">B56-B$90</f>
        <v>-2.4607019369814506E-2</v>
      </c>
      <c r="C104" s="11">
        <f t="shared" si="59"/>
        <v>8.0824530794923119E-2</v>
      </c>
      <c r="D104" s="11">
        <f t="shared" si="59"/>
        <v>-0.27351726001159893</v>
      </c>
      <c r="E104" s="11">
        <f t="shared" si="59"/>
        <v>-2.8924092062100285E-2</v>
      </c>
      <c r="F104" s="11">
        <f t="shared" si="59"/>
        <v>-0.17148866091941742</v>
      </c>
      <c r="G104" s="11">
        <f t="shared" si="59"/>
        <v>1.9156232608326163E-3</v>
      </c>
      <c r="H104" s="11">
        <f t="shared" si="59"/>
        <v>-3.5029092133542425E-3</v>
      </c>
      <c r="I104" s="11">
        <f t="shared" si="59"/>
        <v>7.3552366993884788E-3</v>
      </c>
      <c r="J104" s="11">
        <f t="shared" si="59"/>
        <v>-0.10184060039402003</v>
      </c>
      <c r="K104" s="11">
        <f t="shared" si="59"/>
        <v>2.5884426832923808E-2</v>
      </c>
      <c r="L104" s="11">
        <f t="shared" si="59"/>
        <v>-9.9059342706001342E-3</v>
      </c>
      <c r="M104" s="11">
        <f t="shared" si="59"/>
        <v>2.366263695844139E-2</v>
      </c>
      <c r="N104" s="11">
        <f t="shared" si="59"/>
        <v>3.0020440168477922E-2</v>
      </c>
      <c r="O104" s="11">
        <f t="shared" si="59"/>
        <v>1.4132079562213819E-2</v>
      </c>
      <c r="P104" s="11">
        <f t="shared" si="59"/>
        <v>5.4685876854985688E-2</v>
      </c>
      <c r="Q104" s="11">
        <f t="shared" si="59"/>
        <v>0.1381717684625075</v>
      </c>
      <c r="R104" s="11">
        <f t="shared" si="59"/>
        <v>0.12316515036460736</v>
      </c>
      <c r="S104" s="11">
        <f t="shared" si="59"/>
        <v>1.4005018933367867E-3</v>
      </c>
      <c r="T104" s="11">
        <f t="shared" si="59"/>
        <v>-5.0643494860018014E-3</v>
      </c>
      <c r="U104" s="11">
        <f t="shared" si="59"/>
        <v>-7.1475590251336416E-2</v>
      </c>
      <c r="V104" s="11">
        <f t="shared" si="59"/>
        <v>4.2596529523500279E-2</v>
      </c>
      <c r="W104" s="11">
        <f t="shared" si="59"/>
        <v>-4.0258540503441798E-2</v>
      </c>
      <c r="X104" s="11">
        <f t="shared" si="59"/>
        <v>-0.13724032487441953</v>
      </c>
      <c r="Y104" s="11">
        <f t="shared" si="59"/>
        <v>9.6026226097359856E-3</v>
      </c>
      <c r="Z104" s="11">
        <f t="shared" si="59"/>
        <v>-9.7179759269993629E-2</v>
      </c>
      <c r="AA104" s="11">
        <f t="shared" si="59"/>
        <v>-7.9700996149046799E-2</v>
      </c>
      <c r="AB104" s="11">
        <f t="shared" si="59"/>
        <v>0.12301167904249075</v>
      </c>
      <c r="AC104" s="11">
        <f t="shared" si="59"/>
        <v>-2.1003705880878618E-2</v>
      </c>
    </row>
    <row r="105" spans="1:29" x14ac:dyDescent="0.2">
      <c r="A105" s="7">
        <v>43101</v>
      </c>
      <c r="B105" s="11">
        <f t="shared" ref="B105:AC105" si="60">B57-B$90</f>
        <v>2.3818223540442232E-2</v>
      </c>
      <c r="C105" s="11">
        <f t="shared" si="60"/>
        <v>3.956910343893217E-3</v>
      </c>
      <c r="D105" s="11">
        <f t="shared" si="60"/>
        <v>0.11940376207491779</v>
      </c>
      <c r="E105" s="11">
        <f t="shared" si="60"/>
        <v>5.6432249056036221E-2</v>
      </c>
      <c r="F105" s="11">
        <f t="shared" si="60"/>
        <v>-1.0540740467457035E-2</v>
      </c>
      <c r="G105" s="11">
        <f t="shared" si="60"/>
        <v>1.5265136716972106E-3</v>
      </c>
      <c r="H105" s="11">
        <f t="shared" si="60"/>
        <v>-9.11606174566639E-2</v>
      </c>
      <c r="I105" s="11">
        <f t="shared" si="60"/>
        <v>-1.384526436098571E-2</v>
      </c>
      <c r="J105" s="11">
        <f t="shared" si="60"/>
        <v>-3.2110749456726921E-2</v>
      </c>
      <c r="K105" s="11">
        <f t="shared" si="60"/>
        <v>3.7473233421771231E-2</v>
      </c>
      <c r="L105" s="11">
        <f t="shared" si="60"/>
        <v>-1.4061004212123838E-2</v>
      </c>
      <c r="M105" s="11">
        <f t="shared" si="60"/>
        <v>-3.9007638507283218E-4</v>
      </c>
      <c r="N105" s="11">
        <f t="shared" si="60"/>
        <v>3.8983432389699674E-3</v>
      </c>
      <c r="O105" s="11">
        <f t="shared" si="60"/>
        <v>-9.0865084220631866E-3</v>
      </c>
      <c r="P105" s="11">
        <f t="shared" si="60"/>
        <v>-9.2975590864579349E-3</v>
      </c>
      <c r="Q105" s="11">
        <f t="shared" si="60"/>
        <v>3.3112459615051437E-2</v>
      </c>
      <c r="R105" s="11">
        <f t="shared" si="60"/>
        <v>4.7124531217846946E-2</v>
      </c>
      <c r="S105" s="11">
        <f t="shared" si="60"/>
        <v>-3.3902077382613256E-2</v>
      </c>
      <c r="T105" s="11">
        <f t="shared" si="60"/>
        <v>3.9950344676809744E-3</v>
      </c>
      <c r="U105" s="11">
        <f t="shared" si="60"/>
        <v>-9.6930782846451537E-3</v>
      </c>
      <c r="V105" s="11">
        <f t="shared" si="60"/>
        <v>-2.90715206360211E-2</v>
      </c>
      <c r="W105" s="11">
        <f t="shared" si="60"/>
        <v>-1.3364693825819399E-2</v>
      </c>
      <c r="X105" s="11">
        <f t="shared" si="60"/>
        <v>5.1025120304800699E-4</v>
      </c>
      <c r="Y105" s="11">
        <f t="shared" si="60"/>
        <v>1.144474790783578E-2</v>
      </c>
      <c r="Z105" s="11">
        <f t="shared" si="60"/>
        <v>-2.778091136517476E-2</v>
      </c>
      <c r="AA105" s="11">
        <f t="shared" si="60"/>
        <v>-5.1092384256049568E-2</v>
      </c>
      <c r="AB105" s="11">
        <f t="shared" si="60"/>
        <v>-3.5727543766209957E-3</v>
      </c>
      <c r="AC105" s="11">
        <f t="shared" si="60"/>
        <v>0.10315105295886763</v>
      </c>
    </row>
    <row r="106" spans="1:29" x14ac:dyDescent="0.2">
      <c r="A106" s="7">
        <v>43129</v>
      </c>
      <c r="B106" s="11">
        <f t="shared" ref="B106:AC106" si="61">B58-B$90</f>
        <v>1.5545082768623833E-2</v>
      </c>
      <c r="C106" s="11">
        <f t="shared" si="61"/>
        <v>7.6613267384211467E-2</v>
      </c>
      <c r="D106" s="11">
        <f t="shared" si="61"/>
        <v>-6.6556160923564395E-2</v>
      </c>
      <c r="E106" s="11">
        <f t="shared" si="61"/>
        <v>8.5594066537192537E-2</v>
      </c>
      <c r="F106" s="11">
        <f t="shared" si="61"/>
        <v>8.6118208647119471E-2</v>
      </c>
      <c r="G106" s="11">
        <f t="shared" si="61"/>
        <v>9.605974377172366E-2</v>
      </c>
      <c r="H106" s="11">
        <f t="shared" si="61"/>
        <v>0.22049760416888756</v>
      </c>
      <c r="I106" s="11">
        <f t="shared" si="61"/>
        <v>-0.16543859126170551</v>
      </c>
      <c r="J106" s="11">
        <f t="shared" si="61"/>
        <v>5.291301590843573E-2</v>
      </c>
      <c r="K106" s="11">
        <f t="shared" si="61"/>
        <v>3.7150685402353674E-2</v>
      </c>
      <c r="L106" s="11">
        <f t="shared" si="61"/>
        <v>-4.2497406522819053E-2</v>
      </c>
      <c r="M106" s="11">
        <f t="shared" si="61"/>
        <v>3.252691846845223E-2</v>
      </c>
      <c r="N106" s="11">
        <f t="shared" si="61"/>
        <v>5.0652395065643771E-2</v>
      </c>
      <c r="O106" s="11">
        <f t="shared" si="61"/>
        <v>1.4563948733653156E-2</v>
      </c>
      <c r="P106" s="11">
        <f t="shared" si="61"/>
        <v>6.9582989095746978E-2</v>
      </c>
      <c r="Q106" s="11">
        <f t="shared" si="61"/>
        <v>-8.4905756340286687E-2</v>
      </c>
      <c r="R106" s="11">
        <f t="shared" si="61"/>
        <v>3.8074548168114133E-2</v>
      </c>
      <c r="S106" s="11">
        <f t="shared" si="61"/>
        <v>8.1447306940141628E-2</v>
      </c>
      <c r="T106" s="11">
        <f t="shared" si="61"/>
        <v>8.0344678886570112E-2</v>
      </c>
      <c r="U106" s="11">
        <f t="shared" si="61"/>
        <v>-2.8582104296958726E-2</v>
      </c>
      <c r="V106" s="11">
        <f t="shared" si="61"/>
        <v>6.2973299623133402E-2</v>
      </c>
      <c r="W106" s="11">
        <f t="shared" si="61"/>
        <v>2.1514376196437032E-2</v>
      </c>
      <c r="X106" s="11">
        <f t="shared" si="61"/>
        <v>3.0559538210602276E-2</v>
      </c>
      <c r="Y106" s="11">
        <f t="shared" si="61"/>
        <v>-5.4837915500202228E-2</v>
      </c>
      <c r="Z106" s="11">
        <f t="shared" si="61"/>
        <v>0.12753318784420423</v>
      </c>
      <c r="AA106" s="11">
        <f t="shared" si="61"/>
        <v>0.1309064010082186</v>
      </c>
      <c r="AB106" s="11">
        <f t="shared" si="61"/>
        <v>7.8992580594591799E-4</v>
      </c>
      <c r="AC106" s="11">
        <f t="shared" si="61"/>
        <v>-9.4488566264897406E-3</v>
      </c>
    </row>
    <row r="107" spans="1:29" x14ac:dyDescent="0.2">
      <c r="A107" s="7">
        <v>43157</v>
      </c>
      <c r="B107" s="11">
        <f t="shared" ref="B107:AC107" si="62">B59-B$90</f>
        <v>-1.7995139753760478E-2</v>
      </c>
      <c r="C107" s="11">
        <f t="shared" si="62"/>
        <v>-0.1527977844988655</v>
      </c>
      <c r="D107" s="11">
        <f t="shared" si="62"/>
        <v>0.10514101974403636</v>
      </c>
      <c r="E107" s="11">
        <f t="shared" si="62"/>
        <v>-0.13806147620047798</v>
      </c>
      <c r="F107" s="11">
        <f t="shared" si="62"/>
        <v>-2.7547693116365759E-2</v>
      </c>
      <c r="G107" s="11">
        <f t="shared" si="62"/>
        <v>-7.4554182757952114E-2</v>
      </c>
      <c r="H107" s="11">
        <f t="shared" si="62"/>
        <v>4.0901599607330655E-3</v>
      </c>
      <c r="I107" s="11">
        <f t="shared" si="62"/>
        <v>0.33865634560130337</v>
      </c>
      <c r="J107" s="11">
        <f t="shared" si="62"/>
        <v>-6.2955006342461803E-2</v>
      </c>
      <c r="K107" s="11">
        <f t="shared" si="62"/>
        <v>-7.1663028476634846E-2</v>
      </c>
      <c r="L107" s="11">
        <f t="shared" si="62"/>
        <v>-6.893057401274813E-2</v>
      </c>
      <c r="M107" s="11">
        <f t="shared" si="62"/>
        <v>-4.2999306772105624E-2</v>
      </c>
      <c r="N107" s="11">
        <f t="shared" si="62"/>
        <v>-6.918309460340645E-2</v>
      </c>
      <c r="O107" s="11">
        <f t="shared" si="62"/>
        <v>-9.1943200747513748E-2</v>
      </c>
      <c r="P107" s="11">
        <f t="shared" si="62"/>
        <v>9.9034724371097338E-3</v>
      </c>
      <c r="Q107" s="11">
        <f t="shared" si="62"/>
        <v>5.4156950024845163E-2</v>
      </c>
      <c r="R107" s="11">
        <f t="shared" si="62"/>
        <v>-0.16721776907019398</v>
      </c>
      <c r="S107" s="11">
        <f t="shared" si="62"/>
        <v>-1.3004827294719797E-3</v>
      </c>
      <c r="T107" s="11">
        <f t="shared" si="62"/>
        <v>-5.2411579606928813E-2</v>
      </c>
      <c r="U107" s="11">
        <f t="shared" si="62"/>
        <v>-5.38848163367932E-2</v>
      </c>
      <c r="V107" s="11">
        <f t="shared" si="62"/>
        <v>-4.0083972602451626E-2</v>
      </c>
      <c r="W107" s="11">
        <f t="shared" si="62"/>
        <v>-2.8793581707318053E-2</v>
      </c>
      <c r="X107" s="11">
        <f t="shared" si="62"/>
        <v>-3.4491405352145822E-2</v>
      </c>
      <c r="Y107" s="11">
        <f t="shared" si="62"/>
        <v>-4.2742121963387336E-2</v>
      </c>
      <c r="Z107" s="11">
        <f t="shared" si="62"/>
        <v>-5.8159957115635333E-2</v>
      </c>
      <c r="AA107" s="11">
        <f t="shared" si="62"/>
        <v>-7.1613141902612476E-2</v>
      </c>
      <c r="AB107" s="11">
        <f t="shared" si="62"/>
        <v>-4.329879379730564E-2</v>
      </c>
      <c r="AC107" s="11">
        <f t="shared" si="62"/>
        <v>-4.1405165582574885E-2</v>
      </c>
    </row>
    <row r="108" spans="1:29" x14ac:dyDescent="0.2">
      <c r="A108" s="7">
        <v>43185</v>
      </c>
      <c r="B108" s="11">
        <f t="shared" ref="B108:AC108" si="63">B60-B$90</f>
        <v>-3.5935365933938132E-2</v>
      </c>
      <c r="C108" s="11">
        <f t="shared" si="63"/>
        <v>-8.4013040830672861E-2</v>
      </c>
      <c r="D108" s="11">
        <f t="shared" si="63"/>
        <v>-3.7164784172355338E-2</v>
      </c>
      <c r="E108" s="11">
        <f t="shared" si="63"/>
        <v>-3.2420240363505493E-2</v>
      </c>
      <c r="F108" s="11">
        <f t="shared" si="63"/>
        <v>3.4613766748223779E-2</v>
      </c>
      <c r="G108" s="11">
        <f t="shared" si="63"/>
        <v>-6.5770767591558199E-2</v>
      </c>
      <c r="H108" s="11">
        <f t="shared" si="63"/>
        <v>7.977621763325532E-5</v>
      </c>
      <c r="I108" s="11">
        <f t="shared" si="63"/>
        <v>4.705282354987167E-2</v>
      </c>
      <c r="J108" s="11">
        <f t="shared" si="63"/>
        <v>-3.1193089503217801E-2</v>
      </c>
      <c r="K108" s="11">
        <f t="shared" si="63"/>
        <v>-9.6118763993112463E-2</v>
      </c>
      <c r="L108" s="11">
        <f t="shared" si="63"/>
        <v>-3.6024582636971253E-2</v>
      </c>
      <c r="M108" s="11">
        <f t="shared" si="63"/>
        <v>-5.167766998550339E-2</v>
      </c>
      <c r="N108" s="11">
        <f t="shared" si="63"/>
        <v>-5.5079915626086953E-2</v>
      </c>
      <c r="O108" s="11">
        <f t="shared" si="63"/>
        <v>-5.924123568996989E-2</v>
      </c>
      <c r="P108" s="11">
        <f t="shared" si="63"/>
        <v>-8.4126807880461923E-2</v>
      </c>
      <c r="Q108" s="11">
        <f t="shared" si="63"/>
        <v>-8.9379520542205992E-3</v>
      </c>
      <c r="R108" s="11">
        <f t="shared" si="63"/>
        <v>1.1381565344070269E-2</v>
      </c>
      <c r="S108" s="11">
        <f t="shared" si="63"/>
        <v>4.7358131398459728E-2</v>
      </c>
      <c r="T108" s="11">
        <f t="shared" si="63"/>
        <v>-3.4222381596934401E-2</v>
      </c>
      <c r="U108" s="11">
        <f t="shared" si="63"/>
        <v>-4.5797223205800066E-3</v>
      </c>
      <c r="V108" s="11">
        <f t="shared" si="63"/>
        <v>-0.10915359155316758</v>
      </c>
      <c r="W108" s="11">
        <f t="shared" si="63"/>
        <v>1.2541252270354294E-2</v>
      </c>
      <c r="X108" s="11">
        <f t="shared" si="63"/>
        <v>-6.6485931795885828E-2</v>
      </c>
      <c r="Y108" s="11">
        <f t="shared" si="63"/>
        <v>-4.4377985992285818E-2</v>
      </c>
      <c r="Z108" s="11">
        <f t="shared" si="63"/>
        <v>-1.0786181637930173E-4</v>
      </c>
      <c r="AA108" s="11">
        <f t="shared" si="63"/>
        <v>-7.7742823531793293E-2</v>
      </c>
      <c r="AB108" s="11">
        <f t="shared" si="63"/>
        <v>5.8420679741261056E-2</v>
      </c>
      <c r="AC108" s="11">
        <f t="shared" si="63"/>
        <v>-1.0922855316965893E-2</v>
      </c>
    </row>
    <row r="109" spans="1:29" x14ac:dyDescent="0.2">
      <c r="A109" s="7">
        <v>43213</v>
      </c>
      <c r="B109" s="11">
        <f t="shared" ref="B109:AC109" si="64">B61-B$90</f>
        <v>-1.8187375055649796E-3</v>
      </c>
      <c r="C109" s="11">
        <f t="shared" si="64"/>
        <v>-4.336961576791875E-3</v>
      </c>
      <c r="D109" s="11">
        <f t="shared" si="64"/>
        <v>-6.1785351214385976E-2</v>
      </c>
      <c r="E109" s="11">
        <f t="shared" si="64"/>
        <v>-3.5213579805378259E-2</v>
      </c>
      <c r="F109" s="11">
        <f t="shared" si="64"/>
        <v>0.10673476068479479</v>
      </c>
      <c r="G109" s="11">
        <f t="shared" si="64"/>
        <v>5.3046778498715204E-2</v>
      </c>
      <c r="H109" s="11">
        <f t="shared" si="64"/>
        <v>-0.18060046713837094</v>
      </c>
      <c r="I109" s="11">
        <f t="shared" si="64"/>
        <v>0.16850796152995579</v>
      </c>
      <c r="J109" s="11">
        <f t="shared" si="64"/>
        <v>8.8922786194161565E-2</v>
      </c>
      <c r="K109" s="11">
        <f t="shared" si="64"/>
        <v>-6.7936238491724574E-2</v>
      </c>
      <c r="L109" s="11">
        <f t="shared" si="64"/>
        <v>7.3006220260201336E-3</v>
      </c>
      <c r="M109" s="11">
        <f t="shared" si="64"/>
        <v>9.080984072236141E-2</v>
      </c>
      <c r="N109" s="11">
        <f t="shared" si="64"/>
        <v>2.8563565634214569E-2</v>
      </c>
      <c r="O109" s="11">
        <f t="shared" si="64"/>
        <v>5.9272055674440514E-3</v>
      </c>
      <c r="P109" s="11">
        <f t="shared" si="64"/>
        <v>1.3427592253864112E-2</v>
      </c>
      <c r="Q109" s="11">
        <f t="shared" si="64"/>
        <v>-5.8108694367291214E-2</v>
      </c>
      <c r="R109" s="11">
        <f t="shared" si="64"/>
        <v>0.13297462836919788</v>
      </c>
      <c r="S109" s="11">
        <f t="shared" si="64"/>
        <v>-1.6796206907368334E-2</v>
      </c>
      <c r="T109" s="11">
        <f t="shared" si="64"/>
        <v>-1.9476856784909884E-2</v>
      </c>
      <c r="U109" s="11">
        <f t="shared" si="64"/>
        <v>-3.8433781308352614E-2</v>
      </c>
      <c r="V109" s="11">
        <f t="shared" si="64"/>
        <v>8.8649255973541202E-3</v>
      </c>
      <c r="W109" s="11">
        <f t="shared" si="64"/>
        <v>-2.9068999327133475E-2</v>
      </c>
      <c r="X109" s="11">
        <f t="shared" si="64"/>
        <v>8.5332349548954082E-3</v>
      </c>
      <c r="Y109" s="11">
        <f t="shared" si="64"/>
        <v>-2.8302601377260709E-2</v>
      </c>
      <c r="Z109" s="11">
        <f t="shared" si="64"/>
        <v>-5.9997982657742435E-2</v>
      </c>
      <c r="AA109" s="11">
        <f t="shared" si="64"/>
        <v>-3.0325993004009295E-2</v>
      </c>
      <c r="AB109" s="11">
        <f t="shared" si="64"/>
        <v>3.5997810165776162E-2</v>
      </c>
      <c r="AC109" s="11">
        <f t="shared" si="64"/>
        <v>4.5477760488143684E-2</v>
      </c>
    </row>
    <row r="110" spans="1:29" x14ac:dyDescent="0.2">
      <c r="A110" s="7">
        <v>43241</v>
      </c>
      <c r="B110" s="11">
        <f t="shared" ref="B110:AC110" si="65">B62-B$90</f>
        <v>5.3347462381065872E-2</v>
      </c>
      <c r="C110" s="11">
        <f t="shared" si="65"/>
        <v>-4.3756969136881776E-2</v>
      </c>
      <c r="D110" s="11">
        <f t="shared" si="65"/>
        <v>8.016849350880409E-2</v>
      </c>
      <c r="E110" s="11">
        <f t="shared" si="65"/>
        <v>0.13862189479124892</v>
      </c>
      <c r="F110" s="11">
        <f t="shared" si="65"/>
        <v>-4.2846187336924831E-3</v>
      </c>
      <c r="G110" s="11">
        <f t="shared" si="65"/>
        <v>1.1334017387242495E-2</v>
      </c>
      <c r="H110" s="11">
        <f t="shared" si="65"/>
        <v>0.11315000750175089</v>
      </c>
      <c r="I110" s="11">
        <f t="shared" si="65"/>
        <v>-9.1825921701055302E-4</v>
      </c>
      <c r="J110" s="11">
        <f t="shared" si="65"/>
        <v>7.4415461227208837E-2</v>
      </c>
      <c r="K110" s="11">
        <f t="shared" si="65"/>
        <v>3.1170507622356854E-2</v>
      </c>
      <c r="L110" s="11">
        <f t="shared" si="65"/>
        <v>1.959614786673949E-2</v>
      </c>
      <c r="M110" s="11">
        <f t="shared" si="65"/>
        <v>0.12812677948601681</v>
      </c>
      <c r="N110" s="11">
        <f t="shared" si="65"/>
        <v>5.7199397737914034E-2</v>
      </c>
      <c r="O110" s="11">
        <f t="shared" si="65"/>
        <v>5.9350000590322159E-3</v>
      </c>
      <c r="P110" s="11">
        <f t="shared" si="65"/>
        <v>-4.0669982035485275E-3</v>
      </c>
      <c r="Q110" s="11">
        <f t="shared" si="65"/>
        <v>-3.4938973305910392E-2</v>
      </c>
      <c r="R110" s="11">
        <f t="shared" si="65"/>
        <v>0.17475725512247647</v>
      </c>
      <c r="S110" s="11">
        <f t="shared" si="65"/>
        <v>0.10623085672369142</v>
      </c>
      <c r="T110" s="11">
        <f t="shared" si="65"/>
        <v>-8.5103781062293819E-3</v>
      </c>
      <c r="U110" s="11">
        <f t="shared" si="65"/>
        <v>0.10331892967866997</v>
      </c>
      <c r="V110" s="11">
        <f t="shared" si="65"/>
        <v>5.2726625635695495E-3</v>
      </c>
      <c r="W110" s="11">
        <f t="shared" si="65"/>
        <v>-7.1258895469030747E-2</v>
      </c>
      <c r="X110" s="11">
        <f t="shared" si="65"/>
        <v>0.12341635137682247</v>
      </c>
      <c r="Y110" s="11">
        <f t="shared" si="65"/>
        <v>3.5633435430786675E-2</v>
      </c>
      <c r="Z110" s="11">
        <f t="shared" si="65"/>
        <v>5.6425343263390257E-2</v>
      </c>
      <c r="AA110" s="11">
        <f t="shared" si="65"/>
        <v>0.12093125551558592</v>
      </c>
      <c r="AB110" s="11">
        <f t="shared" si="65"/>
        <v>-2.2413865476093309E-3</v>
      </c>
      <c r="AC110" s="11">
        <f t="shared" si="65"/>
        <v>-1.2388570912568939E-2</v>
      </c>
    </row>
    <row r="111" spans="1:29" x14ac:dyDescent="0.2">
      <c r="A111" s="7">
        <v>43269</v>
      </c>
      <c r="B111" s="11">
        <f t="shared" ref="B111:AC111" si="66">B63-B$90</f>
        <v>3.0487648254863969E-3</v>
      </c>
      <c r="C111" s="11">
        <f t="shared" si="66"/>
        <v>-2.5062309216938982E-2</v>
      </c>
      <c r="D111" s="11">
        <f t="shared" si="66"/>
        <v>-7.0832169290189068E-2</v>
      </c>
      <c r="E111" s="11">
        <f t="shared" si="66"/>
        <v>8.9066106990386938E-3</v>
      </c>
      <c r="F111" s="11">
        <f t="shared" si="66"/>
        <v>1.8471975169098018E-2</v>
      </c>
      <c r="G111" s="11">
        <f t="shared" si="66"/>
        <v>-1.9977498360788985E-2</v>
      </c>
      <c r="H111" s="11">
        <f t="shared" si="66"/>
        <v>6.6637196705158025E-2</v>
      </c>
      <c r="I111" s="11">
        <f t="shared" si="66"/>
        <v>-5.7712103187836872E-2</v>
      </c>
      <c r="J111" s="11">
        <f t="shared" si="66"/>
        <v>-1.7264769711807064E-2</v>
      </c>
      <c r="K111" s="11">
        <f t="shared" si="66"/>
        <v>-9.8541088595572965E-2</v>
      </c>
      <c r="L111" s="11">
        <f t="shared" si="66"/>
        <v>-4.4446214526536049E-2</v>
      </c>
      <c r="M111" s="11">
        <f t="shared" si="66"/>
        <v>-3.2537017603717418E-2</v>
      </c>
      <c r="N111" s="11">
        <f t="shared" si="66"/>
        <v>3.0701746425122328E-3</v>
      </c>
      <c r="O111" s="11">
        <f t="shared" si="66"/>
        <v>1.1438348423862123E-2</v>
      </c>
      <c r="P111" s="11">
        <f t="shared" si="66"/>
        <v>-5.1118037524531063E-2</v>
      </c>
      <c r="Q111" s="11">
        <f t="shared" si="66"/>
        <v>-3.5482039687810274E-3</v>
      </c>
      <c r="R111" s="11">
        <f t="shared" si="66"/>
        <v>-6.9346633945240807E-2</v>
      </c>
      <c r="S111" s="11">
        <f t="shared" si="66"/>
        <v>8.0694411187245907E-2</v>
      </c>
      <c r="T111" s="11">
        <f t="shared" si="66"/>
        <v>-1.62149174920924E-2</v>
      </c>
      <c r="U111" s="11">
        <f t="shared" si="66"/>
        <v>-9.3228450376995255E-3</v>
      </c>
      <c r="V111" s="11">
        <f t="shared" si="66"/>
        <v>-7.3369086822773502E-2</v>
      </c>
      <c r="W111" s="11">
        <f t="shared" si="66"/>
        <v>3.987929312233518E-2</v>
      </c>
      <c r="X111" s="11">
        <f t="shared" si="66"/>
        <v>-0.13127284289583566</v>
      </c>
      <c r="Y111" s="11">
        <f t="shared" si="66"/>
        <v>6.2200264147737015E-3</v>
      </c>
      <c r="Z111" s="11">
        <f t="shared" si="66"/>
        <v>5.9945836207181122E-2</v>
      </c>
      <c r="AA111" s="11">
        <f t="shared" si="66"/>
        <v>5.4293530311628306E-2</v>
      </c>
      <c r="AB111" s="11">
        <f t="shared" si="66"/>
        <v>5.3228306144906451E-2</v>
      </c>
      <c r="AC111" s="11">
        <f t="shared" si="66"/>
        <v>-1.3674378857358879E-2</v>
      </c>
    </row>
    <row r="112" spans="1:29" x14ac:dyDescent="0.2">
      <c r="A112" s="7">
        <v>43297</v>
      </c>
      <c r="B112" s="11">
        <f t="shared" ref="B112:AC112" si="67">B64-B$90</f>
        <v>-2.2523202093522807E-2</v>
      </c>
      <c r="C112" s="11">
        <f t="shared" si="67"/>
        <v>4.2919332999723933E-2</v>
      </c>
      <c r="D112" s="11">
        <f t="shared" si="67"/>
        <v>-8.8190510561185181E-2</v>
      </c>
      <c r="E112" s="11">
        <f t="shared" si="67"/>
        <v>-4.0632061412800125E-2</v>
      </c>
      <c r="F112" s="11">
        <f t="shared" si="67"/>
        <v>-6.1463357966222961E-3</v>
      </c>
      <c r="G112" s="11">
        <f t="shared" si="67"/>
        <v>3.4600016392110134E-3</v>
      </c>
      <c r="H112" s="11">
        <f t="shared" si="67"/>
        <v>-6.1412430111557691E-2</v>
      </c>
      <c r="I112" s="11">
        <f t="shared" si="67"/>
        <v>-1.1716116959673839E-2</v>
      </c>
      <c r="J112" s="11">
        <f t="shared" si="67"/>
        <v>2.1944785262121132E-2</v>
      </c>
      <c r="K112" s="11">
        <f t="shared" si="67"/>
        <v>8.8935733214518545E-2</v>
      </c>
      <c r="L112" s="11">
        <f t="shared" si="67"/>
        <v>6.589441680031663E-2</v>
      </c>
      <c r="M112" s="11">
        <f t="shared" si="67"/>
        <v>-7.7546544768174144E-2</v>
      </c>
      <c r="N112" s="11">
        <f t="shared" si="67"/>
        <v>1.8435093083743678E-2</v>
      </c>
      <c r="O112" s="11">
        <f t="shared" si="67"/>
        <v>-5.3486001636019603E-2</v>
      </c>
      <c r="P112" s="11">
        <f t="shared" si="67"/>
        <v>-1.0327106922636192E-2</v>
      </c>
      <c r="Q112" s="11">
        <f t="shared" si="67"/>
        <v>2.0559399069490392E-2</v>
      </c>
      <c r="R112" s="11">
        <f t="shared" si="67"/>
        <v>4.2121765142564674E-2</v>
      </c>
      <c r="S112" s="11">
        <f t="shared" si="67"/>
        <v>-9.8849049392228328E-2</v>
      </c>
      <c r="T112" s="11">
        <f t="shared" si="67"/>
        <v>-1.5013431433065699E-2</v>
      </c>
      <c r="U112" s="11">
        <f t="shared" si="67"/>
        <v>3.5833820845646021E-2</v>
      </c>
      <c r="V112" s="11">
        <f t="shared" si="67"/>
        <v>2.047362693076131E-2</v>
      </c>
      <c r="W112" s="11">
        <f t="shared" si="67"/>
        <v>8.7986561089087423E-2</v>
      </c>
      <c r="X112" s="11">
        <f t="shared" si="67"/>
        <v>-3.3985950988254E-2</v>
      </c>
      <c r="Y112" s="11">
        <f t="shared" si="67"/>
        <v>-3.1048632990738935E-3</v>
      </c>
      <c r="Z112" s="11">
        <f t="shared" si="67"/>
        <v>-8.7691047917743584E-2</v>
      </c>
      <c r="AA112" s="11">
        <f t="shared" si="67"/>
        <v>-0.11073781281792194</v>
      </c>
      <c r="AB112" s="11">
        <f t="shared" si="67"/>
        <v>2.7643572974757363E-2</v>
      </c>
      <c r="AC112" s="11">
        <f t="shared" si="67"/>
        <v>5.0642022570157055E-2</v>
      </c>
    </row>
    <row r="113" spans="1:29" x14ac:dyDescent="0.2">
      <c r="A113" s="7">
        <v>43325</v>
      </c>
      <c r="B113" s="11">
        <f t="shared" ref="B113:AC113" si="68">B65-B$90</f>
        <v>4.9850382127049758E-3</v>
      </c>
      <c r="C113" s="11">
        <f t="shared" si="68"/>
        <v>1.7337505504542151E-2</v>
      </c>
      <c r="D113" s="11">
        <f t="shared" si="68"/>
        <v>3.4445069067947441E-2</v>
      </c>
      <c r="E113" s="11">
        <f t="shared" si="68"/>
        <v>-0.12328126145744772</v>
      </c>
      <c r="F113" s="11">
        <f t="shared" si="68"/>
        <v>0.18193449252180158</v>
      </c>
      <c r="G113" s="11">
        <f t="shared" si="68"/>
        <v>1.146000163921102E-2</v>
      </c>
      <c r="H113" s="11">
        <f t="shared" si="68"/>
        <v>-0.15720810701672425</v>
      </c>
      <c r="I113" s="11">
        <f t="shared" si="68"/>
        <v>0.12900102646753225</v>
      </c>
      <c r="J113" s="11">
        <f t="shared" si="68"/>
        <v>-6.6788790456659333E-3</v>
      </c>
      <c r="K113" s="11">
        <f t="shared" si="68"/>
        <v>-5.6896887054649452E-2</v>
      </c>
      <c r="L113" s="11">
        <f t="shared" si="68"/>
        <v>6.420855796241097E-4</v>
      </c>
      <c r="M113" s="11">
        <f t="shared" si="68"/>
        <v>-0.12126665265471727</v>
      </c>
      <c r="N113" s="11">
        <f t="shared" si="68"/>
        <v>1.9645864233514762E-2</v>
      </c>
      <c r="O113" s="11">
        <f t="shared" si="68"/>
        <v>-1.2623884629440672E-2</v>
      </c>
      <c r="P113" s="11">
        <f t="shared" si="68"/>
        <v>7.1126257010925537E-2</v>
      </c>
      <c r="Q113" s="11">
        <f t="shared" si="68"/>
        <v>-4.4219729685924081E-2</v>
      </c>
      <c r="R113" s="11">
        <f t="shared" si="68"/>
        <v>-0.10949451792179125</v>
      </c>
      <c r="S113" s="11">
        <f t="shared" si="68"/>
        <v>0.18964991483305643</v>
      </c>
      <c r="T113" s="11">
        <f t="shared" si="68"/>
        <v>3.8179493475732088E-2</v>
      </c>
      <c r="U113" s="11">
        <f t="shared" si="68"/>
        <v>-8.3190473125935513E-2</v>
      </c>
      <c r="V113" s="11">
        <f t="shared" si="68"/>
        <v>3.8148379888115078E-2</v>
      </c>
      <c r="W113" s="11">
        <f t="shared" si="68"/>
        <v>-5.882220012032191E-2</v>
      </c>
      <c r="X113" s="11">
        <f t="shared" si="68"/>
        <v>6.0406636461496098E-2</v>
      </c>
      <c r="Y113" s="11">
        <f t="shared" si="68"/>
        <v>2.7930704478624443E-2</v>
      </c>
      <c r="Z113" s="11">
        <f t="shared" si="68"/>
        <v>2.0704055918663904E-2</v>
      </c>
      <c r="AA113" s="11">
        <f t="shared" si="68"/>
        <v>-6.0961377787558953E-2</v>
      </c>
      <c r="AB113" s="11">
        <f t="shared" si="68"/>
        <v>-2.6592836068835474E-2</v>
      </c>
      <c r="AC113" s="11">
        <f t="shared" si="68"/>
        <v>1.0761841506476424E-2</v>
      </c>
    </row>
    <row r="114" spans="1:29" x14ac:dyDescent="0.2">
      <c r="A114" s="7">
        <v>43353</v>
      </c>
      <c r="B114" s="11">
        <f t="shared" ref="B114:AC114" si="69">B66-B$90</f>
        <v>-2.2184073882024744E-2</v>
      </c>
      <c r="C114" s="11">
        <f t="shared" si="69"/>
        <v>5.3413353700917141E-2</v>
      </c>
      <c r="D114" s="11">
        <f t="shared" si="69"/>
        <v>6.3200845428082603E-2</v>
      </c>
      <c r="E114" s="11">
        <f t="shared" si="69"/>
        <v>-1.7445626026823563E-3</v>
      </c>
      <c r="F114" s="11">
        <f t="shared" si="69"/>
        <v>-6.6685846611163752E-2</v>
      </c>
      <c r="G114" s="11">
        <f t="shared" si="69"/>
        <v>-4.4765062972968953E-3</v>
      </c>
      <c r="H114" s="11">
        <f t="shared" si="69"/>
        <v>-0.10983535111295348</v>
      </c>
      <c r="I114" s="11">
        <f t="shared" si="69"/>
        <v>-6.3919094266748633E-2</v>
      </c>
      <c r="J114" s="11">
        <f t="shared" si="69"/>
        <v>-9.5647233563316524E-4</v>
      </c>
      <c r="K114" s="11">
        <f t="shared" si="69"/>
        <v>1.1075333343544833E-2</v>
      </c>
      <c r="L114" s="11">
        <f t="shared" si="69"/>
        <v>-1.0365831165902482E-2</v>
      </c>
      <c r="M114" s="11">
        <f t="shared" si="69"/>
        <v>-1.4891731170683884E-2</v>
      </c>
      <c r="N114" s="11">
        <f t="shared" si="69"/>
        <v>6.1414024644942708E-2</v>
      </c>
      <c r="O114" s="11">
        <f t="shared" si="69"/>
        <v>2.6118389417604772E-2</v>
      </c>
      <c r="P114" s="11">
        <f t="shared" si="69"/>
        <v>-1.4513251443320302E-2</v>
      </c>
      <c r="Q114" s="11">
        <f t="shared" si="69"/>
        <v>2.3815579320178248E-2</v>
      </c>
      <c r="R114" s="11">
        <f t="shared" si="69"/>
        <v>5.1598864517701196E-2</v>
      </c>
      <c r="S114" s="11">
        <f t="shared" si="69"/>
        <v>1.0946315935013435E-2</v>
      </c>
      <c r="T114" s="11">
        <f t="shared" si="69"/>
        <v>2.9538265866946595E-2</v>
      </c>
      <c r="U114" s="11">
        <f t="shared" si="69"/>
        <v>1.2498072945746794E-2</v>
      </c>
      <c r="V114" s="11">
        <f t="shared" si="69"/>
        <v>-7.1468980913148156E-3</v>
      </c>
      <c r="W114" s="11">
        <f t="shared" si="69"/>
        <v>-5.4771381608594738E-2</v>
      </c>
      <c r="X114" s="11">
        <f t="shared" si="69"/>
        <v>-6.1390489954659157E-2</v>
      </c>
      <c r="Y114" s="11">
        <f t="shared" si="69"/>
        <v>-3.2590595316946414E-2</v>
      </c>
      <c r="Z114" s="11">
        <f t="shared" si="69"/>
        <v>-0.14125606319976644</v>
      </c>
      <c r="AA114" s="11">
        <f t="shared" si="69"/>
        <v>-0.13443711011729231</v>
      </c>
      <c r="AB114" s="11">
        <f t="shared" si="69"/>
        <v>5.4652417127439568E-3</v>
      </c>
      <c r="AC114" s="11">
        <f t="shared" si="69"/>
        <v>-0.14712389541267523</v>
      </c>
    </row>
    <row r="115" spans="1:29" x14ac:dyDescent="0.2">
      <c r="A115" s="7">
        <v>43381</v>
      </c>
      <c r="B115" s="11">
        <f t="shared" ref="B115:AC115" si="70">B67-B$90</f>
        <v>-1.2127277289024116E-2</v>
      </c>
      <c r="C115" s="11">
        <f t="shared" si="70"/>
        <v>-4.1865336672521805E-2</v>
      </c>
      <c r="D115" s="11">
        <f t="shared" si="70"/>
        <v>-8.9602744679070895E-2</v>
      </c>
      <c r="E115" s="11">
        <f t="shared" si="70"/>
        <v>-2.288281715236931E-3</v>
      </c>
      <c r="F115" s="11">
        <f t="shared" si="70"/>
        <v>-6.6811948368778823E-2</v>
      </c>
      <c r="G115" s="11">
        <f t="shared" si="70"/>
        <v>-2.8539998360789014E-2</v>
      </c>
      <c r="H115" s="11">
        <f t="shared" si="70"/>
        <v>-4.2901584086672627E-2</v>
      </c>
      <c r="I115" s="11">
        <f t="shared" si="70"/>
        <v>4.4504907959542483E-2</v>
      </c>
      <c r="J115" s="11">
        <f t="shared" si="70"/>
        <v>-3.7885329556182339E-2</v>
      </c>
      <c r="K115" s="11">
        <f t="shared" si="70"/>
        <v>-0.13742923529706652</v>
      </c>
      <c r="L115" s="11">
        <f t="shared" si="70"/>
        <v>-2.6516937713809453E-3</v>
      </c>
      <c r="M115" s="11">
        <f t="shared" si="70"/>
        <v>-4.6344901250176991E-2</v>
      </c>
      <c r="N115" s="11">
        <f t="shared" si="70"/>
        <v>-5.2930127801639332E-3</v>
      </c>
      <c r="O115" s="11">
        <f t="shared" si="70"/>
        <v>-9.8006702169986873E-4</v>
      </c>
      <c r="P115" s="11">
        <f t="shared" si="70"/>
        <v>-1.3593445037606205E-2</v>
      </c>
      <c r="Q115" s="11">
        <f t="shared" si="70"/>
        <v>-4.1273530197535158E-2</v>
      </c>
      <c r="R115" s="11">
        <f t="shared" si="70"/>
        <v>5.8999397204657814E-2</v>
      </c>
      <c r="S115" s="11">
        <f t="shared" si="70"/>
        <v>-4.5237486042257243E-3</v>
      </c>
      <c r="T115" s="11">
        <f t="shared" si="70"/>
        <v>1.4361289113740201E-2</v>
      </c>
      <c r="U115" s="11">
        <f t="shared" si="70"/>
        <v>2.5286875139031058E-2</v>
      </c>
      <c r="V115" s="11">
        <f t="shared" si="70"/>
        <v>2.0422457384240242E-2</v>
      </c>
      <c r="W115" s="11">
        <f t="shared" si="70"/>
        <v>-2.1255539677925154E-2</v>
      </c>
      <c r="X115" s="11">
        <f t="shared" si="70"/>
        <v>5.5054598181605484E-2</v>
      </c>
      <c r="Y115" s="11">
        <f t="shared" si="70"/>
        <v>-3.6523561509150052E-4</v>
      </c>
      <c r="Z115" s="11">
        <f t="shared" si="70"/>
        <v>-4.7452653495561777E-3</v>
      </c>
      <c r="AA115" s="11">
        <f t="shared" si="70"/>
        <v>-5.3903896026453631E-2</v>
      </c>
      <c r="AB115" s="11">
        <f t="shared" si="70"/>
        <v>-9.3978282771343929E-2</v>
      </c>
      <c r="AC115" s="11">
        <f t="shared" si="70"/>
        <v>4.0901625663859603E-3</v>
      </c>
    </row>
    <row r="116" spans="1:29" x14ac:dyDescent="0.2">
      <c r="A116" s="7">
        <v>43409</v>
      </c>
      <c r="B116" s="11">
        <f t="shared" ref="B116:AC116" si="71">B68-B$90</f>
        <v>-3.9754014914185329E-2</v>
      </c>
      <c r="C116" s="11">
        <f t="shared" si="71"/>
        <v>7.3039717405103829E-2</v>
      </c>
      <c r="D116" s="11">
        <f t="shared" si="71"/>
        <v>1.4279663605422344E-2</v>
      </c>
      <c r="E116" s="11">
        <f t="shared" si="71"/>
        <v>-8.0614328223557907E-2</v>
      </c>
      <c r="F116" s="11">
        <f t="shared" si="71"/>
        <v>-3.726169657634551E-2</v>
      </c>
      <c r="G116" s="11">
        <f t="shared" si="71"/>
        <v>-9.5713552079797259E-2</v>
      </c>
      <c r="H116" s="11">
        <f t="shared" si="71"/>
        <v>-5.1105853693852864E-2</v>
      </c>
      <c r="I116" s="11">
        <f t="shared" si="71"/>
        <v>4.0454871677429505E-2</v>
      </c>
      <c r="J116" s="11">
        <f t="shared" si="71"/>
        <v>-8.809388566392766E-2</v>
      </c>
      <c r="K116" s="11">
        <f t="shared" si="71"/>
        <v>-4.1829157608482739E-3</v>
      </c>
      <c r="L116" s="11">
        <f t="shared" si="71"/>
        <v>2.852198821443477E-2</v>
      </c>
      <c r="M116" s="11">
        <f t="shared" si="71"/>
        <v>6.4246535642430722E-4</v>
      </c>
      <c r="N116" s="11">
        <f t="shared" si="71"/>
        <v>-5.604370228126411E-2</v>
      </c>
      <c r="O116" s="11">
        <f t="shared" si="71"/>
        <v>5.5386565236125923E-2</v>
      </c>
      <c r="P116" s="11">
        <f t="shared" si="71"/>
        <v>-5.7734674818341852E-2</v>
      </c>
      <c r="Q116" s="11">
        <f t="shared" si="71"/>
        <v>-2.2787316267727287E-2</v>
      </c>
      <c r="R116" s="11">
        <f t="shared" si="71"/>
        <v>-3.8118684727147675E-2</v>
      </c>
      <c r="S116" s="11">
        <f t="shared" si="71"/>
        <v>-8.0526798531313004E-2</v>
      </c>
      <c r="T116" s="11">
        <f t="shared" si="71"/>
        <v>-0.15573424666727767</v>
      </c>
      <c r="U116" s="11">
        <f t="shared" si="71"/>
        <v>-0.10184953542915863</v>
      </c>
      <c r="V116" s="11">
        <f t="shared" si="71"/>
        <v>-7.9197887792951074E-2</v>
      </c>
      <c r="W116" s="11">
        <f t="shared" si="71"/>
        <v>-0.11060779435500689</v>
      </c>
      <c r="X116" s="11">
        <f t="shared" si="71"/>
        <v>-1.1483626594895246E-2</v>
      </c>
      <c r="Y116" s="11">
        <f t="shared" si="71"/>
        <v>-5.912146340238067E-2</v>
      </c>
      <c r="Z116" s="11">
        <f t="shared" si="71"/>
        <v>-6.4190988344209735E-2</v>
      </c>
      <c r="AA116" s="11">
        <f t="shared" si="71"/>
        <v>-6.1214139172956268E-2</v>
      </c>
      <c r="AB116" s="11">
        <f t="shared" si="71"/>
        <v>7.0708956670794659E-2</v>
      </c>
      <c r="AC116" s="11">
        <f t="shared" si="71"/>
        <v>-0.12966487847245933</v>
      </c>
    </row>
    <row r="117" spans="1:29" x14ac:dyDescent="0.2">
      <c r="A117" s="7">
        <v>43437</v>
      </c>
      <c r="B117" s="11">
        <f t="shared" ref="B117:AC117" si="72">B69-B$90</f>
        <v>1.0799255724140561E-3</v>
      </c>
      <c r="C117" s="11">
        <f t="shared" si="72"/>
        <v>-4.3435012164224199E-2</v>
      </c>
      <c r="D117" s="11">
        <f t="shared" si="72"/>
        <v>0.2156197736540986</v>
      </c>
      <c r="E117" s="11">
        <f t="shared" si="72"/>
        <v>6.0243955210329714E-2</v>
      </c>
      <c r="F117" s="11">
        <f t="shared" si="72"/>
        <v>-5.2803387421989229E-2</v>
      </c>
      <c r="G117" s="11">
        <f t="shared" si="72"/>
        <v>-4.2411557993816455E-2</v>
      </c>
      <c r="H117" s="11">
        <f t="shared" si="72"/>
        <v>3.1396990622002664E-2</v>
      </c>
      <c r="I117" s="11">
        <f t="shared" si="72"/>
        <v>6.9676576528123924E-2</v>
      </c>
      <c r="J117" s="11">
        <f t="shared" si="72"/>
        <v>-1.7663598985383968E-3</v>
      </c>
      <c r="K117" s="11">
        <f t="shared" si="72"/>
        <v>6.0867276956511181E-2</v>
      </c>
      <c r="L117" s="11">
        <f t="shared" si="72"/>
        <v>1.4087118879284845E-2</v>
      </c>
      <c r="M117" s="11">
        <f t="shared" si="72"/>
        <v>1.7309833430310777E-2</v>
      </c>
      <c r="N117" s="11">
        <f t="shared" si="72"/>
        <v>5.9365395202901947E-2</v>
      </c>
      <c r="O117" s="11">
        <f t="shared" si="72"/>
        <v>4.8514635944088752E-2</v>
      </c>
      <c r="P117" s="11">
        <f t="shared" si="72"/>
        <v>2.6342058521954342E-2</v>
      </c>
      <c r="Q117" s="11">
        <f t="shared" si="72"/>
        <v>0.11306430259633343</v>
      </c>
      <c r="R117" s="11">
        <f t="shared" si="72"/>
        <v>-0.14869215338171921</v>
      </c>
      <c r="S117" s="11">
        <f t="shared" si="72"/>
        <v>-0.2106434703029198</v>
      </c>
      <c r="T117" s="11">
        <f t="shared" si="72"/>
        <v>6.1774262436845431E-2</v>
      </c>
      <c r="U117" s="11">
        <f t="shared" si="72"/>
        <v>1.2637900060339722E-2</v>
      </c>
      <c r="V117" s="11">
        <f t="shared" si="72"/>
        <v>-7.9346789094889153E-3</v>
      </c>
      <c r="W117" s="11">
        <f t="shared" si="72"/>
        <v>2.5315777288361759E-2</v>
      </c>
      <c r="X117" s="11">
        <f t="shared" si="72"/>
        <v>-8.9813410012115399E-3</v>
      </c>
      <c r="Y117" s="11">
        <f t="shared" si="72"/>
        <v>6.2703971950408E-2</v>
      </c>
      <c r="Z117" s="11">
        <f t="shared" si="72"/>
        <v>-8.2065384524179948E-3</v>
      </c>
      <c r="AA117" s="11">
        <f t="shared" si="72"/>
        <v>0.14179672396017362</v>
      </c>
      <c r="AB117" s="11">
        <f t="shared" si="72"/>
        <v>0.11400973389496913</v>
      </c>
      <c r="AC117" s="11">
        <f t="shared" si="72"/>
        <v>0.10906533997726643</v>
      </c>
    </row>
    <row r="118" spans="1:29" x14ac:dyDescent="0.2">
      <c r="A118" s="7">
        <v>43465</v>
      </c>
      <c r="B118" s="11">
        <f t="shared" ref="B118:AC118" si="73">B70-B$90</f>
        <v>-8.4564708072062997E-2</v>
      </c>
      <c r="C118" s="11">
        <f t="shared" si="73"/>
        <v>-6.6688446410996263E-2</v>
      </c>
      <c r="D118" s="11">
        <f t="shared" si="73"/>
        <v>-2.6484825476413933E-2</v>
      </c>
      <c r="E118" s="11">
        <f t="shared" si="73"/>
        <v>-9.7056178809511617E-2</v>
      </c>
      <c r="F118" s="11">
        <f t="shared" si="73"/>
        <v>-7.753923553895184E-2</v>
      </c>
      <c r="G118" s="11">
        <f t="shared" si="73"/>
        <v>-6.8655382976173573E-2</v>
      </c>
      <c r="H118" s="11">
        <f t="shared" si="73"/>
        <v>-0.18739855028126004</v>
      </c>
      <c r="I118" s="11">
        <f t="shared" si="73"/>
        <v>-0.15162701919037885</v>
      </c>
      <c r="J118" s="11">
        <f t="shared" si="73"/>
        <v>-9.6955560296819551E-2</v>
      </c>
      <c r="K118" s="11">
        <f t="shared" si="73"/>
        <v>-1.9462568379497551E-2</v>
      </c>
      <c r="L118" s="11">
        <f t="shared" si="73"/>
        <v>-7.5668937717790014E-2</v>
      </c>
      <c r="M118" s="11">
        <f t="shared" si="73"/>
        <v>-0.10919452559120103</v>
      </c>
      <c r="N118" s="11">
        <f t="shared" si="73"/>
        <v>-8.8880268172736768E-2</v>
      </c>
      <c r="O118" s="11">
        <f t="shared" si="73"/>
        <v>-7.6281409222228064E-2</v>
      </c>
      <c r="P118" s="11">
        <f t="shared" si="73"/>
        <v>-0.13997631680423608</v>
      </c>
      <c r="Q118" s="11">
        <f t="shared" si="73"/>
        <v>-0.17505481556840291</v>
      </c>
      <c r="R118" s="11">
        <f t="shared" si="73"/>
        <v>-0.23081448220083184</v>
      </c>
      <c r="S118" s="11">
        <f t="shared" si="73"/>
        <v>-0.13603691566456272</v>
      </c>
      <c r="T118" s="11">
        <f t="shared" si="73"/>
        <v>-0.1377685063331309</v>
      </c>
      <c r="U118" s="11">
        <f t="shared" si="73"/>
        <v>-8.9906117508277913E-2</v>
      </c>
      <c r="V118" s="11">
        <f t="shared" si="73"/>
        <v>-0.21691436416847826</v>
      </c>
      <c r="W118" s="11">
        <f t="shared" si="73"/>
        <v>-0.13314233664197617</v>
      </c>
      <c r="X118" s="11">
        <f t="shared" si="73"/>
        <v>-7.8507292656601196E-2</v>
      </c>
      <c r="Y118" s="11">
        <f t="shared" si="73"/>
        <v>-0.14861544060278009</v>
      </c>
      <c r="Z118" s="11">
        <f t="shared" si="73"/>
        <v>-0.14514938226435134</v>
      </c>
      <c r="AA118" s="11">
        <f t="shared" si="73"/>
        <v>-0.20108477042934025</v>
      </c>
      <c r="AB118" s="11">
        <f t="shared" si="73"/>
        <v>-2.8068974593848856E-2</v>
      </c>
      <c r="AC118" s="11">
        <f t="shared" si="73"/>
        <v>3.8530660377060669E-2</v>
      </c>
    </row>
    <row r="119" spans="1:29" x14ac:dyDescent="0.2">
      <c r="A119" s="7">
        <v>43493</v>
      </c>
      <c r="B119" s="11">
        <f t="shared" ref="B119:AC119" si="74">B71-B$90</f>
        <v>6.9177693011066535E-2</v>
      </c>
      <c r="C119" s="11">
        <f t="shared" si="74"/>
        <v>2.9545432507448222E-2</v>
      </c>
      <c r="D119" s="11">
        <f t="shared" si="74"/>
        <v>4.4317645557814055E-2</v>
      </c>
      <c r="E119" s="11">
        <f t="shared" si="74"/>
        <v>2.5677338001098112E-2</v>
      </c>
      <c r="F119" s="11">
        <f t="shared" si="74"/>
        <v>0.17596844994930436</v>
      </c>
      <c r="G119" s="11">
        <f t="shared" si="74"/>
        <v>6.0454820292060736E-2</v>
      </c>
      <c r="H119" s="11">
        <f t="shared" si="74"/>
        <v>0.11774204288795678</v>
      </c>
      <c r="I119" s="11">
        <f t="shared" si="74"/>
        <v>-2.5006265963472551E-3</v>
      </c>
      <c r="J119" s="11">
        <f t="shared" si="74"/>
        <v>3.7388170030295216E-2</v>
      </c>
      <c r="K119" s="11">
        <f t="shared" si="74"/>
        <v>-9.481149963936111E-3</v>
      </c>
      <c r="L119" s="11">
        <f t="shared" si="74"/>
        <v>4.4501733053572218E-2</v>
      </c>
      <c r="M119" s="11">
        <f t="shared" si="74"/>
        <v>0.1169576124823004</v>
      </c>
      <c r="N119" s="11">
        <f t="shared" si="74"/>
        <v>-4.4242668035090152E-2</v>
      </c>
      <c r="O119" s="11">
        <f t="shared" si="74"/>
        <v>2.8608748437456945E-2</v>
      </c>
      <c r="P119" s="11">
        <f t="shared" si="74"/>
        <v>4.5939619210793786E-2</v>
      </c>
      <c r="Q119" s="11">
        <f t="shared" si="74"/>
        <v>0.1017770558367766</v>
      </c>
      <c r="R119" s="11">
        <f t="shared" si="74"/>
        <v>0.42570327274011371</v>
      </c>
      <c r="S119" s="11">
        <f t="shared" si="74"/>
        <v>6.0083944388855053E-2</v>
      </c>
      <c r="T119" s="11">
        <f t="shared" si="74"/>
        <v>1.0927555567920761E-2</v>
      </c>
      <c r="U119" s="11">
        <f t="shared" si="74"/>
        <v>2.8239844343047056E-2</v>
      </c>
      <c r="V119" s="11">
        <f t="shared" si="74"/>
        <v>0.21164676964871215</v>
      </c>
      <c r="W119" s="11">
        <f t="shared" si="74"/>
        <v>0.13061186561000093</v>
      </c>
      <c r="X119" s="11">
        <f t="shared" si="74"/>
        <v>0.14835324153247728</v>
      </c>
      <c r="Y119" s="11">
        <f t="shared" si="74"/>
        <v>7.4131923249866394E-2</v>
      </c>
      <c r="Z119" s="11">
        <f t="shared" si="74"/>
        <v>0.11598223319357019</v>
      </c>
      <c r="AA119" s="11">
        <f t="shared" si="74"/>
        <v>0.12484859657402669</v>
      </c>
      <c r="AB119" s="11">
        <f t="shared" si="74"/>
        <v>4.8961136811227352E-2</v>
      </c>
      <c r="AC119" s="11">
        <f t="shared" si="74"/>
        <v>1.8626468728012116E-2</v>
      </c>
    </row>
    <row r="120" spans="1:29" x14ac:dyDescent="0.2">
      <c r="A120" s="7">
        <v>43521</v>
      </c>
      <c r="B120" s="11">
        <f t="shared" ref="B120:AC120" si="75">B72-B$90</f>
        <v>3.5832758016145896E-2</v>
      </c>
      <c r="C120" s="11">
        <f t="shared" si="75"/>
        <v>2.5082795419497417E-2</v>
      </c>
      <c r="D120" s="11">
        <f t="shared" si="75"/>
        <v>4.8786363265629372E-2</v>
      </c>
      <c r="E120" s="11">
        <f t="shared" si="75"/>
        <v>0.13283529431355418</v>
      </c>
      <c r="F120" s="11">
        <f t="shared" si="75"/>
        <v>3.2607332272973605E-2</v>
      </c>
      <c r="G120" s="11">
        <f t="shared" si="75"/>
        <v>8.1891374188230559E-2</v>
      </c>
      <c r="H120" s="11">
        <f t="shared" si="75"/>
        <v>0.10749962044795283</v>
      </c>
      <c r="I120" s="11">
        <f t="shared" si="75"/>
        <v>-3.587110070249494E-2</v>
      </c>
      <c r="J120" s="11">
        <f t="shared" si="75"/>
        <v>6.5949209630988673E-2</v>
      </c>
      <c r="K120" s="11">
        <f t="shared" si="75"/>
        <v>5.483950147269024E-2</v>
      </c>
      <c r="L120" s="11">
        <f t="shared" si="75"/>
        <v>7.4013074631199133E-2</v>
      </c>
      <c r="M120" s="11">
        <f t="shared" si="75"/>
        <v>5.1366507204252392E-2</v>
      </c>
      <c r="N120" s="11">
        <f t="shared" si="75"/>
        <v>7.9098103724952837E-2</v>
      </c>
      <c r="O120" s="11">
        <f t="shared" si="75"/>
        <v>-6.9887654836526016E-3</v>
      </c>
      <c r="P120" s="11">
        <f t="shared" si="75"/>
        <v>1.9427429175855687E-2</v>
      </c>
      <c r="Q120" s="11">
        <f t="shared" si="75"/>
        <v>-1.6562748406157179E-2</v>
      </c>
      <c r="R120" s="11">
        <f t="shared" si="75"/>
        <v>9.384339008390126E-2</v>
      </c>
      <c r="S120" s="11">
        <f t="shared" si="75"/>
        <v>2.2055835513822779E-2</v>
      </c>
      <c r="T120" s="11">
        <f t="shared" si="75"/>
        <v>0.16001181145256602</v>
      </c>
      <c r="U120" s="11">
        <f t="shared" si="75"/>
        <v>9.2849274746205426E-2</v>
      </c>
      <c r="V120" s="11">
        <f t="shared" si="75"/>
        <v>1.8142276917304342E-2</v>
      </c>
      <c r="W120" s="11">
        <f t="shared" si="75"/>
        <v>4.3485272595833568E-2</v>
      </c>
      <c r="X120" s="11">
        <f t="shared" si="75"/>
        <v>9.2570816629352598E-2</v>
      </c>
      <c r="Y120" s="11">
        <f t="shared" si="75"/>
        <v>5.8949942338796579E-2</v>
      </c>
      <c r="Z120" s="11">
        <f t="shared" si="75"/>
        <v>4.0234126838718451E-2</v>
      </c>
      <c r="AA120" s="11">
        <f t="shared" si="75"/>
        <v>0.11662291343507913</v>
      </c>
      <c r="AB120" s="11">
        <f t="shared" si="75"/>
        <v>-2.0363163271496038E-2</v>
      </c>
      <c r="AC120" s="11">
        <f t="shared" si="75"/>
        <v>3.7951553485211412E-2</v>
      </c>
    </row>
    <row r="121" spans="1:29" x14ac:dyDescent="0.2">
      <c r="A121" s="7">
        <v>43549</v>
      </c>
      <c r="B121" s="11">
        <f t="shared" ref="B121:AC121" si="76">B73-B$90</f>
        <v>-1.7222609025799793E-2</v>
      </c>
      <c r="C121" s="11">
        <f t="shared" si="76"/>
        <v>-3.527994979935313E-2</v>
      </c>
      <c r="D121" s="11">
        <f t="shared" si="76"/>
        <v>-2.7333526978519186E-2</v>
      </c>
      <c r="E121" s="11">
        <f t="shared" si="76"/>
        <v>-1.4145137737348328E-4</v>
      </c>
      <c r="F121" s="11">
        <f t="shared" si="76"/>
        <v>-4.8573536049626803E-2</v>
      </c>
      <c r="G121" s="11">
        <f t="shared" si="76"/>
        <v>-0.11926727108806168</v>
      </c>
      <c r="H121" s="11">
        <f t="shared" si="76"/>
        <v>9.6134782254871168E-3</v>
      </c>
      <c r="I121" s="11">
        <f t="shared" si="76"/>
        <v>-7.3333727688542349E-2</v>
      </c>
      <c r="J121" s="11">
        <f t="shared" si="76"/>
        <v>2.9261674764043486E-3</v>
      </c>
      <c r="K121" s="11">
        <f t="shared" si="76"/>
        <v>1.8984783388080635E-2</v>
      </c>
      <c r="L121" s="11">
        <f t="shared" si="76"/>
        <v>2.4433438286887623E-2</v>
      </c>
      <c r="M121" s="11">
        <f t="shared" si="76"/>
        <v>-0.1315748869488943</v>
      </c>
      <c r="N121" s="11">
        <f t="shared" si="76"/>
        <v>-4.4122932092917191E-2</v>
      </c>
      <c r="O121" s="11">
        <f t="shared" si="76"/>
        <v>8.7225442922774996E-4</v>
      </c>
      <c r="P121" s="11">
        <f t="shared" si="76"/>
        <v>-6.6619885716842214E-2</v>
      </c>
      <c r="Q121" s="11">
        <f t="shared" si="76"/>
        <v>-7.9947277408347339E-2</v>
      </c>
      <c r="R121" s="11">
        <f t="shared" si="76"/>
        <v>0.1171716192651981</v>
      </c>
      <c r="S121" s="11">
        <f t="shared" si="76"/>
        <v>-9.3435597041122753E-2</v>
      </c>
      <c r="T121" s="11">
        <f t="shared" si="76"/>
        <v>-3.8547001407354384E-2</v>
      </c>
      <c r="U121" s="11">
        <f t="shared" si="76"/>
        <v>-2.5381275694633769E-2</v>
      </c>
      <c r="V121" s="11">
        <f t="shared" si="76"/>
        <v>-5.9904026625262244E-2</v>
      </c>
      <c r="W121" s="11">
        <f t="shared" si="76"/>
        <v>7.3627853243156349E-2</v>
      </c>
      <c r="X121" s="11">
        <f t="shared" si="76"/>
        <v>5.7170365299218782E-2</v>
      </c>
      <c r="Y121" s="11">
        <f t="shared" si="76"/>
        <v>1.2689643781680245E-2</v>
      </c>
      <c r="Z121" s="11">
        <f t="shared" si="76"/>
        <v>-1.2860689683253563E-2</v>
      </c>
      <c r="AA121" s="11">
        <f t="shared" si="76"/>
        <v>-4.2762422309543531E-2</v>
      </c>
      <c r="AB121" s="11">
        <f t="shared" si="76"/>
        <v>2.3255624057291729E-2</v>
      </c>
      <c r="AC121" s="11">
        <f t="shared" si="76"/>
        <v>-4.3870097181767917E-2</v>
      </c>
    </row>
    <row r="122" spans="1:29" x14ac:dyDescent="0.2">
      <c r="A122" s="7">
        <v>43577</v>
      </c>
      <c r="B122" s="11">
        <f t="shared" ref="B122:AC122" si="77">B74-B$90</f>
        <v>5.7731407741642163E-2</v>
      </c>
      <c r="C122" s="11">
        <f t="shared" si="77"/>
        <v>3.8812445811280835E-2</v>
      </c>
      <c r="D122" s="11">
        <f t="shared" si="77"/>
        <v>0.11325813390988884</v>
      </c>
      <c r="E122" s="11">
        <f t="shared" si="77"/>
        <v>7.4538320614764453E-2</v>
      </c>
      <c r="F122" s="11">
        <f t="shared" si="77"/>
        <v>0.15468513122451408</v>
      </c>
      <c r="G122" s="11">
        <f t="shared" si="77"/>
        <v>7.0817514592578901E-2</v>
      </c>
      <c r="H122" s="11">
        <f t="shared" si="77"/>
        <v>5.462770229388262E-2</v>
      </c>
      <c r="I122" s="11">
        <f t="shared" si="77"/>
        <v>-2.6840589478200283E-2</v>
      </c>
      <c r="J122" s="11">
        <f t="shared" si="77"/>
        <v>-4.4432901673727068E-3</v>
      </c>
      <c r="K122" s="11">
        <f t="shared" si="77"/>
        <v>-6.2315055516921951E-2</v>
      </c>
      <c r="L122" s="11">
        <f t="shared" si="77"/>
        <v>1.3071951390284633E-2</v>
      </c>
      <c r="M122" s="11">
        <f t="shared" si="77"/>
        <v>0.18899872835672249</v>
      </c>
      <c r="N122" s="11">
        <f t="shared" si="77"/>
        <v>-7.9677508709788528E-2</v>
      </c>
      <c r="O122" s="11">
        <f t="shared" si="77"/>
        <v>2.9869459882136819E-2</v>
      </c>
      <c r="P122" s="11">
        <f t="shared" si="77"/>
        <v>0.12457588351818391</v>
      </c>
      <c r="Q122" s="11">
        <f t="shared" si="77"/>
        <v>6.383324221021841E-2</v>
      </c>
      <c r="R122" s="11">
        <f t="shared" si="77"/>
        <v>-7.8082657904535654E-2</v>
      </c>
      <c r="S122" s="11">
        <f t="shared" si="77"/>
        <v>6.3163525854645297E-2</v>
      </c>
      <c r="T122" s="11">
        <f t="shared" si="77"/>
        <v>6.4145524187017314E-2</v>
      </c>
      <c r="U122" s="11">
        <f t="shared" si="77"/>
        <v>1.0629491160761926E-3</v>
      </c>
      <c r="V122" s="11">
        <f t="shared" si="77"/>
        <v>0.13701679835516384</v>
      </c>
      <c r="W122" s="11">
        <f t="shared" si="77"/>
        <v>0.13486950754429705</v>
      </c>
      <c r="X122" s="11">
        <f t="shared" si="77"/>
        <v>0.13172809544936512</v>
      </c>
      <c r="Y122" s="11">
        <f t="shared" si="77"/>
        <v>3.5151878284366833E-2</v>
      </c>
      <c r="Z122" s="11">
        <f t="shared" si="77"/>
        <v>8.6996386120787125E-2</v>
      </c>
      <c r="AA122" s="11">
        <f t="shared" si="77"/>
        <v>5.6030128746689549E-2</v>
      </c>
      <c r="AB122" s="11">
        <f t="shared" si="77"/>
        <v>-6.3897104441351577E-2</v>
      </c>
      <c r="AC122" s="11">
        <f t="shared" si="77"/>
        <v>4.0531320235143956E-2</v>
      </c>
    </row>
    <row r="123" spans="1:29" x14ac:dyDescent="0.2">
      <c r="A123" s="7">
        <v>43605</v>
      </c>
      <c r="B123" s="11">
        <f t="shared" ref="B123:AC123" si="78">B75-B$90</f>
        <v>-2.0783597718617638E-2</v>
      </c>
      <c r="C123" s="11">
        <f t="shared" si="78"/>
        <v>-3.5361308626540203E-2</v>
      </c>
      <c r="D123" s="11">
        <f t="shared" si="78"/>
        <v>-7.7331606622171617E-2</v>
      </c>
      <c r="E123" s="11">
        <f t="shared" si="78"/>
        <v>5.8246978351123191E-2</v>
      </c>
      <c r="F123" s="11">
        <f t="shared" si="78"/>
        <v>-0.14653169628590015</v>
      </c>
      <c r="G123" s="11">
        <f t="shared" si="78"/>
        <v>2.2877477367366346E-2</v>
      </c>
      <c r="H123" s="11">
        <f t="shared" si="78"/>
        <v>0.17120620715028204</v>
      </c>
      <c r="I123" s="11">
        <f t="shared" si="78"/>
        <v>-1.6499713459549092E-2</v>
      </c>
      <c r="J123" s="11">
        <f t="shared" si="78"/>
        <v>2.3704943603451607E-2</v>
      </c>
      <c r="K123" s="11">
        <f t="shared" si="78"/>
        <v>-4.167448470454737E-2</v>
      </c>
      <c r="L123" s="11">
        <f t="shared" si="78"/>
        <v>3.370642825025752E-2</v>
      </c>
      <c r="M123" s="11">
        <f t="shared" si="78"/>
        <v>-0.22722655986263807</v>
      </c>
      <c r="N123" s="11">
        <f t="shared" si="78"/>
        <v>3.8339504397206445E-2</v>
      </c>
      <c r="O123" s="11">
        <f t="shared" si="78"/>
        <v>1.5165943276587903E-2</v>
      </c>
      <c r="P123" s="11">
        <f t="shared" si="78"/>
        <v>-2.8310761440660387E-2</v>
      </c>
      <c r="Q123" s="11">
        <f t="shared" si="78"/>
        <v>4.9623683735557311E-2</v>
      </c>
      <c r="R123" s="11">
        <f t="shared" si="78"/>
        <v>0.11564091197910616</v>
      </c>
      <c r="S123" s="11">
        <f t="shared" si="78"/>
        <v>-0.10101538859179598</v>
      </c>
      <c r="T123" s="11">
        <f t="shared" si="78"/>
        <v>-8.5221289820146137E-2</v>
      </c>
      <c r="U123" s="11">
        <f t="shared" si="78"/>
        <v>3.6932661570230015E-2</v>
      </c>
      <c r="V123" s="11">
        <f t="shared" si="78"/>
        <v>-7.3429606036127873E-2</v>
      </c>
      <c r="W123" s="11">
        <f t="shared" si="78"/>
        <v>-7.4225177663760467E-2</v>
      </c>
      <c r="X123" s="11">
        <f t="shared" si="78"/>
        <v>6.5269976603505614E-2</v>
      </c>
      <c r="Y123" s="11">
        <f t="shared" si="78"/>
        <v>-3.3029790916688673E-2</v>
      </c>
      <c r="Z123" s="11">
        <f t="shared" si="78"/>
        <v>-3.8852939839624859E-2</v>
      </c>
      <c r="AA123" s="11">
        <f t="shared" si="78"/>
        <v>-9.526179833380255E-2</v>
      </c>
      <c r="AB123" s="11">
        <f t="shared" si="78"/>
        <v>-5.0860548231950103E-2</v>
      </c>
      <c r="AC123" s="11">
        <f t="shared" si="78"/>
        <v>-1.7115355459877843E-2</v>
      </c>
    </row>
    <row r="124" spans="1:29" x14ac:dyDescent="0.2">
      <c r="A124" s="7">
        <v>43633</v>
      </c>
      <c r="B124" s="11">
        <f t="shared" ref="B124:AC124" si="79">B76-B$90</f>
        <v>2.0673907941772401E-3</v>
      </c>
      <c r="C124" s="11">
        <f t="shared" si="79"/>
        <v>7.4853136259678474E-2</v>
      </c>
      <c r="D124" s="11">
        <f t="shared" si="79"/>
        <v>4.0910428580913875E-3</v>
      </c>
      <c r="E124" s="11">
        <f t="shared" si="79"/>
        <v>2.6634416645995026E-2</v>
      </c>
      <c r="F124" s="11">
        <f t="shared" si="79"/>
        <v>-2.5880681147666087E-2</v>
      </c>
      <c r="G124" s="11">
        <f t="shared" si="79"/>
        <v>-5.3682855503646147E-2</v>
      </c>
      <c r="H124" s="11">
        <f t="shared" si="79"/>
        <v>7.1264487847592345E-2</v>
      </c>
      <c r="I124" s="11">
        <f t="shared" si="79"/>
        <v>-0.11214600370844768</v>
      </c>
      <c r="J124" s="11">
        <f t="shared" si="79"/>
        <v>-4.1649665116231718E-3</v>
      </c>
      <c r="K124" s="11">
        <f t="shared" si="79"/>
        <v>6.8840443662214659E-2</v>
      </c>
      <c r="L124" s="11">
        <f t="shared" si="79"/>
        <v>1.2098473067679884E-2</v>
      </c>
      <c r="M124" s="11">
        <f t="shared" si="79"/>
        <v>4.2928824599705033E-2</v>
      </c>
      <c r="N124" s="11">
        <f t="shared" si="79"/>
        <v>0.10784138376938045</v>
      </c>
      <c r="O124" s="11">
        <f t="shared" si="79"/>
        <v>2.1036549993844602E-2</v>
      </c>
      <c r="P124" s="11">
        <f t="shared" si="79"/>
        <v>-1.6327341375902221E-2</v>
      </c>
      <c r="Q124" s="11">
        <f t="shared" si="79"/>
        <v>0.10197425526723497</v>
      </c>
      <c r="R124" s="11">
        <f t="shared" si="79"/>
        <v>-1.5766702033747568E-2</v>
      </c>
      <c r="S124" s="11">
        <f t="shared" si="79"/>
        <v>0.15587624679461359</v>
      </c>
      <c r="T124" s="11">
        <f t="shared" si="79"/>
        <v>-6.7292212942426212E-3</v>
      </c>
      <c r="U124" s="11">
        <f t="shared" si="79"/>
        <v>-2.1954459072787251E-2</v>
      </c>
      <c r="V124" s="11">
        <f t="shared" si="79"/>
        <v>3.8457962177469038E-2</v>
      </c>
      <c r="W124" s="11">
        <f t="shared" si="79"/>
        <v>4.0517036574643339E-2</v>
      </c>
      <c r="X124" s="11">
        <f t="shared" si="79"/>
        <v>-0.12338569556041248</v>
      </c>
      <c r="Y124" s="11">
        <f t="shared" si="79"/>
        <v>-1.1569088913766849E-2</v>
      </c>
      <c r="Z124" s="11">
        <f t="shared" si="79"/>
        <v>-6.3611739432810024E-2</v>
      </c>
      <c r="AA124" s="11">
        <f t="shared" si="79"/>
        <v>-8.9762693124789794E-2</v>
      </c>
      <c r="AB124" s="11">
        <f t="shared" si="79"/>
        <v>-2.1825535324486195E-2</v>
      </c>
      <c r="AC124" s="11">
        <f t="shared" si="79"/>
        <v>-9.5860705378715133E-3</v>
      </c>
    </row>
    <row r="125" spans="1:29" x14ac:dyDescent="0.2">
      <c r="A125" s="7">
        <v>43661</v>
      </c>
      <c r="B125" s="11">
        <f t="shared" ref="B125:AC125" si="80">B77-B$90</f>
        <v>3.1410326384750678E-2</v>
      </c>
      <c r="C125" s="11">
        <f t="shared" si="80"/>
        <v>3.8753632604989749E-2</v>
      </c>
      <c r="D125" s="11">
        <f t="shared" si="80"/>
        <v>1.9740651979399469E-2</v>
      </c>
      <c r="E125" s="11">
        <f t="shared" si="80"/>
        <v>2.3103040017328599E-2</v>
      </c>
      <c r="F125" s="11">
        <f t="shared" si="80"/>
        <v>5.8371622183305022E-2</v>
      </c>
      <c r="G125" s="11">
        <f t="shared" si="80"/>
        <v>-1.6742018562809206E-2</v>
      </c>
      <c r="H125" s="11">
        <f t="shared" si="80"/>
        <v>-3.8170395115439258E-2</v>
      </c>
      <c r="I125" s="11">
        <f t="shared" si="80"/>
        <v>0.16052767153217723</v>
      </c>
      <c r="J125" s="11">
        <f t="shared" si="80"/>
        <v>6.7929592264280705E-2</v>
      </c>
      <c r="K125" s="11">
        <f t="shared" si="80"/>
        <v>-7.8460100696614563E-2</v>
      </c>
      <c r="L125" s="11">
        <f t="shared" si="80"/>
        <v>-1.4019068371317143E-2</v>
      </c>
      <c r="M125" s="11">
        <f t="shared" si="80"/>
        <v>3.5626440129701502E-2</v>
      </c>
      <c r="N125" s="11">
        <f t="shared" si="80"/>
        <v>1.1823259193594157E-2</v>
      </c>
      <c r="O125" s="11">
        <f t="shared" si="80"/>
        <v>2.6557652368294073E-2</v>
      </c>
      <c r="P125" s="11">
        <f t="shared" si="80"/>
        <v>4.486687949403087E-2</v>
      </c>
      <c r="Q125" s="11">
        <f t="shared" si="80"/>
        <v>-1.9992087238052958E-2</v>
      </c>
      <c r="R125" s="11">
        <f t="shared" si="80"/>
        <v>-5.5429596783117957E-3</v>
      </c>
      <c r="S125" s="11">
        <f t="shared" si="80"/>
        <v>-2.8667821095750886E-3</v>
      </c>
      <c r="T125" s="11">
        <f t="shared" si="80"/>
        <v>3.086576847344576E-2</v>
      </c>
      <c r="U125" s="11">
        <f t="shared" si="80"/>
        <v>4.6114328218774266E-2</v>
      </c>
      <c r="V125" s="11">
        <f t="shared" si="80"/>
        <v>5.8653630817537647E-2</v>
      </c>
      <c r="W125" s="11">
        <f t="shared" si="80"/>
        <v>5.8749829490489458E-2</v>
      </c>
      <c r="X125" s="11">
        <f t="shared" si="80"/>
        <v>7.054533892234624E-2</v>
      </c>
      <c r="Y125" s="11">
        <f t="shared" si="80"/>
        <v>3.0165257019325927E-2</v>
      </c>
      <c r="Z125" s="11">
        <f t="shared" si="80"/>
        <v>5.0191525762205799E-2</v>
      </c>
      <c r="AA125" s="11">
        <f t="shared" si="80"/>
        <v>3.6913189036865905E-2</v>
      </c>
      <c r="AB125" s="11">
        <f t="shared" si="80"/>
        <v>-1.2475843948241555E-2</v>
      </c>
      <c r="AC125" s="11">
        <f t="shared" si="80"/>
        <v>-6.2066728354710152E-2</v>
      </c>
    </row>
    <row r="126" spans="1:29" x14ac:dyDescent="0.2">
      <c r="A126" s="7">
        <v>43689</v>
      </c>
      <c r="B126" s="11">
        <f t="shared" ref="B126:AC126" si="81">B78-B$90</f>
        <v>-6.6462696851524034E-3</v>
      </c>
      <c r="C126" s="11">
        <f t="shared" si="81"/>
        <v>-8.1437112132779946E-2</v>
      </c>
      <c r="D126" s="11">
        <f t="shared" si="81"/>
        <v>-6.3042277389238038E-2</v>
      </c>
      <c r="E126" s="11">
        <f t="shared" si="81"/>
        <v>2.3852220134672638E-2</v>
      </c>
      <c r="F126" s="11">
        <f t="shared" si="81"/>
        <v>-9.5490796870465938E-2</v>
      </c>
      <c r="G126" s="11">
        <f t="shared" si="81"/>
        <v>-6.3550307639139492E-2</v>
      </c>
      <c r="H126" s="11">
        <f t="shared" si="81"/>
        <v>0.12789726156163364</v>
      </c>
      <c r="I126" s="11">
        <f t="shared" si="81"/>
        <v>-8.1604100964918047E-2</v>
      </c>
      <c r="J126" s="11">
        <f t="shared" si="81"/>
        <v>5.1365497141345591E-2</v>
      </c>
      <c r="K126" s="11">
        <f t="shared" si="81"/>
        <v>4.4538327873207557E-2</v>
      </c>
      <c r="L126" s="11">
        <f t="shared" si="81"/>
        <v>4.3410488421514543E-2</v>
      </c>
      <c r="M126" s="11">
        <f t="shared" si="81"/>
        <v>3.3088518686309236E-2</v>
      </c>
      <c r="N126" s="11">
        <f t="shared" si="81"/>
        <v>1.7538889708518565E-2</v>
      </c>
      <c r="O126" s="11">
        <f t="shared" si="81"/>
        <v>2.0136252126622702E-2</v>
      </c>
      <c r="P126" s="11">
        <f t="shared" si="81"/>
        <v>-6.9819827574121779E-2</v>
      </c>
      <c r="Q126" s="11">
        <f t="shared" si="81"/>
        <v>2.0135017835333946E-2</v>
      </c>
      <c r="R126" s="11">
        <f t="shared" si="81"/>
        <v>-2.8862050607272913E-2</v>
      </c>
      <c r="S126" s="11">
        <f t="shared" si="81"/>
        <v>-3.0116773301278096E-3</v>
      </c>
      <c r="T126" s="11">
        <f t="shared" si="81"/>
        <v>-4.0626861395348698E-2</v>
      </c>
      <c r="U126" s="11">
        <f t="shared" si="81"/>
        <v>-0.12043398607772847</v>
      </c>
      <c r="V126" s="11">
        <f t="shared" si="81"/>
        <v>-0.10327422210615629</v>
      </c>
      <c r="W126" s="11">
        <f t="shared" si="81"/>
        <v>0.1205008038416534</v>
      </c>
      <c r="X126" s="11">
        <f t="shared" si="81"/>
        <v>-6.0617622916895285E-4</v>
      </c>
      <c r="Y126" s="11">
        <f t="shared" si="81"/>
        <v>1.8002131573672805E-2</v>
      </c>
      <c r="Z126" s="11">
        <f t="shared" si="81"/>
        <v>2.0952227339269418E-2</v>
      </c>
      <c r="AA126" s="11">
        <f t="shared" si="81"/>
        <v>-6.3149509244785573E-2</v>
      </c>
      <c r="AB126" s="11">
        <f t="shared" si="81"/>
        <v>7.3060885046412893E-3</v>
      </c>
      <c r="AC126" s="11">
        <f t="shared" si="81"/>
        <v>-4.0463016693369352E-3</v>
      </c>
    </row>
    <row r="127" spans="1:29" x14ac:dyDescent="0.2">
      <c r="A127" s="7">
        <v>43717</v>
      </c>
      <c r="B127" s="11">
        <f t="shared" ref="B127:AC127" si="82">B79-B$90</f>
        <v>1.8503984042173863E-2</v>
      </c>
      <c r="C127" s="11">
        <f t="shared" si="82"/>
        <v>6.0793282296114567E-2</v>
      </c>
      <c r="D127" s="11">
        <f t="shared" si="82"/>
        <v>-9.2535333901006739E-2</v>
      </c>
      <c r="E127" s="11">
        <f t="shared" si="82"/>
        <v>3.6424607597443204E-2</v>
      </c>
      <c r="F127" s="11">
        <f t="shared" si="82"/>
        <v>9.6847232580892645E-2</v>
      </c>
      <c r="G127" s="11">
        <f t="shared" si="82"/>
        <v>3.6609172909929162E-2</v>
      </c>
      <c r="H127" s="11">
        <f t="shared" si="82"/>
        <v>-9.8268873877411442E-3</v>
      </c>
      <c r="I127" s="11">
        <f t="shared" si="82"/>
        <v>1.3878397842123691E-2</v>
      </c>
      <c r="J127" s="11">
        <f t="shared" si="82"/>
        <v>2.1062150340728732E-2</v>
      </c>
      <c r="K127" s="11">
        <f t="shared" si="82"/>
        <v>1.9597958294362925E-3</v>
      </c>
      <c r="L127" s="11">
        <f t="shared" si="82"/>
        <v>5.0273958937034041E-2</v>
      </c>
      <c r="M127" s="11">
        <f t="shared" si="82"/>
        <v>4.9139515098275847E-2</v>
      </c>
      <c r="N127" s="11">
        <f t="shared" si="82"/>
        <v>6.3697630620002207E-2</v>
      </c>
      <c r="O127" s="11">
        <f t="shared" si="82"/>
        <v>-1.1469104541216E-2</v>
      </c>
      <c r="P127" s="11">
        <f t="shared" si="82"/>
        <v>4.0229017772528491E-2</v>
      </c>
      <c r="Q127" s="11">
        <f t="shared" si="82"/>
        <v>-0.13169418303949959</v>
      </c>
      <c r="R127" s="11">
        <f t="shared" si="82"/>
        <v>-0.16172795303613968</v>
      </c>
      <c r="S127" s="11">
        <f t="shared" si="82"/>
        <v>-4.6164060187354479E-2</v>
      </c>
      <c r="T127" s="11">
        <f t="shared" si="82"/>
        <v>5.9337774080165342E-2</v>
      </c>
      <c r="U127" s="11">
        <f t="shared" si="82"/>
        <v>2.0980223144118633E-2</v>
      </c>
      <c r="V127" s="11">
        <f t="shared" si="82"/>
        <v>2.9263517241226375E-2</v>
      </c>
      <c r="W127" s="11">
        <f t="shared" si="82"/>
        <v>-2.7536164370265962E-2</v>
      </c>
      <c r="X127" s="11">
        <f t="shared" si="82"/>
        <v>-0.15853158415457694</v>
      </c>
      <c r="Y127" s="11">
        <f t="shared" si="82"/>
        <v>4.1862017355937309E-2</v>
      </c>
      <c r="Z127" s="11">
        <f t="shared" si="82"/>
        <v>0.10729299469417401</v>
      </c>
      <c r="AA127" s="11">
        <f t="shared" si="82"/>
        <v>0.10590726135044415</v>
      </c>
      <c r="AB127" s="11">
        <f t="shared" si="82"/>
        <v>4.9722872922177114E-2</v>
      </c>
      <c r="AC127" s="11">
        <f t="shared" si="82"/>
        <v>9.8327041101648055E-3</v>
      </c>
    </row>
    <row r="128" spans="1:29" x14ac:dyDescent="0.2">
      <c r="A128" s="7">
        <v>43745</v>
      </c>
      <c r="B128" s="11">
        <f t="shared" ref="B128:AC128" si="83">B80-B$90</f>
        <v>-9.2255311577928295E-3</v>
      </c>
      <c r="C128" s="11">
        <f t="shared" si="83"/>
        <v>1.9333273441958222E-2</v>
      </c>
      <c r="D128" s="11">
        <f t="shared" si="83"/>
        <v>3.031746391209824E-2</v>
      </c>
      <c r="E128" s="11">
        <f t="shared" si="83"/>
        <v>1.3594781504974115E-2</v>
      </c>
      <c r="F128" s="11">
        <f t="shared" si="83"/>
        <v>-2.1038597610520429E-2</v>
      </c>
      <c r="G128" s="11">
        <f t="shared" si="83"/>
        <v>1.950278238787418E-2</v>
      </c>
      <c r="H128" s="11">
        <f t="shared" si="83"/>
        <v>-0.20515341209824531</v>
      </c>
      <c r="I128" s="11">
        <f t="shared" si="83"/>
        <v>-6.0486361263747013E-2</v>
      </c>
      <c r="J128" s="11">
        <f t="shared" si="83"/>
        <v>-5.411965644858812E-2</v>
      </c>
      <c r="K128" s="11">
        <f t="shared" si="83"/>
        <v>-7.2420137394272246E-3</v>
      </c>
      <c r="L128" s="11">
        <f t="shared" si="83"/>
        <v>-6.011703084223205E-2</v>
      </c>
      <c r="M128" s="11">
        <f t="shared" si="83"/>
        <v>-4.2282257696651622E-2</v>
      </c>
      <c r="N128" s="11">
        <f t="shared" si="83"/>
        <v>-1.4519549199714446E-2</v>
      </c>
      <c r="O128" s="11">
        <f t="shared" si="83"/>
        <v>-5.4371636649540617E-2</v>
      </c>
      <c r="P128" s="11">
        <f t="shared" si="83"/>
        <v>-4.147965834681383E-3</v>
      </c>
      <c r="Q128" s="11">
        <f t="shared" si="83"/>
        <v>1.5901077544975106E-2</v>
      </c>
      <c r="R128" s="11">
        <f t="shared" si="83"/>
        <v>-0.15382417805244503</v>
      </c>
      <c r="S128" s="11">
        <f t="shared" si="83"/>
        <v>2.5529279351747917E-2</v>
      </c>
      <c r="T128" s="11">
        <f t="shared" si="83"/>
        <v>-6.3706478899765925E-2</v>
      </c>
      <c r="U128" s="11">
        <f t="shared" si="83"/>
        <v>-3.5058174973900617E-2</v>
      </c>
      <c r="V128" s="11">
        <f t="shared" si="83"/>
        <v>1.2613656775727386E-2</v>
      </c>
      <c r="W128" s="11">
        <f t="shared" si="83"/>
        <v>1.7824854199414705E-2</v>
      </c>
      <c r="X128" s="11">
        <f t="shared" si="83"/>
        <v>5.9189706188108628E-4</v>
      </c>
      <c r="Y128" s="11">
        <f t="shared" si="83"/>
        <v>-5.7304991067398836E-2</v>
      </c>
      <c r="Z128" s="11">
        <f t="shared" si="83"/>
        <v>5.4189332113531545E-3</v>
      </c>
      <c r="AA128" s="11">
        <f t="shared" si="83"/>
        <v>-6.129380044007305E-2</v>
      </c>
      <c r="AB128" s="11">
        <f t="shared" si="83"/>
        <v>4.6182827454049308E-2</v>
      </c>
      <c r="AC128" s="11">
        <f t="shared" si="83"/>
        <v>2.2568638472927477E-3</v>
      </c>
    </row>
    <row r="129" spans="1:34" x14ac:dyDescent="0.2">
      <c r="A129" s="7">
        <v>43773</v>
      </c>
      <c r="B129" s="11">
        <f t="shared" ref="B129:AC129" si="84">B81-B$90</f>
        <v>3.0136319989426411E-2</v>
      </c>
      <c r="C129" s="11">
        <f t="shared" si="84"/>
        <v>-9.5675030606934379E-3</v>
      </c>
      <c r="D129" s="11">
        <f t="shared" si="84"/>
        <v>5.389822943084923E-2</v>
      </c>
      <c r="E129" s="11">
        <f t="shared" si="84"/>
        <v>-1.9754430198003218E-2</v>
      </c>
      <c r="F129" s="11">
        <f t="shared" si="84"/>
        <v>9.8438321848363958E-2</v>
      </c>
      <c r="G129" s="11">
        <f t="shared" si="84"/>
        <v>-4.39084194134206E-2</v>
      </c>
      <c r="H129" s="11">
        <f t="shared" si="84"/>
        <v>-8.2027497716590431E-2</v>
      </c>
      <c r="I129" s="11">
        <f t="shared" si="84"/>
        <v>2.564856098118351E-3</v>
      </c>
      <c r="J129" s="11">
        <f t="shared" si="84"/>
        <v>-4.3518723187179802E-2</v>
      </c>
      <c r="K129" s="11">
        <f t="shared" si="84"/>
        <v>9.0296551648930592E-2</v>
      </c>
      <c r="L129" s="11">
        <f t="shared" si="84"/>
        <v>-2.553576722885573E-2</v>
      </c>
      <c r="M129" s="11">
        <f t="shared" si="84"/>
        <v>9.4358619191709167E-2</v>
      </c>
      <c r="N129" s="11">
        <f t="shared" si="84"/>
        <v>3.5761634434127026E-3</v>
      </c>
      <c r="O129" s="11">
        <f t="shared" si="84"/>
        <v>-0.11093597948531644</v>
      </c>
      <c r="P129" s="11">
        <f t="shared" si="84"/>
        <v>0.12202744808322583</v>
      </c>
      <c r="Q129" s="11">
        <f t="shared" si="84"/>
        <v>0.15241577111556254</v>
      </c>
      <c r="R129" s="11">
        <f t="shared" si="84"/>
        <v>0.15357053089987577</v>
      </c>
      <c r="S129" s="11">
        <f t="shared" si="84"/>
        <v>4.5818682178236973E-2</v>
      </c>
      <c r="T129" s="11">
        <f t="shared" si="84"/>
        <v>0.12329700349584567</v>
      </c>
      <c r="U129" s="11">
        <f t="shared" si="84"/>
        <v>-1.6870052584869392E-2</v>
      </c>
      <c r="V129" s="11">
        <f t="shared" si="84"/>
        <v>0.10015663662834888</v>
      </c>
      <c r="W129" s="11">
        <f t="shared" si="84"/>
        <v>-0.13586523514130411</v>
      </c>
      <c r="X129" s="11">
        <f t="shared" si="84"/>
        <v>5.2281139029147959E-2</v>
      </c>
      <c r="Y129" s="11">
        <f t="shared" si="84"/>
        <v>8.7064893030663337E-2</v>
      </c>
      <c r="Z129" s="11">
        <f t="shared" si="84"/>
        <v>6.3680081007858533E-2</v>
      </c>
      <c r="AA129" s="11">
        <f t="shared" si="84"/>
        <v>1.4281779130776988E-2</v>
      </c>
      <c r="AB129" s="11">
        <f t="shared" si="84"/>
        <v>-1.6839724836693964E-2</v>
      </c>
      <c r="AC129" s="11">
        <f t="shared" si="84"/>
        <v>2.9331230719552029E-2</v>
      </c>
    </row>
    <row r="130" spans="1:34" x14ac:dyDescent="0.2">
      <c r="A130" s="7">
        <v>43801</v>
      </c>
      <c r="B130" s="11">
        <f t="shared" ref="B130:AB130" si="85">B82-B$90</f>
        <v>4.6179060234591687E-2</v>
      </c>
      <c r="C130" s="11">
        <f t="shared" si="85"/>
        <v>-5.7732977732689698E-3</v>
      </c>
      <c r="D130" s="11">
        <f t="shared" si="85"/>
        <v>0.14699394074827968</v>
      </c>
      <c r="E130" s="11">
        <f t="shared" si="85"/>
        <v>-1.4492492313290587E-2</v>
      </c>
      <c r="F130" s="11">
        <f t="shared" si="85"/>
        <v>-7.4503207266844701E-2</v>
      </c>
      <c r="G130" s="11">
        <f t="shared" si="85"/>
        <v>4.7658896666835433E-2</v>
      </c>
      <c r="H130" s="11">
        <f t="shared" si="85"/>
        <v>-8.6022350857769408E-4</v>
      </c>
      <c r="I130" s="11">
        <f t="shared" si="85"/>
        <v>3.4310205671237604E-2</v>
      </c>
      <c r="J130" s="11">
        <f t="shared" si="85"/>
        <v>5.8328538447708196E-2</v>
      </c>
      <c r="K130" s="11">
        <f t="shared" si="85"/>
        <v>-3.3823875822986953E-2</v>
      </c>
      <c r="L130" s="11">
        <f t="shared" si="85"/>
        <v>-2.1463158702134198E-2</v>
      </c>
      <c r="M130" s="11">
        <f t="shared" si="85"/>
        <v>2.6084912010144652E-3</v>
      </c>
      <c r="N130" s="11">
        <f t="shared" si="85"/>
        <v>1.3752190542859352E-2</v>
      </c>
      <c r="O130" s="11">
        <f t="shared" si="85"/>
        <v>1.5709294251197461E-2</v>
      </c>
      <c r="P130" s="11">
        <f t="shared" si="85"/>
        <v>1.6653953149196571E-2</v>
      </c>
      <c r="Q130" s="11">
        <f t="shared" si="85"/>
        <v>-6.0377275612228387E-3</v>
      </c>
      <c r="R130" s="11">
        <f t="shared" si="85"/>
        <v>-0.25723808658405861</v>
      </c>
      <c r="S130" s="11">
        <f t="shared" si="85"/>
        <v>2.4737239268156679E-2</v>
      </c>
      <c r="T130" s="11">
        <f t="shared" si="85"/>
        <v>3.1129505093600979E-2</v>
      </c>
      <c r="U130" s="11">
        <f t="shared" si="85"/>
        <v>6.4441454344973517E-2</v>
      </c>
      <c r="V130" s="11">
        <f t="shared" si="85"/>
        <v>2.3919902587333092E-3</v>
      </c>
      <c r="W130" s="11">
        <f t="shared" si="85"/>
        <v>1.2612729483491566E-2</v>
      </c>
      <c r="X130" s="11">
        <f t="shared" si="85"/>
        <v>1.6818020740527927E-2</v>
      </c>
      <c r="Y130" s="11">
        <f t="shared" si="85"/>
        <v>1.9197188428394459E-2</v>
      </c>
      <c r="Z130" s="11">
        <f t="shared" si="85"/>
        <v>6.2240496572056256E-4</v>
      </c>
      <c r="AA130" s="11">
        <f t="shared" si="85"/>
        <v>0.11181955616573558</v>
      </c>
      <c r="AB130" s="11">
        <f t="shared" si="85"/>
        <v>4.0548354882818577E-2</v>
      </c>
      <c r="AC130" s="11"/>
    </row>
    <row r="131" spans="1:34" x14ac:dyDescent="0.2">
      <c r="A131" s="7">
        <v>43829</v>
      </c>
      <c r="B131" s="11">
        <f t="shared" ref="B131:AB131" si="86">B83-B$90</f>
        <v>2.2466831255372369E-2</v>
      </c>
      <c r="C131" s="11">
        <f t="shared" si="86"/>
        <v>-6.6524403897696531E-3</v>
      </c>
      <c r="D131" s="11">
        <f t="shared" si="86"/>
        <v>4.3813625214804496E-2</v>
      </c>
      <c r="E131" s="11">
        <f t="shared" si="86"/>
        <v>9.8516046826208591E-3</v>
      </c>
      <c r="F131" s="11">
        <f t="shared" si="86"/>
        <v>-1.3720073384779232E-2</v>
      </c>
      <c r="G131" s="11">
        <f t="shared" si="86"/>
        <v>9.3407091586301005E-2</v>
      </c>
      <c r="H131" s="11">
        <f t="shared" si="86"/>
        <v>0.15921380233426488</v>
      </c>
      <c r="I131" s="11">
        <f t="shared" si="86"/>
        <v>1.9152271281947131E-2</v>
      </c>
      <c r="J131" s="11">
        <f t="shared" si="86"/>
        <v>3.0825063839717455E-2</v>
      </c>
      <c r="K131" s="11">
        <f t="shared" si="86"/>
        <v>2.8790493412310554E-2</v>
      </c>
      <c r="L131" s="11">
        <f t="shared" si="86"/>
        <v>1.8125039745513962E-2</v>
      </c>
      <c r="M131" s="11">
        <f t="shared" si="86"/>
        <v>-4.4687269576299069E-3</v>
      </c>
      <c r="N131" s="11">
        <f t="shared" si="86"/>
        <v>1.6680243242142109E-2</v>
      </c>
      <c r="O131" s="11">
        <f t="shared" si="86"/>
        <v>-4.8118550924872508E-4</v>
      </c>
      <c r="P131" s="11">
        <f t="shared" si="86"/>
        <v>4.899599227245241E-2</v>
      </c>
      <c r="Q131" s="11">
        <f t="shared" si="86"/>
        <v>-1.5979959681318656E-2</v>
      </c>
      <c r="R131" s="11">
        <f t="shared" si="86"/>
        <v>-1.3192447548693351E-2</v>
      </c>
      <c r="S131" s="11">
        <f t="shared" si="86"/>
        <v>-4.8265739661860815E-3</v>
      </c>
      <c r="T131" s="11">
        <f t="shared" si="86"/>
        <v>1.3434076914922894E-2</v>
      </c>
      <c r="U131" s="11">
        <f t="shared" si="86"/>
        <v>-1.160461708439222E-4</v>
      </c>
      <c r="V131" s="11">
        <f t="shared" si="86"/>
        <v>5.8702434496018571E-2</v>
      </c>
      <c r="W131" s="11">
        <f t="shared" si="86"/>
        <v>5.4157412167864849E-2</v>
      </c>
      <c r="X131" s="11">
        <f t="shared" si="86"/>
        <v>0.17327550485115181</v>
      </c>
      <c r="Y131" s="11">
        <f t="shared" si="86"/>
        <v>-1.5328762716436354E-2</v>
      </c>
      <c r="Z131" s="11">
        <f t="shared" si="86"/>
        <v>5.5146995846658539E-2</v>
      </c>
      <c r="AA131" s="11">
        <f t="shared" si="86"/>
        <v>4.9166133272385608E-2</v>
      </c>
      <c r="AB131" s="11">
        <f t="shared" si="86"/>
        <v>-2.7359496336053862E-2</v>
      </c>
      <c r="AC131" s="11"/>
    </row>
    <row r="132" spans="1:34" x14ac:dyDescent="0.2">
      <c r="A132" s="7">
        <v>43857</v>
      </c>
      <c r="B132" s="11">
        <f t="shared" ref="B132:AB132" si="87">B84-B$90</f>
        <v>1.1974498045690354E-2</v>
      </c>
      <c r="C132" s="11">
        <f t="shared" si="87"/>
        <v>-6.7283056244876752E-2</v>
      </c>
      <c r="D132" s="11">
        <f t="shared" si="87"/>
        <v>-3.8373936042488933E-2</v>
      </c>
      <c r="E132" s="11">
        <f t="shared" si="87"/>
        <v>-3.3573244544151615E-2</v>
      </c>
      <c r="F132" s="11">
        <f t="shared" si="87"/>
        <v>-0.12861617278682405</v>
      </c>
      <c r="G132" s="11">
        <f t="shared" si="87"/>
        <v>3.4600016392110134E-3</v>
      </c>
      <c r="H132" s="11">
        <f t="shared" si="87"/>
        <v>3.9884072937988381E-2</v>
      </c>
      <c r="I132" s="11">
        <f t="shared" si="87"/>
        <v>9.3088739432247158E-3</v>
      </c>
      <c r="J132" s="11">
        <f t="shared" si="87"/>
        <v>2.0458455774448998E-2</v>
      </c>
      <c r="K132" s="11">
        <f t="shared" si="87"/>
        <v>1.521953694102097E-2</v>
      </c>
      <c r="L132" s="11">
        <f t="shared" si="87"/>
        <v>6.7310100821289763E-3</v>
      </c>
      <c r="M132" s="11">
        <f t="shared" si="87"/>
        <v>-7.1460994908555411E-2</v>
      </c>
      <c r="N132" s="11">
        <f t="shared" si="87"/>
        <v>3.5143866965923518E-2</v>
      </c>
      <c r="O132" s="11">
        <f t="shared" si="87"/>
        <v>4.0187023561223251E-2</v>
      </c>
      <c r="P132" s="11">
        <f t="shared" si="87"/>
        <v>-7.7204070406391684E-2</v>
      </c>
      <c r="Q132" s="11">
        <f t="shared" si="87"/>
        <v>7.043649682859604E-2</v>
      </c>
      <c r="R132" s="11">
        <f t="shared" si="87"/>
        <v>0.10519423867045515</v>
      </c>
      <c r="S132" s="11">
        <f t="shared" si="87"/>
        <v>-2.0246846358491118E-2</v>
      </c>
      <c r="T132" s="11">
        <f t="shared" si="87"/>
        <v>-8.7010351912877697E-3</v>
      </c>
      <c r="U132" s="11">
        <f t="shared" si="87"/>
        <v>1.2431576014931953E-2</v>
      </c>
      <c r="V132" s="11">
        <f t="shared" si="87"/>
        <v>-5.2547077834833547E-2</v>
      </c>
      <c r="W132" s="11">
        <f t="shared" si="87"/>
        <v>-7.3380361201163202E-2</v>
      </c>
      <c r="X132" s="11">
        <f t="shared" si="87"/>
        <v>6.7175891052132179E-3</v>
      </c>
      <c r="Y132" s="11">
        <f t="shared" si="87"/>
        <v>4.1312929228538686E-2</v>
      </c>
      <c r="Z132" s="11">
        <f t="shared" si="87"/>
        <v>-2.6913294630003099E-2</v>
      </c>
      <c r="AA132" s="11">
        <f t="shared" si="87"/>
        <v>-8.2283177567256005E-2</v>
      </c>
      <c r="AB132" s="11">
        <f t="shared" si="87"/>
        <v>-2.7102705803657395E-2</v>
      </c>
      <c r="AC132" s="11"/>
    </row>
    <row r="133" spans="1:34" x14ac:dyDescent="0.2">
      <c r="A133" s="7">
        <v>43885</v>
      </c>
      <c r="B133" s="11">
        <f t="shared" ref="B133:AB133" si="88">B85-B$90</f>
        <v>-5.0738639643755287E-2</v>
      </c>
      <c r="C133" s="11">
        <f t="shared" si="88"/>
        <v>2.5616396284924504E-2</v>
      </c>
      <c r="D133" s="11">
        <f t="shared" si="88"/>
        <v>5.3912045103153193E-2</v>
      </c>
      <c r="E133" s="11">
        <f t="shared" si="88"/>
        <v>-6.7136007302715683E-2</v>
      </c>
      <c r="F133" s="11">
        <f t="shared" si="88"/>
        <v>-2.8673984501532714E-2</v>
      </c>
      <c r="G133" s="11">
        <f t="shared" si="88"/>
        <v>-5.9646794477293812E-2</v>
      </c>
      <c r="H133" s="11">
        <f t="shared" si="88"/>
        <v>2.0603352376009888E-2</v>
      </c>
      <c r="I133" s="11">
        <f t="shared" si="88"/>
        <v>-1.696388557166878E-2</v>
      </c>
      <c r="J133" s="11">
        <f t="shared" si="88"/>
        <v>-4.9294505441155927E-2</v>
      </c>
      <c r="K133" s="11">
        <f t="shared" si="88"/>
        <v>1.2724023239671154E-2</v>
      </c>
      <c r="L133" s="11">
        <f t="shared" si="88"/>
        <v>-1.6285552231177312E-2</v>
      </c>
      <c r="M133" s="11">
        <f t="shared" si="88"/>
        <v>-4.1515777708818542E-2</v>
      </c>
      <c r="N133" s="11">
        <f t="shared" si="88"/>
        <v>-6.2127453826745352E-2</v>
      </c>
      <c r="O133" s="11">
        <f t="shared" si="88"/>
        <v>1.4419686090750526E-3</v>
      </c>
      <c r="P133" s="11">
        <f t="shared" si="88"/>
        <v>6.1207393058912429E-4</v>
      </c>
      <c r="Q133" s="11">
        <f t="shared" si="88"/>
        <v>-1.0172414503803962E-2</v>
      </c>
      <c r="R133" s="11">
        <f t="shared" si="88"/>
        <v>7.1129360533562738E-2</v>
      </c>
      <c r="S133" s="11">
        <f t="shared" si="88"/>
        <v>-0.14443270195467423</v>
      </c>
      <c r="T133" s="11">
        <f t="shared" si="88"/>
        <v>6.4036763952560152E-2</v>
      </c>
      <c r="U133" s="11">
        <f t="shared" si="88"/>
        <v>0.19878150907959602</v>
      </c>
      <c r="V133" s="11">
        <f t="shared" si="88"/>
        <v>-4.1778683814013798E-2</v>
      </c>
      <c r="W133" s="11">
        <f t="shared" si="88"/>
        <v>-7.4405051173901948E-2</v>
      </c>
      <c r="X133" s="11">
        <f t="shared" si="88"/>
        <v>-0.15507994707370912</v>
      </c>
      <c r="Y133" s="11">
        <f t="shared" si="88"/>
        <v>6.2324863491211357E-2</v>
      </c>
      <c r="Z133" s="11">
        <f t="shared" si="88"/>
        <v>1.0455580551124093E-2</v>
      </c>
      <c r="AA133" s="11">
        <f t="shared" si="88"/>
        <v>2.8142486826848494E-2</v>
      </c>
      <c r="AB133" s="11">
        <f t="shared" si="88"/>
        <v>3.8611645286210278E-2</v>
      </c>
      <c r="AC133" s="11"/>
    </row>
    <row r="134" spans="1:34" x14ac:dyDescent="0.2">
      <c r="A134" s="7">
        <v>43889</v>
      </c>
      <c r="B134" s="11">
        <f t="shared" ref="B134:AB134" si="89">B86-B$90</f>
        <v>-3.9126208349778285E-3</v>
      </c>
      <c r="C134" s="11">
        <f t="shared" si="89"/>
        <v>-9.5284984123660391E-2</v>
      </c>
      <c r="D134" s="11">
        <f t="shared" si="89"/>
        <v>-9.7558666320375992E-2</v>
      </c>
      <c r="E134" s="11">
        <f t="shared" si="89"/>
        <v>-0.10918808192879231</v>
      </c>
      <c r="F134" s="11">
        <f t="shared" si="89"/>
        <v>-5.6149644414137417E-2</v>
      </c>
      <c r="G134" s="11">
        <f t="shared" si="89"/>
        <v>-5.3534817013638707E-2</v>
      </c>
      <c r="H134" s="11">
        <f t="shared" si="89"/>
        <v>-0.17936675888140394</v>
      </c>
      <c r="I134" s="11">
        <f t="shared" si="89"/>
        <v>-0.14750800485507815</v>
      </c>
      <c r="J134" s="11">
        <f t="shared" si="89"/>
        <v>-0.1357788040700732</v>
      </c>
      <c r="K134" s="11">
        <f t="shared" si="89"/>
        <v>-7.2360397688249076E-2</v>
      </c>
      <c r="L134" s="11">
        <f t="shared" si="89"/>
        <v>-7.5406924633939915E-2</v>
      </c>
      <c r="M134" s="11">
        <f t="shared" si="89"/>
        <v>-0.1116375191614374</v>
      </c>
      <c r="N134" s="11">
        <f t="shared" si="89"/>
        <v>-0.12198087289928551</v>
      </c>
      <c r="O134" s="11">
        <f t="shared" si="89"/>
        <v>-8.097863169004596E-2</v>
      </c>
      <c r="P134" s="11">
        <f t="shared" si="89"/>
        <v>-0.11427312775314283</v>
      </c>
      <c r="Q134" s="11">
        <f t="shared" si="89"/>
        <v>-0.20913576045450483</v>
      </c>
      <c r="R134" s="11">
        <f t="shared" si="89"/>
        <v>-0.1784491867021189</v>
      </c>
      <c r="S134" s="11">
        <f t="shared" si="89"/>
        <v>-0.12222283441656684</v>
      </c>
      <c r="T134" s="11">
        <f t="shared" si="89"/>
        <v>-0.11447100494874622</v>
      </c>
      <c r="U134" s="11">
        <f t="shared" si="89"/>
        <v>-7.868037772672741E-2</v>
      </c>
      <c r="V134" s="11">
        <f t="shared" si="89"/>
        <v>-0.15909617466873399</v>
      </c>
      <c r="W134" s="11">
        <f t="shared" si="89"/>
        <v>-0.16695038326912259</v>
      </c>
      <c r="X134" s="11">
        <f t="shared" si="89"/>
        <v>-7.9991482670851904E-2</v>
      </c>
      <c r="Y134" s="11">
        <f t="shared" si="89"/>
        <v>-0.12119038090885681</v>
      </c>
      <c r="Z134" s="11">
        <f t="shared" si="89"/>
        <v>-0.12417116687851278</v>
      </c>
      <c r="AA134" s="11">
        <f t="shared" si="89"/>
        <v>-6.137185176905325E-2</v>
      </c>
      <c r="AB134" s="11">
        <f t="shared" si="89"/>
        <v>-7.443056343386048E-2</v>
      </c>
    </row>
    <row r="136" spans="1:34" ht="24" x14ac:dyDescent="0.2">
      <c r="B136" s="80" t="s">
        <v>60</v>
      </c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34" x14ac:dyDescent="0.2">
      <c r="B137" s="29" t="s">
        <v>70</v>
      </c>
      <c r="C137" s="6" t="s">
        <v>30</v>
      </c>
      <c r="D137" s="6" t="s">
        <v>51</v>
      </c>
      <c r="E137" s="6" t="s">
        <v>52</v>
      </c>
      <c r="F137" s="6" t="s">
        <v>48</v>
      </c>
      <c r="G137" s="6" t="s">
        <v>32</v>
      </c>
      <c r="H137" s="6" t="s">
        <v>33</v>
      </c>
      <c r="I137" s="6" t="s">
        <v>34</v>
      </c>
      <c r="J137" s="6" t="s">
        <v>47</v>
      </c>
      <c r="K137" s="6" t="s">
        <v>35</v>
      </c>
      <c r="L137" s="6" t="s">
        <v>31</v>
      </c>
      <c r="M137" s="6" t="s">
        <v>36</v>
      </c>
      <c r="N137" s="6" t="s">
        <v>50</v>
      </c>
      <c r="O137" s="6" t="s">
        <v>49</v>
      </c>
      <c r="P137" s="6" t="s">
        <v>37</v>
      </c>
      <c r="Q137" s="6" t="s">
        <v>38</v>
      </c>
      <c r="R137" s="6" t="s">
        <v>39</v>
      </c>
      <c r="S137" s="6" t="s">
        <v>54</v>
      </c>
      <c r="T137" s="6" t="s">
        <v>40</v>
      </c>
      <c r="U137" s="6" t="s">
        <v>41</v>
      </c>
      <c r="V137" s="6" t="s">
        <v>42</v>
      </c>
      <c r="W137" s="6" t="s">
        <v>55</v>
      </c>
      <c r="X137" s="6" t="s">
        <v>43</v>
      </c>
      <c r="Y137" s="6" t="s">
        <v>44</v>
      </c>
      <c r="Z137" s="6" t="s">
        <v>25</v>
      </c>
      <c r="AA137" s="6" t="s">
        <v>46</v>
      </c>
      <c r="AB137" s="6" t="s">
        <v>45</v>
      </c>
    </row>
    <row r="138" spans="1:34" x14ac:dyDescent="0.2">
      <c r="A138" s="31" t="s">
        <v>70</v>
      </c>
      <c r="B138" s="33" cm="1">
        <f t="array" ref="B138:AB164">(MMULT(TRANSPOSE(B95:AB134),B95:AB134))/(COUNT(A95:A134)-1)</f>
        <v>9.2411668868506991E-4</v>
      </c>
      <c r="C138" s="26">
        <v>2.5687727165771794E-4</v>
      </c>
      <c r="D138" s="32">
        <v>8.7991886958723733E-4</v>
      </c>
      <c r="E138" s="32">
        <v>1.0936399599315583E-3</v>
      </c>
      <c r="F138" s="32">
        <v>1.2846702164958155E-3</v>
      </c>
      <c r="G138" s="32">
        <v>8.832524276236206E-4</v>
      </c>
      <c r="H138" s="32">
        <v>8.6625946643185676E-4</v>
      </c>
      <c r="I138" s="32">
        <v>3.7101663299890823E-4</v>
      </c>
      <c r="J138" s="32">
        <v>8.3518413225323993E-4</v>
      </c>
      <c r="K138" s="32">
        <v>1.5109498260883227E-4</v>
      </c>
      <c r="L138" s="32">
        <v>3.5108381550869521E-4</v>
      </c>
      <c r="M138" s="32">
        <v>1.5337669336374174E-3</v>
      </c>
      <c r="N138" s="32">
        <v>4.1755152013576307E-4</v>
      </c>
      <c r="O138" s="32">
        <v>2.5879842283123533E-4</v>
      </c>
      <c r="P138" s="32">
        <v>1.0458359620189295E-3</v>
      </c>
      <c r="Q138" s="32">
        <v>6.1323842087278009E-4</v>
      </c>
      <c r="R138" s="32">
        <v>1.1030241852625954E-3</v>
      </c>
      <c r="S138" s="32">
        <v>1.0798364014313528E-3</v>
      </c>
      <c r="T138" s="32">
        <v>1.1000364638023173E-3</v>
      </c>
      <c r="U138" s="32">
        <v>4.8164593351474966E-4</v>
      </c>
      <c r="V138" s="32">
        <v>1.6541364302259658E-3</v>
      </c>
      <c r="W138" s="32">
        <v>8.0534874408587148E-4</v>
      </c>
      <c r="X138" s="32">
        <v>1.452202802854402E-3</v>
      </c>
      <c r="Y138" s="32">
        <v>9.0979977866768598E-4</v>
      </c>
      <c r="Z138" s="32">
        <v>1.2584144731710419E-3</v>
      </c>
      <c r="AA138" s="32">
        <v>1.7125551023446589E-3</v>
      </c>
      <c r="AB138" s="32">
        <v>-1.0109116927281887E-5</v>
      </c>
      <c r="AD138" s="13" t="s">
        <v>61</v>
      </c>
      <c r="AE138" s="13"/>
      <c r="AF138" s="13"/>
      <c r="AG138" s="13"/>
      <c r="AH138" s="13"/>
    </row>
    <row r="139" spans="1:34" x14ac:dyDescent="0.2">
      <c r="A139" s="25" t="s">
        <v>30</v>
      </c>
      <c r="B139" s="35">
        <v>2.5687727165771794E-4</v>
      </c>
      <c r="C139" s="34">
        <v>3.2530724251825481E-3</v>
      </c>
      <c r="D139" s="10">
        <v>-6.1698552291677674E-4</v>
      </c>
      <c r="E139" s="10">
        <v>1.1770201952884653E-3</v>
      </c>
      <c r="F139" s="10">
        <v>1.1193631616068179E-3</v>
      </c>
      <c r="G139" s="10">
        <v>9.8482355020898527E-4</v>
      </c>
      <c r="H139" s="10">
        <v>3.99243527030587E-4</v>
      </c>
      <c r="I139" s="10">
        <v>-7.9397062256949548E-4</v>
      </c>
      <c r="J139" s="10">
        <v>4.5182160093884733E-4</v>
      </c>
      <c r="K139" s="10">
        <v>1.1817019620516704E-3</v>
      </c>
      <c r="L139" s="10">
        <v>6.5836273376275879E-4</v>
      </c>
      <c r="M139" s="10">
        <v>1.4458354489836234E-3</v>
      </c>
      <c r="N139" s="10">
        <v>9.1534288022500473E-4</v>
      </c>
      <c r="O139" s="10">
        <v>1.0929895197308551E-3</v>
      </c>
      <c r="P139" s="10">
        <v>1.5248770343809983E-3</v>
      </c>
      <c r="Q139" s="10">
        <v>6.360847625356133E-4</v>
      </c>
      <c r="R139" s="10">
        <v>1.3733534577023139E-3</v>
      </c>
      <c r="S139" s="10">
        <v>9.5891005878028033E-4</v>
      </c>
      <c r="T139" s="10">
        <v>1.0582927184980616E-3</v>
      </c>
      <c r="U139" s="10">
        <v>4.0664648158091261E-4</v>
      </c>
      <c r="V139" s="10">
        <v>2.1004940507400325E-3</v>
      </c>
      <c r="W139" s="10">
        <v>8.5019220320781488E-4</v>
      </c>
      <c r="X139" s="10">
        <v>-1.135106831779178E-4</v>
      </c>
      <c r="Y139" s="10">
        <v>5.0631114138010528E-4</v>
      </c>
      <c r="Z139" s="10">
        <v>8.7849284185507494E-4</v>
      </c>
      <c r="AA139" s="10">
        <v>8.5682617781785906E-4</v>
      </c>
      <c r="AB139" s="10">
        <v>1.0638179584688335E-3</v>
      </c>
      <c r="AD139" s="13" t="s">
        <v>62</v>
      </c>
      <c r="AE139" s="13"/>
      <c r="AF139" s="13"/>
      <c r="AG139" s="13"/>
      <c r="AH139" s="13"/>
    </row>
    <row r="140" spans="1:34" x14ac:dyDescent="0.2">
      <c r="A140" s="25" t="s">
        <v>51</v>
      </c>
      <c r="B140" s="30">
        <v>8.7991886958723733E-4</v>
      </c>
      <c r="C140" s="10">
        <v>-6.1698552291677674E-4</v>
      </c>
      <c r="D140" s="34">
        <v>7.4265147919282543E-3</v>
      </c>
      <c r="E140" s="10">
        <v>7.8035998700536145E-4</v>
      </c>
      <c r="F140" s="10">
        <v>1.7773119328059596E-3</v>
      </c>
      <c r="G140" s="10">
        <v>1.5839516413737403E-4</v>
      </c>
      <c r="H140" s="10">
        <v>2.0026230555105778E-4</v>
      </c>
      <c r="I140" s="10">
        <v>1.7017999983722448E-3</v>
      </c>
      <c r="J140" s="10">
        <v>7.6611478404396997E-4</v>
      </c>
      <c r="K140" s="10">
        <v>5.7111669007680352E-4</v>
      </c>
      <c r="L140" s="10">
        <v>2.1462377827078366E-5</v>
      </c>
      <c r="M140" s="10">
        <v>1.6652635428942386E-3</v>
      </c>
      <c r="N140" s="10">
        <v>5.7685585824480479E-5</v>
      </c>
      <c r="O140" s="10">
        <v>2.4560418423143795E-4</v>
      </c>
      <c r="P140" s="10">
        <v>1.1334726281828007E-3</v>
      </c>
      <c r="Q140" s="10">
        <v>1.8533708793134101E-3</v>
      </c>
      <c r="R140" s="10">
        <v>-2.1031707569643078E-3</v>
      </c>
      <c r="S140" s="10">
        <v>2.7244602673439446E-4</v>
      </c>
      <c r="T140" s="10">
        <v>1.6045805819161784E-3</v>
      </c>
      <c r="U140" s="10">
        <v>1.3266464916079285E-3</v>
      </c>
      <c r="V140" s="10">
        <v>1.3409104511681509E-3</v>
      </c>
      <c r="W140" s="10">
        <v>7.3411484061351208E-4</v>
      </c>
      <c r="X140" s="10">
        <v>2.4692182156805229E-3</v>
      </c>
      <c r="Y140" s="10">
        <v>1.2352811563723072E-3</v>
      </c>
      <c r="Z140" s="10">
        <v>8.8851881552248573E-4</v>
      </c>
      <c r="AA140" s="10">
        <v>2.4151609370235763E-3</v>
      </c>
      <c r="AB140" s="10">
        <v>-3.0685724917842038E-6</v>
      </c>
      <c r="AD140" s="13"/>
      <c r="AE140" s="13"/>
      <c r="AF140" s="13"/>
      <c r="AG140" s="13"/>
      <c r="AH140" s="13"/>
    </row>
    <row r="141" spans="1:34" x14ac:dyDescent="0.2">
      <c r="A141" s="25" t="s">
        <v>52</v>
      </c>
      <c r="B141" s="30">
        <v>1.0936399599315583E-3</v>
      </c>
      <c r="C141" s="10">
        <v>1.1770201952884653E-3</v>
      </c>
      <c r="D141" s="10">
        <v>7.8035998700536145E-4</v>
      </c>
      <c r="E141" s="34">
        <v>4.4233071273393201E-3</v>
      </c>
      <c r="F141" s="10">
        <v>6.2906308503625637E-4</v>
      </c>
      <c r="G141" s="10">
        <v>1.4981098305930864E-3</v>
      </c>
      <c r="H141" s="10">
        <v>3.8519767842989583E-3</v>
      </c>
      <c r="I141" s="10">
        <v>-1.3807370396965708E-3</v>
      </c>
      <c r="J141" s="10">
        <v>2.1381419852321303E-3</v>
      </c>
      <c r="K141" s="10">
        <v>1.4433997156854876E-3</v>
      </c>
      <c r="L141" s="10">
        <v>1.0059880316704262E-3</v>
      </c>
      <c r="M141" s="10">
        <v>2.2557441510865786E-3</v>
      </c>
      <c r="N141" s="10">
        <v>1.7746994025153763E-3</v>
      </c>
      <c r="O141" s="10">
        <v>1.1850003128726658E-3</v>
      </c>
      <c r="P141" s="10">
        <v>1.0846672581615012E-3</v>
      </c>
      <c r="Q141" s="10">
        <v>1.2169975482438946E-3</v>
      </c>
      <c r="R141" s="10">
        <v>2.4883320123058332E-3</v>
      </c>
      <c r="S141" s="10">
        <v>9.2760559274160826E-4</v>
      </c>
      <c r="T141" s="10">
        <v>2.0227735492638448E-3</v>
      </c>
      <c r="U141" s="10">
        <v>1.6819753434249459E-3</v>
      </c>
      <c r="V141" s="10">
        <v>1.8954403311715194E-3</v>
      </c>
      <c r="W141" s="10">
        <v>1.8512821246464937E-3</v>
      </c>
      <c r="X141" s="10">
        <v>1.8211076247418379E-3</v>
      </c>
      <c r="Y141" s="10">
        <v>1.3536576253983237E-3</v>
      </c>
      <c r="Z141" s="10">
        <v>1.8985481474111654E-3</v>
      </c>
      <c r="AA141" s="10">
        <v>3.1890562006394027E-3</v>
      </c>
      <c r="AB141" s="10">
        <v>-6.4878140052260748E-5</v>
      </c>
      <c r="AD141" s="13" t="s">
        <v>63</v>
      </c>
      <c r="AE141" s="13"/>
      <c r="AF141" s="13"/>
      <c r="AG141" s="13"/>
      <c r="AH141" s="13"/>
    </row>
    <row r="142" spans="1:34" x14ac:dyDescent="0.2">
      <c r="A142" s="25" t="s">
        <v>48</v>
      </c>
      <c r="B142" s="30">
        <v>1.2846702164958155E-3</v>
      </c>
      <c r="C142" s="10">
        <v>1.1193631616068179E-3</v>
      </c>
      <c r="D142" s="10">
        <v>1.7773119328059596E-3</v>
      </c>
      <c r="E142" s="10">
        <v>6.2906308503625637E-4</v>
      </c>
      <c r="F142" s="34">
        <v>7.0071352711639718E-3</v>
      </c>
      <c r="G142" s="10">
        <v>1.6143538148456586E-3</v>
      </c>
      <c r="H142" s="10">
        <v>-1.0308271933318631E-3</v>
      </c>
      <c r="I142" s="10">
        <v>1.076811935338672E-3</v>
      </c>
      <c r="J142" s="10">
        <v>1.3753599377028785E-3</v>
      </c>
      <c r="K142" s="10">
        <v>-5.8062528766949443E-4</v>
      </c>
      <c r="L142" s="10">
        <v>4.006227550648242E-4</v>
      </c>
      <c r="M142" s="10">
        <v>3.5614994318677938E-3</v>
      </c>
      <c r="N142" s="10">
        <v>-3.7399060834459593E-4</v>
      </c>
      <c r="O142" s="10">
        <v>-3.1260090208267338E-4</v>
      </c>
      <c r="P142" s="10">
        <v>2.8178877812256981E-3</v>
      </c>
      <c r="Q142" s="10">
        <v>2.8934859114296177E-5</v>
      </c>
      <c r="R142" s="10">
        <v>1.8382520362066697E-3</v>
      </c>
      <c r="S142" s="10">
        <v>3.2239815616079827E-3</v>
      </c>
      <c r="T142" s="10">
        <v>2.6047336215413272E-3</v>
      </c>
      <c r="U142" s="10">
        <v>5.3368824989481951E-4</v>
      </c>
      <c r="V142" s="10">
        <v>3.9796650627062407E-3</v>
      </c>
      <c r="W142" s="10">
        <v>1.6213105528903337E-3</v>
      </c>
      <c r="X142" s="10">
        <v>2.310355579919896E-3</v>
      </c>
      <c r="Y142" s="10">
        <v>1.4669289291433991E-3</v>
      </c>
      <c r="Z142" s="10">
        <v>3.3883767341899408E-3</v>
      </c>
      <c r="AA142" s="10">
        <v>3.2901395487892836E-3</v>
      </c>
      <c r="AB142" s="10">
        <v>3.6924703655817872E-5</v>
      </c>
      <c r="AD142" s="13" t="s">
        <v>64</v>
      </c>
      <c r="AE142" s="13"/>
      <c r="AF142" s="13"/>
      <c r="AG142" s="13"/>
      <c r="AH142" s="13"/>
    </row>
    <row r="143" spans="1:34" x14ac:dyDescent="0.2">
      <c r="A143" s="25" t="s">
        <v>32</v>
      </c>
      <c r="B143" s="30">
        <v>8.832524276236206E-4</v>
      </c>
      <c r="C143" s="10">
        <v>9.8482355020898527E-4</v>
      </c>
      <c r="D143" s="10">
        <v>1.5839516413737403E-4</v>
      </c>
      <c r="E143" s="10">
        <v>1.4981098305930864E-3</v>
      </c>
      <c r="F143" s="10">
        <v>1.6143538148456586E-3</v>
      </c>
      <c r="G143" s="34">
        <v>2.7086985422082478E-3</v>
      </c>
      <c r="H143" s="10">
        <v>1.3399377847820009E-3</v>
      </c>
      <c r="I143" s="10">
        <v>-2.7453223699812416E-4</v>
      </c>
      <c r="J143" s="10">
        <v>1.4571769722732421E-3</v>
      </c>
      <c r="K143" s="10">
        <v>3.3287842308712414E-4</v>
      </c>
      <c r="L143" s="10">
        <v>5.1288880529680773E-4</v>
      </c>
      <c r="M143" s="10">
        <v>1.6532321440450549E-3</v>
      </c>
      <c r="N143" s="10">
        <v>9.4435035058621994E-4</v>
      </c>
      <c r="O143" s="10">
        <v>5.5890135087639857E-4</v>
      </c>
      <c r="P143" s="10">
        <v>1.6654208203581234E-3</v>
      </c>
      <c r="Q143" s="10">
        <v>2.870743050575464E-4</v>
      </c>
      <c r="R143" s="10">
        <v>1.069932003778447E-3</v>
      </c>
      <c r="S143" s="10">
        <v>1.3980230977499795E-3</v>
      </c>
      <c r="T143" s="10">
        <v>1.5135893016797052E-3</v>
      </c>
      <c r="U143" s="10">
        <v>8.550077467749049E-4</v>
      </c>
      <c r="V143" s="10">
        <v>2.464323750842047E-3</v>
      </c>
      <c r="W143" s="10">
        <v>1.1746204517794113E-3</v>
      </c>
      <c r="X143" s="10">
        <v>1.7794980768841423E-3</v>
      </c>
      <c r="Y143" s="10">
        <v>5.8789197629966101E-4</v>
      </c>
      <c r="Z143" s="10">
        <v>1.5417483543123552E-3</v>
      </c>
      <c r="AA143" s="10">
        <v>2.3761272452669001E-3</v>
      </c>
      <c r="AB143" s="10">
        <v>-4.5560533071346235E-4</v>
      </c>
      <c r="AD143" s="13" t="s">
        <v>65</v>
      </c>
      <c r="AE143" s="13"/>
      <c r="AF143" s="13"/>
      <c r="AG143" s="13"/>
      <c r="AH143" s="13"/>
    </row>
    <row r="144" spans="1:34" x14ac:dyDescent="0.2">
      <c r="A144" s="25" t="s">
        <v>33</v>
      </c>
      <c r="B144" s="30">
        <v>8.6625946643185676E-4</v>
      </c>
      <c r="C144" s="10">
        <v>3.99243527030587E-4</v>
      </c>
      <c r="D144" s="10">
        <v>2.0026230555105778E-4</v>
      </c>
      <c r="E144" s="10">
        <v>3.8519767842989583E-3</v>
      </c>
      <c r="F144" s="10">
        <v>-1.0308271933318631E-3</v>
      </c>
      <c r="G144" s="10">
        <v>1.3399377847820009E-3</v>
      </c>
      <c r="H144" s="34">
        <v>1.2609036271078747E-2</v>
      </c>
      <c r="I144" s="10">
        <v>-8.1332465101633441E-4</v>
      </c>
      <c r="J144" s="10">
        <v>2.5625021501760417E-3</v>
      </c>
      <c r="K144" s="10">
        <v>1.6078736115898878E-3</v>
      </c>
      <c r="L144" s="10">
        <v>1.5539788363982392E-3</v>
      </c>
      <c r="M144" s="10">
        <v>1.4739872327561834E-3</v>
      </c>
      <c r="N144" s="10">
        <v>1.8523064788772364E-3</v>
      </c>
      <c r="O144" s="10">
        <v>2.0325309912754739E-3</v>
      </c>
      <c r="P144" s="10">
        <v>2.6900662575632617E-4</v>
      </c>
      <c r="Q144" s="10">
        <v>1.4720513508718997E-3</v>
      </c>
      <c r="R144" s="10">
        <v>4.328784567508721E-3</v>
      </c>
      <c r="S144" s="10">
        <v>2.0377933455351326E-3</v>
      </c>
      <c r="T144" s="10">
        <v>1.7642109567822535E-3</v>
      </c>
      <c r="U144" s="10">
        <v>2.2434885096133269E-3</v>
      </c>
      <c r="V144" s="10">
        <v>1.1796452340612261E-3</v>
      </c>
      <c r="W144" s="10">
        <v>3.4968653616586289E-3</v>
      </c>
      <c r="X144" s="10">
        <v>1.6576242180725144E-3</v>
      </c>
      <c r="Y144" s="10">
        <v>1.4736572006095734E-3</v>
      </c>
      <c r="Z144" s="10">
        <v>3.2179123724855921E-3</v>
      </c>
      <c r="AA144" s="10">
        <v>4.1415993782103963E-3</v>
      </c>
      <c r="AB144" s="10">
        <v>-5.7534648712535786E-4</v>
      </c>
    </row>
    <row r="145" spans="1:28" x14ac:dyDescent="0.2">
      <c r="A145" s="25" t="s">
        <v>34</v>
      </c>
      <c r="B145" s="30">
        <v>3.7101663299890823E-4</v>
      </c>
      <c r="C145" s="10">
        <v>-7.9397062256949548E-4</v>
      </c>
      <c r="D145" s="10">
        <v>1.7017999983722448E-3</v>
      </c>
      <c r="E145" s="10">
        <v>-1.3807370396965708E-3</v>
      </c>
      <c r="F145" s="10">
        <v>1.076811935338672E-3</v>
      </c>
      <c r="G145" s="10">
        <v>-2.7453223699812416E-4</v>
      </c>
      <c r="H145" s="10">
        <v>-8.1332465101633441E-4</v>
      </c>
      <c r="I145" s="34">
        <v>9.5415849918753376E-3</v>
      </c>
      <c r="J145" s="10">
        <v>5.6877636164837759E-4</v>
      </c>
      <c r="K145" s="10">
        <v>-9.1990777752485762E-4</v>
      </c>
      <c r="L145" s="10">
        <v>2.79606164493495E-4</v>
      </c>
      <c r="M145" s="10">
        <v>9.8610116165955821E-4</v>
      </c>
      <c r="N145" s="10">
        <v>-2.1821800648584943E-4</v>
      </c>
      <c r="O145" s="10">
        <v>1.7933809774947076E-4</v>
      </c>
      <c r="P145" s="10">
        <v>1.3592724947575736E-3</v>
      </c>
      <c r="Q145" s="10">
        <v>9.5760458654260976E-4</v>
      </c>
      <c r="R145" s="10">
        <v>-5.4051292648569268E-4</v>
      </c>
      <c r="S145" s="10">
        <v>4.5505327130072328E-4</v>
      </c>
      <c r="T145" s="10">
        <v>3.5073303482522234E-4</v>
      </c>
      <c r="U145" s="10">
        <v>-9.5669783515104435E-5</v>
      </c>
      <c r="V145" s="10">
        <v>1.3816177481729638E-3</v>
      </c>
      <c r="W145" s="10">
        <v>3.8879800078778513E-4</v>
      </c>
      <c r="X145" s="10">
        <v>1.1197287248236054E-3</v>
      </c>
      <c r="Y145" s="10">
        <v>1.0984255814207135E-3</v>
      </c>
      <c r="Z145" s="10">
        <v>-8.4169457283726239E-6</v>
      </c>
      <c r="AA145" s="10">
        <v>1.4472137451004759E-4</v>
      </c>
      <c r="AB145" s="10">
        <v>9.2563592319665038E-4</v>
      </c>
    </row>
    <row r="146" spans="1:28" x14ac:dyDescent="0.2">
      <c r="A146" s="25" t="s">
        <v>47</v>
      </c>
      <c r="B146" s="30">
        <v>8.3518413225323993E-4</v>
      </c>
      <c r="C146" s="10">
        <v>4.5182160093884733E-4</v>
      </c>
      <c r="D146" s="10">
        <v>7.6611478404396997E-4</v>
      </c>
      <c r="E146" s="10">
        <v>2.1381419852321303E-3</v>
      </c>
      <c r="F146" s="10">
        <v>1.3753599377028785E-3</v>
      </c>
      <c r="G146" s="10">
        <v>1.4571769722732421E-3</v>
      </c>
      <c r="H146" s="10">
        <v>2.5625021501760417E-3</v>
      </c>
      <c r="I146" s="10">
        <v>5.6877636164837759E-4</v>
      </c>
      <c r="J146" s="34">
        <v>2.780806876207713E-3</v>
      </c>
      <c r="K146" s="10">
        <v>6.3114215325770406E-4</v>
      </c>
      <c r="L146" s="10">
        <v>1.01266554458064E-3</v>
      </c>
      <c r="M146" s="10">
        <v>1.3699867596754761E-3</v>
      </c>
      <c r="N146" s="10">
        <v>1.421425161538762E-3</v>
      </c>
      <c r="O146" s="10">
        <v>9.1691981649865448E-4</v>
      </c>
      <c r="P146" s="10">
        <v>8.3426042884582601E-4</v>
      </c>
      <c r="Q146" s="10">
        <v>4.3782905787048134E-4</v>
      </c>
      <c r="R146" s="10">
        <v>1.8938055526057716E-3</v>
      </c>
      <c r="S146" s="10">
        <v>1.3479513199069592E-3</v>
      </c>
      <c r="T146" s="10">
        <v>1.5144947794184457E-3</v>
      </c>
      <c r="U146" s="10">
        <v>1.3223582466480698E-3</v>
      </c>
      <c r="V146" s="10">
        <v>1.6952588118074891E-3</v>
      </c>
      <c r="W146" s="10">
        <v>1.9229196866679097E-3</v>
      </c>
      <c r="X146" s="10">
        <v>1.8942661052004962E-3</v>
      </c>
      <c r="Y146" s="10">
        <v>1.1764164402414518E-3</v>
      </c>
      <c r="Z146" s="10">
        <v>1.6523935108065024E-3</v>
      </c>
      <c r="AA146" s="10">
        <v>2.3538579084470814E-3</v>
      </c>
      <c r="AB146" s="10">
        <v>-3.3948959313167637E-4</v>
      </c>
    </row>
    <row r="147" spans="1:28" x14ac:dyDescent="0.2">
      <c r="A147" s="25" t="s">
        <v>35</v>
      </c>
      <c r="B147" s="30">
        <v>1.5109498260883227E-4</v>
      </c>
      <c r="C147" s="10">
        <v>1.1817019620516704E-3</v>
      </c>
      <c r="D147" s="10">
        <v>5.7111669007680352E-4</v>
      </c>
      <c r="E147" s="10">
        <v>1.4433997156854876E-3</v>
      </c>
      <c r="F147" s="10">
        <v>-5.8062528766949443E-4</v>
      </c>
      <c r="G147" s="10">
        <v>3.3287842308712414E-4</v>
      </c>
      <c r="H147" s="10">
        <v>1.6078736115898878E-3</v>
      </c>
      <c r="I147" s="10">
        <v>-9.1990777752485762E-4</v>
      </c>
      <c r="J147" s="10">
        <v>6.3114215325770406E-4</v>
      </c>
      <c r="K147" s="34">
        <v>3.414105963219647E-3</v>
      </c>
      <c r="L147" s="10">
        <v>8.5785436747642778E-4</v>
      </c>
      <c r="M147" s="10">
        <v>1.1282606528329562E-3</v>
      </c>
      <c r="N147" s="10">
        <v>1.1204144825834167E-3</v>
      </c>
      <c r="O147" s="10">
        <v>4.8742756477598484E-4</v>
      </c>
      <c r="P147" s="10">
        <v>4.8676443920466547E-4</v>
      </c>
      <c r="Q147" s="10">
        <v>1.2735474842915991E-3</v>
      </c>
      <c r="R147" s="10">
        <v>1.1606733887011057E-3</v>
      </c>
      <c r="S147" s="10">
        <v>-2.3433152447283447E-4</v>
      </c>
      <c r="T147" s="10">
        <v>9.5753345882265803E-4</v>
      </c>
      <c r="U147" s="10">
        <v>1.5409486493684848E-4</v>
      </c>
      <c r="V147" s="10">
        <v>1.0352480666758613E-3</v>
      </c>
      <c r="W147" s="10">
        <v>6.3523928090703223E-4</v>
      </c>
      <c r="X147" s="10">
        <v>7.6902672137209581E-5</v>
      </c>
      <c r="Y147" s="10">
        <v>8.6729908980471746E-4</v>
      </c>
      <c r="Z147" s="10">
        <v>-1.220583500366543E-4</v>
      </c>
      <c r="AA147" s="10">
        <v>7.8878756224625573E-4</v>
      </c>
      <c r="AB147" s="10">
        <v>5.543700467087393E-4</v>
      </c>
    </row>
    <row r="148" spans="1:28" x14ac:dyDescent="0.2">
      <c r="A148" s="25" t="s">
        <v>31</v>
      </c>
      <c r="B148" s="30">
        <v>3.5108381550869521E-4</v>
      </c>
      <c r="C148" s="10">
        <v>6.5836273376275879E-4</v>
      </c>
      <c r="D148" s="10">
        <v>2.1462377827078366E-5</v>
      </c>
      <c r="E148" s="10">
        <v>1.0059880316704262E-3</v>
      </c>
      <c r="F148" s="10">
        <v>4.006227550648242E-4</v>
      </c>
      <c r="G148" s="10">
        <v>5.1288880529680773E-4</v>
      </c>
      <c r="H148" s="10">
        <v>1.5539788363982392E-3</v>
      </c>
      <c r="I148" s="10">
        <v>2.79606164493495E-4</v>
      </c>
      <c r="J148" s="10">
        <v>1.01266554458064E-3</v>
      </c>
      <c r="K148" s="10">
        <v>8.5785436747642778E-4</v>
      </c>
      <c r="L148" s="34">
        <v>1.4145826002400625E-3</v>
      </c>
      <c r="M148" s="10">
        <v>8.5043064655591883E-4</v>
      </c>
      <c r="N148" s="10">
        <v>8.7996341339272889E-4</v>
      </c>
      <c r="O148" s="10">
        <v>8.2605212254094015E-4</v>
      </c>
      <c r="P148" s="10">
        <v>3.9390047076203974E-4</v>
      </c>
      <c r="Q148" s="10">
        <v>6.6832551877820897E-4</v>
      </c>
      <c r="R148" s="10">
        <v>1.84632838030308E-3</v>
      </c>
      <c r="S148" s="10">
        <v>8.0031780531054578E-5</v>
      </c>
      <c r="T148" s="10">
        <v>8.2737932332121208E-4</v>
      </c>
      <c r="U148" s="10">
        <v>6.7487182967373679E-4</v>
      </c>
      <c r="V148" s="10">
        <v>1.0347957738017753E-3</v>
      </c>
      <c r="W148" s="10">
        <v>1.1764285965921433E-3</v>
      </c>
      <c r="X148" s="10">
        <v>7.223260946867577E-4</v>
      </c>
      <c r="Y148" s="10">
        <v>9.8045451815555575E-4</v>
      </c>
      <c r="Z148" s="10">
        <v>5.3329043907596597E-4</v>
      </c>
      <c r="AA148" s="10">
        <v>8.4238764411545758E-4</v>
      </c>
      <c r="AB148" s="10">
        <v>3.9009405619324592E-4</v>
      </c>
    </row>
    <row r="149" spans="1:28" x14ac:dyDescent="0.2">
      <c r="A149" s="25" t="s">
        <v>36</v>
      </c>
      <c r="B149" s="30">
        <v>1.5337669336374174E-3</v>
      </c>
      <c r="C149" s="10">
        <v>1.4458354489836234E-3</v>
      </c>
      <c r="D149" s="10">
        <v>1.6652635428942386E-3</v>
      </c>
      <c r="E149" s="10">
        <v>2.2557441510865786E-3</v>
      </c>
      <c r="F149" s="10">
        <v>3.5614994318677938E-3</v>
      </c>
      <c r="G149" s="10">
        <v>1.6532321440450549E-3</v>
      </c>
      <c r="H149" s="10">
        <v>1.4739872327561834E-3</v>
      </c>
      <c r="I149" s="10">
        <v>9.8610116165955821E-4</v>
      </c>
      <c r="J149" s="10">
        <v>1.3699867596754761E-3</v>
      </c>
      <c r="K149" s="10">
        <v>1.1282606528329562E-3</v>
      </c>
      <c r="L149" s="10">
        <v>8.5043064655591883E-4</v>
      </c>
      <c r="M149" s="34">
        <v>6.7911856503539659E-3</v>
      </c>
      <c r="N149" s="10">
        <v>5.7517725315747194E-4</v>
      </c>
      <c r="O149" s="10">
        <v>9.165932156780601E-4</v>
      </c>
      <c r="P149" s="10">
        <v>2.6663877166510173E-3</v>
      </c>
      <c r="Q149" s="10">
        <v>1.6487659235186565E-3</v>
      </c>
      <c r="R149" s="10">
        <v>2.7650108324135665E-3</v>
      </c>
      <c r="S149" s="10">
        <v>2.6229389736225172E-3</v>
      </c>
      <c r="T149" s="10">
        <v>2.7557451065621536E-3</v>
      </c>
      <c r="U149" s="10">
        <v>9.3045659389180192E-4</v>
      </c>
      <c r="V149" s="10">
        <v>4.0651085243742485E-3</v>
      </c>
      <c r="W149" s="10">
        <v>2.205878347029741E-3</v>
      </c>
      <c r="X149" s="10">
        <v>1.5836920085642815E-3</v>
      </c>
      <c r="Y149" s="10">
        <v>1.9843712478203254E-3</v>
      </c>
      <c r="Z149" s="10">
        <v>2.5774838745942297E-3</v>
      </c>
      <c r="AA149" s="10">
        <v>4.0592607073010739E-3</v>
      </c>
      <c r="AB149" s="10">
        <v>9.8865113736215605E-4</v>
      </c>
    </row>
    <row r="150" spans="1:28" x14ac:dyDescent="0.2">
      <c r="A150" s="25" t="s">
        <v>50</v>
      </c>
      <c r="B150" s="30">
        <v>4.1755152013576307E-4</v>
      </c>
      <c r="C150" s="10">
        <v>9.1534288022500473E-4</v>
      </c>
      <c r="D150" s="10">
        <v>5.7685585824480479E-5</v>
      </c>
      <c r="E150" s="10">
        <v>1.7746994025153763E-3</v>
      </c>
      <c r="F150" s="10">
        <v>-3.7399060834459593E-4</v>
      </c>
      <c r="G150" s="10">
        <v>9.4435035058621994E-4</v>
      </c>
      <c r="H150" s="10">
        <v>1.8523064788772364E-3</v>
      </c>
      <c r="I150" s="10">
        <v>-2.1821800648584943E-4</v>
      </c>
      <c r="J150" s="10">
        <v>1.421425161538762E-3</v>
      </c>
      <c r="K150" s="10">
        <v>1.1204144825834167E-3</v>
      </c>
      <c r="L150" s="10">
        <v>8.7996341339272889E-4</v>
      </c>
      <c r="M150" s="10">
        <v>5.7517725315747194E-4</v>
      </c>
      <c r="N150" s="34">
        <v>2.5633241352360264E-3</v>
      </c>
      <c r="O150" s="10">
        <v>8.1406764703684763E-4</v>
      </c>
      <c r="P150" s="10">
        <v>7.2132089488558817E-4</v>
      </c>
      <c r="Q150" s="10">
        <v>1.3585711290401085E-3</v>
      </c>
      <c r="R150" s="10">
        <v>1.0708024030304808E-3</v>
      </c>
      <c r="S150" s="10">
        <v>1.0093024182670908E-3</v>
      </c>
      <c r="T150" s="10">
        <v>1.4714051754005802E-3</v>
      </c>
      <c r="U150" s="10">
        <v>7.3325729960587252E-4</v>
      </c>
      <c r="V150" s="10">
        <v>1.0138312438658474E-3</v>
      </c>
      <c r="W150" s="10">
        <v>4.3273563406914437E-4</v>
      </c>
      <c r="X150" s="10">
        <v>-1.3852161699693757E-4</v>
      </c>
      <c r="Y150" s="10">
        <v>8.8158263623905548E-4</v>
      </c>
      <c r="Z150" s="10">
        <v>3.0254715807437706E-4</v>
      </c>
      <c r="AA150" s="10">
        <v>1.009932496695749E-3</v>
      </c>
      <c r="AB150" s="10">
        <v>2.4268870821675634E-4</v>
      </c>
    </row>
    <row r="151" spans="1:28" x14ac:dyDescent="0.2">
      <c r="A151" s="25" t="s">
        <v>49</v>
      </c>
      <c r="B151" s="30">
        <v>2.5879842283123533E-4</v>
      </c>
      <c r="C151" s="10">
        <v>1.0929895197308551E-3</v>
      </c>
      <c r="D151" s="10">
        <v>2.4560418423143795E-4</v>
      </c>
      <c r="E151" s="10">
        <v>1.1850003128726658E-3</v>
      </c>
      <c r="F151" s="10">
        <v>-3.1260090208267338E-4</v>
      </c>
      <c r="G151" s="10">
        <v>5.5890135087639857E-4</v>
      </c>
      <c r="H151" s="10">
        <v>2.0325309912754739E-3</v>
      </c>
      <c r="I151" s="10">
        <v>1.7933809774947076E-4</v>
      </c>
      <c r="J151" s="10">
        <v>9.1691981649865448E-4</v>
      </c>
      <c r="K151" s="10">
        <v>4.8742756477598484E-4</v>
      </c>
      <c r="L151" s="10">
        <v>8.2605212254094015E-4</v>
      </c>
      <c r="M151" s="10">
        <v>9.165932156780601E-4</v>
      </c>
      <c r="N151" s="10">
        <v>8.1406764703684763E-4</v>
      </c>
      <c r="O151" s="34">
        <v>1.7210987231562481E-3</v>
      </c>
      <c r="P151" s="10">
        <v>2.2025873359254349E-4</v>
      </c>
      <c r="Q151" s="10">
        <v>6.3205523473813243E-4</v>
      </c>
      <c r="R151" s="10">
        <v>9.3401161791010015E-4</v>
      </c>
      <c r="S151" s="10">
        <v>2.8614009109705784E-4</v>
      </c>
      <c r="T151" s="10">
        <v>3.689672282072465E-4</v>
      </c>
      <c r="U151" s="10">
        <v>4.6780937108811219E-4</v>
      </c>
      <c r="V151" s="10">
        <v>7.7835862925549357E-4</v>
      </c>
      <c r="W151" s="10">
        <v>1.1631339878272091E-3</v>
      </c>
      <c r="X151" s="10">
        <v>3.4074820168990939E-4</v>
      </c>
      <c r="Y151" s="10">
        <v>6.2006964601329603E-4</v>
      </c>
      <c r="Z151" s="10">
        <v>4.576229597559875E-4</v>
      </c>
      <c r="AA151" s="10">
        <v>1.1777291047480932E-3</v>
      </c>
      <c r="AB151" s="10">
        <v>4.8721953469550982E-4</v>
      </c>
    </row>
    <row r="152" spans="1:28" x14ac:dyDescent="0.2">
      <c r="A152" s="25" t="s">
        <v>37</v>
      </c>
      <c r="B152" s="30">
        <v>1.0458359620189295E-3</v>
      </c>
      <c r="C152" s="10">
        <v>1.5248770343809983E-3</v>
      </c>
      <c r="D152" s="10">
        <v>1.1334726281828007E-3</v>
      </c>
      <c r="E152" s="10">
        <v>1.0846672581615012E-3</v>
      </c>
      <c r="F152" s="10">
        <v>2.8178877812256981E-3</v>
      </c>
      <c r="G152" s="10">
        <v>1.6654208203581234E-3</v>
      </c>
      <c r="H152" s="10">
        <v>2.6900662575632617E-4</v>
      </c>
      <c r="I152" s="10">
        <v>1.3592724947575736E-3</v>
      </c>
      <c r="J152" s="10">
        <v>8.3426042884582601E-4</v>
      </c>
      <c r="K152" s="10">
        <v>4.8676443920466547E-4</v>
      </c>
      <c r="L152" s="10">
        <v>3.9390047076203974E-4</v>
      </c>
      <c r="M152" s="10">
        <v>2.6663877166510173E-3</v>
      </c>
      <c r="N152" s="10">
        <v>7.2132089488558817E-4</v>
      </c>
      <c r="O152" s="10">
        <v>2.2025873359254349E-4</v>
      </c>
      <c r="P152" s="34">
        <v>3.3522186436045153E-3</v>
      </c>
      <c r="Q152" s="10">
        <v>2.0915508219838765E-3</v>
      </c>
      <c r="R152" s="10">
        <v>1.5630393307675685E-3</v>
      </c>
      <c r="S152" s="10">
        <v>1.5581311121370049E-3</v>
      </c>
      <c r="T152" s="10">
        <v>2.5590668934866705E-3</v>
      </c>
      <c r="U152" s="10">
        <v>7.2132492307651309E-4</v>
      </c>
      <c r="V152" s="10">
        <v>3.8814256342976439E-3</v>
      </c>
      <c r="W152" s="10">
        <v>9.8672454796497723E-4</v>
      </c>
      <c r="X152" s="10">
        <v>1.9134502474791658E-3</v>
      </c>
      <c r="Y152" s="10">
        <v>1.6678824080203238E-3</v>
      </c>
      <c r="Z152" s="10">
        <v>2.1827911800113447E-3</v>
      </c>
      <c r="AA152" s="10">
        <v>2.5916730595344013E-3</v>
      </c>
      <c r="AB152" s="10">
        <v>3.132320369783577E-4</v>
      </c>
    </row>
    <row r="153" spans="1:28" x14ac:dyDescent="0.2">
      <c r="A153" s="25" t="s">
        <v>38</v>
      </c>
      <c r="B153" s="30">
        <v>6.1323842087278009E-4</v>
      </c>
      <c r="C153" s="10">
        <v>6.360847625356133E-4</v>
      </c>
      <c r="D153" s="10">
        <v>1.8533708793134101E-3</v>
      </c>
      <c r="E153" s="10">
        <v>1.2169975482438946E-3</v>
      </c>
      <c r="F153" s="10">
        <v>2.8934859114296177E-5</v>
      </c>
      <c r="G153" s="10">
        <v>2.870743050575464E-4</v>
      </c>
      <c r="H153" s="10">
        <v>1.4720513508718997E-3</v>
      </c>
      <c r="I153" s="10">
        <v>9.5760458654260976E-4</v>
      </c>
      <c r="J153" s="10">
        <v>4.3782905787048134E-4</v>
      </c>
      <c r="K153" s="10">
        <v>1.2735474842915991E-3</v>
      </c>
      <c r="L153" s="10">
        <v>6.6832551877820897E-4</v>
      </c>
      <c r="M153" s="10">
        <v>1.6487659235186565E-3</v>
      </c>
      <c r="N153" s="10">
        <v>1.3585711290401085E-3</v>
      </c>
      <c r="O153" s="10">
        <v>6.3205523473813243E-4</v>
      </c>
      <c r="P153" s="10">
        <v>2.0915508219838765E-3</v>
      </c>
      <c r="Q153" s="34">
        <v>6.3948628075743592E-3</v>
      </c>
      <c r="R153" s="10">
        <v>3.3566111129590382E-3</v>
      </c>
      <c r="S153" s="10">
        <v>1.1745138403527404E-3</v>
      </c>
      <c r="T153" s="10">
        <v>1.783953955111589E-3</v>
      </c>
      <c r="U153" s="10">
        <v>6.0181570000011821E-4</v>
      </c>
      <c r="V153" s="10">
        <v>3.1264485882259671E-3</v>
      </c>
      <c r="W153" s="10">
        <v>1.2334197984547328E-3</v>
      </c>
      <c r="X153" s="10">
        <v>8.1514997902189051E-4</v>
      </c>
      <c r="Y153" s="10">
        <v>2.1431770321409479E-3</v>
      </c>
      <c r="Z153" s="10">
        <v>3.4801977547420078E-4</v>
      </c>
      <c r="AA153" s="10">
        <v>7.1039471665467391E-4</v>
      </c>
      <c r="AB153" s="10">
        <v>8.406353206871376E-4</v>
      </c>
    </row>
    <row r="154" spans="1:28" x14ac:dyDescent="0.2">
      <c r="A154" s="25" t="s">
        <v>39</v>
      </c>
      <c r="B154" s="30">
        <v>1.1030241852625954E-3</v>
      </c>
      <c r="C154" s="10">
        <v>1.3733534577023139E-3</v>
      </c>
      <c r="D154" s="10">
        <v>-2.1031707569643078E-3</v>
      </c>
      <c r="E154" s="10">
        <v>2.4883320123058332E-3</v>
      </c>
      <c r="F154" s="10">
        <v>1.8382520362066697E-3</v>
      </c>
      <c r="G154" s="10">
        <v>1.069932003778447E-3</v>
      </c>
      <c r="H154" s="10">
        <v>4.328784567508721E-3</v>
      </c>
      <c r="I154" s="10">
        <v>-5.4051292648569268E-4</v>
      </c>
      <c r="J154" s="10">
        <v>1.8938055526057716E-3</v>
      </c>
      <c r="K154" s="10">
        <v>1.1606733887011057E-3</v>
      </c>
      <c r="L154" s="10">
        <v>1.84632838030308E-3</v>
      </c>
      <c r="M154" s="10">
        <v>2.7650108324135665E-3</v>
      </c>
      <c r="N154" s="10">
        <v>1.0708024030304808E-3</v>
      </c>
      <c r="O154" s="10">
        <v>9.3401161791010015E-4</v>
      </c>
      <c r="P154" s="10">
        <v>1.5630393307675685E-3</v>
      </c>
      <c r="Q154" s="10">
        <v>3.3566111129590382E-3</v>
      </c>
      <c r="R154" s="34">
        <v>1.6314829907923503E-2</v>
      </c>
      <c r="S154" s="10">
        <v>1.6868323514907192E-3</v>
      </c>
      <c r="T154" s="10">
        <v>1.9631710048914502E-3</v>
      </c>
      <c r="U154" s="10">
        <v>2.4644701349935197E-3</v>
      </c>
      <c r="V154" s="10">
        <v>4.1511302334606088E-3</v>
      </c>
      <c r="W154" s="10">
        <v>1.3686631908369719E-3</v>
      </c>
      <c r="X154" s="10">
        <v>3.7401826164181759E-3</v>
      </c>
      <c r="Y154" s="10">
        <v>2.7161618290678581E-3</v>
      </c>
      <c r="Z154" s="10">
        <v>2.2054898760231591E-3</v>
      </c>
      <c r="AA154" s="10">
        <v>1.4492252651471206E-3</v>
      </c>
      <c r="AB154" s="10">
        <v>5.709044000339965E-4</v>
      </c>
    </row>
    <row r="155" spans="1:28" x14ac:dyDescent="0.2">
      <c r="A155" s="25" t="s">
        <v>54</v>
      </c>
      <c r="B155" s="30">
        <v>1.0798364014313528E-3</v>
      </c>
      <c r="C155" s="10">
        <v>9.5891005878028033E-4</v>
      </c>
      <c r="D155" s="10">
        <v>2.7244602673439446E-4</v>
      </c>
      <c r="E155" s="10">
        <v>9.2760559274160826E-4</v>
      </c>
      <c r="F155" s="10">
        <v>3.2239815616079827E-3</v>
      </c>
      <c r="G155" s="10">
        <v>1.3980230977499795E-3</v>
      </c>
      <c r="H155" s="10">
        <v>2.0377933455351326E-3</v>
      </c>
      <c r="I155" s="10">
        <v>4.5505327130072328E-4</v>
      </c>
      <c r="J155" s="10">
        <v>1.3479513199069592E-3</v>
      </c>
      <c r="K155" s="10">
        <v>-2.3433152447283447E-4</v>
      </c>
      <c r="L155" s="10">
        <v>8.0031780531054578E-5</v>
      </c>
      <c r="M155" s="10">
        <v>2.6229389736225172E-3</v>
      </c>
      <c r="N155" s="10">
        <v>1.0093024182670908E-3</v>
      </c>
      <c r="O155" s="10">
        <v>2.8614009109705784E-4</v>
      </c>
      <c r="P155" s="10">
        <v>1.5581311121370049E-3</v>
      </c>
      <c r="Q155" s="10">
        <v>1.1745138403527404E-3</v>
      </c>
      <c r="R155" s="10">
        <v>1.6868323514907192E-3</v>
      </c>
      <c r="S155" s="34">
        <v>6.6654601308457065E-3</v>
      </c>
      <c r="T155" s="10">
        <v>1.6520625357148804E-3</v>
      </c>
      <c r="U155" s="10">
        <v>-2.1117080389717173E-4</v>
      </c>
      <c r="V155" s="10">
        <v>2.8968077891090628E-3</v>
      </c>
      <c r="W155" s="10">
        <v>1.6688088236033283E-3</v>
      </c>
      <c r="X155" s="10">
        <v>1.4546435643415308E-3</v>
      </c>
      <c r="Y155" s="10">
        <v>8.4105045187295754E-4</v>
      </c>
      <c r="Z155" s="10">
        <v>2.1749033756100424E-3</v>
      </c>
      <c r="AA155" s="10">
        <v>1.3032619804338528E-3</v>
      </c>
      <c r="AB155" s="10">
        <v>-6.4593816525626438E-4</v>
      </c>
    </row>
    <row r="156" spans="1:28" x14ac:dyDescent="0.2">
      <c r="A156" s="25" t="s">
        <v>40</v>
      </c>
      <c r="B156" s="30">
        <v>1.1000364638023173E-3</v>
      </c>
      <c r="C156" s="10">
        <v>1.0582927184980616E-3</v>
      </c>
      <c r="D156" s="10">
        <v>1.6045805819161784E-3</v>
      </c>
      <c r="E156" s="10">
        <v>2.0227735492638448E-3</v>
      </c>
      <c r="F156" s="10">
        <v>2.6047336215413272E-3</v>
      </c>
      <c r="G156" s="10">
        <v>1.5135893016797052E-3</v>
      </c>
      <c r="H156" s="10">
        <v>1.7642109567822535E-3</v>
      </c>
      <c r="I156" s="10">
        <v>3.5073303482522234E-4</v>
      </c>
      <c r="J156" s="10">
        <v>1.5144947794184457E-3</v>
      </c>
      <c r="K156" s="10">
        <v>9.5753345882265803E-4</v>
      </c>
      <c r="L156" s="10">
        <v>8.2737932332121208E-4</v>
      </c>
      <c r="M156" s="10">
        <v>2.7557451065621536E-3</v>
      </c>
      <c r="N156" s="10">
        <v>1.4714051754005802E-3</v>
      </c>
      <c r="O156" s="10">
        <v>3.689672282072465E-4</v>
      </c>
      <c r="P156" s="10">
        <v>2.5590668934866705E-3</v>
      </c>
      <c r="Q156" s="10">
        <v>1.783953955111589E-3</v>
      </c>
      <c r="R156" s="10">
        <v>1.9631710048914502E-3</v>
      </c>
      <c r="S156" s="10">
        <v>1.6520625357148804E-3</v>
      </c>
      <c r="T156" s="34">
        <v>4.1746895871549328E-3</v>
      </c>
      <c r="U156" s="10">
        <v>2.1718609762989604E-3</v>
      </c>
      <c r="V156" s="10">
        <v>3.151774770768479E-3</v>
      </c>
      <c r="W156" s="10">
        <v>1.2825188457071574E-3</v>
      </c>
      <c r="X156" s="10">
        <v>9.8996277226330262E-4</v>
      </c>
      <c r="Y156" s="10">
        <v>2.3765837583290352E-3</v>
      </c>
      <c r="Z156" s="10">
        <v>2.2811543897385956E-3</v>
      </c>
      <c r="AA156" s="10">
        <v>3.3894490385872555E-3</v>
      </c>
      <c r="AB156" s="10">
        <v>3.0171796265161436E-4</v>
      </c>
    </row>
    <row r="157" spans="1:28" x14ac:dyDescent="0.2">
      <c r="A157" s="25" t="s">
        <v>41</v>
      </c>
      <c r="B157" s="30">
        <v>4.8164593351474966E-4</v>
      </c>
      <c r="C157" s="10">
        <v>4.0664648158091261E-4</v>
      </c>
      <c r="D157" s="10">
        <v>1.3266464916079285E-3</v>
      </c>
      <c r="E157" s="10">
        <v>1.6819753434249459E-3</v>
      </c>
      <c r="F157" s="10">
        <v>5.3368824989481951E-4</v>
      </c>
      <c r="G157" s="10">
        <v>8.550077467749049E-4</v>
      </c>
      <c r="H157" s="10">
        <v>2.2434885096133269E-3</v>
      </c>
      <c r="I157" s="10">
        <v>-9.5669783515104435E-5</v>
      </c>
      <c r="J157" s="10">
        <v>1.3223582466480698E-3</v>
      </c>
      <c r="K157" s="10">
        <v>1.5409486493684848E-4</v>
      </c>
      <c r="L157" s="10">
        <v>6.7487182967373679E-4</v>
      </c>
      <c r="M157" s="10">
        <v>9.3045659389180192E-4</v>
      </c>
      <c r="N157" s="10">
        <v>7.3325729960587252E-4</v>
      </c>
      <c r="O157" s="10">
        <v>4.6780937108811219E-4</v>
      </c>
      <c r="P157" s="10">
        <v>7.2132492307651309E-4</v>
      </c>
      <c r="Q157" s="10">
        <v>6.0181570000011821E-4</v>
      </c>
      <c r="R157" s="10">
        <v>2.4644701349935197E-3</v>
      </c>
      <c r="S157" s="10">
        <v>-2.1117080389717173E-4</v>
      </c>
      <c r="T157" s="10">
        <v>2.1718609762989604E-3</v>
      </c>
      <c r="U157" s="34">
        <v>3.9017813844057811E-3</v>
      </c>
      <c r="V157" s="10">
        <v>1.1276752902864022E-3</v>
      </c>
      <c r="W157" s="10">
        <v>4.6057644899558315E-4</v>
      </c>
      <c r="X157" s="10">
        <v>2.0335232935336984E-4</v>
      </c>
      <c r="Y157" s="10">
        <v>1.5133862851236823E-3</v>
      </c>
      <c r="Z157" s="10">
        <v>1.3392346130811543E-3</v>
      </c>
      <c r="AA157" s="10">
        <v>2.6518418511593507E-3</v>
      </c>
      <c r="AB157" s="10">
        <v>-2.041432459782587E-4</v>
      </c>
    </row>
    <row r="158" spans="1:28" x14ac:dyDescent="0.2">
      <c r="A158" s="25" t="s">
        <v>42</v>
      </c>
      <c r="B158" s="30">
        <v>1.6541364302259658E-3</v>
      </c>
      <c r="C158" s="10">
        <v>2.1004940507400325E-3</v>
      </c>
      <c r="D158" s="10">
        <v>1.3409104511681509E-3</v>
      </c>
      <c r="E158" s="10">
        <v>1.8954403311715194E-3</v>
      </c>
      <c r="F158" s="10">
        <v>3.9796650627062407E-3</v>
      </c>
      <c r="G158" s="10">
        <v>2.464323750842047E-3</v>
      </c>
      <c r="H158" s="10">
        <v>1.1796452340612261E-3</v>
      </c>
      <c r="I158" s="10">
        <v>1.3816177481729638E-3</v>
      </c>
      <c r="J158" s="10">
        <v>1.6952588118074891E-3</v>
      </c>
      <c r="K158" s="10">
        <v>1.0352480666758613E-3</v>
      </c>
      <c r="L158" s="10">
        <v>1.0347957738017753E-3</v>
      </c>
      <c r="M158" s="10">
        <v>4.0651085243742485E-3</v>
      </c>
      <c r="N158" s="10">
        <v>1.0138312438658474E-3</v>
      </c>
      <c r="O158" s="10">
        <v>7.7835862925549357E-4</v>
      </c>
      <c r="P158" s="10">
        <v>3.8814256342976439E-3</v>
      </c>
      <c r="Q158" s="10">
        <v>3.1264485882259671E-3</v>
      </c>
      <c r="R158" s="10">
        <v>4.1511302334606088E-3</v>
      </c>
      <c r="S158" s="10">
        <v>2.8968077891090628E-3</v>
      </c>
      <c r="T158" s="10">
        <v>3.151774770768479E-3</v>
      </c>
      <c r="U158" s="10">
        <v>1.1276752902864022E-3</v>
      </c>
      <c r="V158" s="34">
        <v>6.18449827012558E-3</v>
      </c>
      <c r="W158" s="10">
        <v>2.5633227641806934E-3</v>
      </c>
      <c r="X158" s="10">
        <v>3.113994782636559E-3</v>
      </c>
      <c r="Y158" s="10">
        <v>2.4915415797043864E-3</v>
      </c>
      <c r="Z158" s="10">
        <v>2.8535068933594468E-3</v>
      </c>
      <c r="AA158" s="10">
        <v>3.648990515433599E-3</v>
      </c>
      <c r="AB158" s="10">
        <v>2.6754706479969093E-4</v>
      </c>
    </row>
    <row r="159" spans="1:28" x14ac:dyDescent="0.2">
      <c r="A159" s="25" t="s">
        <v>55</v>
      </c>
      <c r="B159" s="30">
        <v>8.0534874408587148E-4</v>
      </c>
      <c r="C159" s="10">
        <v>8.5019220320781488E-4</v>
      </c>
      <c r="D159" s="10">
        <v>7.3411484061351208E-4</v>
      </c>
      <c r="E159" s="10">
        <v>1.8512821246464937E-3</v>
      </c>
      <c r="F159" s="10">
        <v>1.6213105528903337E-3</v>
      </c>
      <c r="G159" s="10">
        <v>1.1746204517794113E-3</v>
      </c>
      <c r="H159" s="10">
        <v>3.4968653616586289E-3</v>
      </c>
      <c r="I159" s="10">
        <v>3.8879800078778513E-4</v>
      </c>
      <c r="J159" s="10">
        <v>1.9229196866679097E-3</v>
      </c>
      <c r="K159" s="10">
        <v>6.3523928090703223E-4</v>
      </c>
      <c r="L159" s="10">
        <v>1.1764285965921433E-3</v>
      </c>
      <c r="M159" s="10">
        <v>2.205878347029741E-3</v>
      </c>
      <c r="N159" s="10">
        <v>4.3273563406914437E-4</v>
      </c>
      <c r="O159" s="10">
        <v>1.1631339878272091E-3</v>
      </c>
      <c r="P159" s="10">
        <v>9.8672454796497723E-4</v>
      </c>
      <c r="Q159" s="10">
        <v>1.2334197984547328E-3</v>
      </c>
      <c r="R159" s="10">
        <v>1.3686631908369719E-3</v>
      </c>
      <c r="S159" s="10">
        <v>1.6688088236033283E-3</v>
      </c>
      <c r="T159" s="10">
        <v>1.2825188457071574E-3</v>
      </c>
      <c r="U159" s="10">
        <v>4.6057644899558315E-4</v>
      </c>
      <c r="V159" s="10">
        <v>2.5633227641806934E-3</v>
      </c>
      <c r="W159" s="34">
        <v>5.0718369783921786E-3</v>
      </c>
      <c r="X159" s="10">
        <v>1.7675394069992256E-3</v>
      </c>
      <c r="Y159" s="10">
        <v>1.2314603669735362E-3</v>
      </c>
      <c r="Z159" s="10">
        <v>2.1496218993317653E-3</v>
      </c>
      <c r="AA159" s="10">
        <v>2.1342484472912297E-3</v>
      </c>
      <c r="AB159" s="10">
        <v>4.744182680104908E-4</v>
      </c>
    </row>
    <row r="160" spans="1:28" x14ac:dyDescent="0.2">
      <c r="A160" s="25" t="s">
        <v>43</v>
      </c>
      <c r="B160" s="30">
        <v>1.452202802854402E-3</v>
      </c>
      <c r="C160" s="10">
        <v>-1.135106831779178E-4</v>
      </c>
      <c r="D160" s="10">
        <v>2.4692182156805229E-3</v>
      </c>
      <c r="E160" s="10">
        <v>1.8211076247418379E-3</v>
      </c>
      <c r="F160" s="10">
        <v>2.310355579919896E-3</v>
      </c>
      <c r="G160" s="10">
        <v>1.7794980768841423E-3</v>
      </c>
      <c r="H160" s="10">
        <v>1.6576242180725144E-3</v>
      </c>
      <c r="I160" s="10">
        <v>1.1197287248236054E-3</v>
      </c>
      <c r="J160" s="10">
        <v>1.8942661052004962E-3</v>
      </c>
      <c r="K160" s="10">
        <v>7.6902672137209581E-5</v>
      </c>
      <c r="L160" s="10">
        <v>7.223260946867577E-4</v>
      </c>
      <c r="M160" s="10">
        <v>1.5836920085642815E-3</v>
      </c>
      <c r="N160" s="10">
        <v>-1.3852161699693757E-4</v>
      </c>
      <c r="O160" s="10">
        <v>3.4074820168990939E-4</v>
      </c>
      <c r="P160" s="10">
        <v>1.9134502474791658E-3</v>
      </c>
      <c r="Q160" s="10">
        <v>8.1514997902189051E-4</v>
      </c>
      <c r="R160" s="10">
        <v>3.7401826164181759E-3</v>
      </c>
      <c r="S160" s="10">
        <v>1.4546435643415308E-3</v>
      </c>
      <c r="T160" s="10">
        <v>9.8996277226330262E-4</v>
      </c>
      <c r="U160" s="10">
        <v>2.0335232935336984E-4</v>
      </c>
      <c r="V160" s="10">
        <v>3.113994782636559E-3</v>
      </c>
      <c r="W160" s="10">
        <v>1.7675394069992256E-3</v>
      </c>
      <c r="X160" s="34">
        <v>6.6483198471064212E-3</v>
      </c>
      <c r="Y160" s="10">
        <v>1.107894968932463E-3</v>
      </c>
      <c r="Z160" s="10">
        <v>2.3748651916432818E-3</v>
      </c>
      <c r="AA160" s="10">
        <v>2.1797254497343196E-3</v>
      </c>
      <c r="AB160" s="10">
        <v>-1.1004720255156858E-3</v>
      </c>
    </row>
    <row r="161" spans="1:29" x14ac:dyDescent="0.2">
      <c r="A161" s="25" t="s">
        <v>44</v>
      </c>
      <c r="B161" s="30">
        <v>9.0979977866768598E-4</v>
      </c>
      <c r="C161" s="10">
        <v>5.0631114138010528E-4</v>
      </c>
      <c r="D161" s="10">
        <v>1.2352811563723072E-3</v>
      </c>
      <c r="E161" s="10">
        <v>1.3536576253983237E-3</v>
      </c>
      <c r="F161" s="10">
        <v>1.4669289291433991E-3</v>
      </c>
      <c r="G161" s="10">
        <v>5.8789197629966101E-4</v>
      </c>
      <c r="H161" s="10">
        <v>1.4736572006095734E-3</v>
      </c>
      <c r="I161" s="10">
        <v>1.0984255814207135E-3</v>
      </c>
      <c r="J161" s="10">
        <v>1.1764164402414518E-3</v>
      </c>
      <c r="K161" s="10">
        <v>8.6729908980471746E-4</v>
      </c>
      <c r="L161" s="10">
        <v>9.8045451815555575E-4</v>
      </c>
      <c r="M161" s="10">
        <v>1.9843712478203254E-3</v>
      </c>
      <c r="N161" s="10">
        <v>8.8158263623905548E-4</v>
      </c>
      <c r="O161" s="10">
        <v>6.2006964601329603E-4</v>
      </c>
      <c r="P161" s="10">
        <v>1.6678824080203238E-3</v>
      </c>
      <c r="Q161" s="10">
        <v>2.1431770321409479E-3</v>
      </c>
      <c r="R161" s="10">
        <v>2.7161618290678581E-3</v>
      </c>
      <c r="S161" s="10">
        <v>8.4105045187295754E-4</v>
      </c>
      <c r="T161" s="10">
        <v>2.3765837583290352E-3</v>
      </c>
      <c r="U161" s="10">
        <v>1.5133862851236823E-3</v>
      </c>
      <c r="V161" s="10">
        <v>2.4915415797043864E-3</v>
      </c>
      <c r="W161" s="10">
        <v>1.2314603669735362E-3</v>
      </c>
      <c r="X161" s="10">
        <v>1.107894968932463E-3</v>
      </c>
      <c r="Y161" s="34">
        <v>2.4150306658306852E-3</v>
      </c>
      <c r="Z161" s="10">
        <v>1.7581444343491019E-3</v>
      </c>
      <c r="AA161" s="10">
        <v>2.4452467815339186E-3</v>
      </c>
      <c r="AB161" s="10">
        <v>5.603014330746789E-4</v>
      </c>
    </row>
    <row r="162" spans="1:29" x14ac:dyDescent="0.2">
      <c r="A162" s="25" t="s">
        <v>25</v>
      </c>
      <c r="B162" s="30">
        <v>1.2584144731710419E-3</v>
      </c>
      <c r="C162" s="10">
        <v>8.7849284185507494E-4</v>
      </c>
      <c r="D162" s="10">
        <v>8.8851881552248573E-4</v>
      </c>
      <c r="E162" s="10">
        <v>1.8985481474111654E-3</v>
      </c>
      <c r="F162" s="10">
        <v>3.3883767341899408E-3</v>
      </c>
      <c r="G162" s="10">
        <v>1.5417483543123552E-3</v>
      </c>
      <c r="H162" s="10">
        <v>3.2179123724855921E-3</v>
      </c>
      <c r="I162" s="10">
        <v>-8.4169457283726239E-6</v>
      </c>
      <c r="J162" s="10">
        <v>1.6523935108065024E-3</v>
      </c>
      <c r="K162" s="10">
        <v>-1.220583500366543E-4</v>
      </c>
      <c r="L162" s="10">
        <v>5.3329043907596597E-4</v>
      </c>
      <c r="M162" s="10">
        <v>2.5774838745942297E-3</v>
      </c>
      <c r="N162" s="10">
        <v>3.0254715807437706E-4</v>
      </c>
      <c r="O162" s="10">
        <v>4.576229597559875E-4</v>
      </c>
      <c r="P162" s="10">
        <v>2.1827911800113447E-3</v>
      </c>
      <c r="Q162" s="10">
        <v>3.4801977547420078E-4</v>
      </c>
      <c r="R162" s="10">
        <v>2.2054898760231591E-3</v>
      </c>
      <c r="S162" s="10">
        <v>2.1749033756100424E-3</v>
      </c>
      <c r="T162" s="10">
        <v>2.2811543897385956E-3</v>
      </c>
      <c r="U162" s="10">
        <v>1.3392346130811543E-3</v>
      </c>
      <c r="V162" s="10">
        <v>2.8535068933594468E-3</v>
      </c>
      <c r="W162" s="10">
        <v>2.1496218993317653E-3</v>
      </c>
      <c r="X162" s="10">
        <v>2.3748651916432818E-3</v>
      </c>
      <c r="Y162" s="10">
        <v>1.7581444343491019E-3</v>
      </c>
      <c r="Z162" s="34">
        <v>4.5565070229168945E-3</v>
      </c>
      <c r="AA162" s="10">
        <v>4.173665882269125E-3</v>
      </c>
      <c r="AB162" s="10">
        <v>1.7546986473545594E-4</v>
      </c>
    </row>
    <row r="163" spans="1:29" x14ac:dyDescent="0.2">
      <c r="A163" s="25" t="s">
        <v>46</v>
      </c>
      <c r="B163" s="30">
        <v>1.7125551023446589E-3</v>
      </c>
      <c r="C163" s="10">
        <v>8.5682617781785906E-4</v>
      </c>
      <c r="D163" s="10">
        <v>2.4151609370235763E-3</v>
      </c>
      <c r="E163" s="10">
        <v>3.1890562006394027E-3</v>
      </c>
      <c r="F163" s="10">
        <v>3.2901395487892836E-3</v>
      </c>
      <c r="G163" s="10">
        <v>2.3761272452669001E-3</v>
      </c>
      <c r="H163" s="10">
        <v>4.1415993782103963E-3</v>
      </c>
      <c r="I163" s="10">
        <v>1.4472137451004759E-4</v>
      </c>
      <c r="J163" s="10">
        <v>2.3538579084470814E-3</v>
      </c>
      <c r="K163" s="10">
        <v>7.8878756224625573E-4</v>
      </c>
      <c r="L163" s="10">
        <v>8.4238764411545758E-4</v>
      </c>
      <c r="M163" s="10">
        <v>4.0592607073010739E-3</v>
      </c>
      <c r="N163" s="10">
        <v>1.009932496695749E-3</v>
      </c>
      <c r="O163" s="10">
        <v>1.1777291047480932E-3</v>
      </c>
      <c r="P163" s="10">
        <v>2.5916730595344013E-3</v>
      </c>
      <c r="Q163" s="10">
        <v>7.1039471665467391E-4</v>
      </c>
      <c r="R163" s="10">
        <v>1.4492252651471206E-3</v>
      </c>
      <c r="S163" s="10">
        <v>1.3032619804338528E-3</v>
      </c>
      <c r="T163" s="10">
        <v>3.3894490385872555E-3</v>
      </c>
      <c r="U163" s="10">
        <v>2.6518418511593507E-3</v>
      </c>
      <c r="V163" s="10">
        <v>3.648990515433599E-3</v>
      </c>
      <c r="W163" s="10">
        <v>2.1342484472912297E-3</v>
      </c>
      <c r="X163" s="10">
        <v>2.1797254497343196E-3</v>
      </c>
      <c r="Y163" s="10">
        <v>2.4452467815339186E-3</v>
      </c>
      <c r="Z163" s="10">
        <v>4.173665882269125E-3</v>
      </c>
      <c r="AA163" s="34">
        <v>7.2706187605753687E-3</v>
      </c>
      <c r="AB163" s="10">
        <v>3.1242469725578274E-4</v>
      </c>
    </row>
    <row r="164" spans="1:29" x14ac:dyDescent="0.2">
      <c r="A164" s="25" t="s">
        <v>45</v>
      </c>
      <c r="B164" s="30">
        <v>-1.0109116927281887E-5</v>
      </c>
      <c r="C164" s="10">
        <v>1.0638179584688335E-3</v>
      </c>
      <c r="D164" s="10">
        <v>-3.0685724917842038E-6</v>
      </c>
      <c r="E164" s="10">
        <v>-6.4878140052260748E-5</v>
      </c>
      <c r="F164" s="10">
        <v>3.6924703655817872E-5</v>
      </c>
      <c r="G164" s="10">
        <v>-4.5560533071346235E-4</v>
      </c>
      <c r="H164" s="10">
        <v>-5.7534648712535786E-4</v>
      </c>
      <c r="I164" s="10">
        <v>9.2563592319665038E-4</v>
      </c>
      <c r="J164" s="10">
        <v>-3.3948959313167637E-4</v>
      </c>
      <c r="K164" s="10">
        <v>5.543700467087393E-4</v>
      </c>
      <c r="L164" s="10">
        <v>3.9009405619324592E-4</v>
      </c>
      <c r="M164" s="10">
        <v>9.8865113736215605E-4</v>
      </c>
      <c r="N164" s="10">
        <v>2.4268870821675634E-4</v>
      </c>
      <c r="O164" s="10">
        <v>4.8721953469550982E-4</v>
      </c>
      <c r="P164" s="10">
        <v>3.132320369783577E-4</v>
      </c>
      <c r="Q164" s="10">
        <v>8.406353206871376E-4</v>
      </c>
      <c r="R164" s="10">
        <v>5.709044000339965E-4</v>
      </c>
      <c r="S164" s="10">
        <v>-6.4593816525626438E-4</v>
      </c>
      <c r="T164" s="10">
        <v>3.0171796265161436E-4</v>
      </c>
      <c r="U164" s="10">
        <v>-2.041432459782587E-4</v>
      </c>
      <c r="V164" s="10">
        <v>2.6754706479969093E-4</v>
      </c>
      <c r="W164" s="10">
        <v>4.744182680104908E-4</v>
      </c>
      <c r="X164" s="10">
        <v>-1.1004720255156858E-3</v>
      </c>
      <c r="Y164" s="10">
        <v>5.603014330746789E-4</v>
      </c>
      <c r="Z164" s="10">
        <v>1.7546986473545594E-4</v>
      </c>
      <c r="AA164" s="10">
        <v>3.1242469725578274E-4</v>
      </c>
      <c r="AB164" s="34">
        <v>3.3190243344150393E-3</v>
      </c>
    </row>
    <row r="166" spans="1:29" ht="24" x14ac:dyDescent="0.2">
      <c r="B166" s="80" t="s">
        <v>72</v>
      </c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29" x14ac:dyDescent="0.2">
      <c r="B167" s="16" t="s">
        <v>70</v>
      </c>
      <c r="C167" s="6" t="s">
        <v>30</v>
      </c>
      <c r="D167" s="6" t="s">
        <v>51</v>
      </c>
      <c r="E167" s="6" t="s">
        <v>52</v>
      </c>
      <c r="F167" s="6" t="s">
        <v>48</v>
      </c>
      <c r="G167" s="6" t="s">
        <v>32</v>
      </c>
      <c r="H167" s="6" t="s">
        <v>33</v>
      </c>
      <c r="I167" s="6" t="s">
        <v>34</v>
      </c>
      <c r="J167" s="6" t="s">
        <v>47</v>
      </c>
      <c r="K167" s="6" t="s">
        <v>35</v>
      </c>
      <c r="L167" s="6" t="s">
        <v>31</v>
      </c>
      <c r="M167" s="6" t="s">
        <v>36</v>
      </c>
      <c r="N167" s="6" t="s">
        <v>50</v>
      </c>
      <c r="O167" s="6" t="s">
        <v>49</v>
      </c>
      <c r="P167" s="6" t="s">
        <v>37</v>
      </c>
      <c r="Q167" s="6" t="s">
        <v>38</v>
      </c>
      <c r="R167" s="6" t="s">
        <v>39</v>
      </c>
      <c r="S167" s="6" t="s">
        <v>54</v>
      </c>
      <c r="T167" s="6" t="s">
        <v>40</v>
      </c>
      <c r="U167" s="6" t="s">
        <v>41</v>
      </c>
      <c r="V167" s="6" t="s">
        <v>42</v>
      </c>
      <c r="W167" s="6" t="s">
        <v>55</v>
      </c>
      <c r="X167" s="6" t="s">
        <v>43</v>
      </c>
      <c r="Y167" s="6" t="s">
        <v>44</v>
      </c>
      <c r="Z167" s="6" t="s">
        <v>25</v>
      </c>
      <c r="AA167" s="6" t="s">
        <v>46</v>
      </c>
      <c r="AB167" s="6" t="s">
        <v>45</v>
      </c>
    </row>
    <row r="168" spans="1:29" x14ac:dyDescent="0.2">
      <c r="A168" s="16" t="s">
        <v>70</v>
      </c>
      <c r="B168" s="20">
        <f t="shared" ref="B168:AB168" si="90">CORREL($B47:$B86,B47:B86)</f>
        <v>1</v>
      </c>
      <c r="C168" s="20">
        <f t="shared" si="90"/>
        <v>0.14815469100335898</v>
      </c>
      <c r="D168" s="20">
        <f t="shared" si="90"/>
        <v>0.33588197583806412</v>
      </c>
      <c r="E168" s="20">
        <f t="shared" si="90"/>
        <v>0.54092545130435188</v>
      </c>
      <c r="F168" s="20">
        <f t="shared" si="90"/>
        <v>0.50484492897707822</v>
      </c>
      <c r="G168" s="20">
        <f t="shared" si="90"/>
        <v>0.55826589363248869</v>
      </c>
      <c r="H168" s="20">
        <f t="shared" si="90"/>
        <v>0.25377196350340969</v>
      </c>
      <c r="I168" s="20">
        <f t="shared" si="90"/>
        <v>0.1249452388645486</v>
      </c>
      <c r="J168" s="20">
        <f t="shared" si="90"/>
        <v>0.52099482986628531</v>
      </c>
      <c r="K168" s="20">
        <f t="shared" si="90"/>
        <v>8.5064457830305265E-2</v>
      </c>
      <c r="L168" s="20">
        <f t="shared" si="90"/>
        <v>0.30706707138854411</v>
      </c>
      <c r="M168" s="20">
        <f t="shared" si="90"/>
        <v>0.61224206131548831</v>
      </c>
      <c r="N168" s="20">
        <f t="shared" si="90"/>
        <v>0.27129694238763374</v>
      </c>
      <c r="O168" s="20">
        <f t="shared" si="90"/>
        <v>0.20520849132533245</v>
      </c>
      <c r="P168" s="20">
        <f t="shared" si="90"/>
        <v>0.59420184529363085</v>
      </c>
      <c r="Q168" s="20">
        <f t="shared" si="90"/>
        <v>0.25226112843496556</v>
      </c>
      <c r="R168" s="20">
        <f t="shared" si="90"/>
        <v>0.28407325868127042</v>
      </c>
      <c r="S168" s="20">
        <f t="shared" si="90"/>
        <v>0.43509038836575559</v>
      </c>
      <c r="T168" s="20">
        <f t="shared" si="90"/>
        <v>0.56005616256720125</v>
      </c>
      <c r="U168" s="20">
        <f t="shared" si="90"/>
        <v>0.25364892445554854</v>
      </c>
      <c r="V168" s="20">
        <f t="shared" si="90"/>
        <v>0.69191968073000587</v>
      </c>
      <c r="W168" s="20">
        <f t="shared" si="90"/>
        <v>0.37199571408643045</v>
      </c>
      <c r="X168" s="20">
        <f t="shared" si="90"/>
        <v>0.58587897290085444</v>
      </c>
      <c r="Y168" s="20">
        <f t="shared" si="90"/>
        <v>0.6090053324480923</v>
      </c>
      <c r="Z168" s="20">
        <f t="shared" si="90"/>
        <v>0.61325948772072658</v>
      </c>
      <c r="AA168" s="20">
        <f t="shared" si="90"/>
        <v>0.66068654290287465</v>
      </c>
      <c r="AB168" s="20">
        <f t="shared" si="90"/>
        <v>-5.772242856196398E-3</v>
      </c>
      <c r="AC168" s="20">
        <f>CORREL($B47:$B81,AC47:AC81)</f>
        <v>0.26872552632492397</v>
      </c>
    </row>
    <row r="169" spans="1:29" x14ac:dyDescent="0.2">
      <c r="C169" s="20"/>
    </row>
    <row r="170" spans="1:29" x14ac:dyDescent="0.2">
      <c r="A170"/>
      <c r="B170" s="79" t="s">
        <v>102</v>
      </c>
      <c r="C170" s="79"/>
      <c r="D170" s="79"/>
      <c r="E170" s="79"/>
    </row>
    <row r="171" spans="1:29" ht="15" customHeight="1" x14ac:dyDescent="0.2">
      <c r="A171"/>
      <c r="B171" s="6" t="s">
        <v>30</v>
      </c>
      <c r="C171" s="20">
        <v>0.14815469100335898</v>
      </c>
      <c r="D171" s="6" t="s">
        <v>37</v>
      </c>
      <c r="E171" s="20">
        <v>0.59420184529363085</v>
      </c>
    </row>
    <row r="172" spans="1:29" ht="17" customHeight="1" x14ac:dyDescent="0.2">
      <c r="A172"/>
      <c r="B172" s="6" t="s">
        <v>51</v>
      </c>
      <c r="C172" s="20">
        <v>0.33588197583806412</v>
      </c>
      <c r="D172" s="6" t="s">
        <v>38</v>
      </c>
      <c r="E172" s="20">
        <v>0.25226112843496556</v>
      </c>
    </row>
    <row r="173" spans="1:29" x14ac:dyDescent="0.2">
      <c r="A173"/>
      <c r="B173" s="6" t="s">
        <v>52</v>
      </c>
      <c r="C173" s="20">
        <v>0.54092545130435188</v>
      </c>
      <c r="D173" s="6" t="s">
        <v>39</v>
      </c>
      <c r="E173" s="20">
        <v>0.28407325868127042</v>
      </c>
    </row>
    <row r="174" spans="1:29" x14ac:dyDescent="0.2">
      <c r="A174"/>
      <c r="B174" s="6" t="s">
        <v>48</v>
      </c>
      <c r="C174" s="20">
        <v>0.50484492897707822</v>
      </c>
      <c r="D174" s="6" t="s">
        <v>54</v>
      </c>
      <c r="E174" s="20">
        <v>0.43509038836575559</v>
      </c>
    </row>
    <row r="175" spans="1:29" x14ac:dyDescent="0.2">
      <c r="A175"/>
      <c r="B175" s="6" t="s">
        <v>32</v>
      </c>
      <c r="C175" s="20">
        <v>0.55826589363248869</v>
      </c>
      <c r="D175" s="6" t="s">
        <v>40</v>
      </c>
      <c r="E175" s="20">
        <v>0.56005616256720125</v>
      </c>
    </row>
    <row r="176" spans="1:29" x14ac:dyDescent="0.2">
      <c r="A176"/>
      <c r="B176" s="6" t="s">
        <v>33</v>
      </c>
      <c r="C176" s="20">
        <v>0.25377196350340969</v>
      </c>
      <c r="D176" s="6" t="s">
        <v>41</v>
      </c>
      <c r="E176" s="20">
        <v>0.25364892445554854</v>
      </c>
    </row>
    <row r="177" spans="1:5" x14ac:dyDescent="0.2">
      <c r="A177"/>
      <c r="B177" s="6" t="s">
        <v>34</v>
      </c>
      <c r="C177" s="20">
        <v>0.1249452388645486</v>
      </c>
      <c r="D177" s="6" t="s">
        <v>42</v>
      </c>
      <c r="E177" s="20">
        <v>0.69191968073000587</v>
      </c>
    </row>
    <row r="178" spans="1:5" x14ac:dyDescent="0.2">
      <c r="A178"/>
      <c r="B178" s="6" t="s">
        <v>47</v>
      </c>
      <c r="C178" s="20">
        <v>0.52099482986628531</v>
      </c>
      <c r="D178" s="6" t="s">
        <v>55</v>
      </c>
      <c r="E178" s="20">
        <v>0.37199571408643045</v>
      </c>
    </row>
    <row r="179" spans="1:5" x14ac:dyDescent="0.2">
      <c r="A179"/>
      <c r="B179" s="6" t="s">
        <v>35</v>
      </c>
      <c r="C179" s="20">
        <v>8.5064457830305265E-2</v>
      </c>
      <c r="D179" s="6" t="s">
        <v>43</v>
      </c>
      <c r="E179" s="20">
        <v>0.58587897290085444</v>
      </c>
    </row>
    <row r="180" spans="1:5" x14ac:dyDescent="0.2">
      <c r="A180"/>
      <c r="B180" s="6" t="s">
        <v>31</v>
      </c>
      <c r="C180" s="20">
        <v>0.30706707138854411</v>
      </c>
      <c r="D180" s="6" t="s">
        <v>44</v>
      </c>
      <c r="E180" s="20">
        <v>0.6090053324480923</v>
      </c>
    </row>
    <row r="181" spans="1:5" x14ac:dyDescent="0.2">
      <c r="A181"/>
      <c r="B181" s="6" t="s">
        <v>36</v>
      </c>
      <c r="C181" s="20">
        <v>0.61224206131548831</v>
      </c>
      <c r="D181" s="6" t="s">
        <v>25</v>
      </c>
      <c r="E181" s="20">
        <v>0.61325948772072658</v>
      </c>
    </row>
    <row r="182" spans="1:5" x14ac:dyDescent="0.2">
      <c r="A182"/>
      <c r="B182" s="6" t="s">
        <v>50</v>
      </c>
      <c r="C182" s="20">
        <v>0.27129694238763374</v>
      </c>
      <c r="D182" s="6" t="s">
        <v>46</v>
      </c>
      <c r="E182" s="20">
        <v>0.66068654290287465</v>
      </c>
    </row>
    <row r="183" spans="1:5" x14ac:dyDescent="0.2">
      <c r="A183"/>
      <c r="B183" s="6" t="s">
        <v>49</v>
      </c>
      <c r="C183" s="20">
        <v>0.20520849132533245</v>
      </c>
      <c r="D183" s="6" t="s">
        <v>45</v>
      </c>
      <c r="E183" s="20">
        <v>-5.772242856196398E-3</v>
      </c>
    </row>
    <row r="184" spans="1:5" x14ac:dyDescent="0.2">
      <c r="A184"/>
      <c r="B184"/>
    </row>
    <row r="185" spans="1:5" x14ac:dyDescent="0.2">
      <c r="A185"/>
      <c r="B185"/>
    </row>
    <row r="186" spans="1:5" x14ac:dyDescent="0.2">
      <c r="A186"/>
      <c r="B186"/>
    </row>
    <row r="187" spans="1:5" x14ac:dyDescent="0.2">
      <c r="A187"/>
      <c r="B187"/>
    </row>
    <row r="188" spans="1:5" x14ac:dyDescent="0.2">
      <c r="A188"/>
      <c r="B188"/>
    </row>
    <row r="189" spans="1:5" x14ac:dyDescent="0.2">
      <c r="A189"/>
      <c r="B189"/>
    </row>
    <row r="190" spans="1:5" x14ac:dyDescent="0.2">
      <c r="A190"/>
      <c r="B190"/>
    </row>
    <row r="191" spans="1:5" x14ac:dyDescent="0.2">
      <c r="A191"/>
      <c r="B191"/>
    </row>
    <row r="192" spans="1:5" x14ac:dyDescent="0.2">
      <c r="A192"/>
      <c r="B192"/>
    </row>
    <row r="193" spans="1:28" x14ac:dyDescent="0.2">
      <c r="A193"/>
      <c r="B193"/>
    </row>
    <row r="194" spans="1:28" x14ac:dyDescent="0.2">
      <c r="A194"/>
      <c r="B194"/>
    </row>
    <row r="195" spans="1:28" x14ac:dyDescent="0.2">
      <c r="A195"/>
      <c r="B195"/>
    </row>
    <row r="196" spans="1:28" x14ac:dyDescent="0.2">
      <c r="A196"/>
      <c r="B196"/>
    </row>
    <row r="197" spans="1:28" ht="24" x14ac:dyDescent="0.2">
      <c r="A197"/>
      <c r="B197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</row>
    <row r="198" spans="1:28" x14ac:dyDescent="0.2">
      <c r="A198"/>
      <c r="B198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</row>
    <row r="199" spans="1:28" x14ac:dyDescent="0.2">
      <c r="A199"/>
      <c r="B199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</row>
    <row r="200" spans="1:28" x14ac:dyDescent="0.2">
      <c r="A200"/>
      <c r="B200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</row>
    <row r="201" spans="1:28" x14ac:dyDescent="0.2">
      <c r="A201"/>
      <c r="B201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</row>
    <row r="202" spans="1:28" ht="15" customHeight="1" x14ac:dyDescent="0.7">
      <c r="A202" s="23"/>
      <c r="B202" s="24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</row>
    <row r="203" spans="1:28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</row>
    <row r="204" spans="1:28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</row>
    <row r="205" spans="1:28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</row>
    <row r="206" spans="1:28" x14ac:dyDescent="0.2">
      <c r="B206" s="18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</row>
    <row r="207" spans="1:28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</row>
    <row r="208" spans="1:28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</row>
    <row r="209" spans="3:28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</row>
    <row r="210" spans="3:28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</row>
  </sheetData>
  <mergeCells count="7">
    <mergeCell ref="B170:E170"/>
    <mergeCell ref="B166:AB166"/>
    <mergeCell ref="B1:AB1"/>
    <mergeCell ref="B45:AB45"/>
    <mergeCell ref="B88:AB88"/>
    <mergeCell ref="B93:AB93"/>
    <mergeCell ref="B136:AB136"/>
  </mergeCells>
  <conditionalFormatting sqref="B138:AB164">
    <cfRule type="cellIs" dxfId="13" priority="17" operator="lessThan">
      <formula>0</formula>
    </cfRule>
    <cfRule type="cellIs" dxfId="12" priority="18" operator="greaterThan">
      <formula>0</formula>
    </cfRule>
  </conditionalFormatting>
  <conditionalFormatting sqref="C169 B168:AC168">
    <cfRule type="cellIs" dxfId="11" priority="15" operator="greaterThan">
      <formula>0</formula>
    </cfRule>
    <cfRule type="cellIs" dxfId="10" priority="16" operator="lessThan">
      <formula>0</formula>
    </cfRule>
  </conditionalFormatting>
  <conditionalFormatting sqref="C171:C183">
    <cfRule type="cellIs" dxfId="9" priority="5" operator="greaterThan">
      <formula>0</formula>
    </cfRule>
    <cfRule type="cellIs" dxfId="8" priority="6" operator="lessThan">
      <formula>0</formula>
    </cfRule>
  </conditionalFormatting>
  <conditionalFormatting sqref="E171:E183">
    <cfRule type="cellIs" dxfId="7" priority="1" operator="greaterThan">
      <formula>0</formula>
    </cfRule>
    <cfRule type="cellIs" dxfId="6" priority="2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7FEAE-24AD-5844-9FB6-858988254369}">
  <dimension ref="A1:TS145"/>
  <sheetViews>
    <sheetView zoomScale="50" zoomScaleNormal="75" workbookViewId="0">
      <selection activeCell="AH47" sqref="AH47"/>
    </sheetView>
  </sheetViews>
  <sheetFormatPr baseColWidth="10" defaultRowHeight="16" x14ac:dyDescent="0.2"/>
  <cols>
    <col min="1" max="1" width="27.1640625" bestFit="1" customWidth="1"/>
    <col min="2" max="2" width="11.83203125" bestFit="1" customWidth="1"/>
    <col min="3" max="8" width="11" bestFit="1" customWidth="1"/>
    <col min="9" max="9" width="11.1640625" customWidth="1"/>
    <col min="10" max="11" width="11" customWidth="1"/>
    <col min="12" max="12" width="13.5" bestFit="1" customWidth="1"/>
    <col min="13" max="13" width="11" bestFit="1" customWidth="1"/>
    <col min="14" max="14" width="15.33203125" bestFit="1" customWidth="1"/>
    <col min="15" max="15" width="13.5" bestFit="1" customWidth="1"/>
    <col min="16" max="19" width="11" bestFit="1" customWidth="1"/>
    <col min="20" max="20" width="13.5" bestFit="1" customWidth="1"/>
    <col min="21" max="21" width="11" bestFit="1" customWidth="1"/>
    <col min="22" max="22" width="13.5" bestFit="1" customWidth="1"/>
    <col min="23" max="28" width="11" bestFit="1" customWidth="1"/>
  </cols>
  <sheetData>
    <row r="1" spans="1:29" ht="30" customHeight="1" x14ac:dyDescent="0.35">
      <c r="A1" s="21" t="s">
        <v>79</v>
      </c>
    </row>
    <row r="2" spans="1:29" ht="24" x14ac:dyDescent="0.2">
      <c r="A2" s="43"/>
      <c r="B2" s="80" t="s">
        <v>60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</row>
    <row r="3" spans="1:29" x14ac:dyDescent="0.2">
      <c r="A3" s="28"/>
      <c r="B3" s="40" t="s">
        <v>73</v>
      </c>
      <c r="C3" s="40" t="s">
        <v>66</v>
      </c>
      <c r="D3" s="6" t="s">
        <v>30</v>
      </c>
      <c r="E3" s="6" t="s">
        <v>51</v>
      </c>
      <c r="F3" s="6" t="s">
        <v>52</v>
      </c>
      <c r="G3" s="6" t="s">
        <v>48</v>
      </c>
      <c r="H3" s="6" t="s">
        <v>32</v>
      </c>
      <c r="I3" s="6" t="s">
        <v>33</v>
      </c>
      <c r="J3" s="6" t="s">
        <v>34</v>
      </c>
      <c r="K3" s="6" t="s">
        <v>47</v>
      </c>
      <c r="L3" s="6" t="s">
        <v>35</v>
      </c>
      <c r="M3" s="6" t="s">
        <v>31</v>
      </c>
      <c r="N3" s="6" t="s">
        <v>36</v>
      </c>
      <c r="O3" s="6" t="s">
        <v>50</v>
      </c>
      <c r="P3" s="6" t="s">
        <v>49</v>
      </c>
      <c r="Q3" s="6" t="s">
        <v>37</v>
      </c>
      <c r="R3" s="6" t="s">
        <v>38</v>
      </c>
      <c r="S3" s="6" t="s">
        <v>39</v>
      </c>
      <c r="T3" s="6" t="s">
        <v>54</v>
      </c>
      <c r="U3" s="6" t="s">
        <v>40</v>
      </c>
      <c r="V3" s="6" t="s">
        <v>41</v>
      </c>
      <c r="W3" s="6" t="s">
        <v>42</v>
      </c>
      <c r="X3" s="6" t="s">
        <v>55</v>
      </c>
      <c r="Y3" s="6" t="s">
        <v>43</v>
      </c>
      <c r="Z3" s="6" t="s">
        <v>44</v>
      </c>
      <c r="AA3" s="6" t="s">
        <v>25</v>
      </c>
      <c r="AB3" s="6" t="s">
        <v>46</v>
      </c>
      <c r="AC3" s="6" t="s">
        <v>45</v>
      </c>
    </row>
    <row r="4" spans="1:29" x14ac:dyDescent="0.2">
      <c r="A4" s="37" t="s">
        <v>30</v>
      </c>
      <c r="B4" s="36">
        <v>1.2107757125727325E-2</v>
      </c>
      <c r="C4" s="45">
        <v>0</v>
      </c>
      <c r="D4" s="61">
        <v>3.2530724251825481E-3</v>
      </c>
      <c r="E4" s="10">
        <v>-6.1698552291677674E-4</v>
      </c>
      <c r="F4" s="10">
        <v>1.1770201952884653E-3</v>
      </c>
      <c r="G4" s="10">
        <v>1.1193631616068179E-3</v>
      </c>
      <c r="H4" s="10">
        <v>9.8482355020898527E-4</v>
      </c>
      <c r="I4" s="10">
        <v>3.99243527030587E-4</v>
      </c>
      <c r="J4" s="10">
        <v>-7.9397062256949548E-4</v>
      </c>
      <c r="K4" s="10">
        <v>4.5182160093884733E-4</v>
      </c>
      <c r="L4" s="10">
        <v>1.1817019620516704E-3</v>
      </c>
      <c r="M4" s="10">
        <v>6.5836273376275879E-4</v>
      </c>
      <c r="N4" s="10">
        <v>1.4458354489836234E-3</v>
      </c>
      <c r="O4" s="10">
        <v>9.1534288022500473E-4</v>
      </c>
      <c r="P4" s="10">
        <v>1.0929895197308551E-3</v>
      </c>
      <c r="Q4" s="10">
        <v>1.5248770343809983E-3</v>
      </c>
      <c r="R4" s="10">
        <v>6.360847625356133E-4</v>
      </c>
      <c r="S4" s="10">
        <v>1.3733534577023139E-3</v>
      </c>
      <c r="T4" s="10">
        <v>9.5891005878028033E-4</v>
      </c>
      <c r="U4" s="10">
        <v>1.0582927184980616E-3</v>
      </c>
      <c r="V4" s="10">
        <v>4.0664648158091261E-4</v>
      </c>
      <c r="W4" s="10">
        <v>2.1004940507400325E-3</v>
      </c>
      <c r="X4" s="10">
        <v>8.5019220320781488E-4</v>
      </c>
      <c r="Y4" s="10">
        <v>-1.135106831779178E-4</v>
      </c>
      <c r="Z4" s="10">
        <v>5.0631114138010528E-4</v>
      </c>
      <c r="AA4" s="10">
        <v>8.7849284185507494E-4</v>
      </c>
      <c r="AB4" s="10">
        <v>8.5682617781785906E-4</v>
      </c>
      <c r="AC4" s="10">
        <v>1.0638179584688335E-3</v>
      </c>
    </row>
    <row r="5" spans="1:29" x14ac:dyDescent="0.2">
      <c r="A5" s="38" t="s">
        <v>51</v>
      </c>
      <c r="B5" s="36">
        <v>8.7203663945776052E-3</v>
      </c>
      <c r="C5" s="44">
        <v>0</v>
      </c>
      <c r="D5" s="10">
        <v>-6.1698552291677674E-4</v>
      </c>
      <c r="E5" s="61">
        <v>7.4265147919282543E-3</v>
      </c>
      <c r="F5" s="10">
        <v>7.8035998700536145E-4</v>
      </c>
      <c r="G5" s="10">
        <v>1.7773119328059596E-3</v>
      </c>
      <c r="H5" s="10">
        <v>1.5839516413737403E-4</v>
      </c>
      <c r="I5" s="10">
        <v>2.0026230555105778E-4</v>
      </c>
      <c r="J5" s="10">
        <v>1.7017999983722448E-3</v>
      </c>
      <c r="K5" s="10">
        <v>7.6611478404396997E-4</v>
      </c>
      <c r="L5" s="10">
        <v>5.7111669007680352E-4</v>
      </c>
      <c r="M5" s="10">
        <v>2.1462377827078366E-5</v>
      </c>
      <c r="N5" s="10">
        <v>1.6652635428942386E-3</v>
      </c>
      <c r="O5" s="10">
        <v>5.7685585824480479E-5</v>
      </c>
      <c r="P5" s="10">
        <v>2.4560418423143795E-4</v>
      </c>
      <c r="Q5" s="10">
        <v>1.1334726281828007E-3</v>
      </c>
      <c r="R5" s="10">
        <v>1.8533708793134101E-3</v>
      </c>
      <c r="S5" s="10">
        <v>-2.1031707569643078E-3</v>
      </c>
      <c r="T5" s="10">
        <v>2.7244602673439446E-4</v>
      </c>
      <c r="U5" s="10">
        <v>1.6045805819161784E-3</v>
      </c>
      <c r="V5" s="10">
        <v>1.3266464916079285E-3</v>
      </c>
      <c r="W5" s="10">
        <v>1.3409104511681509E-3</v>
      </c>
      <c r="X5" s="10">
        <v>7.3411484061351208E-4</v>
      </c>
      <c r="Y5" s="10">
        <v>2.4692182156805229E-3</v>
      </c>
      <c r="Z5" s="10">
        <v>1.2352811563723072E-3</v>
      </c>
      <c r="AA5" s="10">
        <v>8.8851881552248573E-4</v>
      </c>
      <c r="AB5" s="10">
        <v>2.4151609370235763E-3</v>
      </c>
      <c r="AC5" s="10">
        <v>-3.0685724917842038E-6</v>
      </c>
    </row>
    <row r="6" spans="1:29" x14ac:dyDescent="0.2">
      <c r="A6" s="38" t="s">
        <v>52</v>
      </c>
      <c r="B6" s="36">
        <v>1.1111357749460954E-3</v>
      </c>
      <c r="C6" s="44">
        <v>0</v>
      </c>
      <c r="D6" s="10">
        <v>1.1770201952884653E-3</v>
      </c>
      <c r="E6" s="10">
        <v>7.8035998700536145E-4</v>
      </c>
      <c r="F6" s="61">
        <v>4.4233071273393201E-3</v>
      </c>
      <c r="G6" s="10">
        <v>6.2906308503625637E-4</v>
      </c>
      <c r="H6" s="10">
        <v>1.4981098305930864E-3</v>
      </c>
      <c r="I6" s="10">
        <v>3.8519767842989583E-3</v>
      </c>
      <c r="J6" s="10">
        <v>-1.3807370396965708E-3</v>
      </c>
      <c r="K6" s="10">
        <v>2.1381419852321303E-3</v>
      </c>
      <c r="L6" s="10">
        <v>1.4433997156854876E-3</v>
      </c>
      <c r="M6" s="10">
        <v>1.0059880316704262E-3</v>
      </c>
      <c r="N6" s="10">
        <v>2.2557441510865786E-3</v>
      </c>
      <c r="O6" s="10">
        <v>1.7746994025153763E-3</v>
      </c>
      <c r="P6" s="10">
        <v>1.1850003128726658E-3</v>
      </c>
      <c r="Q6" s="10">
        <v>1.0846672581615012E-3</v>
      </c>
      <c r="R6" s="10">
        <v>1.2169975482438946E-3</v>
      </c>
      <c r="S6" s="10">
        <v>2.4883320123058332E-3</v>
      </c>
      <c r="T6" s="10">
        <v>9.2760559274160826E-4</v>
      </c>
      <c r="U6" s="10">
        <v>2.0227735492638448E-3</v>
      </c>
      <c r="V6" s="10">
        <v>1.6819753434249459E-3</v>
      </c>
      <c r="W6" s="10">
        <v>1.8954403311715194E-3</v>
      </c>
      <c r="X6" s="10">
        <v>1.8512821246464937E-3</v>
      </c>
      <c r="Y6" s="10">
        <v>1.8211076247418379E-3</v>
      </c>
      <c r="Z6" s="10">
        <v>1.3536576253983237E-3</v>
      </c>
      <c r="AA6" s="10">
        <v>1.8985481474111654E-3</v>
      </c>
      <c r="AB6" s="10">
        <v>3.1890562006394027E-3</v>
      </c>
      <c r="AC6" s="10">
        <v>-6.4878140052260748E-5</v>
      </c>
    </row>
    <row r="7" spans="1:29" x14ac:dyDescent="0.2">
      <c r="A7" s="38" t="s">
        <v>48</v>
      </c>
      <c r="B7" s="36">
        <v>2.3512693829601779E-3</v>
      </c>
      <c r="C7" s="44">
        <v>0</v>
      </c>
      <c r="D7" s="10">
        <v>1.1193631616068179E-3</v>
      </c>
      <c r="E7" s="10">
        <v>1.7773119328059596E-3</v>
      </c>
      <c r="F7" s="10">
        <v>6.2906308503625637E-4</v>
      </c>
      <c r="G7" s="61">
        <v>7.0071352711639718E-3</v>
      </c>
      <c r="H7" s="10">
        <v>1.6143538148456586E-3</v>
      </c>
      <c r="I7" s="10">
        <v>-1.0308271933318631E-3</v>
      </c>
      <c r="J7" s="10">
        <v>1.076811935338672E-3</v>
      </c>
      <c r="K7" s="10">
        <v>1.3753599377028785E-3</v>
      </c>
      <c r="L7" s="10">
        <v>-5.8062528766949443E-4</v>
      </c>
      <c r="M7" s="10">
        <v>4.006227550648242E-4</v>
      </c>
      <c r="N7" s="10">
        <v>3.5614994318677938E-3</v>
      </c>
      <c r="O7" s="10">
        <v>-3.7399060834459593E-4</v>
      </c>
      <c r="P7" s="10">
        <v>-3.1260090208267338E-4</v>
      </c>
      <c r="Q7" s="10">
        <v>2.8178877812256981E-3</v>
      </c>
      <c r="R7" s="10">
        <v>2.8934859114296177E-5</v>
      </c>
      <c r="S7" s="10">
        <v>1.8382520362066697E-3</v>
      </c>
      <c r="T7" s="10">
        <v>3.2239815616079827E-3</v>
      </c>
      <c r="U7" s="10">
        <v>2.6047336215413272E-3</v>
      </c>
      <c r="V7" s="10">
        <v>5.3368824989481951E-4</v>
      </c>
      <c r="W7" s="10">
        <v>3.9796650627062407E-3</v>
      </c>
      <c r="X7" s="10">
        <v>1.6213105528903337E-3</v>
      </c>
      <c r="Y7" s="10">
        <v>2.310355579919896E-3</v>
      </c>
      <c r="Z7" s="10">
        <v>1.4669289291433991E-3</v>
      </c>
      <c r="AA7" s="10">
        <v>3.3883767341899408E-3</v>
      </c>
      <c r="AB7" s="10">
        <v>3.2901395487892836E-3</v>
      </c>
      <c r="AC7" s="10">
        <v>3.6924703655817872E-5</v>
      </c>
    </row>
    <row r="8" spans="1:29" x14ac:dyDescent="0.2">
      <c r="A8" s="38" t="s">
        <v>32</v>
      </c>
      <c r="B8" s="36">
        <v>-3.4600016392110134E-3</v>
      </c>
      <c r="C8" s="44">
        <v>0</v>
      </c>
      <c r="D8" s="10">
        <v>9.8482355020898527E-4</v>
      </c>
      <c r="E8" s="10">
        <v>1.5839516413737403E-4</v>
      </c>
      <c r="F8" s="10">
        <v>1.4981098305930864E-3</v>
      </c>
      <c r="G8" s="10">
        <v>1.6143538148456586E-3</v>
      </c>
      <c r="H8" s="61">
        <v>2.7086985422082478E-3</v>
      </c>
      <c r="I8" s="10">
        <v>1.3399377847820009E-3</v>
      </c>
      <c r="J8" s="10">
        <v>-2.7453223699812416E-4</v>
      </c>
      <c r="K8" s="10">
        <v>1.4571769722732421E-3</v>
      </c>
      <c r="L8" s="10">
        <v>3.3287842308712414E-4</v>
      </c>
      <c r="M8" s="10">
        <v>5.1288880529680773E-4</v>
      </c>
      <c r="N8" s="10">
        <v>1.6532321440450549E-3</v>
      </c>
      <c r="O8" s="10">
        <v>9.4435035058621994E-4</v>
      </c>
      <c r="P8" s="10">
        <v>5.5890135087639857E-4</v>
      </c>
      <c r="Q8" s="10">
        <v>1.6654208203581234E-3</v>
      </c>
      <c r="R8" s="10">
        <v>2.870743050575464E-4</v>
      </c>
      <c r="S8" s="10">
        <v>1.069932003778447E-3</v>
      </c>
      <c r="T8" s="10">
        <v>1.3980230977499795E-3</v>
      </c>
      <c r="U8" s="10">
        <v>1.5135893016797052E-3</v>
      </c>
      <c r="V8" s="10">
        <v>8.550077467749049E-4</v>
      </c>
      <c r="W8" s="10">
        <v>2.464323750842047E-3</v>
      </c>
      <c r="X8" s="10">
        <v>1.1746204517794113E-3</v>
      </c>
      <c r="Y8" s="10">
        <v>1.7794980768841423E-3</v>
      </c>
      <c r="Z8" s="10">
        <v>5.8789197629966101E-4</v>
      </c>
      <c r="AA8" s="10">
        <v>1.5417483543123552E-3</v>
      </c>
      <c r="AB8" s="10">
        <v>2.3761272452669001E-3</v>
      </c>
      <c r="AC8" s="10">
        <v>-4.5560533071346235E-4</v>
      </c>
    </row>
    <row r="9" spans="1:29" x14ac:dyDescent="0.2">
      <c r="A9" s="38" t="s">
        <v>33</v>
      </c>
      <c r="B9" s="36">
        <v>5.6202879213354172E-2</v>
      </c>
      <c r="C9" s="44">
        <v>0.82282881320759538</v>
      </c>
      <c r="D9" s="10">
        <v>3.99243527030587E-4</v>
      </c>
      <c r="E9" s="10">
        <v>2.0026230555105778E-4</v>
      </c>
      <c r="F9" s="10">
        <v>3.8519767842989583E-3</v>
      </c>
      <c r="G9" s="10">
        <v>-1.0308271933318631E-3</v>
      </c>
      <c r="H9" s="10">
        <v>1.3399377847820009E-3</v>
      </c>
      <c r="I9" s="61">
        <v>1.2609036271078747E-2</v>
      </c>
      <c r="J9" s="10">
        <v>-8.1332465101633441E-4</v>
      </c>
      <c r="K9" s="10">
        <v>2.5625021501760417E-3</v>
      </c>
      <c r="L9" s="10">
        <v>1.6078736115898878E-3</v>
      </c>
      <c r="M9" s="10">
        <v>1.5539788363982392E-3</v>
      </c>
      <c r="N9" s="10">
        <v>1.4739872327561834E-3</v>
      </c>
      <c r="O9" s="10">
        <v>1.8523064788772364E-3</v>
      </c>
      <c r="P9" s="10">
        <v>2.0325309912754739E-3</v>
      </c>
      <c r="Q9" s="10">
        <v>2.6900662575632617E-4</v>
      </c>
      <c r="R9" s="10">
        <v>1.4720513508718997E-3</v>
      </c>
      <c r="S9" s="10">
        <v>4.328784567508721E-3</v>
      </c>
      <c r="T9" s="10">
        <v>2.0377933455351326E-3</v>
      </c>
      <c r="U9" s="10">
        <v>1.7642109567822535E-3</v>
      </c>
      <c r="V9" s="10">
        <v>2.2434885096133269E-3</v>
      </c>
      <c r="W9" s="10">
        <v>1.1796452340612261E-3</v>
      </c>
      <c r="X9" s="10">
        <v>3.4968653616586289E-3</v>
      </c>
      <c r="Y9" s="10">
        <v>1.6576242180725144E-3</v>
      </c>
      <c r="Z9" s="10">
        <v>1.4736572006095734E-3</v>
      </c>
      <c r="AA9" s="10">
        <v>3.2179123724855921E-3</v>
      </c>
      <c r="AB9" s="10">
        <v>4.1415993782103963E-3</v>
      </c>
      <c r="AC9" s="10">
        <v>-5.7534648712535786E-4</v>
      </c>
    </row>
    <row r="10" spans="1:29" x14ac:dyDescent="0.2">
      <c r="A10" s="38" t="s">
        <v>34</v>
      </c>
      <c r="B10" s="36">
        <v>2.1192215381393986E-2</v>
      </c>
      <c r="C10" s="44">
        <v>0.17717218114047706</v>
      </c>
      <c r="D10" s="10">
        <v>-7.9397062256949548E-4</v>
      </c>
      <c r="E10" s="10">
        <v>1.7017999983722448E-3</v>
      </c>
      <c r="F10" s="10">
        <v>-1.3807370396965708E-3</v>
      </c>
      <c r="G10" s="10">
        <v>1.076811935338672E-3</v>
      </c>
      <c r="H10" s="10">
        <v>-2.7453223699812416E-4</v>
      </c>
      <c r="I10" s="10">
        <v>-8.1332465101633441E-4</v>
      </c>
      <c r="J10" s="61">
        <v>9.5415849918753376E-3</v>
      </c>
      <c r="K10" s="10">
        <v>5.6877636164837759E-4</v>
      </c>
      <c r="L10" s="10">
        <v>-9.1990777752485762E-4</v>
      </c>
      <c r="M10" s="10">
        <v>2.79606164493495E-4</v>
      </c>
      <c r="N10" s="10">
        <v>9.8610116165955821E-4</v>
      </c>
      <c r="O10" s="10">
        <v>-2.1821800648584943E-4</v>
      </c>
      <c r="P10" s="10">
        <v>1.7933809774947076E-4</v>
      </c>
      <c r="Q10" s="10">
        <v>1.3592724947575736E-3</v>
      </c>
      <c r="R10" s="10">
        <v>9.5760458654260976E-4</v>
      </c>
      <c r="S10" s="10">
        <v>-5.4051292648569268E-4</v>
      </c>
      <c r="T10" s="10">
        <v>4.5505327130072328E-4</v>
      </c>
      <c r="U10" s="10">
        <v>3.5073303482522234E-4</v>
      </c>
      <c r="V10" s="10">
        <v>-9.5669783515104435E-5</v>
      </c>
      <c r="W10" s="10">
        <v>1.3816177481729638E-3</v>
      </c>
      <c r="X10" s="10">
        <v>3.8879800078778513E-4</v>
      </c>
      <c r="Y10" s="10">
        <v>1.1197287248236054E-3</v>
      </c>
      <c r="Z10" s="10">
        <v>1.0984255814207135E-3</v>
      </c>
      <c r="AA10" s="10">
        <v>-8.4169457283726239E-6</v>
      </c>
      <c r="AB10" s="10">
        <v>1.4472137451004759E-4</v>
      </c>
      <c r="AC10" s="10">
        <v>9.2563592319665038E-4</v>
      </c>
    </row>
    <row r="11" spans="1:29" x14ac:dyDescent="0.2">
      <c r="A11" s="38" t="s">
        <v>47</v>
      </c>
      <c r="B11" s="36">
        <v>8.2791191203490013E-3</v>
      </c>
      <c r="C11" s="44">
        <v>0</v>
      </c>
      <c r="D11" s="10">
        <v>4.5182160093884733E-4</v>
      </c>
      <c r="E11" s="10">
        <v>7.6611478404396997E-4</v>
      </c>
      <c r="F11" s="10">
        <v>2.1381419852321303E-3</v>
      </c>
      <c r="G11" s="10">
        <v>1.3753599377028785E-3</v>
      </c>
      <c r="H11" s="10">
        <v>1.4571769722732421E-3</v>
      </c>
      <c r="I11" s="10">
        <v>2.5625021501760417E-3</v>
      </c>
      <c r="J11" s="10">
        <v>5.6877636164837759E-4</v>
      </c>
      <c r="K11" s="61">
        <v>2.780806876207713E-3</v>
      </c>
      <c r="L11" s="10">
        <v>6.3114215325770406E-4</v>
      </c>
      <c r="M11" s="10">
        <v>1.01266554458064E-3</v>
      </c>
      <c r="N11" s="10">
        <v>1.3699867596754761E-3</v>
      </c>
      <c r="O11" s="10">
        <v>1.421425161538762E-3</v>
      </c>
      <c r="P11" s="10">
        <v>9.1691981649865448E-4</v>
      </c>
      <c r="Q11" s="10">
        <v>8.3426042884582601E-4</v>
      </c>
      <c r="R11" s="10">
        <v>4.3782905787048134E-4</v>
      </c>
      <c r="S11" s="10">
        <v>1.8938055526057716E-3</v>
      </c>
      <c r="T11" s="10">
        <v>1.3479513199069592E-3</v>
      </c>
      <c r="U11" s="10">
        <v>1.5144947794184457E-3</v>
      </c>
      <c r="V11" s="10">
        <v>1.3223582466480698E-3</v>
      </c>
      <c r="W11" s="10">
        <v>1.6952588118074891E-3</v>
      </c>
      <c r="X11" s="10">
        <v>1.9229196866679097E-3</v>
      </c>
      <c r="Y11" s="10">
        <v>1.8942661052004962E-3</v>
      </c>
      <c r="Z11" s="10">
        <v>1.1764164402414518E-3</v>
      </c>
      <c r="AA11" s="10">
        <v>1.6523935108065024E-3</v>
      </c>
      <c r="AB11" s="10">
        <v>2.3538579084470814E-3</v>
      </c>
      <c r="AC11" s="10">
        <v>-3.3948959313167637E-4</v>
      </c>
    </row>
    <row r="12" spans="1:29" x14ac:dyDescent="0.2">
      <c r="A12" s="38" t="s">
        <v>35</v>
      </c>
      <c r="B12" s="36">
        <v>1.405131308536888E-2</v>
      </c>
      <c r="C12" s="44">
        <v>0</v>
      </c>
      <c r="D12" s="10">
        <v>1.1817019620516704E-3</v>
      </c>
      <c r="E12" s="10">
        <v>5.7111669007680352E-4</v>
      </c>
      <c r="F12" s="10">
        <v>1.4433997156854876E-3</v>
      </c>
      <c r="G12" s="10">
        <v>-5.8062528766949443E-4</v>
      </c>
      <c r="H12" s="10">
        <v>3.3287842308712414E-4</v>
      </c>
      <c r="I12" s="10">
        <v>1.6078736115898878E-3</v>
      </c>
      <c r="J12" s="10">
        <v>-9.1990777752485762E-4</v>
      </c>
      <c r="K12" s="10">
        <v>6.3114215325770406E-4</v>
      </c>
      <c r="L12" s="61">
        <v>3.414105963219647E-3</v>
      </c>
      <c r="M12" s="10">
        <v>8.5785436747642778E-4</v>
      </c>
      <c r="N12" s="10">
        <v>1.1282606528329562E-3</v>
      </c>
      <c r="O12" s="10">
        <v>1.1204144825834167E-3</v>
      </c>
      <c r="P12" s="10">
        <v>4.8742756477598484E-4</v>
      </c>
      <c r="Q12" s="10">
        <v>4.8676443920466547E-4</v>
      </c>
      <c r="R12" s="10">
        <v>1.2735474842915991E-3</v>
      </c>
      <c r="S12" s="10">
        <v>1.1606733887011057E-3</v>
      </c>
      <c r="T12" s="10">
        <v>-2.3433152447283447E-4</v>
      </c>
      <c r="U12" s="10">
        <v>9.5753345882265803E-4</v>
      </c>
      <c r="V12" s="10">
        <v>1.5409486493684848E-4</v>
      </c>
      <c r="W12" s="10">
        <v>1.0352480666758613E-3</v>
      </c>
      <c r="X12" s="10">
        <v>6.3523928090703223E-4</v>
      </c>
      <c r="Y12" s="10">
        <v>7.6902672137209581E-5</v>
      </c>
      <c r="Z12" s="10">
        <v>8.6729908980471746E-4</v>
      </c>
      <c r="AA12" s="10">
        <v>-1.220583500366543E-4</v>
      </c>
      <c r="AB12" s="10">
        <v>7.8878756224625573E-4</v>
      </c>
      <c r="AC12" s="10">
        <v>5.543700467087393E-4</v>
      </c>
    </row>
    <row r="13" spans="1:29" x14ac:dyDescent="0.2">
      <c r="A13" s="38" t="s">
        <v>31</v>
      </c>
      <c r="B13" s="36">
        <v>8.1298063211818518E-3</v>
      </c>
      <c r="C13" s="44">
        <v>0</v>
      </c>
      <c r="D13" s="10">
        <v>6.5836273376275879E-4</v>
      </c>
      <c r="E13" s="10">
        <v>2.1462377827078366E-5</v>
      </c>
      <c r="F13" s="10">
        <v>1.0059880316704262E-3</v>
      </c>
      <c r="G13" s="10">
        <v>4.006227550648242E-4</v>
      </c>
      <c r="H13" s="10">
        <v>5.1288880529680773E-4</v>
      </c>
      <c r="I13" s="10">
        <v>1.5539788363982392E-3</v>
      </c>
      <c r="J13" s="10">
        <v>2.79606164493495E-4</v>
      </c>
      <c r="K13" s="10">
        <v>1.01266554458064E-3</v>
      </c>
      <c r="L13" s="10">
        <v>8.5785436747642778E-4</v>
      </c>
      <c r="M13" s="61">
        <v>1.4145826002400625E-3</v>
      </c>
      <c r="N13" s="10">
        <v>8.5043064655591883E-4</v>
      </c>
      <c r="O13" s="10">
        <v>8.7996341339272889E-4</v>
      </c>
      <c r="P13" s="10">
        <v>8.2605212254094015E-4</v>
      </c>
      <c r="Q13" s="10">
        <v>3.9390047076203974E-4</v>
      </c>
      <c r="R13" s="10">
        <v>6.6832551877820897E-4</v>
      </c>
      <c r="S13" s="10">
        <v>1.84632838030308E-3</v>
      </c>
      <c r="T13" s="10">
        <v>8.0031780531054578E-5</v>
      </c>
      <c r="U13" s="10">
        <v>8.2737932332121208E-4</v>
      </c>
      <c r="V13" s="10">
        <v>6.7487182967373679E-4</v>
      </c>
      <c r="W13" s="10">
        <v>1.0347957738017753E-3</v>
      </c>
      <c r="X13" s="10">
        <v>1.1764285965921433E-3</v>
      </c>
      <c r="Y13" s="10">
        <v>7.223260946867577E-4</v>
      </c>
      <c r="Z13" s="10">
        <v>9.8045451815555575E-4</v>
      </c>
      <c r="AA13" s="10">
        <v>5.3329043907596597E-4</v>
      </c>
      <c r="AB13" s="10">
        <v>8.4238764411545758E-4</v>
      </c>
      <c r="AC13" s="10">
        <v>3.9009405619324592E-4</v>
      </c>
    </row>
    <row r="14" spans="1:29" x14ac:dyDescent="0.2">
      <c r="A14" s="38" t="s">
        <v>36</v>
      </c>
      <c r="B14" s="36">
        <v>3.7470199665903341E-3</v>
      </c>
      <c r="C14" s="44">
        <v>0</v>
      </c>
      <c r="D14" s="10">
        <v>1.4458354489836234E-3</v>
      </c>
      <c r="E14" s="10">
        <v>1.6652635428942386E-3</v>
      </c>
      <c r="F14" s="10">
        <v>2.2557441510865786E-3</v>
      </c>
      <c r="G14" s="10">
        <v>3.5614994318677938E-3</v>
      </c>
      <c r="H14" s="10">
        <v>1.6532321440450549E-3</v>
      </c>
      <c r="I14" s="10">
        <v>1.4739872327561834E-3</v>
      </c>
      <c r="J14" s="10">
        <v>9.8610116165955821E-4</v>
      </c>
      <c r="K14" s="10">
        <v>1.3699867596754761E-3</v>
      </c>
      <c r="L14" s="10">
        <v>1.1282606528329562E-3</v>
      </c>
      <c r="M14" s="10">
        <v>8.5043064655591883E-4</v>
      </c>
      <c r="N14" s="61">
        <v>6.7911856503539659E-3</v>
      </c>
      <c r="O14" s="10">
        <v>5.7517725315747194E-4</v>
      </c>
      <c r="P14" s="10">
        <v>9.165932156780601E-4</v>
      </c>
      <c r="Q14" s="10">
        <v>2.6663877166510173E-3</v>
      </c>
      <c r="R14" s="10">
        <v>1.6487659235186565E-3</v>
      </c>
      <c r="S14" s="10">
        <v>2.7650108324135665E-3</v>
      </c>
      <c r="T14" s="10">
        <v>2.6229389736225172E-3</v>
      </c>
      <c r="U14" s="10">
        <v>2.7557451065621536E-3</v>
      </c>
      <c r="V14" s="10">
        <v>9.3045659389180192E-4</v>
      </c>
      <c r="W14" s="10">
        <v>4.0651085243742485E-3</v>
      </c>
      <c r="X14" s="10">
        <v>2.205878347029741E-3</v>
      </c>
      <c r="Y14" s="10">
        <v>1.5836920085642815E-3</v>
      </c>
      <c r="Z14" s="10">
        <v>1.9843712478203254E-3</v>
      </c>
      <c r="AA14" s="10">
        <v>2.5774838745942297E-3</v>
      </c>
      <c r="AB14" s="10">
        <v>4.0592607073010739E-3</v>
      </c>
      <c r="AC14" s="10">
        <v>9.8865113736215605E-4</v>
      </c>
    </row>
    <row r="15" spans="1:29" x14ac:dyDescent="0.2">
      <c r="A15" s="38" t="s">
        <v>50</v>
      </c>
      <c r="B15" s="36">
        <v>6.4312681727368842E-3</v>
      </c>
      <c r="C15" s="44">
        <v>0</v>
      </c>
      <c r="D15" s="10">
        <v>9.1534288022500473E-4</v>
      </c>
      <c r="E15" s="10">
        <v>5.7685585824480479E-5</v>
      </c>
      <c r="F15" s="10">
        <v>1.7746994025153763E-3</v>
      </c>
      <c r="G15" s="10">
        <v>-3.7399060834459593E-4</v>
      </c>
      <c r="H15" s="10">
        <v>9.4435035058621994E-4</v>
      </c>
      <c r="I15" s="10">
        <v>1.8523064788772364E-3</v>
      </c>
      <c r="J15" s="10">
        <v>-2.1821800648584943E-4</v>
      </c>
      <c r="K15" s="10">
        <v>1.421425161538762E-3</v>
      </c>
      <c r="L15" s="10">
        <v>1.1204144825834167E-3</v>
      </c>
      <c r="M15" s="10">
        <v>8.7996341339272889E-4</v>
      </c>
      <c r="N15" s="10">
        <v>5.7517725315747194E-4</v>
      </c>
      <c r="O15" s="61">
        <v>2.5633241352360264E-3</v>
      </c>
      <c r="P15" s="10">
        <v>8.1406764703684763E-4</v>
      </c>
      <c r="Q15" s="10">
        <v>7.2132089488558817E-4</v>
      </c>
      <c r="R15" s="10">
        <v>1.3585711290401085E-3</v>
      </c>
      <c r="S15" s="10">
        <v>1.0708024030304808E-3</v>
      </c>
      <c r="T15" s="10">
        <v>1.0093024182670908E-3</v>
      </c>
      <c r="U15" s="10">
        <v>1.4714051754005802E-3</v>
      </c>
      <c r="V15" s="10">
        <v>7.3325729960587252E-4</v>
      </c>
      <c r="W15" s="10">
        <v>1.0138312438658474E-3</v>
      </c>
      <c r="X15" s="10">
        <v>4.3273563406914437E-4</v>
      </c>
      <c r="Y15" s="10">
        <v>-1.3852161699693757E-4</v>
      </c>
      <c r="Z15" s="10">
        <v>8.8158263623905548E-4</v>
      </c>
      <c r="AA15" s="10">
        <v>3.0254715807437706E-4</v>
      </c>
      <c r="AB15" s="10">
        <v>1.009932496695749E-3</v>
      </c>
      <c r="AC15" s="10">
        <v>2.4268870821675634E-4</v>
      </c>
    </row>
    <row r="16" spans="1:29" x14ac:dyDescent="0.2">
      <c r="A16" s="38" t="s">
        <v>49</v>
      </c>
      <c r="B16" s="36">
        <v>1.1741278372896655E-2</v>
      </c>
      <c r="C16" s="44">
        <v>0</v>
      </c>
      <c r="D16" s="10">
        <v>1.0929895197308551E-3</v>
      </c>
      <c r="E16" s="10">
        <v>2.4560418423143795E-4</v>
      </c>
      <c r="F16" s="10">
        <v>1.1850003128726658E-3</v>
      </c>
      <c r="G16" s="10">
        <v>-3.1260090208267338E-4</v>
      </c>
      <c r="H16" s="10">
        <v>5.5890135087639857E-4</v>
      </c>
      <c r="I16" s="10">
        <v>2.0325309912754739E-3</v>
      </c>
      <c r="J16" s="10">
        <v>1.7933809774947076E-4</v>
      </c>
      <c r="K16" s="10">
        <v>9.1691981649865448E-4</v>
      </c>
      <c r="L16" s="10">
        <v>4.8742756477598484E-4</v>
      </c>
      <c r="M16" s="10">
        <v>8.2605212254094015E-4</v>
      </c>
      <c r="N16" s="10">
        <v>9.165932156780601E-4</v>
      </c>
      <c r="O16" s="10">
        <v>8.1406764703684763E-4</v>
      </c>
      <c r="P16" s="61">
        <v>1.7210987231562481E-3</v>
      </c>
      <c r="Q16" s="10">
        <v>2.2025873359254349E-4</v>
      </c>
      <c r="R16" s="10">
        <v>6.3205523473813243E-4</v>
      </c>
      <c r="S16" s="10">
        <v>9.3401161791010015E-4</v>
      </c>
      <c r="T16" s="10">
        <v>2.8614009109705784E-4</v>
      </c>
      <c r="U16" s="10">
        <v>3.689672282072465E-4</v>
      </c>
      <c r="V16" s="10">
        <v>4.6780937108811219E-4</v>
      </c>
      <c r="W16" s="10">
        <v>7.7835862925549357E-4</v>
      </c>
      <c r="X16" s="10">
        <v>1.1631339878272091E-3</v>
      </c>
      <c r="Y16" s="10">
        <v>3.4074820168990939E-4</v>
      </c>
      <c r="Z16" s="10">
        <v>6.2006964601329603E-4</v>
      </c>
      <c r="AA16" s="10">
        <v>4.576229597559875E-4</v>
      </c>
      <c r="AB16" s="10">
        <v>1.1777291047480932E-3</v>
      </c>
      <c r="AC16" s="10">
        <v>4.8721953469550982E-4</v>
      </c>
    </row>
    <row r="17" spans="1:29" x14ac:dyDescent="0.2">
      <c r="A17" s="38" t="s">
        <v>37</v>
      </c>
      <c r="B17" s="36">
        <v>8.3692568752346264E-3</v>
      </c>
      <c r="C17" s="44">
        <v>0</v>
      </c>
      <c r="D17" s="10">
        <v>1.5248770343809983E-3</v>
      </c>
      <c r="E17" s="10">
        <v>1.1334726281828007E-3</v>
      </c>
      <c r="F17" s="10">
        <v>1.0846672581615012E-3</v>
      </c>
      <c r="G17" s="10">
        <v>2.8178877812256981E-3</v>
      </c>
      <c r="H17" s="10">
        <v>1.6654208203581234E-3</v>
      </c>
      <c r="I17" s="10">
        <v>2.6900662575632617E-4</v>
      </c>
      <c r="J17" s="10">
        <v>1.3592724947575736E-3</v>
      </c>
      <c r="K17" s="10">
        <v>8.3426042884582601E-4</v>
      </c>
      <c r="L17" s="10">
        <v>4.8676443920466547E-4</v>
      </c>
      <c r="M17" s="10">
        <v>3.9390047076203974E-4</v>
      </c>
      <c r="N17" s="10">
        <v>2.6663877166510173E-3</v>
      </c>
      <c r="O17" s="10">
        <v>7.2132089488558817E-4</v>
      </c>
      <c r="P17" s="10">
        <v>2.2025873359254349E-4</v>
      </c>
      <c r="Q17" s="61">
        <v>3.3522186436045153E-3</v>
      </c>
      <c r="R17" s="10">
        <v>2.0915508219838765E-3</v>
      </c>
      <c r="S17" s="10">
        <v>1.5630393307675685E-3</v>
      </c>
      <c r="T17" s="10">
        <v>1.5581311121370049E-3</v>
      </c>
      <c r="U17" s="10">
        <v>2.5590668934866705E-3</v>
      </c>
      <c r="V17" s="10">
        <v>7.2132492307651309E-4</v>
      </c>
      <c r="W17" s="10">
        <v>3.8814256342976439E-3</v>
      </c>
      <c r="X17" s="10">
        <v>9.8672454796497723E-4</v>
      </c>
      <c r="Y17" s="10">
        <v>1.9134502474791658E-3</v>
      </c>
      <c r="Z17" s="10">
        <v>1.6678824080203238E-3</v>
      </c>
      <c r="AA17" s="10">
        <v>2.1827911800113447E-3</v>
      </c>
      <c r="AB17" s="10">
        <v>2.5916730595344013E-3</v>
      </c>
      <c r="AC17" s="10">
        <v>3.132320369783577E-4</v>
      </c>
    </row>
    <row r="18" spans="1:29" x14ac:dyDescent="0.2">
      <c r="A18" s="38" t="s">
        <v>38</v>
      </c>
      <c r="B18" s="36">
        <v>-2.7116291037281859E-3</v>
      </c>
      <c r="C18" s="44">
        <v>0</v>
      </c>
      <c r="D18" s="10">
        <v>6.360847625356133E-4</v>
      </c>
      <c r="E18" s="10">
        <v>1.8533708793134101E-3</v>
      </c>
      <c r="F18" s="10">
        <v>1.2169975482438946E-3</v>
      </c>
      <c r="G18" s="10">
        <v>2.8934859114296177E-5</v>
      </c>
      <c r="H18" s="10">
        <v>2.870743050575464E-4</v>
      </c>
      <c r="I18" s="10">
        <v>1.4720513508718997E-3</v>
      </c>
      <c r="J18" s="10">
        <v>9.5760458654260976E-4</v>
      </c>
      <c r="K18" s="10">
        <v>4.3782905787048134E-4</v>
      </c>
      <c r="L18" s="10">
        <v>1.2735474842915991E-3</v>
      </c>
      <c r="M18" s="10">
        <v>6.6832551877820897E-4</v>
      </c>
      <c r="N18" s="10">
        <v>1.6487659235186565E-3</v>
      </c>
      <c r="O18" s="10">
        <v>1.3585711290401085E-3</v>
      </c>
      <c r="P18" s="10">
        <v>6.3205523473813243E-4</v>
      </c>
      <c r="Q18" s="10">
        <v>2.0915508219838765E-3</v>
      </c>
      <c r="R18" s="61">
        <v>6.3948628075743592E-3</v>
      </c>
      <c r="S18" s="10">
        <v>3.3566111129590382E-3</v>
      </c>
      <c r="T18" s="10">
        <v>1.1745138403527404E-3</v>
      </c>
      <c r="U18" s="10">
        <v>1.783953955111589E-3</v>
      </c>
      <c r="V18" s="10">
        <v>6.0181570000011821E-4</v>
      </c>
      <c r="W18" s="10">
        <v>3.1264485882259671E-3</v>
      </c>
      <c r="X18" s="10">
        <v>1.2334197984547328E-3</v>
      </c>
      <c r="Y18" s="10">
        <v>8.1514997902189051E-4</v>
      </c>
      <c r="Z18" s="10">
        <v>2.1431770321409479E-3</v>
      </c>
      <c r="AA18" s="10">
        <v>3.4801977547420078E-4</v>
      </c>
      <c r="AB18" s="10">
        <v>7.1039471665467391E-4</v>
      </c>
      <c r="AC18" s="10">
        <v>8.406353206871376E-4</v>
      </c>
    </row>
    <row r="19" spans="1:29" x14ac:dyDescent="0.2">
      <c r="A19" s="38" t="s">
        <v>39</v>
      </c>
      <c r="B19" s="36">
        <v>1.9344742008318566E-3</v>
      </c>
      <c r="C19" s="44">
        <v>0</v>
      </c>
      <c r="D19" s="10">
        <v>1.3733534577023139E-3</v>
      </c>
      <c r="E19" s="10">
        <v>-2.1031707569643078E-3</v>
      </c>
      <c r="F19" s="10">
        <v>2.4883320123058332E-3</v>
      </c>
      <c r="G19" s="10">
        <v>1.8382520362066697E-3</v>
      </c>
      <c r="H19" s="10">
        <v>1.069932003778447E-3</v>
      </c>
      <c r="I19" s="10">
        <v>4.328784567508721E-3</v>
      </c>
      <c r="J19" s="10">
        <v>-5.4051292648569268E-4</v>
      </c>
      <c r="K19" s="10">
        <v>1.8938055526057716E-3</v>
      </c>
      <c r="L19" s="10">
        <v>1.1606733887011057E-3</v>
      </c>
      <c r="M19" s="10">
        <v>1.84632838030308E-3</v>
      </c>
      <c r="N19" s="10">
        <v>2.7650108324135665E-3</v>
      </c>
      <c r="O19" s="10">
        <v>1.0708024030304808E-3</v>
      </c>
      <c r="P19" s="10">
        <v>9.3401161791010015E-4</v>
      </c>
      <c r="Q19" s="10">
        <v>1.5630393307675685E-3</v>
      </c>
      <c r="R19" s="10">
        <v>3.3566111129590382E-3</v>
      </c>
      <c r="S19" s="61">
        <v>1.6314829907923503E-2</v>
      </c>
      <c r="T19" s="10">
        <v>1.6868323514907192E-3</v>
      </c>
      <c r="U19" s="10">
        <v>1.9631710048914502E-3</v>
      </c>
      <c r="V19" s="10">
        <v>2.4644701349935197E-3</v>
      </c>
      <c r="W19" s="10">
        <v>4.1511302334606088E-3</v>
      </c>
      <c r="X19" s="10">
        <v>1.3686631908369719E-3</v>
      </c>
      <c r="Y19" s="10">
        <v>3.7401826164181759E-3</v>
      </c>
      <c r="Z19" s="10">
        <v>2.7161618290678581E-3</v>
      </c>
      <c r="AA19" s="10">
        <v>2.2054898760231591E-3</v>
      </c>
      <c r="AB19" s="10">
        <v>1.4492252651471206E-3</v>
      </c>
      <c r="AC19" s="10">
        <v>5.709044000339965E-4</v>
      </c>
    </row>
    <row r="20" spans="1:29" x14ac:dyDescent="0.2">
      <c r="A20" s="38" t="s">
        <v>54</v>
      </c>
      <c r="B20" s="36">
        <v>1.4981264488429685E-2</v>
      </c>
      <c r="C20" s="44">
        <v>0</v>
      </c>
      <c r="D20" s="10">
        <v>9.5891005878028033E-4</v>
      </c>
      <c r="E20" s="10">
        <v>2.7244602673439446E-4</v>
      </c>
      <c r="F20" s="10">
        <v>9.2760559274160826E-4</v>
      </c>
      <c r="G20" s="10">
        <v>3.2239815616079827E-3</v>
      </c>
      <c r="H20" s="10">
        <v>1.3980230977499795E-3</v>
      </c>
      <c r="I20" s="10">
        <v>2.0377933455351326E-3</v>
      </c>
      <c r="J20" s="10">
        <v>4.5505327130072328E-4</v>
      </c>
      <c r="K20" s="10">
        <v>1.3479513199069592E-3</v>
      </c>
      <c r="L20" s="10">
        <v>-2.3433152447283447E-4</v>
      </c>
      <c r="M20" s="10">
        <v>8.0031780531054578E-5</v>
      </c>
      <c r="N20" s="10">
        <v>2.6229389736225172E-3</v>
      </c>
      <c r="O20" s="10">
        <v>1.0093024182670908E-3</v>
      </c>
      <c r="P20" s="10">
        <v>2.8614009109705784E-4</v>
      </c>
      <c r="Q20" s="10">
        <v>1.5581311121370049E-3</v>
      </c>
      <c r="R20" s="10">
        <v>1.1745138403527404E-3</v>
      </c>
      <c r="S20" s="10">
        <v>1.6868323514907192E-3</v>
      </c>
      <c r="T20" s="61">
        <v>6.6654601308457065E-3</v>
      </c>
      <c r="U20" s="10">
        <v>1.6520625357148804E-3</v>
      </c>
      <c r="V20" s="10">
        <v>-2.1117080389717173E-4</v>
      </c>
      <c r="W20" s="10">
        <v>2.8968077891090628E-3</v>
      </c>
      <c r="X20" s="10">
        <v>1.6688088236033283E-3</v>
      </c>
      <c r="Y20" s="10">
        <v>1.4546435643415308E-3</v>
      </c>
      <c r="Z20" s="10">
        <v>8.4105045187295754E-4</v>
      </c>
      <c r="AA20" s="10">
        <v>2.1749033756100424E-3</v>
      </c>
      <c r="AB20" s="10">
        <v>1.3032619804338528E-3</v>
      </c>
      <c r="AC20" s="10">
        <v>-6.4593816525626438E-4</v>
      </c>
    </row>
    <row r="21" spans="1:29" x14ac:dyDescent="0.2">
      <c r="A21" s="38" t="s">
        <v>40</v>
      </c>
      <c r="B21" s="36">
        <v>7.7532099901979458E-3</v>
      </c>
      <c r="C21" s="44">
        <v>0</v>
      </c>
      <c r="D21" s="10">
        <v>1.0582927184980616E-3</v>
      </c>
      <c r="E21" s="10">
        <v>1.6045805819161784E-3</v>
      </c>
      <c r="F21" s="10">
        <v>2.0227735492638448E-3</v>
      </c>
      <c r="G21" s="10">
        <v>2.6047336215413272E-3</v>
      </c>
      <c r="H21" s="10">
        <v>1.5135893016797052E-3</v>
      </c>
      <c r="I21" s="10">
        <v>1.7642109567822535E-3</v>
      </c>
      <c r="J21" s="10">
        <v>3.5073303482522234E-4</v>
      </c>
      <c r="K21" s="10">
        <v>1.5144947794184457E-3</v>
      </c>
      <c r="L21" s="10">
        <v>9.5753345882265803E-4</v>
      </c>
      <c r="M21" s="10">
        <v>8.2737932332121208E-4</v>
      </c>
      <c r="N21" s="10">
        <v>2.7557451065621536E-3</v>
      </c>
      <c r="O21" s="10">
        <v>1.4714051754005802E-3</v>
      </c>
      <c r="P21" s="10">
        <v>3.689672282072465E-4</v>
      </c>
      <c r="Q21" s="10">
        <v>2.5590668934866705E-3</v>
      </c>
      <c r="R21" s="10">
        <v>1.783953955111589E-3</v>
      </c>
      <c r="S21" s="10">
        <v>1.9631710048914502E-3</v>
      </c>
      <c r="T21" s="10">
        <v>1.6520625357148804E-3</v>
      </c>
      <c r="U21" s="61">
        <v>4.1746895871549328E-3</v>
      </c>
      <c r="V21" s="10">
        <v>2.1718609762989604E-3</v>
      </c>
      <c r="W21" s="10">
        <v>3.151774770768479E-3</v>
      </c>
      <c r="X21" s="10">
        <v>1.2825188457071574E-3</v>
      </c>
      <c r="Y21" s="10">
        <v>9.8996277226330262E-4</v>
      </c>
      <c r="Z21" s="10">
        <v>2.3765837583290352E-3</v>
      </c>
      <c r="AA21" s="10">
        <v>2.2811543897385956E-3</v>
      </c>
      <c r="AB21" s="10">
        <v>3.3894490385872555E-3</v>
      </c>
      <c r="AC21" s="10">
        <v>3.0171796265161436E-4</v>
      </c>
    </row>
    <row r="22" spans="1:29" x14ac:dyDescent="0.2">
      <c r="A22" s="38" t="s">
        <v>41</v>
      </c>
      <c r="B22" s="36">
        <v>9.3228450376995255E-3</v>
      </c>
      <c r="C22" s="44">
        <v>0</v>
      </c>
      <c r="D22" s="10">
        <v>4.0664648158091261E-4</v>
      </c>
      <c r="E22" s="10">
        <v>1.3266464916079285E-3</v>
      </c>
      <c r="F22" s="10">
        <v>1.6819753434249459E-3</v>
      </c>
      <c r="G22" s="10">
        <v>5.3368824989481951E-4</v>
      </c>
      <c r="H22" s="10">
        <v>8.550077467749049E-4</v>
      </c>
      <c r="I22" s="10">
        <v>2.2434885096133269E-3</v>
      </c>
      <c r="J22" s="10">
        <v>-9.5669783515104435E-5</v>
      </c>
      <c r="K22" s="10">
        <v>1.3223582466480698E-3</v>
      </c>
      <c r="L22" s="10">
        <v>1.5409486493684848E-4</v>
      </c>
      <c r="M22" s="10">
        <v>6.7487182967373679E-4</v>
      </c>
      <c r="N22" s="10">
        <v>9.3045659389180192E-4</v>
      </c>
      <c r="O22" s="10">
        <v>7.3325729960587252E-4</v>
      </c>
      <c r="P22" s="10">
        <v>4.6780937108811219E-4</v>
      </c>
      <c r="Q22" s="10">
        <v>7.2132492307651309E-4</v>
      </c>
      <c r="R22" s="10">
        <v>6.0181570000011821E-4</v>
      </c>
      <c r="S22" s="10">
        <v>2.4644701349935197E-3</v>
      </c>
      <c r="T22" s="10">
        <v>-2.1117080389717173E-4</v>
      </c>
      <c r="U22" s="10">
        <v>2.1718609762989604E-3</v>
      </c>
      <c r="V22" s="61">
        <v>3.9017813844057811E-3</v>
      </c>
      <c r="W22" s="10">
        <v>1.1276752902864022E-3</v>
      </c>
      <c r="X22" s="10">
        <v>4.6057644899558315E-4</v>
      </c>
      <c r="Y22" s="10">
        <v>2.0335232935336984E-4</v>
      </c>
      <c r="Z22" s="10">
        <v>1.5133862851236823E-3</v>
      </c>
      <c r="AA22" s="10">
        <v>1.3392346130811543E-3</v>
      </c>
      <c r="AB22" s="10">
        <v>2.6518418511593507E-3</v>
      </c>
      <c r="AC22" s="10">
        <v>-2.041432459782587E-4</v>
      </c>
    </row>
    <row r="23" spans="1:29" x14ac:dyDescent="0.2">
      <c r="A23" s="38" t="s">
        <v>42</v>
      </c>
      <c r="B23" s="36">
        <v>4.0130802935733484E-3</v>
      </c>
      <c r="C23" s="44">
        <v>0</v>
      </c>
      <c r="D23" s="10">
        <v>2.1004940507400325E-3</v>
      </c>
      <c r="E23" s="10">
        <v>1.3409104511681509E-3</v>
      </c>
      <c r="F23" s="10">
        <v>1.8954403311715194E-3</v>
      </c>
      <c r="G23" s="10">
        <v>3.9796650627062407E-3</v>
      </c>
      <c r="H23" s="10">
        <v>2.464323750842047E-3</v>
      </c>
      <c r="I23" s="10">
        <v>1.1796452340612261E-3</v>
      </c>
      <c r="J23" s="10">
        <v>1.3816177481729638E-3</v>
      </c>
      <c r="K23" s="10">
        <v>1.6952588118074891E-3</v>
      </c>
      <c r="L23" s="10">
        <v>1.0352480666758613E-3</v>
      </c>
      <c r="M23" s="10">
        <v>1.0347957738017753E-3</v>
      </c>
      <c r="N23" s="10">
        <v>4.0651085243742485E-3</v>
      </c>
      <c r="O23" s="10">
        <v>1.0138312438658474E-3</v>
      </c>
      <c r="P23" s="10">
        <v>7.7835862925549357E-4</v>
      </c>
      <c r="Q23" s="10">
        <v>3.8814256342976439E-3</v>
      </c>
      <c r="R23" s="10">
        <v>3.1264485882259671E-3</v>
      </c>
      <c r="S23" s="10">
        <v>4.1511302334606088E-3</v>
      </c>
      <c r="T23" s="10">
        <v>2.8968077891090628E-3</v>
      </c>
      <c r="U23" s="10">
        <v>3.151774770768479E-3</v>
      </c>
      <c r="V23" s="10">
        <v>1.1276752902864022E-3</v>
      </c>
      <c r="W23" s="61">
        <v>6.18449827012558E-3</v>
      </c>
      <c r="X23" s="10">
        <v>2.5633227641806934E-3</v>
      </c>
      <c r="Y23" s="10">
        <v>3.113994782636559E-3</v>
      </c>
      <c r="Z23" s="10">
        <v>2.4915415797043864E-3</v>
      </c>
      <c r="AA23" s="10">
        <v>2.8535068933594468E-3</v>
      </c>
      <c r="AB23" s="10">
        <v>3.648990515433599E-3</v>
      </c>
      <c r="AC23" s="10">
        <v>2.6754706479969093E-4</v>
      </c>
    </row>
    <row r="24" spans="1:29" x14ac:dyDescent="0.2">
      <c r="A24" s="38" t="s">
        <v>55</v>
      </c>
      <c r="B24" s="36">
        <v>-1.3744482544297051E-2</v>
      </c>
      <c r="C24" s="44">
        <v>0</v>
      </c>
      <c r="D24" s="10">
        <v>8.5019220320781488E-4</v>
      </c>
      <c r="E24" s="10">
        <v>7.3411484061351208E-4</v>
      </c>
      <c r="F24" s="10">
        <v>1.8512821246464937E-3</v>
      </c>
      <c r="G24" s="10">
        <v>1.6213105528903337E-3</v>
      </c>
      <c r="H24" s="10">
        <v>1.1746204517794113E-3</v>
      </c>
      <c r="I24" s="10">
        <v>3.4968653616586289E-3</v>
      </c>
      <c r="J24" s="10">
        <v>3.8879800078778513E-4</v>
      </c>
      <c r="K24" s="10">
        <v>1.9229196866679097E-3</v>
      </c>
      <c r="L24" s="10">
        <v>6.3523928090703223E-4</v>
      </c>
      <c r="M24" s="10">
        <v>1.1764285965921433E-3</v>
      </c>
      <c r="N24" s="10">
        <v>2.205878347029741E-3</v>
      </c>
      <c r="O24" s="10">
        <v>4.3273563406914437E-4</v>
      </c>
      <c r="P24" s="10">
        <v>1.1631339878272091E-3</v>
      </c>
      <c r="Q24" s="10">
        <v>9.8672454796497723E-4</v>
      </c>
      <c r="R24" s="10">
        <v>1.2334197984547328E-3</v>
      </c>
      <c r="S24" s="10">
        <v>1.3686631908369719E-3</v>
      </c>
      <c r="T24" s="10">
        <v>1.6688088236033283E-3</v>
      </c>
      <c r="U24" s="10">
        <v>1.2825188457071574E-3</v>
      </c>
      <c r="V24" s="10">
        <v>4.6057644899558315E-4</v>
      </c>
      <c r="W24" s="10">
        <v>2.5633227641806934E-3</v>
      </c>
      <c r="X24" s="61">
        <v>5.0718369783921786E-3</v>
      </c>
      <c r="Y24" s="10">
        <v>1.7675394069992256E-3</v>
      </c>
      <c r="Z24" s="10">
        <v>1.2314603669735362E-3</v>
      </c>
      <c r="AA24" s="10">
        <v>2.1496218993317653E-3</v>
      </c>
      <c r="AB24" s="10">
        <v>2.1342484472912297E-3</v>
      </c>
      <c r="AC24" s="10">
        <v>4.744182680104908E-4</v>
      </c>
    </row>
    <row r="25" spans="1:29" x14ac:dyDescent="0.2">
      <c r="A25" s="38" t="s">
        <v>43</v>
      </c>
      <c r="B25" s="36">
        <v>-1.4545338922346185E-2</v>
      </c>
      <c r="C25" s="44">
        <v>0</v>
      </c>
      <c r="D25" s="10">
        <v>-1.135106831779178E-4</v>
      </c>
      <c r="E25" s="10">
        <v>2.4692182156805229E-3</v>
      </c>
      <c r="F25" s="10">
        <v>1.8211076247418379E-3</v>
      </c>
      <c r="G25" s="10">
        <v>2.310355579919896E-3</v>
      </c>
      <c r="H25" s="10">
        <v>1.7794980768841423E-3</v>
      </c>
      <c r="I25" s="10">
        <v>1.6576242180725144E-3</v>
      </c>
      <c r="J25" s="10">
        <v>1.1197287248236054E-3</v>
      </c>
      <c r="K25" s="10">
        <v>1.8942661052004962E-3</v>
      </c>
      <c r="L25" s="10">
        <v>7.6902672137209581E-5</v>
      </c>
      <c r="M25" s="10">
        <v>7.223260946867577E-4</v>
      </c>
      <c r="N25" s="10">
        <v>1.5836920085642815E-3</v>
      </c>
      <c r="O25" s="10">
        <v>-1.3852161699693757E-4</v>
      </c>
      <c r="P25" s="10">
        <v>3.4074820168990939E-4</v>
      </c>
      <c r="Q25" s="10">
        <v>1.9134502474791658E-3</v>
      </c>
      <c r="R25" s="10">
        <v>8.1514997902189051E-4</v>
      </c>
      <c r="S25" s="10">
        <v>3.7401826164181759E-3</v>
      </c>
      <c r="T25" s="10">
        <v>1.4546435643415308E-3</v>
      </c>
      <c r="U25" s="10">
        <v>9.8996277226330262E-4</v>
      </c>
      <c r="V25" s="10">
        <v>2.0335232935336984E-4</v>
      </c>
      <c r="W25" s="10">
        <v>3.113994782636559E-3</v>
      </c>
      <c r="X25" s="10">
        <v>1.7675394069992256E-3</v>
      </c>
      <c r="Y25" s="61">
        <v>6.6483198471064212E-3</v>
      </c>
      <c r="Z25" s="10">
        <v>1.107894968932463E-3</v>
      </c>
      <c r="AA25" s="10">
        <v>2.3748651916432818E-3</v>
      </c>
      <c r="AB25" s="10">
        <v>2.1797254497343196E-3</v>
      </c>
      <c r="AC25" s="10">
        <v>-1.1004720255156858E-3</v>
      </c>
    </row>
    <row r="26" spans="1:29" x14ac:dyDescent="0.2">
      <c r="A26" s="38" t="s">
        <v>44</v>
      </c>
      <c r="B26" s="36">
        <v>1.3266924263890648E-2</v>
      </c>
      <c r="C26" s="44">
        <v>0</v>
      </c>
      <c r="D26" s="10">
        <v>5.0631114138010528E-4</v>
      </c>
      <c r="E26" s="10">
        <v>1.2352811563723072E-3</v>
      </c>
      <c r="F26" s="10">
        <v>1.3536576253983237E-3</v>
      </c>
      <c r="G26" s="10">
        <v>1.4669289291433991E-3</v>
      </c>
      <c r="H26" s="10">
        <v>5.8789197629966101E-4</v>
      </c>
      <c r="I26" s="10">
        <v>1.4736572006095734E-3</v>
      </c>
      <c r="J26" s="10">
        <v>1.0984255814207135E-3</v>
      </c>
      <c r="K26" s="10">
        <v>1.1764164402414518E-3</v>
      </c>
      <c r="L26" s="10">
        <v>8.6729908980471746E-4</v>
      </c>
      <c r="M26" s="10">
        <v>9.8045451815555575E-4</v>
      </c>
      <c r="N26" s="10">
        <v>1.9843712478203254E-3</v>
      </c>
      <c r="O26" s="10">
        <v>8.8158263623905548E-4</v>
      </c>
      <c r="P26" s="10">
        <v>6.2006964601329603E-4</v>
      </c>
      <c r="Q26" s="10">
        <v>1.6678824080203238E-3</v>
      </c>
      <c r="R26" s="10">
        <v>2.1431770321409479E-3</v>
      </c>
      <c r="S26" s="10">
        <v>2.7161618290678581E-3</v>
      </c>
      <c r="T26" s="10">
        <v>8.4105045187295754E-4</v>
      </c>
      <c r="U26" s="10">
        <v>2.3765837583290352E-3</v>
      </c>
      <c r="V26" s="10">
        <v>1.5133862851236823E-3</v>
      </c>
      <c r="W26" s="10">
        <v>2.4915415797043864E-3</v>
      </c>
      <c r="X26" s="10">
        <v>1.2314603669735362E-3</v>
      </c>
      <c r="Y26" s="10">
        <v>1.107894968932463E-3</v>
      </c>
      <c r="Z26" s="61">
        <v>2.4150306658306852E-3</v>
      </c>
      <c r="AA26" s="10">
        <v>1.7581444343491019E-3</v>
      </c>
      <c r="AB26" s="10">
        <v>2.4452467815339186E-3</v>
      </c>
      <c r="AC26" s="10">
        <v>5.603014330746789E-4</v>
      </c>
    </row>
    <row r="27" spans="1:29" x14ac:dyDescent="0.2">
      <c r="A27" s="38" t="s">
        <v>25</v>
      </c>
      <c r="B27" s="36">
        <v>2.127843387725455E-2</v>
      </c>
      <c r="C27" s="44">
        <v>0</v>
      </c>
      <c r="D27" s="10">
        <v>8.7849284185507494E-4</v>
      </c>
      <c r="E27" s="10">
        <v>8.8851881552248573E-4</v>
      </c>
      <c r="F27" s="10">
        <v>1.8985481474111654E-3</v>
      </c>
      <c r="G27" s="10">
        <v>3.3883767341899408E-3</v>
      </c>
      <c r="H27" s="10">
        <v>1.5417483543123552E-3</v>
      </c>
      <c r="I27" s="10">
        <v>3.2179123724855921E-3</v>
      </c>
      <c r="J27" s="10">
        <v>-8.4169457283726239E-6</v>
      </c>
      <c r="K27" s="10">
        <v>1.6523935108065024E-3</v>
      </c>
      <c r="L27" s="10">
        <v>-1.220583500366543E-4</v>
      </c>
      <c r="M27" s="10">
        <v>5.3329043907596597E-4</v>
      </c>
      <c r="N27" s="10">
        <v>2.5774838745942297E-3</v>
      </c>
      <c r="O27" s="10">
        <v>3.0254715807437706E-4</v>
      </c>
      <c r="P27" s="10">
        <v>4.576229597559875E-4</v>
      </c>
      <c r="Q27" s="10">
        <v>2.1827911800113447E-3</v>
      </c>
      <c r="R27" s="10">
        <v>3.4801977547420078E-4</v>
      </c>
      <c r="S27" s="10">
        <v>2.2054898760231591E-3</v>
      </c>
      <c r="T27" s="10">
        <v>2.1749033756100424E-3</v>
      </c>
      <c r="U27" s="10">
        <v>2.2811543897385956E-3</v>
      </c>
      <c r="V27" s="10">
        <v>1.3392346130811543E-3</v>
      </c>
      <c r="W27" s="10">
        <v>2.8535068933594468E-3</v>
      </c>
      <c r="X27" s="10">
        <v>2.1496218993317653E-3</v>
      </c>
      <c r="Y27" s="10">
        <v>2.3748651916432818E-3</v>
      </c>
      <c r="Z27" s="10">
        <v>1.7581444343491019E-3</v>
      </c>
      <c r="AA27" s="61">
        <v>4.5565070229168945E-3</v>
      </c>
      <c r="AB27" s="10">
        <v>4.173665882269125E-3</v>
      </c>
      <c r="AC27" s="10">
        <v>1.7546986473545594E-4</v>
      </c>
    </row>
    <row r="28" spans="1:29" x14ac:dyDescent="0.2">
      <c r="A28" s="38" t="s">
        <v>46</v>
      </c>
      <c r="B28" s="36">
        <v>1.9266588611158493E-2</v>
      </c>
      <c r="C28" s="44">
        <v>-9.9999999999926537E-7</v>
      </c>
      <c r="D28" s="10">
        <v>8.5682617781785906E-4</v>
      </c>
      <c r="E28" s="10">
        <v>2.4151609370235763E-3</v>
      </c>
      <c r="F28" s="10">
        <v>3.1890562006394027E-3</v>
      </c>
      <c r="G28" s="10">
        <v>3.2901395487892836E-3</v>
      </c>
      <c r="H28" s="10">
        <v>2.3761272452669001E-3</v>
      </c>
      <c r="I28" s="10">
        <v>4.1415993782103963E-3</v>
      </c>
      <c r="J28" s="10">
        <v>1.4472137451004759E-4</v>
      </c>
      <c r="K28" s="10">
        <v>2.3538579084470814E-3</v>
      </c>
      <c r="L28" s="10">
        <v>7.8878756224625573E-4</v>
      </c>
      <c r="M28" s="10">
        <v>8.4238764411545758E-4</v>
      </c>
      <c r="N28" s="10">
        <v>4.0592607073010739E-3</v>
      </c>
      <c r="O28" s="10">
        <v>1.009932496695749E-3</v>
      </c>
      <c r="P28" s="10">
        <v>1.1777291047480932E-3</v>
      </c>
      <c r="Q28" s="10">
        <v>2.5916730595344013E-3</v>
      </c>
      <c r="R28" s="10">
        <v>7.1039471665467391E-4</v>
      </c>
      <c r="S28" s="10">
        <v>1.4492252651471206E-3</v>
      </c>
      <c r="T28" s="10">
        <v>1.3032619804338528E-3</v>
      </c>
      <c r="U28" s="10">
        <v>3.3894490385872555E-3</v>
      </c>
      <c r="V28" s="10">
        <v>2.6518418511593507E-3</v>
      </c>
      <c r="W28" s="10">
        <v>3.648990515433599E-3</v>
      </c>
      <c r="X28" s="10">
        <v>2.1342484472912297E-3</v>
      </c>
      <c r="Y28" s="10">
        <v>2.1797254497343196E-3</v>
      </c>
      <c r="Z28" s="10">
        <v>2.4452467815339186E-3</v>
      </c>
      <c r="AA28" s="10">
        <v>4.173665882269125E-3</v>
      </c>
      <c r="AB28" s="61">
        <v>7.2706187605753687E-3</v>
      </c>
      <c r="AC28" s="10">
        <v>3.1242469725578274E-4</v>
      </c>
    </row>
    <row r="29" spans="1:29" x14ac:dyDescent="0.2">
      <c r="A29" s="39" t="s">
        <v>45</v>
      </c>
      <c r="B29" s="36">
        <v>2.7552611886100531E-3</v>
      </c>
      <c r="C29" s="44">
        <v>0</v>
      </c>
      <c r="D29" s="10">
        <v>1.0638179584688335E-3</v>
      </c>
      <c r="E29" s="10">
        <v>-3.0685724917842038E-6</v>
      </c>
      <c r="F29" s="10">
        <v>-6.4878140052260748E-5</v>
      </c>
      <c r="G29" s="10">
        <v>3.6924703655817872E-5</v>
      </c>
      <c r="H29" s="10">
        <v>-4.5560533071346235E-4</v>
      </c>
      <c r="I29" s="10">
        <v>-5.7534648712535786E-4</v>
      </c>
      <c r="J29" s="10">
        <v>9.2563592319665038E-4</v>
      </c>
      <c r="K29" s="10">
        <v>-3.3948959313167637E-4</v>
      </c>
      <c r="L29" s="10">
        <v>5.543700467087393E-4</v>
      </c>
      <c r="M29" s="10">
        <v>3.9009405619324592E-4</v>
      </c>
      <c r="N29" s="10">
        <v>9.8865113736215605E-4</v>
      </c>
      <c r="O29" s="10">
        <v>2.4268870821675634E-4</v>
      </c>
      <c r="P29" s="10">
        <v>4.8721953469550982E-4</v>
      </c>
      <c r="Q29" s="10">
        <v>3.132320369783577E-4</v>
      </c>
      <c r="R29" s="10">
        <v>8.406353206871376E-4</v>
      </c>
      <c r="S29" s="10">
        <v>5.709044000339965E-4</v>
      </c>
      <c r="T29" s="10">
        <v>-6.4593816525626438E-4</v>
      </c>
      <c r="U29" s="10">
        <v>3.0171796265161436E-4</v>
      </c>
      <c r="V29" s="10">
        <v>-2.041432459782587E-4</v>
      </c>
      <c r="W29" s="10">
        <v>2.6754706479969093E-4</v>
      </c>
      <c r="X29" s="10">
        <v>4.744182680104908E-4</v>
      </c>
      <c r="Y29" s="10">
        <v>-1.1004720255156858E-3</v>
      </c>
      <c r="Z29" s="10">
        <v>5.603014330746789E-4</v>
      </c>
      <c r="AA29" s="10">
        <v>1.7546986473545594E-4</v>
      </c>
      <c r="AB29" s="10">
        <v>3.1242469725578274E-4</v>
      </c>
      <c r="AC29" s="61">
        <v>3.3190243344150393E-3</v>
      </c>
    </row>
    <row r="30" spans="1:29" x14ac:dyDescent="0.2">
      <c r="A30" s="82" t="s">
        <v>74</v>
      </c>
      <c r="B30" s="82"/>
      <c r="C30">
        <f>SUM(C4:C29)</f>
        <v>0.9999999943480723</v>
      </c>
    </row>
    <row r="31" spans="1:29" x14ac:dyDescent="0.2">
      <c r="A31" s="81" t="s">
        <v>75</v>
      </c>
      <c r="B31" s="81"/>
      <c r="C31" s="45">
        <f>SUMPRODUCT(C4:C29,B4:B29)</f>
        <v>5.0000000157705775E-2</v>
      </c>
      <c r="D31" t="s">
        <v>77</v>
      </c>
    </row>
    <row r="32" spans="1:29" x14ac:dyDescent="0.2">
      <c r="A32" s="81" t="s">
        <v>67</v>
      </c>
      <c r="B32" s="81"/>
      <c r="C32" s="46" cm="1">
        <f t="array" ref="C32">MMULT(TRANSPOSE(C4:C29),MMULT(D4:AC29,C4:C29))</f>
        <v>8.5992799187803986E-3</v>
      </c>
      <c r="D32" t="s">
        <v>78</v>
      </c>
    </row>
    <row r="35" spans="1:539" ht="31" x14ac:dyDescent="0.35">
      <c r="A35" s="21" t="s">
        <v>80</v>
      </c>
    </row>
    <row r="36" spans="1:539" ht="23" x14ac:dyDescent="0.25">
      <c r="A36" s="71"/>
      <c r="B36" s="83" t="s">
        <v>76</v>
      </c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65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</row>
    <row r="37" spans="1:539" s="13" customFormat="1" x14ac:dyDescent="0.2">
      <c r="A37" s="72" t="s">
        <v>30</v>
      </c>
      <c r="B37" s="66">
        <v>0</v>
      </c>
      <c r="C37" s="67">
        <v>0</v>
      </c>
      <c r="D37" s="67">
        <v>0</v>
      </c>
      <c r="E37" s="67">
        <v>0</v>
      </c>
      <c r="F37" s="67">
        <v>0</v>
      </c>
      <c r="G37" s="67">
        <v>0</v>
      </c>
      <c r="H37" s="67">
        <v>0</v>
      </c>
      <c r="I37" s="67">
        <v>0</v>
      </c>
      <c r="J37" s="67">
        <v>0</v>
      </c>
      <c r="K37" s="67">
        <v>0</v>
      </c>
      <c r="L37" s="67">
        <v>0</v>
      </c>
      <c r="M37" s="67">
        <v>0</v>
      </c>
      <c r="N37" s="67">
        <v>0</v>
      </c>
      <c r="O37" s="67">
        <v>0</v>
      </c>
      <c r="P37" s="67">
        <v>0</v>
      </c>
      <c r="Q37" s="67">
        <v>0</v>
      </c>
      <c r="R37" s="67">
        <v>0</v>
      </c>
      <c r="S37" s="67">
        <v>1.1158412712469692E-2</v>
      </c>
      <c r="T37" s="67">
        <v>2.7268557985410273E-2</v>
      </c>
      <c r="U37" s="67">
        <v>4.1721688372662678E-2</v>
      </c>
      <c r="V37" s="67">
        <v>5.9794749977447832E-2</v>
      </c>
      <c r="W37" s="67">
        <v>7.7780929198927387E-2</v>
      </c>
      <c r="X37" s="67">
        <v>9.5939133626059728E-2</v>
      </c>
      <c r="Y37" s="67">
        <v>0.11401205518553928</v>
      </c>
      <c r="Z37" s="67">
        <v>0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</row>
    <row r="38" spans="1:539" x14ac:dyDescent="0.2">
      <c r="A38" s="73" t="s">
        <v>51</v>
      </c>
      <c r="B38" s="68">
        <v>9.8080046021220228E-3</v>
      </c>
      <c r="C38" s="69">
        <v>1.3626038377877198E-2</v>
      </c>
      <c r="D38" s="69">
        <v>1.5220656870952431E-2</v>
      </c>
      <c r="E38" s="69">
        <v>1.8334358565954941E-2</v>
      </c>
      <c r="F38" s="69">
        <v>2.0293698928470539E-2</v>
      </c>
      <c r="G38" s="69">
        <v>1.0949351907085745E-2</v>
      </c>
      <c r="H38" s="69">
        <v>7.1046642608264239E-3</v>
      </c>
      <c r="I38" s="69">
        <v>7.3991113087258998E-3</v>
      </c>
      <c r="J38" s="69">
        <v>7.5917107903751948E-3</v>
      </c>
      <c r="K38" s="69">
        <v>1.078884273364418E-2</v>
      </c>
      <c r="L38" s="69">
        <v>1.1329506451716057E-2</v>
      </c>
      <c r="M38" s="69">
        <v>1.3624688886816009E-2</v>
      </c>
      <c r="N38" s="69">
        <v>1.6076499997485404E-2</v>
      </c>
      <c r="O38" s="69">
        <v>1.829859155527052E-2</v>
      </c>
      <c r="P38" s="69">
        <v>1.6785319087038928E-2</v>
      </c>
      <c r="Q38" s="69">
        <v>1.3633971982574015E-2</v>
      </c>
      <c r="R38" s="69">
        <v>1.2542250823015575E-2</v>
      </c>
      <c r="S38" s="69">
        <v>1.363799073669443E-2</v>
      </c>
      <c r="T38" s="69">
        <v>1.556902269825741E-2</v>
      </c>
      <c r="U38" s="69">
        <v>1.7376843168940125E-2</v>
      </c>
      <c r="V38" s="69">
        <v>1.9636869704833013E-2</v>
      </c>
      <c r="W38" s="69">
        <v>2.0822425372817813E-2</v>
      </c>
      <c r="X38" s="69">
        <v>2.415808788424496E-2</v>
      </c>
      <c r="Y38" s="69">
        <v>2.6418491273918258E-2</v>
      </c>
      <c r="Z38" s="69">
        <v>0</v>
      </c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2"/>
      <c r="IS38" s="12"/>
      <c r="IT38" s="12"/>
      <c r="IU38" s="12"/>
      <c r="IV38" s="12"/>
      <c r="IW38" s="12"/>
      <c r="IX38" s="12"/>
      <c r="IY38" s="12"/>
      <c r="IZ38" s="12"/>
      <c r="JA38" s="12"/>
      <c r="JB38" s="12"/>
      <c r="JC38" s="12"/>
      <c r="JD38" s="12"/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/>
      <c r="JU38" s="12"/>
      <c r="JV38" s="12"/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  <c r="LE38" s="12"/>
      <c r="LF38" s="12"/>
      <c r="LG38" s="12"/>
      <c r="LH38" s="12"/>
      <c r="LI38" s="12"/>
      <c r="LJ38" s="12"/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/>
      <c r="ON38" s="12"/>
      <c r="OO38" s="12"/>
      <c r="OP38" s="12"/>
      <c r="OQ38" s="12"/>
      <c r="OR38" s="12"/>
      <c r="OS38" s="12"/>
      <c r="OT38" s="12"/>
      <c r="OU38" s="12"/>
      <c r="OV38" s="12"/>
      <c r="OW38" s="12"/>
      <c r="OX38" s="12"/>
      <c r="OY38" s="12"/>
      <c r="OZ38" s="12"/>
      <c r="PA38" s="12"/>
      <c r="PB38" s="12"/>
      <c r="PC38" s="12"/>
      <c r="PD38" s="12"/>
      <c r="PE38" s="12"/>
      <c r="PF38" s="12"/>
      <c r="PG38" s="12"/>
      <c r="PH38" s="12"/>
      <c r="PI38" s="12"/>
      <c r="PJ38" s="12"/>
      <c r="PK38" s="12"/>
      <c r="PL38" s="12"/>
      <c r="PM38" s="12"/>
      <c r="PN38" s="12"/>
      <c r="PO38" s="12"/>
      <c r="PP38" s="12"/>
      <c r="PQ38" s="12"/>
      <c r="PR38" s="12"/>
      <c r="PS38" s="12"/>
      <c r="PT38" s="12"/>
      <c r="PU38" s="12"/>
      <c r="PV38" s="12"/>
      <c r="PW38" s="12"/>
      <c r="PX38" s="12"/>
      <c r="PY38" s="12"/>
      <c r="PZ38" s="12"/>
      <c r="QA38" s="12"/>
      <c r="QB38" s="12"/>
      <c r="QC38" s="12"/>
      <c r="QD38" s="12"/>
      <c r="QE38" s="12"/>
      <c r="QF38" s="12"/>
      <c r="QG38" s="12"/>
      <c r="QH38" s="12"/>
      <c r="QI38" s="12"/>
      <c r="QJ38" s="12"/>
      <c r="QK38" s="12"/>
      <c r="QL38" s="12"/>
      <c r="QM38" s="12"/>
      <c r="QN38" s="12"/>
      <c r="QO38" s="12"/>
      <c r="QP38" s="12"/>
      <c r="QQ38" s="12"/>
      <c r="QR38" s="12"/>
      <c r="QS38" s="12"/>
      <c r="QT38" s="12"/>
      <c r="QU38" s="12"/>
      <c r="QV38" s="12"/>
      <c r="QW38" s="12"/>
      <c r="QX38" s="12"/>
      <c r="QY38" s="12"/>
      <c r="QZ38" s="12"/>
      <c r="RA38" s="12"/>
      <c r="RB38" s="12"/>
      <c r="RC38" s="12"/>
      <c r="RD38" s="12"/>
      <c r="RE38" s="12"/>
      <c r="RF38" s="12"/>
      <c r="RG38" s="12"/>
      <c r="RH38" s="12"/>
      <c r="RI38" s="12"/>
      <c r="RJ38" s="12"/>
      <c r="RK38" s="12"/>
      <c r="RL38" s="12"/>
      <c r="RM38" s="12"/>
      <c r="RN38" s="12"/>
      <c r="RO38" s="12"/>
      <c r="RP38" s="12"/>
      <c r="RQ38" s="12"/>
      <c r="RR38" s="12"/>
      <c r="RS38" s="12"/>
      <c r="RT38" s="12"/>
      <c r="RU38" s="12"/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/>
      <c r="TE38" s="12"/>
      <c r="TF38" s="12"/>
      <c r="TG38" s="12"/>
      <c r="TH38" s="12"/>
      <c r="TI38" s="12"/>
      <c r="TJ38" s="12"/>
      <c r="TK38" s="12"/>
      <c r="TL38" s="12"/>
      <c r="TM38" s="12"/>
      <c r="TN38" s="12"/>
      <c r="TO38" s="12"/>
      <c r="TP38" s="12"/>
      <c r="TQ38" s="12"/>
      <c r="TR38" s="12"/>
      <c r="TS38" s="12"/>
    </row>
    <row r="39" spans="1:539" s="13" customFormat="1" x14ac:dyDescent="0.2">
      <c r="A39" s="72" t="s">
        <v>52</v>
      </c>
      <c r="B39" s="66">
        <v>0</v>
      </c>
      <c r="C39" s="67">
        <v>8.4712696340741203E-7</v>
      </c>
      <c r="D39" s="67">
        <v>8.8104310941445598E-7</v>
      </c>
      <c r="E39" s="67">
        <v>0</v>
      </c>
      <c r="F39" s="67">
        <v>8.539447789080837E-7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7">
        <v>0</v>
      </c>
      <c r="Y39" s="67">
        <v>0</v>
      </c>
      <c r="Z39" s="67">
        <v>0</v>
      </c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</row>
    <row r="40" spans="1:539" x14ac:dyDescent="0.2">
      <c r="A40" s="73" t="s">
        <v>48</v>
      </c>
      <c r="B40" s="68">
        <v>6.1266301766768495E-3</v>
      </c>
      <c r="C40" s="69">
        <v>5.3410835302657653E-3</v>
      </c>
      <c r="D40" s="69">
        <v>5.305593006824972E-3</v>
      </c>
      <c r="E40" s="69">
        <v>5.6548651644183082E-3</v>
      </c>
      <c r="F40" s="69">
        <v>5.7949032162441412E-3</v>
      </c>
      <c r="G40" s="69">
        <v>2.8594063543894311E-2</v>
      </c>
      <c r="H40" s="69">
        <v>2.602724853803972E-2</v>
      </c>
      <c r="I40" s="69">
        <v>2.8826582941155254E-2</v>
      </c>
      <c r="J40" s="69">
        <v>3.0775379037702964E-2</v>
      </c>
      <c r="K40" s="69">
        <v>3.1322714511694001E-2</v>
      </c>
      <c r="L40" s="69">
        <v>3.2667115081982986E-2</v>
      </c>
      <c r="M40" s="69">
        <v>3.082272621310006E-2</v>
      </c>
      <c r="N40" s="69">
        <v>2.5303387181800308E-2</v>
      </c>
      <c r="O40" s="69">
        <v>2.0588610989344138E-2</v>
      </c>
      <c r="P40" s="69">
        <v>1.378895664400517E-2</v>
      </c>
      <c r="Q40" s="69">
        <v>8.4748945151205297E-3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2"/>
      <c r="IS40" s="12"/>
      <c r="IT40" s="12"/>
      <c r="IU40" s="12"/>
      <c r="IV40" s="12"/>
      <c r="IW40" s="12"/>
      <c r="IX40" s="12"/>
      <c r="IY40" s="12"/>
      <c r="IZ40" s="12"/>
      <c r="JA40" s="12"/>
      <c r="JB40" s="12"/>
      <c r="JC40" s="12"/>
      <c r="JD40" s="12"/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  <c r="LE40" s="12"/>
      <c r="LF40" s="12"/>
      <c r="LG40" s="12"/>
      <c r="LH40" s="12"/>
      <c r="LI40" s="12"/>
      <c r="LJ40" s="12"/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/>
      <c r="ON40" s="12"/>
      <c r="OO40" s="12"/>
      <c r="OP40" s="12"/>
      <c r="OQ40" s="12"/>
      <c r="OR40" s="12"/>
      <c r="OS40" s="12"/>
      <c r="OT40" s="12"/>
      <c r="OU40" s="12"/>
      <c r="OV40" s="12"/>
      <c r="OW40" s="12"/>
      <c r="OX40" s="12"/>
      <c r="OY40" s="12"/>
      <c r="OZ40" s="12"/>
      <c r="PA40" s="12"/>
      <c r="PB40" s="12"/>
      <c r="PC40" s="12"/>
      <c r="PD40" s="12"/>
      <c r="PE40" s="12"/>
      <c r="PF40" s="12"/>
      <c r="PG40" s="12"/>
      <c r="PH40" s="12"/>
      <c r="PI40" s="12"/>
      <c r="PJ40" s="12"/>
      <c r="PK40" s="12"/>
      <c r="PL40" s="12"/>
      <c r="PM40" s="12"/>
      <c r="PN40" s="12"/>
      <c r="PO40" s="12"/>
      <c r="PP40" s="12"/>
      <c r="PQ40" s="12"/>
      <c r="PR40" s="12"/>
      <c r="PS40" s="12"/>
      <c r="PT40" s="12"/>
      <c r="PU40" s="12"/>
      <c r="PV40" s="12"/>
      <c r="PW40" s="12"/>
      <c r="PX40" s="12"/>
      <c r="PY40" s="12"/>
      <c r="PZ40" s="12"/>
      <c r="QA40" s="12"/>
      <c r="QB40" s="12"/>
      <c r="QC40" s="12"/>
      <c r="QD40" s="12"/>
      <c r="QE40" s="12"/>
      <c r="QF40" s="12"/>
      <c r="QG40" s="12"/>
      <c r="QH40" s="12"/>
      <c r="QI40" s="12"/>
      <c r="QJ40" s="12"/>
      <c r="QK40" s="12"/>
      <c r="QL40" s="12"/>
      <c r="QM40" s="12"/>
      <c r="QN40" s="12"/>
      <c r="QO40" s="12"/>
      <c r="QP40" s="12"/>
      <c r="QQ40" s="12"/>
      <c r="QR40" s="12"/>
      <c r="QS40" s="12"/>
      <c r="QT40" s="12"/>
      <c r="QU40" s="12"/>
      <c r="QV40" s="12"/>
      <c r="QW40" s="12"/>
      <c r="QX40" s="12"/>
      <c r="QY40" s="12"/>
      <c r="QZ40" s="12"/>
      <c r="RA40" s="12"/>
      <c r="RB40" s="12"/>
      <c r="RC40" s="12"/>
      <c r="RD40" s="12"/>
      <c r="RE40" s="12"/>
      <c r="RF40" s="12"/>
      <c r="RG40" s="12"/>
      <c r="RH40" s="12"/>
      <c r="RI40" s="12"/>
      <c r="RJ40" s="12"/>
      <c r="RK40" s="12"/>
      <c r="RL40" s="12"/>
      <c r="RM40" s="12"/>
      <c r="RN40" s="12"/>
      <c r="RO40" s="12"/>
      <c r="RP40" s="12"/>
      <c r="RQ40" s="12"/>
      <c r="RR40" s="12"/>
      <c r="RS40" s="12"/>
      <c r="RT40" s="12"/>
      <c r="RU40" s="12"/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/>
      <c r="TE40" s="12"/>
      <c r="TF40" s="12"/>
      <c r="TG40" s="12"/>
      <c r="TH40" s="12"/>
      <c r="TI40" s="12"/>
      <c r="TJ40" s="12"/>
      <c r="TK40" s="12"/>
      <c r="TL40" s="12"/>
      <c r="TM40" s="12"/>
      <c r="TN40" s="12"/>
      <c r="TO40" s="12"/>
      <c r="TP40" s="12"/>
      <c r="TQ40" s="12"/>
      <c r="TR40" s="12"/>
      <c r="TS40" s="12"/>
    </row>
    <row r="41" spans="1:539" s="13" customFormat="1" x14ac:dyDescent="0.2">
      <c r="A41" s="72" t="s">
        <v>32</v>
      </c>
      <c r="B41" s="66">
        <v>0.17667490730558372</v>
      </c>
      <c r="C41" s="67">
        <v>0.17147803097605191</v>
      </c>
      <c r="D41" s="67">
        <v>0.16668982449212102</v>
      </c>
      <c r="E41" s="67">
        <v>0.16066958999111719</v>
      </c>
      <c r="F41" s="67">
        <v>0.15557158653057573</v>
      </c>
      <c r="G41" s="67">
        <v>0.13061587060355054</v>
      </c>
      <c r="H41" s="67">
        <v>0.11647688436359781</v>
      </c>
      <c r="I41" s="67">
        <v>0.10402330221975187</v>
      </c>
      <c r="J41" s="67">
        <v>9.25134886073221E-2</v>
      </c>
      <c r="K41" s="67">
        <v>8.0932803589896449E-2</v>
      </c>
      <c r="L41" s="67">
        <v>6.9528551873938096E-2</v>
      </c>
      <c r="M41" s="67">
        <v>6.0945073032994332E-2</v>
      </c>
      <c r="N41" s="67">
        <v>5.3669998222452393E-2</v>
      </c>
      <c r="O41" s="67">
        <v>4.7135476703088271E-2</v>
      </c>
      <c r="P41" s="67">
        <v>2.8117453415904638E-2</v>
      </c>
      <c r="Q41" s="67">
        <v>3.8086770909173039E-4</v>
      </c>
      <c r="R41" s="67">
        <v>3.2990715863013209E-4</v>
      </c>
      <c r="S41" s="67">
        <v>0</v>
      </c>
      <c r="T41" s="67">
        <v>0</v>
      </c>
      <c r="U41" s="67">
        <v>0</v>
      </c>
      <c r="V41" s="67">
        <v>0</v>
      </c>
      <c r="W41" s="67">
        <v>0</v>
      </c>
      <c r="X41" s="67">
        <v>0</v>
      </c>
      <c r="Y41" s="67">
        <v>0</v>
      </c>
      <c r="Z41" s="67">
        <v>0</v>
      </c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</row>
    <row r="42" spans="1:539" x14ac:dyDescent="0.2">
      <c r="A42" s="73" t="s">
        <v>33</v>
      </c>
      <c r="B42" s="68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7.8248398007662937E-3</v>
      </c>
      <c r="S42" s="69">
        <v>2.2775618466966085E-2</v>
      </c>
      <c r="T42" s="69">
        <v>3.9247438069287308E-2</v>
      </c>
      <c r="U42" s="69">
        <v>5.4204796723460791E-2</v>
      </c>
      <c r="V42" s="69">
        <v>7.290210863631115E-2</v>
      </c>
      <c r="W42" s="69">
        <v>9.1480066430465815E-2</v>
      </c>
      <c r="X42" s="69">
        <v>0.11029660452222596</v>
      </c>
      <c r="Y42" s="69">
        <v>0.12899281229408943</v>
      </c>
      <c r="Z42" s="69">
        <v>0.82282881320759538</v>
      </c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</row>
    <row r="43" spans="1:539" s="13" customFormat="1" x14ac:dyDescent="0.2">
      <c r="A43" s="72" t="s">
        <v>34</v>
      </c>
      <c r="B43" s="66">
        <v>9.7385654916653803E-4</v>
      </c>
      <c r="C43" s="67">
        <v>1.7442351667919141E-3</v>
      </c>
      <c r="D43" s="67">
        <v>7.8835248285487464E-3</v>
      </c>
      <c r="E43" s="67">
        <v>1.182960638730678E-2</v>
      </c>
      <c r="F43" s="67">
        <v>1.6207585345523284E-2</v>
      </c>
      <c r="G43" s="67">
        <v>2.8425022361770483E-2</v>
      </c>
      <c r="H43" s="67">
        <v>3.4480083481847716E-2</v>
      </c>
      <c r="I43" s="67">
        <v>4.1561487079215795E-2</v>
      </c>
      <c r="J43" s="67">
        <v>4.8597500410407508E-2</v>
      </c>
      <c r="K43" s="67">
        <v>5.6018407469906432E-2</v>
      </c>
      <c r="L43" s="67">
        <v>6.2904068319181924E-2</v>
      </c>
      <c r="M43" s="67">
        <v>6.8804941548177276E-2</v>
      </c>
      <c r="N43" s="67">
        <v>7.4654262583612047E-2</v>
      </c>
      <c r="O43" s="67">
        <v>7.9862477583195424E-2</v>
      </c>
      <c r="P43" s="67">
        <v>8.5528447803329258E-2</v>
      </c>
      <c r="Q43" s="67">
        <v>9.1874068686016677E-2</v>
      </c>
      <c r="R43" s="67">
        <v>9.9630741755858357E-2</v>
      </c>
      <c r="S43" s="67">
        <v>0.10626186784150655</v>
      </c>
      <c r="T43" s="67">
        <v>0.11402314174097583</v>
      </c>
      <c r="U43" s="67">
        <v>0.1208463461416662</v>
      </c>
      <c r="V43" s="67">
        <v>0.12937609185821183</v>
      </c>
      <c r="W43" s="67">
        <v>0.13808209864942794</v>
      </c>
      <c r="X43" s="67">
        <v>0.14643394578302435</v>
      </c>
      <c r="Y43" s="67">
        <v>0.15496420260016225</v>
      </c>
      <c r="Z43" s="67">
        <v>0.17717218114047706</v>
      </c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</row>
    <row r="44" spans="1:539" x14ac:dyDescent="0.2">
      <c r="A44" s="73" t="s">
        <v>47</v>
      </c>
      <c r="B44" s="68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</row>
    <row r="45" spans="1:539" s="13" customFormat="1" ht="16" customHeight="1" x14ac:dyDescent="0.2">
      <c r="A45" s="72" t="s">
        <v>35</v>
      </c>
      <c r="B45" s="66">
        <v>1.7411609164643262E-2</v>
      </c>
      <c r="C45" s="67">
        <v>2.4497718869725658E-2</v>
      </c>
      <c r="D45" s="67">
        <v>3.3229706108544893E-2</v>
      </c>
      <c r="E45" s="67">
        <v>4.2104533753831518E-2</v>
      </c>
      <c r="F45" s="67">
        <v>5.025867576121202E-2</v>
      </c>
      <c r="G45" s="67">
        <v>8.9376105629987115E-2</v>
      </c>
      <c r="H45" s="67">
        <v>0.1014466830534165</v>
      </c>
      <c r="I45" s="67">
        <v>0.1136365289437041</v>
      </c>
      <c r="J45" s="67">
        <v>0.12641605224551905</v>
      </c>
      <c r="K45" s="67">
        <v>0.13996034776745225</v>
      </c>
      <c r="L45" s="67">
        <v>0.15269967390794734</v>
      </c>
      <c r="M45" s="67">
        <v>0.16270846194846672</v>
      </c>
      <c r="N45" s="67">
        <v>0.17161482936068626</v>
      </c>
      <c r="O45" s="67">
        <v>0.17942191155521856</v>
      </c>
      <c r="P45" s="67">
        <v>0.18956395765925454</v>
      </c>
      <c r="Q45" s="67">
        <v>0.20080724362984345</v>
      </c>
      <c r="R45" s="67">
        <v>0.20909260956091871</v>
      </c>
      <c r="S45" s="67">
        <v>0.20763831819453352</v>
      </c>
      <c r="T45" s="67">
        <v>0.20568440892000159</v>
      </c>
      <c r="U45" s="67">
        <v>0.20353679712033551</v>
      </c>
      <c r="V45" s="67">
        <v>0.20084897377673616</v>
      </c>
      <c r="W45" s="67">
        <v>0.19829021134378969</v>
      </c>
      <c r="X45" s="67">
        <v>0.19547189192918943</v>
      </c>
      <c r="Y45" s="67">
        <v>0.19278484474416757</v>
      </c>
      <c r="Z45" s="67">
        <v>0</v>
      </c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</row>
    <row r="46" spans="1:539" x14ac:dyDescent="0.2">
      <c r="A46" s="73" t="s">
        <v>31</v>
      </c>
      <c r="B46" s="68">
        <v>7.9361593014920739E-2</v>
      </c>
      <c r="C46" s="69">
        <v>9.3570552781179372E-2</v>
      </c>
      <c r="D46" s="69">
        <v>0.10196787281507662</v>
      </c>
      <c r="E46" s="69">
        <v>0.11500399606139131</v>
      </c>
      <c r="F46" s="69">
        <v>0.12396639870424331</v>
      </c>
      <c r="G46" s="69">
        <v>5.9076454417413476E-5</v>
      </c>
      <c r="H46" s="69">
        <v>5.9821704378481129E-5</v>
      </c>
      <c r="I46" s="69">
        <v>6.0021651845936617E-5</v>
      </c>
      <c r="J46" s="69">
        <v>6.0091918288800182E-5</v>
      </c>
      <c r="K46" s="69">
        <v>6.1311669943931707E-5</v>
      </c>
      <c r="L46" s="69">
        <v>6.1642702889393977E-5</v>
      </c>
      <c r="M46" s="69">
        <v>6.261805448869985E-5</v>
      </c>
      <c r="N46" s="69">
        <v>6.5239351563406984E-5</v>
      </c>
      <c r="O46" s="69">
        <v>6.6698838856415026E-5</v>
      </c>
      <c r="P46" s="69">
        <v>7.1012992058307306E-5</v>
      </c>
      <c r="Q46" s="69">
        <v>7.1156945786040408E-5</v>
      </c>
      <c r="R46" s="69">
        <v>7.3703928608157433E-5</v>
      </c>
      <c r="S46" s="69">
        <v>8.6161179131309494E-5</v>
      </c>
      <c r="T46" s="69">
        <v>8.8611644879774861E-5</v>
      </c>
      <c r="U46" s="69">
        <v>8.927970840658602E-5</v>
      </c>
      <c r="V46" s="69">
        <v>9.1714387801064424E-5</v>
      </c>
      <c r="W46" s="69">
        <v>9.220108288830697E-5</v>
      </c>
      <c r="X46" s="69">
        <v>9.2680445719646006E-5</v>
      </c>
      <c r="Y46" s="69">
        <v>9.3229310444757098E-5</v>
      </c>
      <c r="Z46" s="69">
        <v>0</v>
      </c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</row>
    <row r="47" spans="1:539" s="13" customFormat="1" x14ac:dyDescent="0.2">
      <c r="A47" s="72" t="s">
        <v>36</v>
      </c>
      <c r="B47" s="66">
        <v>0</v>
      </c>
      <c r="C47" s="67">
        <v>0</v>
      </c>
      <c r="D47" s="67">
        <v>0</v>
      </c>
      <c r="E47" s="67">
        <v>0</v>
      </c>
      <c r="F47" s="67">
        <v>0</v>
      </c>
      <c r="G47" s="67">
        <v>0</v>
      </c>
      <c r="H47" s="67">
        <v>0</v>
      </c>
      <c r="I47" s="67">
        <v>0</v>
      </c>
      <c r="J47" s="67">
        <v>0</v>
      </c>
      <c r="K47" s="67">
        <v>0</v>
      </c>
      <c r="L47" s="67">
        <v>0</v>
      </c>
      <c r="M47" s="67">
        <v>0</v>
      </c>
      <c r="N47" s="67">
        <v>0</v>
      </c>
      <c r="O47" s="67">
        <v>0</v>
      </c>
      <c r="P47" s="67">
        <v>0</v>
      </c>
      <c r="Q47" s="67">
        <v>0</v>
      </c>
      <c r="R47" s="67">
        <v>0</v>
      </c>
      <c r="S47" s="67">
        <v>0</v>
      </c>
      <c r="T47" s="67">
        <v>0</v>
      </c>
      <c r="U47" s="67">
        <v>0</v>
      </c>
      <c r="V47" s="67">
        <v>0</v>
      </c>
      <c r="W47" s="67">
        <v>0</v>
      </c>
      <c r="X47" s="67">
        <v>0</v>
      </c>
      <c r="Y47" s="67">
        <v>0</v>
      </c>
      <c r="Z47" s="67">
        <v>0</v>
      </c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</row>
    <row r="48" spans="1:539" x14ac:dyDescent="0.2">
      <c r="A48" s="73" t="s">
        <v>50</v>
      </c>
      <c r="B48" s="68">
        <v>0.10593725039796709</v>
      </c>
      <c r="C48" s="69">
        <v>9.4070601836740028E-2</v>
      </c>
      <c r="D48" s="69">
        <v>8.4468780216746989E-2</v>
      </c>
      <c r="E48" s="69">
        <v>7.3048097589990424E-2</v>
      </c>
      <c r="F48" s="69">
        <v>6.2344564369290381E-2</v>
      </c>
      <c r="G48" s="69">
        <v>8.9011054980407026E-2</v>
      </c>
      <c r="H48" s="69">
        <v>7.2839173002362964E-2</v>
      </c>
      <c r="I48" s="69">
        <v>6.4307605079739066E-2</v>
      </c>
      <c r="J48" s="69">
        <v>5.4954561969119395E-2</v>
      </c>
      <c r="K48" s="69">
        <v>4.3224828505924247E-2</v>
      </c>
      <c r="L48" s="69">
        <v>3.3042097719701909E-2</v>
      </c>
      <c r="M48" s="69">
        <v>2.5801116313660756E-2</v>
      </c>
      <c r="N48" s="69">
        <v>2.0347337229873478E-2</v>
      </c>
      <c r="O48" s="69">
        <v>1.5904738144911515E-2</v>
      </c>
      <c r="P48" s="69">
        <v>1.0968079333155347E-2</v>
      </c>
      <c r="Q48" s="69">
        <v>9.9499514196488819E-3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  <c r="IW48" s="12"/>
      <c r="IX48" s="12"/>
      <c r="IY48" s="12"/>
      <c r="IZ48" s="12"/>
      <c r="JA48" s="12"/>
      <c r="JB48" s="12"/>
      <c r="JC48" s="12"/>
      <c r="JD48" s="12"/>
      <c r="JE48" s="12"/>
      <c r="JF48" s="12"/>
      <c r="JG48" s="12"/>
      <c r="JH48" s="12"/>
      <c r="JI48" s="12"/>
      <c r="JJ48" s="12"/>
      <c r="JK48" s="12"/>
      <c r="JL48" s="12"/>
      <c r="JM48" s="12"/>
      <c r="JN48" s="12"/>
      <c r="JO48" s="12"/>
      <c r="JP48" s="12"/>
      <c r="JQ48" s="12"/>
      <c r="JR48" s="12"/>
      <c r="JS48" s="12"/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  <c r="LA48" s="12"/>
      <c r="LB48" s="12"/>
      <c r="LC48" s="12"/>
      <c r="LD48" s="12"/>
      <c r="LE48" s="12"/>
      <c r="LF48" s="12"/>
      <c r="LG48" s="12"/>
      <c r="LH48" s="12"/>
      <c r="LI48" s="12"/>
      <c r="LJ48" s="12"/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/>
      <c r="ON48" s="12"/>
      <c r="OO48" s="12"/>
      <c r="OP48" s="12"/>
      <c r="OQ48" s="12"/>
      <c r="OR48" s="12"/>
      <c r="OS48" s="12"/>
      <c r="OT48" s="12"/>
      <c r="OU48" s="12"/>
      <c r="OV48" s="12"/>
      <c r="OW48" s="12"/>
      <c r="OX48" s="12"/>
      <c r="OY48" s="12"/>
      <c r="OZ48" s="12"/>
      <c r="PA48" s="12"/>
      <c r="PB48" s="12"/>
      <c r="PC48" s="12"/>
      <c r="PD48" s="12"/>
      <c r="PE48" s="12"/>
      <c r="PF48" s="12"/>
      <c r="PG48" s="12"/>
      <c r="PH48" s="12"/>
      <c r="PI48" s="12"/>
      <c r="PJ48" s="12"/>
      <c r="PK48" s="12"/>
      <c r="PL48" s="12"/>
      <c r="PM48" s="12"/>
      <c r="PN48" s="12"/>
      <c r="PO48" s="12"/>
      <c r="PP48" s="12"/>
      <c r="PQ48" s="12"/>
      <c r="PR48" s="12"/>
      <c r="PS48" s="12"/>
      <c r="PT48" s="12"/>
      <c r="PU48" s="12"/>
      <c r="PV48" s="12"/>
      <c r="PW48" s="12"/>
      <c r="PX48" s="12"/>
      <c r="PY48" s="12"/>
      <c r="PZ48" s="12"/>
      <c r="QA48" s="12"/>
      <c r="QB48" s="12"/>
      <c r="QC48" s="12"/>
      <c r="QD48" s="12"/>
      <c r="QE48" s="12"/>
      <c r="QF48" s="12"/>
      <c r="QG48" s="12"/>
      <c r="QH48" s="12"/>
      <c r="QI48" s="12"/>
      <c r="QJ48" s="12"/>
      <c r="QK48" s="12"/>
      <c r="QL48" s="12"/>
      <c r="QM48" s="12"/>
      <c r="QN48" s="12"/>
      <c r="QO48" s="12"/>
      <c r="QP48" s="12"/>
      <c r="QQ48" s="12"/>
      <c r="QR48" s="12"/>
      <c r="QS48" s="12"/>
      <c r="QT48" s="12"/>
      <c r="QU48" s="12"/>
      <c r="QV48" s="12"/>
      <c r="QW48" s="12"/>
      <c r="QX48" s="12"/>
      <c r="QY48" s="12"/>
      <c r="QZ48" s="12"/>
      <c r="RA48" s="12"/>
      <c r="RB48" s="12"/>
      <c r="RC48" s="12"/>
      <c r="RD48" s="12"/>
      <c r="RE48" s="12"/>
      <c r="RF48" s="12"/>
      <c r="RG48" s="12"/>
      <c r="RH48" s="12"/>
      <c r="RI48" s="12"/>
      <c r="RJ48" s="12"/>
      <c r="RK48" s="12"/>
      <c r="RL48" s="12"/>
      <c r="RM48" s="12"/>
      <c r="RN48" s="12"/>
      <c r="RO48" s="12"/>
      <c r="RP48" s="12"/>
      <c r="RQ48" s="12"/>
      <c r="RR48" s="12"/>
      <c r="RS48" s="12"/>
      <c r="RT48" s="12"/>
      <c r="RU48" s="12"/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/>
      <c r="TE48" s="12"/>
      <c r="TF48" s="12"/>
      <c r="TG48" s="12"/>
      <c r="TH48" s="12"/>
      <c r="TI48" s="12"/>
      <c r="TJ48" s="12"/>
      <c r="TK48" s="12"/>
      <c r="TL48" s="12"/>
      <c r="TM48" s="12"/>
      <c r="TN48" s="12"/>
      <c r="TO48" s="12"/>
      <c r="TP48" s="12"/>
      <c r="TQ48" s="12"/>
      <c r="TR48" s="12"/>
      <c r="TS48" s="12"/>
    </row>
    <row r="49" spans="1:539" s="13" customFormat="1" x14ac:dyDescent="0.2">
      <c r="A49" s="72" t="s">
        <v>49</v>
      </c>
      <c r="B49" s="66">
        <v>2.5283729006435558E-2</v>
      </c>
      <c r="C49" s="67">
        <v>3.7986843545842232E-2</v>
      </c>
      <c r="D49" s="67">
        <v>4.9796518180994474E-2</v>
      </c>
      <c r="E49" s="67">
        <v>6.270471972558031E-2</v>
      </c>
      <c r="F49" s="67">
        <v>7.6550325777840378E-2</v>
      </c>
      <c r="G49" s="67">
        <v>0.14786037105203875</v>
      </c>
      <c r="H49" s="67">
        <v>0.15837075386329272</v>
      </c>
      <c r="I49" s="67">
        <v>0.17540460762942592</v>
      </c>
      <c r="J49" s="67">
        <v>0.19149439698301091</v>
      </c>
      <c r="K49" s="67">
        <v>0.20927675380827354</v>
      </c>
      <c r="L49" s="67">
        <v>0.22538926098473031</v>
      </c>
      <c r="M49" s="67">
        <v>0.23674515194831899</v>
      </c>
      <c r="N49" s="67">
        <v>0.24440006396464892</v>
      </c>
      <c r="O49" s="67">
        <v>0.25121097632762807</v>
      </c>
      <c r="P49" s="67">
        <v>0.2588335609107259</v>
      </c>
      <c r="Q49" s="67">
        <v>0.26805994539988437</v>
      </c>
      <c r="R49" s="67">
        <v>0.26424853969401363</v>
      </c>
      <c r="S49" s="67">
        <v>0.24965429130257624</v>
      </c>
      <c r="T49" s="67">
        <v>0.23143505399060735</v>
      </c>
      <c r="U49" s="67">
        <v>0.2150175825039948</v>
      </c>
      <c r="V49" s="67">
        <v>0.19449468708060286</v>
      </c>
      <c r="W49" s="67">
        <v>0.1741724967686511</v>
      </c>
      <c r="X49" s="67">
        <v>0.15345405012727173</v>
      </c>
      <c r="Y49" s="67">
        <v>0.13293308652506777</v>
      </c>
      <c r="Z49" s="67">
        <v>0</v>
      </c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2"/>
      <c r="TH49" s="12"/>
      <c r="TI49" s="12"/>
      <c r="TJ49" s="12"/>
      <c r="TK49" s="12"/>
      <c r="TL49" s="12"/>
      <c r="TM49" s="12"/>
      <c r="TN49" s="12"/>
      <c r="TO49" s="12"/>
      <c r="TP49" s="12"/>
      <c r="TQ49" s="12"/>
      <c r="TR49" s="12"/>
      <c r="TS49" s="12"/>
    </row>
    <row r="50" spans="1:539" x14ac:dyDescent="0.2">
      <c r="A50" s="73" t="s">
        <v>37</v>
      </c>
      <c r="B50" s="68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2"/>
      <c r="TH50" s="12"/>
      <c r="TI50" s="12"/>
      <c r="TJ50" s="12"/>
      <c r="TK50" s="12"/>
      <c r="TL50" s="12"/>
      <c r="TM50" s="12"/>
      <c r="TN50" s="12"/>
      <c r="TO50" s="12"/>
      <c r="TP50" s="12"/>
      <c r="TQ50" s="12"/>
      <c r="TR50" s="12"/>
      <c r="TS50" s="12"/>
    </row>
    <row r="51" spans="1:539" s="13" customFormat="1" x14ac:dyDescent="0.2">
      <c r="A51" s="72" t="s">
        <v>38</v>
      </c>
      <c r="B51" s="66">
        <v>2.0047442851502086E-2</v>
      </c>
      <c r="C51" s="67">
        <v>1.6516085751260488E-2</v>
      </c>
      <c r="D51" s="67">
        <v>1.2973097799838971E-2</v>
      </c>
      <c r="E51" s="67">
        <v>8.7813800288098973E-3</v>
      </c>
      <c r="F51" s="67">
        <v>7.2115093073712999E-3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  <c r="R51" s="67">
        <v>0</v>
      </c>
      <c r="S51" s="67">
        <v>0</v>
      </c>
      <c r="T51" s="67">
        <v>0</v>
      </c>
      <c r="U51" s="67">
        <v>0</v>
      </c>
      <c r="V51" s="67">
        <v>0</v>
      </c>
      <c r="W51" s="67">
        <v>0</v>
      </c>
      <c r="X51" s="67">
        <v>0</v>
      </c>
      <c r="Y51" s="67">
        <v>0</v>
      </c>
      <c r="Z51" s="67">
        <v>0</v>
      </c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</row>
    <row r="52" spans="1:539" x14ac:dyDescent="0.2">
      <c r="A52" s="73" t="s">
        <v>39</v>
      </c>
      <c r="B52" s="68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2"/>
      <c r="TH52" s="12"/>
      <c r="TI52" s="12"/>
      <c r="TJ52" s="12"/>
      <c r="TK52" s="12"/>
      <c r="TL52" s="12"/>
      <c r="TM52" s="12"/>
      <c r="TN52" s="12"/>
      <c r="TO52" s="12"/>
      <c r="TP52" s="12"/>
      <c r="TQ52" s="12"/>
      <c r="TR52" s="12"/>
      <c r="TS52" s="12"/>
    </row>
    <row r="53" spans="1:539" s="13" customFormat="1" x14ac:dyDescent="0.2">
      <c r="A53" s="72" t="s">
        <v>54</v>
      </c>
      <c r="B53" s="66">
        <v>4.7577188395181947E-3</v>
      </c>
      <c r="C53" s="67">
        <v>1.4445724511929421E-2</v>
      </c>
      <c r="D53" s="67">
        <v>2.1638219921872259E-2</v>
      </c>
      <c r="E53" s="67">
        <v>3.0928591350881881E-2</v>
      </c>
      <c r="F53" s="67">
        <v>3.8569724611688158E-2</v>
      </c>
      <c r="G53" s="67">
        <v>3.2112851244782574E-2</v>
      </c>
      <c r="H53" s="67">
        <v>4.6264627840103351E-2</v>
      </c>
      <c r="I53" s="67">
        <v>5.2511579178287568E-2</v>
      </c>
      <c r="J53" s="67">
        <v>5.9753482879078799E-2</v>
      </c>
      <c r="K53" s="67">
        <v>6.8327095362272008E-2</v>
      </c>
      <c r="L53" s="67">
        <v>7.5886726116353609E-2</v>
      </c>
      <c r="M53" s="67">
        <v>8.0616184265428478E-2</v>
      </c>
      <c r="N53" s="67">
        <v>8.2942966166076076E-2</v>
      </c>
      <c r="O53" s="67">
        <v>8.4900406620256857E-2</v>
      </c>
      <c r="P53" s="67">
        <v>8.8483602257471386E-2</v>
      </c>
      <c r="Q53" s="67">
        <v>9.1597927772688867E-2</v>
      </c>
      <c r="R53" s="67">
        <v>9.2580658263260091E-2</v>
      </c>
      <c r="S53" s="67">
        <v>8.8094782882478184E-2</v>
      </c>
      <c r="T53" s="67">
        <v>8.240656043184999E-2</v>
      </c>
      <c r="U53" s="67">
        <v>7.7444838350297474E-2</v>
      </c>
      <c r="V53" s="67">
        <v>7.1240972342402911E-2</v>
      </c>
      <c r="W53" s="67">
        <v>6.4965782773553443E-2</v>
      </c>
      <c r="X53" s="67">
        <v>5.8834945961771239E-2</v>
      </c>
      <c r="Y53" s="67">
        <v>5.2630638497427377E-2</v>
      </c>
      <c r="Z53" s="67">
        <v>0</v>
      </c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</row>
    <row r="54" spans="1:539" x14ac:dyDescent="0.2">
      <c r="A54" s="73" t="s">
        <v>40</v>
      </c>
      <c r="B54" s="68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</row>
    <row r="55" spans="1:539" s="13" customFormat="1" x14ac:dyDescent="0.2">
      <c r="A55" s="72" t="s">
        <v>41</v>
      </c>
      <c r="B55" s="66">
        <v>8.5125994626605847E-2</v>
      </c>
      <c r="C55" s="67">
        <v>8.6091009160082485E-2</v>
      </c>
      <c r="D55" s="67">
        <v>8.7361838043244197E-2</v>
      </c>
      <c r="E55" s="67">
        <v>8.8454853180422732E-2</v>
      </c>
      <c r="F55" s="67">
        <v>8.9605003835187574E-2</v>
      </c>
      <c r="G55" s="67">
        <v>9.8456993788899452E-2</v>
      </c>
      <c r="H55" s="67">
        <v>0.11471928447819123</v>
      </c>
      <c r="I55" s="67">
        <v>0.11825575519982906</v>
      </c>
      <c r="J55" s="67">
        <v>0.12155722263785219</v>
      </c>
      <c r="K55" s="67">
        <v>0.12502415068173817</v>
      </c>
      <c r="L55" s="67">
        <v>0.12870037837583398</v>
      </c>
      <c r="M55" s="67">
        <v>0.12861327686231652</v>
      </c>
      <c r="N55" s="67">
        <v>0.1252792390070914</v>
      </c>
      <c r="O55" s="67">
        <v>0.12223952827355639</v>
      </c>
      <c r="P55" s="67">
        <v>0.12191694380592627</v>
      </c>
      <c r="Q55" s="67">
        <v>0.12198141514370214</v>
      </c>
      <c r="R55" s="67">
        <v>0.11624045109811905</v>
      </c>
      <c r="S55" s="67">
        <v>0.10810996599073984</v>
      </c>
      <c r="T55" s="67">
        <v>9.836834287976122E-2</v>
      </c>
      <c r="U55" s="67">
        <v>8.9865477070693048E-2</v>
      </c>
      <c r="V55" s="67">
        <v>7.9235462472073442E-2</v>
      </c>
      <c r="W55" s="67">
        <v>6.8838621953322507E-2</v>
      </c>
      <c r="X55" s="67">
        <v>5.7975324429649318E-2</v>
      </c>
      <c r="Y55" s="67">
        <v>4.7345729280212086E-2</v>
      </c>
      <c r="Z55" s="67">
        <v>0</v>
      </c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</row>
    <row r="56" spans="1:539" x14ac:dyDescent="0.2">
      <c r="A56" s="73" t="s">
        <v>42</v>
      </c>
      <c r="B56" s="68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</row>
    <row r="57" spans="1:539" s="13" customFormat="1" x14ac:dyDescent="0.2">
      <c r="A57" s="72" t="s">
        <v>55</v>
      </c>
      <c r="B57" s="66">
        <v>5.57289866911332E-2</v>
      </c>
      <c r="C57" s="67">
        <v>4.3032067116027473E-2</v>
      </c>
      <c r="D57" s="67">
        <v>3.2484413516683561E-2</v>
      </c>
      <c r="E57" s="67">
        <v>1.9417962673188089E-2</v>
      </c>
      <c r="F57" s="67">
        <v>7.5788662643204449E-3</v>
      </c>
      <c r="G57" s="67">
        <v>6.7016000954469423E-3</v>
      </c>
      <c r="H57" s="67">
        <v>0</v>
      </c>
      <c r="I57" s="67">
        <v>0</v>
      </c>
      <c r="J57" s="67">
        <v>0</v>
      </c>
      <c r="K57" s="67">
        <v>0</v>
      </c>
      <c r="L57" s="67">
        <v>0</v>
      </c>
      <c r="M57" s="67">
        <v>0</v>
      </c>
      <c r="N57" s="67">
        <v>0</v>
      </c>
      <c r="O57" s="67">
        <v>0</v>
      </c>
      <c r="P57" s="67">
        <v>0</v>
      </c>
      <c r="Q57" s="67">
        <v>0</v>
      </c>
      <c r="R57" s="67">
        <v>0</v>
      </c>
      <c r="S57" s="67">
        <v>0</v>
      </c>
      <c r="T57" s="67">
        <v>0</v>
      </c>
      <c r="U57" s="67">
        <v>0</v>
      </c>
      <c r="V57" s="67">
        <v>0</v>
      </c>
      <c r="W57" s="67">
        <v>0</v>
      </c>
      <c r="X57" s="67">
        <v>0</v>
      </c>
      <c r="Y57" s="67">
        <v>0</v>
      </c>
      <c r="Z57" s="67">
        <v>0</v>
      </c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</row>
    <row r="58" spans="1:539" x14ac:dyDescent="0.2">
      <c r="A58" s="73" t="s">
        <v>43</v>
      </c>
      <c r="B58" s="68">
        <v>0.13636149606131304</v>
      </c>
      <c r="C58" s="69">
        <v>0.12769817875631514</v>
      </c>
      <c r="D58" s="69">
        <v>0.11941840064096836</v>
      </c>
      <c r="E58" s="69">
        <v>0.10971936541396217</v>
      </c>
      <c r="F58" s="69">
        <v>0.10129636079394121</v>
      </c>
      <c r="G58" s="69">
        <v>0.10495241090153906</v>
      </c>
      <c r="H58" s="69">
        <v>9.5667409929069219E-2</v>
      </c>
      <c r="I58" s="69">
        <v>8.2233804156617712E-2</v>
      </c>
      <c r="J58" s="69">
        <v>6.8731494446245267E-2</v>
      </c>
      <c r="K58" s="69">
        <v>5.2831072512619336E-2</v>
      </c>
      <c r="L58" s="69">
        <v>3.9440886562021577E-2</v>
      </c>
      <c r="M58" s="69">
        <v>2.6594940465392698E-2</v>
      </c>
      <c r="N58" s="69">
        <v>1.3596922744947426E-2</v>
      </c>
      <c r="O58" s="69">
        <v>1.9202302466472512E-3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2"/>
      <c r="TH58" s="12"/>
      <c r="TI58" s="12"/>
      <c r="TJ58" s="12"/>
      <c r="TK58" s="12"/>
      <c r="TL58" s="12"/>
      <c r="TM58" s="12"/>
      <c r="TN58" s="12"/>
      <c r="TO58" s="12"/>
      <c r="TP58" s="12"/>
      <c r="TQ58" s="12"/>
      <c r="TR58" s="12"/>
      <c r="TS58" s="12"/>
    </row>
    <row r="59" spans="1:539" s="13" customFormat="1" x14ac:dyDescent="0.2">
      <c r="A59" s="72" t="s">
        <v>44</v>
      </c>
      <c r="B59" s="66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  <c r="R59" s="67">
        <v>0</v>
      </c>
      <c r="S59" s="67">
        <v>0</v>
      </c>
      <c r="T59" s="67">
        <v>0</v>
      </c>
      <c r="U59" s="67">
        <v>0</v>
      </c>
      <c r="V59" s="67">
        <v>0</v>
      </c>
      <c r="W59" s="67">
        <v>0</v>
      </c>
      <c r="X59" s="67">
        <v>0</v>
      </c>
      <c r="Y59" s="67">
        <v>0</v>
      </c>
      <c r="Z59" s="67">
        <v>0</v>
      </c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</row>
    <row r="60" spans="1:539" x14ac:dyDescent="0.2">
      <c r="A60" s="73" t="s">
        <v>25</v>
      </c>
      <c r="B60" s="68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8.3910937771622847E-3</v>
      </c>
      <c r="N60" s="69">
        <v>2.7248587141089572E-2</v>
      </c>
      <c r="O60" s="69">
        <v>4.3938599748981219E-2</v>
      </c>
      <c r="P60" s="69">
        <v>6.2497308232249409E-2</v>
      </c>
      <c r="Q60" s="69">
        <v>8.3152335679286093E-2</v>
      </c>
      <c r="R60" s="69">
        <v>9.6350140484400326E-2</v>
      </c>
      <c r="S60" s="69">
        <v>9.7508731309234195E-2</v>
      </c>
      <c r="T60" s="69">
        <v>9.9324722642464072E-2</v>
      </c>
      <c r="U60" s="69">
        <v>0.10024701706933066</v>
      </c>
      <c r="V60" s="69">
        <v>0.10139945749001493</v>
      </c>
      <c r="W60" s="69">
        <v>0.10289865096973072</v>
      </c>
      <c r="X60" s="69">
        <v>0.1037034790063688</v>
      </c>
      <c r="Y60" s="69">
        <v>0.10485703251679671</v>
      </c>
      <c r="Z60" s="69">
        <v>0</v>
      </c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2"/>
      <c r="TH60" s="12"/>
      <c r="TI60" s="12"/>
      <c r="TJ60" s="12"/>
      <c r="TK60" s="12"/>
      <c r="TL60" s="12"/>
      <c r="TM60" s="12"/>
      <c r="TN60" s="12"/>
      <c r="TO60" s="12"/>
      <c r="TP60" s="12"/>
      <c r="TQ60" s="12"/>
      <c r="TR60" s="12"/>
      <c r="TS60" s="12"/>
    </row>
    <row r="61" spans="1:539" s="13" customFormat="1" x14ac:dyDescent="0.2">
      <c r="A61" s="72" t="s">
        <v>46</v>
      </c>
      <c r="B61" s="66">
        <v>0</v>
      </c>
      <c r="C61" s="67">
        <v>0</v>
      </c>
      <c r="D61" s="67">
        <v>0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7">
        <v>0</v>
      </c>
      <c r="M61" s="67">
        <v>0</v>
      </c>
      <c r="N61" s="67">
        <v>0</v>
      </c>
      <c r="O61" s="67">
        <v>0</v>
      </c>
      <c r="P61" s="67">
        <v>0</v>
      </c>
      <c r="Q61" s="67">
        <v>0</v>
      </c>
      <c r="R61" s="67">
        <v>0</v>
      </c>
      <c r="S61" s="67">
        <v>0</v>
      </c>
      <c r="T61" s="67">
        <v>0</v>
      </c>
      <c r="U61" s="67">
        <v>0</v>
      </c>
      <c r="V61" s="67">
        <v>0</v>
      </c>
      <c r="W61" s="67">
        <v>0</v>
      </c>
      <c r="X61" s="67">
        <v>0</v>
      </c>
      <c r="Y61" s="67">
        <v>0</v>
      </c>
      <c r="Z61" s="67">
        <v>-9.9999999999926537E-7</v>
      </c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</row>
    <row r="62" spans="1:539" x14ac:dyDescent="0.2">
      <c r="A62" s="73" t="s">
        <v>45</v>
      </c>
      <c r="B62" s="68">
        <v>0.27640079356294545</v>
      </c>
      <c r="C62" s="69">
        <v>0.26990098234731158</v>
      </c>
      <c r="D62" s="69">
        <v>0.26156067259305471</v>
      </c>
      <c r="E62" s="69">
        <v>0.25334807992126268</v>
      </c>
      <c r="F62" s="69">
        <v>0.24474994257558919</v>
      </c>
      <c r="G62" s="69">
        <v>0.23288522733739961</v>
      </c>
      <c r="H62" s="69">
        <v>0.22654336546550011</v>
      </c>
      <c r="I62" s="69">
        <v>0.21177961511534307</v>
      </c>
      <c r="J62" s="69">
        <v>0.1975546172445915</v>
      </c>
      <c r="K62" s="69">
        <v>0.18223167084690325</v>
      </c>
      <c r="L62" s="69">
        <v>0.16835009094731654</v>
      </c>
      <c r="M62" s="69">
        <v>0.15626972630670691</v>
      </c>
      <c r="N62" s="69">
        <v>0.14480066847851053</v>
      </c>
      <c r="O62" s="69">
        <v>0.13451175291844203</v>
      </c>
      <c r="P62" s="69">
        <v>0.12344535596919869</v>
      </c>
      <c r="Q62" s="69">
        <v>0.1100162220826927</v>
      </c>
      <c r="R62" s="69">
        <v>0.10108615756946107</v>
      </c>
      <c r="S62" s="69">
        <v>9.5073859391429622E-2</v>
      </c>
      <c r="T62" s="69">
        <v>8.6584140045402075E-2</v>
      </c>
      <c r="U62" s="69">
        <v>7.9649330373987845E-2</v>
      </c>
      <c r="V62" s="69">
        <v>7.0978909864967257E-2</v>
      </c>
      <c r="W62" s="69">
        <v>6.2576521500855312E-2</v>
      </c>
      <c r="X62" s="69">
        <v>5.3639858830106468E-2</v>
      </c>
      <c r="Y62" s="69">
        <v>4.4967879351843036E-2</v>
      </c>
      <c r="Z62" s="69">
        <v>0</v>
      </c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</row>
    <row r="63" spans="1:539" x14ac:dyDescent="0.2">
      <c r="A63" s="74" t="s">
        <v>67</v>
      </c>
      <c r="B63" s="70" cm="1">
        <f t="array" ref="B63">MMULT(TRANSPOSE(B37:B62),MMULT($D4:$AC29,B37:B62))</f>
        <v>8.4225610187636519E-4</v>
      </c>
      <c r="C63" s="70" cm="1">
        <f t="array" ref="C63">MMULT(TRANSPOSE(C37:C62),MMULT($D4:$AC29,C37:C62))</f>
        <v>8.1067019954518646E-4</v>
      </c>
      <c r="D63" s="70" cm="1">
        <f t="array" ref="D63">MMULT(TRANSPOSE(D37:D62),MMULT($D4:$AC29,D37:D62))</f>
        <v>7.8193066169164431E-4</v>
      </c>
      <c r="E63" s="70" cm="1">
        <f t="array" ref="E63">MMULT(TRANSPOSE(E37:E62),MMULT($D4:$AC29,E37:E62))</f>
        <v>7.5316229109541073E-4</v>
      </c>
      <c r="F63" s="70" cm="1">
        <f t="array" ref="F63">MMULT(TRANSPOSE(F37:F62),MMULT($D4:$AC29,F37:F62))</f>
        <v>7.3071569017505594E-4</v>
      </c>
      <c r="G63" s="70" cm="1">
        <f t="array" ref="G63">MMULT(TRANSPOSE(G37:G62),MMULT($D4:$AC29,G37:G62))</f>
        <v>7.2220928030245E-4</v>
      </c>
      <c r="H63" s="70" cm="1">
        <f t="array" ref="H63">MMULT(TRANSPOSE(H37:H62),MMULT($D4:$AC29,H37:H62))</f>
        <v>7.0544819435925223E-4</v>
      </c>
      <c r="I63" s="70" cm="1">
        <f t="array" ref="I63">MMULT(TRANSPOSE(I37:I62),MMULT($D4:$AC29,I37:I62))</f>
        <v>6.9582903743440998E-4</v>
      </c>
      <c r="J63" s="70" cm="1">
        <f t="array" ref="J63">MMULT(TRANSPOSE(J37:J62),MMULT($D4:$AC29,J37:J62))</f>
        <v>6.9080399867278122E-4</v>
      </c>
      <c r="K63" s="70" cm="1">
        <f t="array" ref="K63">MMULT(TRANSPOSE(K37:K62),MMULT($D4:$AC29,K37:K62))</f>
        <v>6.9057628247810551E-4</v>
      </c>
      <c r="L63" s="70" cm="1">
        <f t="array" ref="L63">MMULT(TRANSPOSE(L37:L62),MMULT($D4:$AC29,L37:L62))</f>
        <v>6.9525068870963924E-4</v>
      </c>
      <c r="M63" s="70" cm="1">
        <f t="array" ref="M63">MMULT(TRANSPOSE(M37:M62),MMULT($D4:$AC29,M37:M62))</f>
        <v>7.0422706688037903E-4</v>
      </c>
      <c r="N63" s="70" cm="1">
        <f t="array" ref="N63">MMULT(TRANSPOSE(N37:N62),MMULT($D4:$AC29,N37:N62))</f>
        <v>7.1756323433817251E-4</v>
      </c>
      <c r="O63" s="70" cm="1">
        <f t="array" ref="O63">MMULT(TRANSPOSE(O37:O62),MMULT($D4:$AC29,O37:O62))</f>
        <v>7.3203086055588528E-4</v>
      </c>
      <c r="P63" s="70" cm="1">
        <f t="array" ref="P63">MMULT(TRANSPOSE(P37:P62),MMULT($D4:$AC29,P37:P62))</f>
        <v>7.4950058665316534E-4</v>
      </c>
      <c r="Q63" s="70" cm="1">
        <f t="array" ref="Q63">MMULT(TRANSPOSE(Q37:Q62),MMULT($D4:$AC29,Q37:Q62))</f>
        <v>7.7400249109966721E-4</v>
      </c>
      <c r="R63" s="70" cm="1">
        <f t="array" ref="R63">MMULT(TRANSPOSE(R37:R62),MMULT($D4:$AC29,R37:R62))</f>
        <v>8.0096706443980742E-4</v>
      </c>
      <c r="S63" s="70" cm="1">
        <f t="array" ref="S63">MMULT(TRANSPOSE(S37:S62),MMULT($D4:$AC29,S37:S62))</f>
        <v>8.3298516932029916E-4</v>
      </c>
      <c r="T63" s="70" cm="1">
        <f t="array" ref="T63">MMULT(TRANSPOSE(T37:T62),MMULT($D4:$AC29,T37:T62))</f>
        <v>8.7422064156265163E-4</v>
      </c>
      <c r="U63" s="70" cm="1">
        <f t="array" ref="U63">MMULT(TRANSPOSE(U37:U62),MMULT($D4:$AC29,U37:U62))</f>
        <v>9.1546121897884527E-4</v>
      </c>
      <c r="V63" s="70" cm="1">
        <f t="array" ref="V63">MMULT(TRANSPOSE(V37:V62),MMULT($D4:$AC29,V37:V62))</f>
        <v>9.7308193995826768E-4</v>
      </c>
      <c r="W63" s="70" cm="1">
        <f t="array" ref="W63">MMULT(TRANSPOSE(W37:W62),MMULT($D4:$AC29,W37:W62))</f>
        <v>1.0374521951289333E-3</v>
      </c>
      <c r="X63" s="70" cm="1">
        <f t="array" ref="X63">MMULT(TRANSPOSE(X37:X62),MMULT($D4:$AC29,X37:X62))</f>
        <v>1.1085495372862989E-3</v>
      </c>
      <c r="Y63" s="70" cm="1">
        <f t="array" ref="Y63">MMULT(TRANSPOSE(Y37:Y62),MMULT($D4:$AC29,Y37:Y62))</f>
        <v>1.1863972468423424E-3</v>
      </c>
      <c r="Z63" s="70" cm="1">
        <f t="array" ref="Z63">MMULT(TRANSPOSE(Z37:Z62),MMULT($D4:$AC29,Z37:Z62))</f>
        <v>8.5992799187803986E-3</v>
      </c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</row>
    <row r="64" spans="1:539" x14ac:dyDescent="0.2">
      <c r="A64" s="74" t="s">
        <v>68</v>
      </c>
      <c r="B64" s="70">
        <f>SQRT(B63)</f>
        <v>2.9021648848340183E-2</v>
      </c>
      <c r="C64" s="70">
        <f t="shared" ref="C64:Z64" si="0">SQRT(C63)</f>
        <v>2.8472270712838949E-2</v>
      </c>
      <c r="D64" s="70">
        <f t="shared" si="0"/>
        <v>2.7963023114313736E-2</v>
      </c>
      <c r="E64" s="70">
        <f t="shared" si="0"/>
        <v>2.7443802416855626E-2</v>
      </c>
      <c r="F64" s="70">
        <f t="shared" si="0"/>
        <v>2.7031753368493432E-2</v>
      </c>
      <c r="G64" s="70">
        <f t="shared" si="0"/>
        <v>2.6873951706112186E-2</v>
      </c>
      <c r="H64" s="70">
        <f t="shared" si="0"/>
        <v>2.6560274741787824E-2</v>
      </c>
      <c r="I64" s="70">
        <f t="shared" si="0"/>
        <v>2.6378571557884062E-2</v>
      </c>
      <c r="J64" s="70">
        <f t="shared" si="0"/>
        <v>2.6283150470839321E-2</v>
      </c>
      <c r="K64" s="70">
        <f t="shared" si="0"/>
        <v>2.6278818133205793E-2</v>
      </c>
      <c r="L64" s="70">
        <f t="shared" si="0"/>
        <v>2.6367606806641349E-2</v>
      </c>
      <c r="M64" s="70">
        <f t="shared" si="0"/>
        <v>2.6537276930393199E-2</v>
      </c>
      <c r="N64" s="70">
        <f t="shared" si="0"/>
        <v>2.6787370799281E-2</v>
      </c>
      <c r="O64" s="70">
        <f t="shared" si="0"/>
        <v>2.7056068830410031E-2</v>
      </c>
      <c r="P64" s="70">
        <f t="shared" si="0"/>
        <v>2.7377008358349993E-2</v>
      </c>
      <c r="Q64" s="70">
        <f t="shared" si="0"/>
        <v>2.7820900256815329E-2</v>
      </c>
      <c r="R64" s="70">
        <f t="shared" si="0"/>
        <v>2.8301361529788766E-2</v>
      </c>
      <c r="S64" s="70">
        <f t="shared" si="0"/>
        <v>2.8861482451882112E-2</v>
      </c>
      <c r="T64" s="70">
        <f t="shared" si="0"/>
        <v>2.9567222418797671E-2</v>
      </c>
      <c r="U64" s="70">
        <f t="shared" si="0"/>
        <v>3.0256589678594733E-2</v>
      </c>
      <c r="V64" s="70">
        <f t="shared" si="0"/>
        <v>3.119426133054392E-2</v>
      </c>
      <c r="W64" s="70">
        <f t="shared" si="0"/>
        <v>3.2209504732748272E-2</v>
      </c>
      <c r="X64" s="70">
        <f t="shared" si="0"/>
        <v>3.3294887554792839E-2</v>
      </c>
      <c r="Y64" s="70">
        <f t="shared" si="0"/>
        <v>3.4444117739351993E-2</v>
      </c>
      <c r="Z64" s="70">
        <f t="shared" si="0"/>
        <v>9.2732302455942495E-2</v>
      </c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/>
      <c r="PA64" s="12"/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/>
      <c r="PO64" s="12"/>
      <c r="PP64" s="12"/>
      <c r="PQ64" s="12"/>
      <c r="PR64" s="12"/>
      <c r="PS64" s="12"/>
      <c r="PT64" s="12"/>
      <c r="PU64" s="12"/>
      <c r="PV64" s="12"/>
      <c r="PW64" s="12"/>
      <c r="PX64" s="12"/>
      <c r="PY64" s="12"/>
      <c r="PZ64" s="12"/>
      <c r="QA64" s="12"/>
      <c r="QB64" s="12"/>
      <c r="QC64" s="12"/>
      <c r="QD64" s="12"/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/>
      <c r="QQ64" s="12"/>
      <c r="QR64" s="12"/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/>
      <c r="TE64" s="12"/>
      <c r="TF64" s="12"/>
      <c r="TG64" s="12"/>
      <c r="TH64" s="12"/>
      <c r="TI64" s="12"/>
      <c r="TJ64" s="12"/>
      <c r="TK64" s="12"/>
      <c r="TL64" s="12"/>
      <c r="TM64" s="12"/>
      <c r="TN64" s="12"/>
      <c r="TO64" s="12"/>
      <c r="TP64" s="12"/>
      <c r="TQ64" s="12"/>
      <c r="TR64" s="12"/>
      <c r="TS64" s="12"/>
    </row>
    <row r="65" spans="1:28" x14ac:dyDescent="0.2">
      <c r="A65" s="74" t="s">
        <v>101</v>
      </c>
      <c r="B65" s="70">
        <f t="shared" ref="B65:Z65" si="1">SUMPRODUCT($B4:$B29,B37:B62)</f>
        <v>1.9999996958270489E-4</v>
      </c>
      <c r="C65" s="70">
        <f t="shared" si="1"/>
        <v>9.999999897380412E-4</v>
      </c>
      <c r="D65" s="70">
        <f t="shared" si="1"/>
        <v>1.800000021848557E-3</v>
      </c>
      <c r="E65" s="70">
        <f t="shared" si="1"/>
        <v>2.7000000094347786E-3</v>
      </c>
      <c r="F65" s="70">
        <f t="shared" si="1"/>
        <v>3.5000024055627885E-3</v>
      </c>
      <c r="G65" s="70">
        <f t="shared" si="1"/>
        <v>4.3000000701437103E-3</v>
      </c>
      <c r="H65" s="70">
        <f t="shared" si="1"/>
        <v>5.2000042783018662E-3</v>
      </c>
      <c r="I65" s="70">
        <f t="shared" si="1"/>
        <v>6.0000049421091613E-3</v>
      </c>
      <c r="J65" s="70">
        <f t="shared" si="1"/>
        <v>6.8000057606867779E-3</v>
      </c>
      <c r="K65" s="70">
        <f t="shared" si="1"/>
        <v>7.7000065946892108E-3</v>
      </c>
      <c r="L65" s="70">
        <f t="shared" si="1"/>
        <v>8.5000072200841024E-3</v>
      </c>
      <c r="M65" s="70">
        <f t="shared" si="1"/>
        <v>9.2999999950670979E-3</v>
      </c>
      <c r="N65" s="70">
        <f t="shared" si="1"/>
        <v>1.0199999945632764E-2</v>
      </c>
      <c r="O65" s="70">
        <f t="shared" si="1"/>
        <v>1.0999999962825826E-2</v>
      </c>
      <c r="P65" s="70">
        <f t="shared" si="1"/>
        <v>1.1799999989142881E-2</v>
      </c>
      <c r="Q65" s="70">
        <f t="shared" si="1"/>
        <v>1.2699999944181122E-2</v>
      </c>
      <c r="R65" s="70">
        <f t="shared" si="1"/>
        <v>1.3500012691658283E-2</v>
      </c>
      <c r="S65" s="70">
        <f t="shared" si="1"/>
        <v>1.4300013482144085E-2</v>
      </c>
      <c r="T65" s="70">
        <f t="shared" si="1"/>
        <v>1.5200014233680141E-2</v>
      </c>
      <c r="U65" s="70">
        <f t="shared" si="1"/>
        <v>1.600000008248148E-2</v>
      </c>
      <c r="V65" s="70">
        <f t="shared" si="1"/>
        <v>1.7000015989564948E-2</v>
      </c>
      <c r="W65" s="70">
        <f t="shared" si="1"/>
        <v>1.800001384614431E-2</v>
      </c>
      <c r="X65" s="70">
        <f t="shared" si="1"/>
        <v>1.9000014807638788E-2</v>
      </c>
      <c r="Y65" s="70">
        <f t="shared" si="1"/>
        <v>2.0000016023954518E-2</v>
      </c>
      <c r="Z65" s="70">
        <f t="shared" si="1"/>
        <v>5.0000000157705775E-2</v>
      </c>
    </row>
    <row r="67" spans="1:28" x14ac:dyDescent="0.2">
      <c r="A67" s="42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8" x14ac:dyDescent="0.2"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1:28" x14ac:dyDescent="0.2">
      <c r="A69" s="47"/>
      <c r="B69" s="6" t="s">
        <v>70</v>
      </c>
      <c r="C69" s="6" t="s">
        <v>30</v>
      </c>
      <c r="D69" s="6" t="s">
        <v>51</v>
      </c>
      <c r="E69" s="6" t="s">
        <v>52</v>
      </c>
      <c r="F69" s="6" t="s">
        <v>48</v>
      </c>
      <c r="G69" s="6" t="s">
        <v>32</v>
      </c>
      <c r="H69" s="6" t="s">
        <v>33</v>
      </c>
      <c r="I69" s="6" t="s">
        <v>34</v>
      </c>
      <c r="J69" s="6" t="s">
        <v>47</v>
      </c>
      <c r="K69" s="6" t="s">
        <v>35</v>
      </c>
      <c r="L69" s="6" t="s">
        <v>31</v>
      </c>
      <c r="M69" s="6" t="s">
        <v>36</v>
      </c>
      <c r="N69" s="6" t="s">
        <v>50</v>
      </c>
      <c r="O69" s="6" t="s">
        <v>49</v>
      </c>
      <c r="P69" s="6" t="s">
        <v>37</v>
      </c>
      <c r="Q69" s="6" t="s">
        <v>38</v>
      </c>
      <c r="R69" s="6" t="s">
        <v>39</v>
      </c>
      <c r="S69" s="6" t="s">
        <v>54</v>
      </c>
      <c r="T69" s="6" t="s">
        <v>40</v>
      </c>
      <c r="U69" s="6" t="s">
        <v>41</v>
      </c>
      <c r="V69" s="6" t="s">
        <v>42</v>
      </c>
      <c r="W69" s="6" t="s">
        <v>55</v>
      </c>
      <c r="X69" s="6" t="s">
        <v>43</v>
      </c>
      <c r="Y69" s="6" t="s">
        <v>44</v>
      </c>
      <c r="Z69" s="6" t="s">
        <v>25</v>
      </c>
      <c r="AA69" s="6" t="s">
        <v>46</v>
      </c>
      <c r="AB69" t="s">
        <v>45</v>
      </c>
    </row>
    <row r="70" spans="1:28" x14ac:dyDescent="0.2">
      <c r="A70" s="49" t="s">
        <v>88</v>
      </c>
      <c r="B70" s="52">
        <v>3.9126208349778285E-3</v>
      </c>
      <c r="C70" s="52">
        <v>1.2107757125727325E-2</v>
      </c>
      <c r="D70" s="52">
        <v>8.7203663945776052E-3</v>
      </c>
      <c r="E70" s="52">
        <v>1.1111357749460954E-3</v>
      </c>
      <c r="F70" s="52">
        <v>2.3512693829601779E-3</v>
      </c>
      <c r="G70" s="52">
        <v>-3.4600016392110134E-3</v>
      </c>
      <c r="H70" s="52">
        <v>5.6202879213354172E-2</v>
      </c>
      <c r="I70" s="52">
        <v>2.1192215381393986E-2</v>
      </c>
      <c r="J70" s="52">
        <v>8.2791191203490013E-3</v>
      </c>
      <c r="K70" s="52">
        <v>1.405131308536888E-2</v>
      </c>
      <c r="L70" s="52">
        <v>8.1298063211818518E-3</v>
      </c>
      <c r="M70" s="52">
        <v>3.7470199665903341E-3</v>
      </c>
      <c r="N70" s="52">
        <v>6.4312681727368842E-3</v>
      </c>
      <c r="O70" s="52">
        <v>1.1741278372896655E-2</v>
      </c>
      <c r="P70" s="52">
        <v>8.3692568752346264E-3</v>
      </c>
      <c r="Q70" s="52">
        <v>-2.7116291037281859E-3</v>
      </c>
      <c r="R70" s="52">
        <v>1.9344742008318566E-3</v>
      </c>
      <c r="S70" s="52">
        <v>1.4981264488429685E-2</v>
      </c>
      <c r="T70" s="52">
        <v>7.7532099901979458E-3</v>
      </c>
      <c r="U70" s="52">
        <v>9.3228450376995255E-3</v>
      </c>
      <c r="V70" s="52">
        <v>4.0130802935733484E-3</v>
      </c>
      <c r="W70" s="52">
        <v>-1.3744482544297051E-2</v>
      </c>
      <c r="X70" s="52">
        <v>-1.4545338922346185E-2</v>
      </c>
      <c r="Y70" s="52">
        <v>1.3266924263890648E-2</v>
      </c>
      <c r="Z70" s="52">
        <v>2.127843387725455E-2</v>
      </c>
      <c r="AA70" s="52">
        <v>1.9266588611158493E-2</v>
      </c>
      <c r="AB70" s="11">
        <v>2.7552611886100531E-3</v>
      </c>
    </row>
    <row r="71" spans="1:28" x14ac:dyDescent="0.2">
      <c r="A71" s="42" t="s">
        <v>89</v>
      </c>
      <c r="B71" s="52">
        <v>9.0101377146794323E-4</v>
      </c>
      <c r="C71" s="52">
        <v>3.171745614552985E-3</v>
      </c>
      <c r="D71" s="52">
        <v>7.2408519221300472E-3</v>
      </c>
      <c r="E71" s="52">
        <v>4.3127244491558371E-3</v>
      </c>
      <c r="F71" s="52">
        <v>6.831956889384874E-3</v>
      </c>
      <c r="G71" s="52">
        <v>2.6409810786530413E-3</v>
      </c>
      <c r="H71" s="52">
        <v>1.2293810364301782E-2</v>
      </c>
      <c r="I71" s="52">
        <v>9.3030453670784538E-3</v>
      </c>
      <c r="J71" s="52">
        <v>2.7112867043025202E-3</v>
      </c>
      <c r="K71" s="52">
        <v>3.3287533141391564E-3</v>
      </c>
      <c r="L71" s="52">
        <v>1.3792180352340609E-3</v>
      </c>
      <c r="M71" s="52">
        <v>6.6214060090951177E-3</v>
      </c>
      <c r="N71" s="52">
        <v>2.4992410318551267E-3</v>
      </c>
      <c r="O71" s="52">
        <v>1.6780712550773418E-3</v>
      </c>
      <c r="P71" s="52">
        <v>3.2684131775144011E-3</v>
      </c>
      <c r="Q71" s="52">
        <v>6.234991237385001E-3</v>
      </c>
      <c r="R71" s="52">
        <v>1.5906959160225415E-2</v>
      </c>
      <c r="S71" s="52">
        <v>6.4988236275745617E-3</v>
      </c>
      <c r="T71" s="52">
        <v>4.0703223474760596E-3</v>
      </c>
      <c r="U71" s="52">
        <v>3.8042368497956387E-3</v>
      </c>
      <c r="V71" s="52">
        <v>6.0298858133724419E-3</v>
      </c>
      <c r="W71" s="52">
        <v>4.9450410539323732E-3</v>
      </c>
      <c r="X71" s="52">
        <v>6.4821118509287593E-3</v>
      </c>
      <c r="Y71" s="52">
        <v>2.3546548991849182E-3</v>
      </c>
      <c r="Z71" s="52">
        <v>4.4425943473439724E-3</v>
      </c>
      <c r="AA71" s="52">
        <v>7.0888532915609802E-3</v>
      </c>
      <c r="AB71" s="11">
        <v>3.2360487260546626E-3</v>
      </c>
    </row>
    <row r="72" spans="1:28" x14ac:dyDescent="0.2">
      <c r="A72" s="49" t="s">
        <v>90</v>
      </c>
      <c r="B72" s="53">
        <f>SQRT(B71)</f>
        <v>3.0016891435789003E-2</v>
      </c>
      <c r="C72" s="53">
        <f t="shared" ref="C72:AB72" si="2">SQRT(C71)</f>
        <v>5.6318252943011161E-2</v>
      </c>
      <c r="D72" s="53">
        <f t="shared" si="2"/>
        <v>8.5093195510158426E-2</v>
      </c>
      <c r="E72" s="53">
        <f t="shared" si="2"/>
        <v>6.5671336587249676E-2</v>
      </c>
      <c r="F72" s="53">
        <f t="shared" si="2"/>
        <v>8.2655652495064569E-2</v>
      </c>
      <c r="G72" s="53">
        <f t="shared" si="2"/>
        <v>5.1390476536543626E-2</v>
      </c>
      <c r="H72" s="53">
        <f t="shared" si="2"/>
        <v>0.1108774565198074</v>
      </c>
      <c r="I72" s="53">
        <f t="shared" si="2"/>
        <v>9.6452295810304345E-2</v>
      </c>
      <c r="J72" s="53">
        <f t="shared" si="2"/>
        <v>5.2070017325736698E-2</v>
      </c>
      <c r="K72" s="53">
        <f t="shared" si="2"/>
        <v>5.7695349155188896E-2</v>
      </c>
      <c r="L72" s="53">
        <f t="shared" si="2"/>
        <v>3.7137824858680953E-2</v>
      </c>
      <c r="M72" s="53">
        <f t="shared" si="2"/>
        <v>8.1372022274828079E-2</v>
      </c>
      <c r="N72" s="53">
        <f t="shared" si="2"/>
        <v>4.9992409742431167E-2</v>
      </c>
      <c r="O72" s="53">
        <f t="shared" si="2"/>
        <v>4.096426802809177E-2</v>
      </c>
      <c r="P72" s="53">
        <f t="shared" si="2"/>
        <v>5.7170037410468791E-2</v>
      </c>
      <c r="Q72" s="53">
        <f t="shared" si="2"/>
        <v>7.8961960698712391E-2</v>
      </c>
      <c r="R72" s="53">
        <f t="shared" si="2"/>
        <v>0.1261227939756546</v>
      </c>
      <c r="S72" s="53">
        <f t="shared" si="2"/>
        <v>8.0615281600789318E-2</v>
      </c>
      <c r="T72" s="53">
        <f t="shared" si="2"/>
        <v>6.3799077951613534E-2</v>
      </c>
      <c r="U72" s="53">
        <f t="shared" si="2"/>
        <v>6.1678495845761662E-2</v>
      </c>
      <c r="V72" s="53">
        <f t="shared" si="2"/>
        <v>7.7652339394073899E-2</v>
      </c>
      <c r="W72" s="53">
        <f t="shared" si="2"/>
        <v>7.0320985871447889E-2</v>
      </c>
      <c r="X72" s="53">
        <f t="shared" si="2"/>
        <v>8.0511563460963539E-2</v>
      </c>
      <c r="Y72" s="53">
        <f t="shared" si="2"/>
        <v>4.8524786441414849E-2</v>
      </c>
      <c r="Z72" s="53">
        <f t="shared" si="2"/>
        <v>6.6652789494093742E-2</v>
      </c>
      <c r="AA72" s="53">
        <f t="shared" si="2"/>
        <v>8.4195328205079051E-2</v>
      </c>
      <c r="AB72" s="53">
        <f t="shared" si="2"/>
        <v>5.688627889091237E-2</v>
      </c>
    </row>
    <row r="74" spans="1:28" x14ac:dyDescent="0.2">
      <c r="A74" s="42"/>
    </row>
    <row r="75" spans="1:28" ht="31" x14ac:dyDescent="0.2">
      <c r="A75" s="50" t="s">
        <v>81</v>
      </c>
    </row>
    <row r="78" spans="1:28" x14ac:dyDescent="0.2">
      <c r="P78" s="81" t="s">
        <v>86</v>
      </c>
      <c r="Q78" s="81"/>
      <c r="R78" s="41" t="s">
        <v>87</v>
      </c>
      <c r="S78" s="41" t="s">
        <v>69</v>
      </c>
    </row>
    <row r="79" spans="1:28" x14ac:dyDescent="0.2">
      <c r="M79" t="s">
        <v>84</v>
      </c>
      <c r="N79" s="51">
        <v>20000</v>
      </c>
      <c r="O79" s="6" t="s">
        <v>82</v>
      </c>
      <c r="P79" s="6" t="s">
        <v>83</v>
      </c>
      <c r="Q79" s="6" t="s">
        <v>85</v>
      </c>
      <c r="R79" s="6" t="s">
        <v>85</v>
      </c>
      <c r="S79" s="6" t="s">
        <v>85</v>
      </c>
    </row>
    <row r="80" spans="1:28" x14ac:dyDescent="0.2">
      <c r="O80" s="25" t="s">
        <v>30</v>
      </c>
      <c r="P80" s="11">
        <v>0</v>
      </c>
      <c r="Q80" s="51">
        <f t="shared" ref="Q80:Q105" si="3">P80*$N$79</f>
        <v>0</v>
      </c>
      <c r="R80" s="51">
        <f t="shared" ref="R80:R105" si="4">B37*$N$79</f>
        <v>0</v>
      </c>
      <c r="S80" s="51">
        <f t="shared" ref="S80:S105" si="5">Y37*$N$79</f>
        <v>2280.2411037107854</v>
      </c>
    </row>
    <row r="81" spans="15:19" x14ac:dyDescent="0.2">
      <c r="O81" s="25" t="s">
        <v>51</v>
      </c>
      <c r="P81" s="11">
        <v>1.1329506451716057E-2</v>
      </c>
      <c r="Q81" s="51">
        <f t="shared" si="3"/>
        <v>226.59012903432114</v>
      </c>
      <c r="R81" s="51">
        <f t="shared" si="4"/>
        <v>196.16009204244045</v>
      </c>
      <c r="S81" s="51">
        <f t="shared" si="5"/>
        <v>528.36982547836521</v>
      </c>
    </row>
    <row r="82" spans="15:19" x14ac:dyDescent="0.2">
      <c r="O82" s="25" t="s">
        <v>52</v>
      </c>
      <c r="P82" s="11">
        <v>0</v>
      </c>
      <c r="Q82" s="51">
        <f t="shared" si="3"/>
        <v>0</v>
      </c>
      <c r="R82" s="51">
        <f t="shared" si="4"/>
        <v>0</v>
      </c>
      <c r="S82" s="51">
        <f t="shared" si="5"/>
        <v>0</v>
      </c>
    </row>
    <row r="83" spans="15:19" x14ac:dyDescent="0.2">
      <c r="O83" s="25" t="s">
        <v>48</v>
      </c>
      <c r="P83" s="11">
        <v>3.2667115081982986E-2</v>
      </c>
      <c r="Q83" s="51">
        <f t="shared" si="3"/>
        <v>653.34230163965969</v>
      </c>
      <c r="R83" s="51">
        <f t="shared" si="4"/>
        <v>122.53260353353699</v>
      </c>
      <c r="S83" s="51">
        <f t="shared" si="5"/>
        <v>0</v>
      </c>
    </row>
    <row r="84" spans="15:19" x14ac:dyDescent="0.2">
      <c r="O84" s="25" t="s">
        <v>32</v>
      </c>
      <c r="P84" s="11">
        <v>6.9528551873938096E-2</v>
      </c>
      <c r="Q84" s="51">
        <f t="shared" si="3"/>
        <v>1390.571037478762</v>
      </c>
      <c r="R84" s="51">
        <f t="shared" si="4"/>
        <v>3533.4981461116745</v>
      </c>
      <c r="S84" s="51">
        <f t="shared" si="5"/>
        <v>0</v>
      </c>
    </row>
    <row r="85" spans="15:19" x14ac:dyDescent="0.2">
      <c r="O85" s="25" t="s">
        <v>33</v>
      </c>
      <c r="P85" s="11">
        <v>0</v>
      </c>
      <c r="Q85" s="51">
        <f t="shared" si="3"/>
        <v>0</v>
      </c>
      <c r="R85" s="51">
        <f t="shared" si="4"/>
        <v>0</v>
      </c>
      <c r="S85" s="51">
        <f t="shared" si="5"/>
        <v>2579.8562458817887</v>
      </c>
    </row>
    <row r="86" spans="15:19" x14ac:dyDescent="0.2">
      <c r="O86" s="25" t="s">
        <v>34</v>
      </c>
      <c r="P86" s="11">
        <v>6.2904068319181924E-2</v>
      </c>
      <c r="Q86" s="51">
        <f t="shared" si="3"/>
        <v>1258.0813663836384</v>
      </c>
      <c r="R86" s="51">
        <f t="shared" si="4"/>
        <v>19.47713098333076</v>
      </c>
      <c r="S86" s="51">
        <f t="shared" si="5"/>
        <v>3099.2840520032451</v>
      </c>
    </row>
    <row r="87" spans="15:19" x14ac:dyDescent="0.2">
      <c r="O87" s="25" t="s">
        <v>47</v>
      </c>
      <c r="P87" s="11">
        <v>0</v>
      </c>
      <c r="Q87" s="51">
        <f t="shared" si="3"/>
        <v>0</v>
      </c>
      <c r="R87" s="51">
        <f t="shared" si="4"/>
        <v>0</v>
      </c>
      <c r="S87" s="51">
        <f t="shared" si="5"/>
        <v>0</v>
      </c>
    </row>
    <row r="88" spans="15:19" x14ac:dyDescent="0.2">
      <c r="O88" s="25" t="s">
        <v>35</v>
      </c>
      <c r="P88" s="11">
        <v>0.15269967390794734</v>
      </c>
      <c r="Q88" s="51">
        <f t="shared" si="3"/>
        <v>3053.9934781589468</v>
      </c>
      <c r="R88" s="51">
        <f t="shared" si="4"/>
        <v>348.23218329286527</v>
      </c>
      <c r="S88" s="51">
        <f t="shared" si="5"/>
        <v>3855.6968948833514</v>
      </c>
    </row>
    <row r="89" spans="15:19" x14ac:dyDescent="0.2">
      <c r="O89" s="25" t="s">
        <v>31</v>
      </c>
      <c r="P89" s="11">
        <v>6.1642702889393977E-5</v>
      </c>
      <c r="Q89" s="51">
        <f t="shared" si="3"/>
        <v>1.2328540577878795</v>
      </c>
      <c r="R89" s="51">
        <f t="shared" si="4"/>
        <v>1587.2318602984149</v>
      </c>
      <c r="S89" s="51">
        <f t="shared" si="5"/>
        <v>1.8645862088951419</v>
      </c>
    </row>
    <row r="90" spans="15:19" x14ac:dyDescent="0.2">
      <c r="O90" s="25" t="s">
        <v>36</v>
      </c>
      <c r="P90" s="11">
        <v>0</v>
      </c>
      <c r="Q90" s="51">
        <f t="shared" si="3"/>
        <v>0</v>
      </c>
      <c r="R90" s="51">
        <f t="shared" si="4"/>
        <v>0</v>
      </c>
      <c r="S90" s="51">
        <f t="shared" si="5"/>
        <v>0</v>
      </c>
    </row>
    <row r="91" spans="15:19" x14ac:dyDescent="0.2">
      <c r="O91" s="25" t="s">
        <v>50</v>
      </c>
      <c r="P91" s="11">
        <v>3.3042097719701909E-2</v>
      </c>
      <c r="Q91" s="51">
        <f t="shared" si="3"/>
        <v>660.84195439403823</v>
      </c>
      <c r="R91" s="51">
        <f t="shared" si="4"/>
        <v>2118.7450079593418</v>
      </c>
      <c r="S91" s="51">
        <f t="shared" si="5"/>
        <v>0</v>
      </c>
    </row>
    <row r="92" spans="15:19" x14ac:dyDescent="0.2">
      <c r="O92" s="25" t="s">
        <v>49</v>
      </c>
      <c r="P92" s="11">
        <v>0.22538926098473031</v>
      </c>
      <c r="Q92" s="51">
        <f t="shared" si="3"/>
        <v>4507.785219694606</v>
      </c>
      <c r="R92" s="51">
        <f t="shared" si="4"/>
        <v>505.67458012871117</v>
      </c>
      <c r="S92" s="51">
        <f t="shared" si="5"/>
        <v>2658.6617305013556</v>
      </c>
    </row>
    <row r="93" spans="15:19" x14ac:dyDescent="0.2">
      <c r="O93" s="25" t="s">
        <v>37</v>
      </c>
      <c r="P93" s="11">
        <v>0</v>
      </c>
      <c r="Q93" s="51">
        <f t="shared" si="3"/>
        <v>0</v>
      </c>
      <c r="R93" s="51">
        <f t="shared" si="4"/>
        <v>0</v>
      </c>
      <c r="S93" s="51">
        <f t="shared" si="5"/>
        <v>0</v>
      </c>
    </row>
    <row r="94" spans="15:19" x14ac:dyDescent="0.2">
      <c r="O94" s="25" t="s">
        <v>38</v>
      </c>
      <c r="P94" s="11">
        <v>0</v>
      </c>
      <c r="Q94" s="51">
        <f t="shared" si="3"/>
        <v>0</v>
      </c>
      <c r="R94" s="51">
        <f t="shared" si="4"/>
        <v>400.94885703004172</v>
      </c>
      <c r="S94" s="51">
        <f t="shared" si="5"/>
        <v>0</v>
      </c>
    </row>
    <row r="95" spans="15:19" x14ac:dyDescent="0.2">
      <c r="O95" s="25" t="s">
        <v>39</v>
      </c>
      <c r="P95" s="11">
        <v>0</v>
      </c>
      <c r="Q95" s="51">
        <f t="shared" si="3"/>
        <v>0</v>
      </c>
      <c r="R95" s="51">
        <f t="shared" si="4"/>
        <v>0</v>
      </c>
      <c r="S95" s="51">
        <f t="shared" si="5"/>
        <v>0</v>
      </c>
    </row>
    <row r="96" spans="15:19" x14ac:dyDescent="0.2">
      <c r="O96" s="25" t="s">
        <v>54</v>
      </c>
      <c r="P96" s="11">
        <v>7.5886726116353609E-2</v>
      </c>
      <c r="Q96" s="51">
        <f t="shared" si="3"/>
        <v>1517.7345223270722</v>
      </c>
      <c r="R96" s="51">
        <f t="shared" si="4"/>
        <v>95.154376790363898</v>
      </c>
      <c r="S96" s="51">
        <f t="shared" si="5"/>
        <v>1052.6127699485476</v>
      </c>
    </row>
    <row r="97" spans="15:19" x14ac:dyDescent="0.2">
      <c r="O97" s="25" t="s">
        <v>40</v>
      </c>
      <c r="P97" s="11">
        <v>0</v>
      </c>
      <c r="Q97" s="51">
        <f t="shared" si="3"/>
        <v>0</v>
      </c>
      <c r="R97" s="51">
        <f t="shared" si="4"/>
        <v>0</v>
      </c>
      <c r="S97" s="51">
        <f t="shared" si="5"/>
        <v>0</v>
      </c>
    </row>
    <row r="98" spans="15:19" x14ac:dyDescent="0.2">
      <c r="O98" s="25" t="s">
        <v>41</v>
      </c>
      <c r="P98" s="11">
        <v>0.12870037837583398</v>
      </c>
      <c r="Q98" s="51">
        <f t="shared" si="3"/>
        <v>2574.0075675166795</v>
      </c>
      <c r="R98" s="51">
        <f t="shared" si="4"/>
        <v>1702.519892532117</v>
      </c>
      <c r="S98" s="51">
        <f t="shared" si="5"/>
        <v>946.91458560424167</v>
      </c>
    </row>
    <row r="99" spans="15:19" x14ac:dyDescent="0.2">
      <c r="O99" s="25" t="s">
        <v>42</v>
      </c>
      <c r="P99" s="11">
        <v>0</v>
      </c>
      <c r="Q99" s="51">
        <f t="shared" si="3"/>
        <v>0</v>
      </c>
      <c r="R99" s="51">
        <f t="shared" si="4"/>
        <v>0</v>
      </c>
      <c r="S99" s="51">
        <f t="shared" si="5"/>
        <v>0</v>
      </c>
    </row>
    <row r="100" spans="15:19" x14ac:dyDescent="0.2">
      <c r="O100" s="25" t="s">
        <v>55</v>
      </c>
      <c r="P100" s="11">
        <v>0</v>
      </c>
      <c r="Q100" s="51">
        <f t="shared" si="3"/>
        <v>0</v>
      </c>
      <c r="R100" s="51">
        <f t="shared" si="4"/>
        <v>1114.5797338226639</v>
      </c>
      <c r="S100" s="51">
        <f t="shared" si="5"/>
        <v>0</v>
      </c>
    </row>
    <row r="101" spans="15:19" x14ac:dyDescent="0.2">
      <c r="O101" s="25" t="s">
        <v>43</v>
      </c>
      <c r="P101" s="11">
        <v>3.9440886562021577E-2</v>
      </c>
      <c r="Q101" s="51">
        <f t="shared" si="3"/>
        <v>788.8177312404315</v>
      </c>
      <c r="R101" s="51">
        <f t="shared" si="4"/>
        <v>2727.2299212262606</v>
      </c>
      <c r="S101" s="51">
        <f t="shared" si="5"/>
        <v>0</v>
      </c>
    </row>
    <row r="102" spans="15:19" x14ac:dyDescent="0.2">
      <c r="O102" s="25" t="s">
        <v>44</v>
      </c>
      <c r="P102" s="11">
        <v>0</v>
      </c>
      <c r="Q102" s="51">
        <f t="shared" si="3"/>
        <v>0</v>
      </c>
      <c r="R102" s="51">
        <f t="shared" si="4"/>
        <v>0</v>
      </c>
      <c r="S102" s="51">
        <f t="shared" si="5"/>
        <v>0</v>
      </c>
    </row>
    <row r="103" spans="15:19" x14ac:dyDescent="0.2">
      <c r="O103" s="25" t="s">
        <v>25</v>
      </c>
      <c r="P103" s="11">
        <v>0</v>
      </c>
      <c r="Q103" s="51">
        <f t="shared" si="3"/>
        <v>0</v>
      </c>
      <c r="R103" s="51">
        <f t="shared" si="4"/>
        <v>0</v>
      </c>
      <c r="S103" s="51">
        <f t="shared" si="5"/>
        <v>2097.140650335934</v>
      </c>
    </row>
    <row r="104" spans="15:19" x14ac:dyDescent="0.2">
      <c r="O104" s="25" t="s">
        <v>46</v>
      </c>
      <c r="P104" s="11">
        <v>0</v>
      </c>
      <c r="Q104" s="51">
        <f t="shared" si="3"/>
        <v>0</v>
      </c>
      <c r="R104" s="51">
        <f t="shared" si="4"/>
        <v>0</v>
      </c>
      <c r="S104" s="51">
        <f t="shared" si="5"/>
        <v>0</v>
      </c>
    </row>
    <row r="105" spans="15:19" x14ac:dyDescent="0.2">
      <c r="O105" s="25" t="s">
        <v>45</v>
      </c>
      <c r="P105" s="11">
        <v>0.16835009094731654</v>
      </c>
      <c r="Q105" s="51">
        <f t="shared" si="3"/>
        <v>3367.0018189463308</v>
      </c>
      <c r="R105" s="51">
        <f t="shared" si="4"/>
        <v>5528.0158712589091</v>
      </c>
      <c r="S105" s="51">
        <f t="shared" si="5"/>
        <v>899.35758703686076</v>
      </c>
    </row>
    <row r="107" spans="15:19" x14ac:dyDescent="0.2">
      <c r="O107" s="47" t="s">
        <v>67</v>
      </c>
      <c r="P107" s="11">
        <v>6.9525068870963924E-4</v>
      </c>
    </row>
    <row r="108" spans="15:19" x14ac:dyDescent="0.2">
      <c r="O108" s="14" t="s">
        <v>68</v>
      </c>
      <c r="P108" s="11">
        <v>2.6367606806641349E-2</v>
      </c>
    </row>
    <row r="109" spans="15:19" x14ac:dyDescent="0.2">
      <c r="O109" s="47" t="s">
        <v>75</v>
      </c>
      <c r="P109" s="11">
        <v>8.5000072200841024E-3</v>
      </c>
    </row>
    <row r="116" spans="1:9" x14ac:dyDescent="0.2">
      <c r="B116" s="81" t="s">
        <v>103</v>
      </c>
      <c r="C116" s="81"/>
      <c r="D116" s="81"/>
      <c r="E116" s="81"/>
      <c r="F116" s="81"/>
      <c r="G116" s="81"/>
      <c r="H116" s="81"/>
      <c r="I116" s="81"/>
    </row>
    <row r="117" spans="1:9" x14ac:dyDescent="0.2">
      <c r="A117" s="72" t="s">
        <v>30</v>
      </c>
      <c r="B117" s="66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9.5939133626059728E-2</v>
      </c>
      <c r="H117" s="67">
        <v>0.11401205518553928</v>
      </c>
      <c r="I117" s="67">
        <v>0</v>
      </c>
    </row>
    <row r="118" spans="1:9" x14ac:dyDescent="0.2">
      <c r="A118" s="73" t="s">
        <v>51</v>
      </c>
      <c r="B118" s="68">
        <v>9.8080046021220228E-3</v>
      </c>
      <c r="C118" s="69">
        <v>1.3626038377877198E-2</v>
      </c>
      <c r="D118" s="69">
        <v>1.1329506451716057E-2</v>
      </c>
      <c r="E118" s="69">
        <v>1.3624688886816009E-2</v>
      </c>
      <c r="F118" s="69">
        <v>1.6076499997485404E-2</v>
      </c>
      <c r="G118" s="69">
        <v>2.415808788424496E-2</v>
      </c>
      <c r="H118" s="69">
        <v>2.6418491273918258E-2</v>
      </c>
      <c r="I118" s="69">
        <v>0</v>
      </c>
    </row>
    <row r="119" spans="1:9" x14ac:dyDescent="0.2">
      <c r="A119" s="72" t="s">
        <v>52</v>
      </c>
      <c r="B119" s="66">
        <v>0</v>
      </c>
      <c r="C119" s="67">
        <v>8.4712696340741203E-7</v>
      </c>
      <c r="D119" s="67">
        <v>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</row>
    <row r="120" spans="1:9" x14ac:dyDescent="0.2">
      <c r="A120" s="73" t="s">
        <v>48</v>
      </c>
      <c r="B120" s="68">
        <v>6.1266301766768495E-3</v>
      </c>
      <c r="C120" s="69">
        <v>5.3410835302657653E-3</v>
      </c>
      <c r="D120" s="69">
        <v>3.2667115081982986E-2</v>
      </c>
      <c r="E120" s="69">
        <v>3.082272621310006E-2</v>
      </c>
      <c r="F120" s="69">
        <v>2.5303387181800308E-2</v>
      </c>
      <c r="G120" s="69">
        <v>0</v>
      </c>
      <c r="H120" s="69">
        <v>0</v>
      </c>
      <c r="I120" s="69">
        <v>0</v>
      </c>
    </row>
    <row r="121" spans="1:9" x14ac:dyDescent="0.2">
      <c r="A121" s="72" t="s">
        <v>32</v>
      </c>
      <c r="B121" s="66">
        <v>0.17667490730558372</v>
      </c>
      <c r="C121" s="67">
        <v>0.17147803097605191</v>
      </c>
      <c r="D121" s="67">
        <v>6.9528551873938096E-2</v>
      </c>
      <c r="E121" s="67">
        <v>6.0945073032994332E-2</v>
      </c>
      <c r="F121" s="67">
        <v>5.3669998222452393E-2</v>
      </c>
      <c r="G121" s="67">
        <v>0</v>
      </c>
      <c r="H121" s="67">
        <v>0</v>
      </c>
      <c r="I121" s="67">
        <v>0</v>
      </c>
    </row>
    <row r="122" spans="1:9" x14ac:dyDescent="0.2">
      <c r="A122" s="73" t="s">
        <v>33</v>
      </c>
      <c r="B122" s="68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0.11029660452222596</v>
      </c>
      <c r="H122" s="69">
        <v>0.12899281229408943</v>
      </c>
      <c r="I122" s="69">
        <v>0.82282881320759538</v>
      </c>
    </row>
    <row r="123" spans="1:9" x14ac:dyDescent="0.2">
      <c r="A123" s="72" t="s">
        <v>34</v>
      </c>
      <c r="B123" s="66">
        <v>9.7385654916653803E-4</v>
      </c>
      <c r="C123" s="67">
        <v>1.7442351667919141E-3</v>
      </c>
      <c r="D123" s="67">
        <v>6.2904068319181924E-2</v>
      </c>
      <c r="E123" s="67">
        <v>6.8804941548177276E-2</v>
      </c>
      <c r="F123" s="67">
        <v>7.4654262583612047E-2</v>
      </c>
      <c r="G123" s="67">
        <v>0.14643394578302435</v>
      </c>
      <c r="H123" s="67">
        <v>0.15496420260016225</v>
      </c>
      <c r="I123" s="67">
        <v>0.17717218114047706</v>
      </c>
    </row>
    <row r="124" spans="1:9" x14ac:dyDescent="0.2">
      <c r="A124" s="73" t="s">
        <v>47</v>
      </c>
      <c r="B124" s="68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</row>
    <row r="125" spans="1:9" x14ac:dyDescent="0.2">
      <c r="A125" s="72" t="s">
        <v>35</v>
      </c>
      <c r="B125" s="66">
        <v>1.7411609164643262E-2</v>
      </c>
      <c r="C125" s="67">
        <v>2.4497718869725658E-2</v>
      </c>
      <c r="D125" s="67">
        <v>0.15269967390794734</v>
      </c>
      <c r="E125" s="67">
        <v>0.16270846194846672</v>
      </c>
      <c r="F125" s="67">
        <v>0.17161482936068626</v>
      </c>
      <c r="G125" s="67">
        <v>0.19547189192918943</v>
      </c>
      <c r="H125" s="67">
        <v>0.19278484474416757</v>
      </c>
      <c r="I125" s="67">
        <v>0</v>
      </c>
    </row>
    <row r="126" spans="1:9" x14ac:dyDescent="0.2">
      <c r="A126" s="73" t="s">
        <v>31</v>
      </c>
      <c r="B126" s="68">
        <v>7.9361593014920739E-2</v>
      </c>
      <c r="C126" s="69">
        <v>9.3570552781179372E-2</v>
      </c>
      <c r="D126" s="69">
        <v>6.1642702889393977E-5</v>
      </c>
      <c r="E126" s="69">
        <v>6.261805448869985E-5</v>
      </c>
      <c r="F126" s="69">
        <v>6.5239351563406984E-5</v>
      </c>
      <c r="G126" s="69">
        <v>9.2680445719646006E-5</v>
      </c>
      <c r="H126" s="69">
        <v>9.3229310444757098E-5</v>
      </c>
      <c r="I126" s="69">
        <v>0</v>
      </c>
    </row>
    <row r="127" spans="1:9" x14ac:dyDescent="0.2">
      <c r="A127" s="72" t="s">
        <v>36</v>
      </c>
      <c r="B127" s="66">
        <v>0</v>
      </c>
      <c r="C127" s="67">
        <v>0</v>
      </c>
      <c r="D127" s="67">
        <v>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</row>
    <row r="128" spans="1:9" x14ac:dyDescent="0.2">
      <c r="A128" s="73" t="s">
        <v>50</v>
      </c>
      <c r="B128" s="68">
        <v>0.10593725039796709</v>
      </c>
      <c r="C128" s="69">
        <v>9.4070601836740028E-2</v>
      </c>
      <c r="D128" s="69">
        <v>3.3042097719701909E-2</v>
      </c>
      <c r="E128" s="69">
        <v>2.5801116313660756E-2</v>
      </c>
      <c r="F128" s="69">
        <v>2.0347337229873478E-2</v>
      </c>
      <c r="G128" s="69">
        <v>0</v>
      </c>
      <c r="H128" s="69">
        <v>0</v>
      </c>
      <c r="I128" s="69">
        <v>0</v>
      </c>
    </row>
    <row r="129" spans="1:9" x14ac:dyDescent="0.2">
      <c r="A129" s="72" t="s">
        <v>49</v>
      </c>
      <c r="B129" s="66">
        <v>2.5283729006435558E-2</v>
      </c>
      <c r="C129" s="67">
        <v>3.7986843545842232E-2</v>
      </c>
      <c r="D129" s="67">
        <v>0.22538926098473031</v>
      </c>
      <c r="E129" s="67">
        <v>0.23674515194831899</v>
      </c>
      <c r="F129" s="67">
        <v>0.24440006396464892</v>
      </c>
      <c r="G129" s="67">
        <v>0.15345405012727173</v>
      </c>
      <c r="H129" s="67">
        <v>0.13293308652506777</v>
      </c>
      <c r="I129" s="67">
        <v>0</v>
      </c>
    </row>
    <row r="130" spans="1:9" x14ac:dyDescent="0.2">
      <c r="A130" s="73" t="s">
        <v>37</v>
      </c>
      <c r="B130" s="68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</row>
    <row r="131" spans="1:9" x14ac:dyDescent="0.2">
      <c r="A131" s="72" t="s">
        <v>38</v>
      </c>
      <c r="B131" s="66">
        <v>2.0047442851502086E-2</v>
      </c>
      <c r="C131" s="67">
        <v>1.6516085751260488E-2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</row>
    <row r="132" spans="1:9" x14ac:dyDescent="0.2">
      <c r="A132" s="73" t="s">
        <v>39</v>
      </c>
      <c r="B132" s="68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</row>
    <row r="133" spans="1:9" x14ac:dyDescent="0.2">
      <c r="A133" s="72" t="s">
        <v>54</v>
      </c>
      <c r="B133" s="66">
        <v>4.7577188395181947E-3</v>
      </c>
      <c r="C133" s="67">
        <v>1.4445724511929421E-2</v>
      </c>
      <c r="D133" s="67">
        <v>7.5886726116353609E-2</v>
      </c>
      <c r="E133" s="67">
        <v>8.0616184265428478E-2</v>
      </c>
      <c r="F133" s="67">
        <v>8.2942966166076076E-2</v>
      </c>
      <c r="G133" s="67">
        <v>5.8834945961771239E-2</v>
      </c>
      <c r="H133" s="67">
        <v>5.2630638497427377E-2</v>
      </c>
      <c r="I133" s="67">
        <v>0</v>
      </c>
    </row>
    <row r="134" spans="1:9" x14ac:dyDescent="0.2">
      <c r="A134" s="73" t="s">
        <v>40</v>
      </c>
      <c r="B134" s="68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</row>
    <row r="135" spans="1:9" x14ac:dyDescent="0.2">
      <c r="A135" s="72" t="s">
        <v>41</v>
      </c>
      <c r="B135" s="66">
        <v>8.5125994626605847E-2</v>
      </c>
      <c r="C135" s="67">
        <v>8.6091009160082485E-2</v>
      </c>
      <c r="D135" s="67">
        <v>0.12870037837583398</v>
      </c>
      <c r="E135" s="67">
        <v>0.12861327686231652</v>
      </c>
      <c r="F135" s="67">
        <v>0.1252792390070914</v>
      </c>
      <c r="G135" s="67">
        <v>5.7975324429649318E-2</v>
      </c>
      <c r="H135" s="67">
        <v>4.7345729280212086E-2</v>
      </c>
      <c r="I135" s="67">
        <v>0</v>
      </c>
    </row>
    <row r="136" spans="1:9" x14ac:dyDescent="0.2">
      <c r="A136" s="73" t="s">
        <v>42</v>
      </c>
      <c r="B136" s="68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</row>
    <row r="137" spans="1:9" x14ac:dyDescent="0.2">
      <c r="A137" s="72" t="s">
        <v>55</v>
      </c>
      <c r="B137" s="66">
        <v>5.57289866911332E-2</v>
      </c>
      <c r="C137" s="67">
        <v>4.3032067116027473E-2</v>
      </c>
      <c r="D137" s="67">
        <v>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</row>
    <row r="138" spans="1:9" x14ac:dyDescent="0.2">
      <c r="A138" s="73" t="s">
        <v>43</v>
      </c>
      <c r="B138" s="68">
        <v>0.13636149606131304</v>
      </c>
      <c r="C138" s="69">
        <v>0.12769817875631514</v>
      </c>
      <c r="D138" s="69">
        <v>3.9440886562021577E-2</v>
      </c>
      <c r="E138" s="69">
        <v>2.6594940465392698E-2</v>
      </c>
      <c r="F138" s="69">
        <v>1.3596922744947426E-2</v>
      </c>
      <c r="G138" s="69">
        <v>0</v>
      </c>
      <c r="H138" s="69">
        <v>0</v>
      </c>
      <c r="I138" s="69">
        <v>0</v>
      </c>
    </row>
    <row r="139" spans="1:9" x14ac:dyDescent="0.2">
      <c r="A139" s="72" t="s">
        <v>44</v>
      </c>
      <c r="B139" s="66">
        <v>0</v>
      </c>
      <c r="C139" s="67">
        <v>0</v>
      </c>
      <c r="D139" s="67">
        <v>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</row>
    <row r="140" spans="1:9" x14ac:dyDescent="0.2">
      <c r="A140" s="73" t="s">
        <v>25</v>
      </c>
      <c r="B140" s="68">
        <v>0</v>
      </c>
      <c r="C140" s="69">
        <v>0</v>
      </c>
      <c r="D140" s="69">
        <v>0</v>
      </c>
      <c r="E140" s="69">
        <v>8.3910937771622847E-3</v>
      </c>
      <c r="F140" s="69">
        <v>2.7248587141089572E-2</v>
      </c>
      <c r="G140" s="69">
        <v>0.1037034790063688</v>
      </c>
      <c r="H140" s="69">
        <v>0.10485703251679671</v>
      </c>
      <c r="I140" s="69">
        <v>0</v>
      </c>
    </row>
    <row r="141" spans="1:9" x14ac:dyDescent="0.2">
      <c r="A141" s="72" t="s">
        <v>46</v>
      </c>
      <c r="B141" s="66">
        <v>0</v>
      </c>
      <c r="C141" s="67">
        <v>0</v>
      </c>
      <c r="D141" s="67">
        <v>0</v>
      </c>
      <c r="E141" s="67">
        <v>0</v>
      </c>
      <c r="F141" s="67">
        <v>0</v>
      </c>
      <c r="G141" s="67">
        <v>0</v>
      </c>
      <c r="H141" s="67">
        <v>0</v>
      </c>
      <c r="I141" s="67">
        <v>-9.9999999999926537E-7</v>
      </c>
    </row>
    <row r="142" spans="1:9" x14ac:dyDescent="0.2">
      <c r="A142" s="73" t="s">
        <v>45</v>
      </c>
      <c r="B142" s="68">
        <v>0.27640079356294545</v>
      </c>
      <c r="C142" s="69">
        <v>0.26990098234731158</v>
      </c>
      <c r="D142" s="69">
        <v>0.16835009094731654</v>
      </c>
      <c r="E142" s="69">
        <v>0.15626972630670691</v>
      </c>
      <c r="F142" s="69">
        <v>0.14480066847851053</v>
      </c>
      <c r="G142" s="69">
        <v>5.3639858830106468E-2</v>
      </c>
      <c r="H142" s="69">
        <v>4.4967879351843036E-2</v>
      </c>
      <c r="I142" s="69">
        <v>0</v>
      </c>
    </row>
    <row r="143" spans="1:9" x14ac:dyDescent="0.2">
      <c r="A143" s="74" t="s">
        <v>67</v>
      </c>
      <c r="B143" s="70">
        <v>8.4225610187636519E-4</v>
      </c>
      <c r="C143" s="70">
        <v>8.1067019954518646E-4</v>
      </c>
      <c r="D143" s="70">
        <v>6.9525068870963924E-4</v>
      </c>
      <c r="E143" s="70">
        <v>7.0422706688037903E-4</v>
      </c>
      <c r="F143" s="70">
        <v>7.1756323433817251E-4</v>
      </c>
      <c r="G143" s="70">
        <v>1.1085495372862989E-3</v>
      </c>
      <c r="H143" s="70">
        <v>1.1863972468423424E-3</v>
      </c>
      <c r="I143" s="70">
        <v>8.5992799187803986E-3</v>
      </c>
    </row>
    <row r="144" spans="1:9" x14ac:dyDescent="0.2">
      <c r="A144" s="74" t="s">
        <v>68</v>
      </c>
      <c r="B144" s="70">
        <v>2.9021648848340183E-2</v>
      </c>
      <c r="C144" s="70">
        <v>2.8472270712838949E-2</v>
      </c>
      <c r="D144" s="70">
        <v>2.6367606806641349E-2</v>
      </c>
      <c r="E144" s="70">
        <v>2.6537276930393199E-2</v>
      </c>
      <c r="F144" s="70">
        <v>2.6787370799281E-2</v>
      </c>
      <c r="G144" s="70">
        <v>3.3294887554792839E-2</v>
      </c>
      <c r="H144" s="70">
        <v>3.4444117739351993E-2</v>
      </c>
      <c r="I144" s="70">
        <v>9.2732302455942495E-2</v>
      </c>
    </row>
    <row r="145" spans="1:9" x14ac:dyDescent="0.2">
      <c r="A145" s="74" t="s">
        <v>101</v>
      </c>
      <c r="B145" s="70">
        <v>1.9999996958270489E-4</v>
      </c>
      <c r="C145" s="70">
        <v>9.999999897380412E-4</v>
      </c>
      <c r="D145" s="70">
        <v>8.5000072200841024E-3</v>
      </c>
      <c r="E145" s="70">
        <v>9.2999999950670979E-3</v>
      </c>
      <c r="F145" s="70">
        <v>1.0199999945632764E-2</v>
      </c>
      <c r="G145" s="70">
        <v>1.9000014807638788E-2</v>
      </c>
      <c r="H145" s="70">
        <v>2.0000016023954518E-2</v>
      </c>
      <c r="I145" s="70">
        <v>5.0000000157705775E-2</v>
      </c>
    </row>
  </sheetData>
  <mergeCells count="7">
    <mergeCell ref="P78:Q78"/>
    <mergeCell ref="B116:I116"/>
    <mergeCell ref="B2:AB2"/>
    <mergeCell ref="A30:B30"/>
    <mergeCell ref="A31:B31"/>
    <mergeCell ref="A32:B32"/>
    <mergeCell ref="B36:Y36"/>
  </mergeCells>
  <conditionalFormatting sqref="D4:AC29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7E66B-66B4-584E-82A6-1E7432B7714B}">
  <dimension ref="B2:AD79"/>
  <sheetViews>
    <sheetView zoomScale="75" zoomScaleNormal="92" workbookViewId="0">
      <selection activeCell="X68" sqref="X68"/>
    </sheetView>
  </sheetViews>
  <sheetFormatPr baseColWidth="10" defaultRowHeight="16" x14ac:dyDescent="0.2"/>
  <cols>
    <col min="2" max="2" width="12.6640625" customWidth="1"/>
    <col min="4" max="4" width="10.83203125" customWidth="1"/>
    <col min="5" max="5" width="7.6640625" customWidth="1"/>
  </cols>
  <sheetData>
    <row r="2" spans="2:30" x14ac:dyDescent="0.2">
      <c r="B2" s="28"/>
      <c r="C2" s="40" t="s">
        <v>73</v>
      </c>
      <c r="D2" s="40" t="s">
        <v>66</v>
      </c>
      <c r="E2" s="6" t="s">
        <v>30</v>
      </c>
      <c r="F2" s="6" t="s">
        <v>51</v>
      </c>
      <c r="G2" s="6" t="s">
        <v>52</v>
      </c>
      <c r="H2" s="6" t="s">
        <v>48</v>
      </c>
      <c r="I2" s="6" t="s">
        <v>32</v>
      </c>
      <c r="J2" s="6" t="s">
        <v>33</v>
      </c>
      <c r="K2" s="6" t="s">
        <v>34</v>
      </c>
      <c r="L2" s="6" t="s">
        <v>47</v>
      </c>
      <c r="M2" s="6" t="s">
        <v>35</v>
      </c>
      <c r="N2" s="6" t="s">
        <v>31</v>
      </c>
      <c r="O2" s="6" t="s">
        <v>36</v>
      </c>
      <c r="P2" s="6" t="s">
        <v>50</v>
      </c>
      <c r="Q2" s="6" t="s">
        <v>49</v>
      </c>
      <c r="R2" s="6" t="s">
        <v>37</v>
      </c>
      <c r="S2" s="6" t="s">
        <v>38</v>
      </c>
      <c r="T2" s="6" t="s">
        <v>39</v>
      </c>
      <c r="U2" s="6" t="s">
        <v>54</v>
      </c>
      <c r="V2" s="6" t="s">
        <v>40</v>
      </c>
      <c r="W2" s="6" t="s">
        <v>41</v>
      </c>
      <c r="X2" s="6" t="s">
        <v>42</v>
      </c>
      <c r="Y2" s="6" t="s">
        <v>55</v>
      </c>
      <c r="Z2" s="6" t="s">
        <v>43</v>
      </c>
      <c r="AA2" s="6" t="s">
        <v>44</v>
      </c>
      <c r="AB2" s="6" t="s">
        <v>25</v>
      </c>
      <c r="AC2" s="6" t="s">
        <v>46</v>
      </c>
      <c r="AD2" s="6" t="s">
        <v>45</v>
      </c>
    </row>
    <row r="3" spans="2:30" x14ac:dyDescent="0.2">
      <c r="B3" s="37" t="s">
        <v>30</v>
      </c>
      <c r="C3" s="36">
        <v>1.2107757125727325E-2</v>
      </c>
      <c r="D3" s="45">
        <v>0.1</v>
      </c>
      <c r="E3" s="61">
        <v>3.2530724251825481E-3</v>
      </c>
      <c r="F3" s="10">
        <v>-6.1698552291677674E-4</v>
      </c>
      <c r="G3" s="10">
        <v>1.1770201952884653E-3</v>
      </c>
      <c r="H3" s="10">
        <v>1.1193631616068179E-3</v>
      </c>
      <c r="I3" s="10">
        <v>9.8482355020898527E-4</v>
      </c>
      <c r="J3" s="10">
        <v>3.99243527030587E-4</v>
      </c>
      <c r="K3" s="10">
        <v>-7.9397062256949548E-4</v>
      </c>
      <c r="L3" s="10">
        <v>4.5182160093884733E-4</v>
      </c>
      <c r="M3" s="10">
        <v>1.1817019620516704E-3</v>
      </c>
      <c r="N3" s="10">
        <v>6.5836273376275879E-4</v>
      </c>
      <c r="O3" s="10">
        <v>1.4458354489836234E-3</v>
      </c>
      <c r="P3" s="10">
        <v>9.1534288022500473E-4</v>
      </c>
      <c r="Q3" s="10">
        <v>1.0929895197308551E-3</v>
      </c>
      <c r="R3" s="10">
        <v>1.5248770343809983E-3</v>
      </c>
      <c r="S3" s="10">
        <v>6.360847625356133E-4</v>
      </c>
      <c r="T3" s="10">
        <v>1.3733534577023139E-3</v>
      </c>
      <c r="U3" s="10">
        <v>9.5891005878028033E-4</v>
      </c>
      <c r="V3" s="10">
        <v>1.0582927184980616E-3</v>
      </c>
      <c r="W3" s="10">
        <v>4.0664648158091261E-4</v>
      </c>
      <c r="X3" s="10">
        <v>2.1004940507400325E-3</v>
      </c>
      <c r="Y3" s="10">
        <v>8.5019220320781488E-4</v>
      </c>
      <c r="Z3" s="10">
        <v>-1.135106831779178E-4</v>
      </c>
      <c r="AA3" s="10">
        <v>5.0631114138010528E-4</v>
      </c>
      <c r="AB3" s="10">
        <v>8.7849284185507494E-4</v>
      </c>
      <c r="AC3" s="10">
        <v>8.5682617781785906E-4</v>
      </c>
      <c r="AD3" s="10">
        <v>1.0638179584688335E-3</v>
      </c>
    </row>
    <row r="4" spans="2:30" x14ac:dyDescent="0.2">
      <c r="B4" s="38" t="s">
        <v>51</v>
      </c>
      <c r="C4" s="36">
        <v>8.7203663945776052E-3</v>
      </c>
      <c r="D4" s="44">
        <v>4.6102712001323161E-2</v>
      </c>
      <c r="E4" s="10">
        <v>-6.1698552291677674E-4</v>
      </c>
      <c r="F4" s="61">
        <v>7.4265147919282543E-3</v>
      </c>
      <c r="G4" s="10">
        <v>7.8035998700536145E-4</v>
      </c>
      <c r="H4" s="10">
        <v>1.7773119328059596E-3</v>
      </c>
      <c r="I4" s="10">
        <v>1.5839516413737403E-4</v>
      </c>
      <c r="J4" s="10">
        <v>2.0026230555105778E-4</v>
      </c>
      <c r="K4" s="10">
        <v>1.7017999983722448E-3</v>
      </c>
      <c r="L4" s="10">
        <v>7.6611478404396997E-4</v>
      </c>
      <c r="M4" s="10">
        <v>5.7111669007680352E-4</v>
      </c>
      <c r="N4" s="10">
        <v>2.1462377827078366E-5</v>
      </c>
      <c r="O4" s="10">
        <v>1.6652635428942386E-3</v>
      </c>
      <c r="P4" s="10">
        <v>5.7685585824480479E-5</v>
      </c>
      <c r="Q4" s="10">
        <v>2.4560418423143795E-4</v>
      </c>
      <c r="R4" s="10">
        <v>1.1334726281828007E-3</v>
      </c>
      <c r="S4" s="10">
        <v>1.8533708793134101E-3</v>
      </c>
      <c r="T4" s="10">
        <v>-2.1031707569643078E-3</v>
      </c>
      <c r="U4" s="10">
        <v>2.7244602673439446E-4</v>
      </c>
      <c r="V4" s="10">
        <v>1.6045805819161784E-3</v>
      </c>
      <c r="W4" s="10">
        <v>1.3266464916079285E-3</v>
      </c>
      <c r="X4" s="10">
        <v>1.3409104511681509E-3</v>
      </c>
      <c r="Y4" s="10">
        <v>7.3411484061351208E-4</v>
      </c>
      <c r="Z4" s="10">
        <v>2.4692182156805229E-3</v>
      </c>
      <c r="AA4" s="10">
        <v>1.2352811563723072E-3</v>
      </c>
      <c r="AB4" s="10">
        <v>8.8851881552248573E-4</v>
      </c>
      <c r="AC4" s="10">
        <v>2.4151609370235763E-3</v>
      </c>
      <c r="AD4" s="10">
        <v>-3.0685724917842038E-6</v>
      </c>
    </row>
    <row r="5" spans="2:30" x14ac:dyDescent="0.2">
      <c r="B5" s="38" t="s">
        <v>52</v>
      </c>
      <c r="C5" s="36">
        <v>1.1111357749460954E-3</v>
      </c>
      <c r="D5" s="44">
        <v>0</v>
      </c>
      <c r="E5" s="10">
        <v>1.1770201952884653E-3</v>
      </c>
      <c r="F5" s="10">
        <v>7.8035998700536145E-4</v>
      </c>
      <c r="G5" s="61">
        <v>4.4233071273393201E-3</v>
      </c>
      <c r="H5" s="10">
        <v>6.2906308503625637E-4</v>
      </c>
      <c r="I5" s="10">
        <v>1.4981098305930864E-3</v>
      </c>
      <c r="J5" s="10">
        <v>3.8519767842989583E-3</v>
      </c>
      <c r="K5" s="10">
        <v>-1.3807370396965708E-3</v>
      </c>
      <c r="L5" s="10">
        <v>2.1381419852321303E-3</v>
      </c>
      <c r="M5" s="10">
        <v>1.4433997156854876E-3</v>
      </c>
      <c r="N5" s="10">
        <v>1.0059880316704262E-3</v>
      </c>
      <c r="O5" s="10">
        <v>2.2557441510865786E-3</v>
      </c>
      <c r="P5" s="10">
        <v>1.7746994025153763E-3</v>
      </c>
      <c r="Q5" s="10">
        <v>1.1850003128726658E-3</v>
      </c>
      <c r="R5" s="10">
        <v>1.0846672581615012E-3</v>
      </c>
      <c r="S5" s="10">
        <v>1.2169975482438946E-3</v>
      </c>
      <c r="T5" s="10">
        <v>2.4883320123058332E-3</v>
      </c>
      <c r="U5" s="10">
        <v>9.2760559274160826E-4</v>
      </c>
      <c r="V5" s="10">
        <v>2.0227735492638448E-3</v>
      </c>
      <c r="W5" s="10">
        <v>1.6819753434249459E-3</v>
      </c>
      <c r="X5" s="10">
        <v>1.8954403311715194E-3</v>
      </c>
      <c r="Y5" s="10">
        <v>1.8512821246464937E-3</v>
      </c>
      <c r="Z5" s="10">
        <v>1.8211076247418379E-3</v>
      </c>
      <c r="AA5" s="10">
        <v>1.3536576253983237E-3</v>
      </c>
      <c r="AB5" s="10">
        <v>1.8985481474111654E-3</v>
      </c>
      <c r="AC5" s="10">
        <v>3.1890562006394027E-3</v>
      </c>
      <c r="AD5" s="10">
        <v>-6.4878140052260748E-5</v>
      </c>
    </row>
    <row r="6" spans="2:30" x14ac:dyDescent="0.2">
      <c r="B6" s="38" t="s">
        <v>48</v>
      </c>
      <c r="C6" s="36">
        <v>2.3512693829601779E-3</v>
      </c>
      <c r="D6" s="44">
        <v>0</v>
      </c>
      <c r="E6" s="10">
        <v>1.1193631616068179E-3</v>
      </c>
      <c r="F6" s="10">
        <v>1.7773119328059596E-3</v>
      </c>
      <c r="G6" s="10">
        <v>6.2906308503625637E-4</v>
      </c>
      <c r="H6" s="61">
        <v>7.0071352711639718E-3</v>
      </c>
      <c r="I6" s="10">
        <v>1.6143538148456586E-3</v>
      </c>
      <c r="J6" s="10">
        <v>-1.0308271933318631E-3</v>
      </c>
      <c r="K6" s="10">
        <v>1.076811935338672E-3</v>
      </c>
      <c r="L6" s="10">
        <v>1.3753599377028785E-3</v>
      </c>
      <c r="M6" s="10">
        <v>-5.8062528766949443E-4</v>
      </c>
      <c r="N6" s="10">
        <v>4.006227550648242E-4</v>
      </c>
      <c r="O6" s="10">
        <v>3.5614994318677938E-3</v>
      </c>
      <c r="P6" s="10">
        <v>-3.7399060834459593E-4</v>
      </c>
      <c r="Q6" s="10">
        <v>-3.1260090208267338E-4</v>
      </c>
      <c r="R6" s="10">
        <v>2.8178877812256981E-3</v>
      </c>
      <c r="S6" s="10">
        <v>2.8934859114296177E-5</v>
      </c>
      <c r="T6" s="10">
        <v>1.8382520362066697E-3</v>
      </c>
      <c r="U6" s="10">
        <v>3.2239815616079827E-3</v>
      </c>
      <c r="V6" s="10">
        <v>2.6047336215413272E-3</v>
      </c>
      <c r="W6" s="10">
        <v>5.3368824989481951E-4</v>
      </c>
      <c r="X6" s="10">
        <v>3.9796650627062407E-3</v>
      </c>
      <c r="Y6" s="10">
        <v>1.6213105528903337E-3</v>
      </c>
      <c r="Z6" s="10">
        <v>2.310355579919896E-3</v>
      </c>
      <c r="AA6" s="10">
        <v>1.4669289291433991E-3</v>
      </c>
      <c r="AB6" s="10">
        <v>3.3883767341899408E-3</v>
      </c>
      <c r="AC6" s="10">
        <v>3.2901395487892836E-3</v>
      </c>
      <c r="AD6" s="10">
        <v>3.6924703655817872E-5</v>
      </c>
    </row>
    <row r="7" spans="2:30" x14ac:dyDescent="0.2">
      <c r="B7" s="38" t="s">
        <v>32</v>
      </c>
      <c r="C7" s="36">
        <v>-3.4600016392110134E-3</v>
      </c>
      <c r="D7" s="44">
        <v>0</v>
      </c>
      <c r="E7" s="10">
        <v>9.8482355020898527E-4</v>
      </c>
      <c r="F7" s="10">
        <v>1.5839516413737403E-4</v>
      </c>
      <c r="G7" s="10">
        <v>1.4981098305930864E-3</v>
      </c>
      <c r="H7" s="10">
        <v>1.6143538148456586E-3</v>
      </c>
      <c r="I7" s="61">
        <v>2.7086985422082478E-3</v>
      </c>
      <c r="J7" s="10">
        <v>1.3399377847820009E-3</v>
      </c>
      <c r="K7" s="10">
        <v>-2.7453223699812416E-4</v>
      </c>
      <c r="L7" s="10">
        <v>1.4571769722732421E-3</v>
      </c>
      <c r="M7" s="10">
        <v>3.3287842308712414E-4</v>
      </c>
      <c r="N7" s="10">
        <v>5.1288880529680773E-4</v>
      </c>
      <c r="O7" s="10">
        <v>1.6532321440450549E-3</v>
      </c>
      <c r="P7" s="10">
        <v>9.4435035058621994E-4</v>
      </c>
      <c r="Q7" s="10">
        <v>5.5890135087639857E-4</v>
      </c>
      <c r="R7" s="10">
        <v>1.6654208203581234E-3</v>
      </c>
      <c r="S7" s="10">
        <v>2.870743050575464E-4</v>
      </c>
      <c r="T7" s="10">
        <v>1.069932003778447E-3</v>
      </c>
      <c r="U7" s="10">
        <v>1.3980230977499795E-3</v>
      </c>
      <c r="V7" s="10">
        <v>1.5135893016797052E-3</v>
      </c>
      <c r="W7" s="10">
        <v>8.550077467749049E-4</v>
      </c>
      <c r="X7" s="10">
        <v>2.464323750842047E-3</v>
      </c>
      <c r="Y7" s="10">
        <v>1.1746204517794113E-3</v>
      </c>
      <c r="Z7" s="10">
        <v>1.7794980768841423E-3</v>
      </c>
      <c r="AA7" s="10">
        <v>5.8789197629966101E-4</v>
      </c>
      <c r="AB7" s="10">
        <v>1.5417483543123552E-3</v>
      </c>
      <c r="AC7" s="10">
        <v>2.3761272452669001E-3</v>
      </c>
      <c r="AD7" s="10">
        <v>-4.5560533071346235E-4</v>
      </c>
    </row>
    <row r="8" spans="2:30" x14ac:dyDescent="0.2">
      <c r="B8" s="38" t="s">
        <v>33</v>
      </c>
      <c r="C8" s="36">
        <v>5.6202879213354172E-2</v>
      </c>
      <c r="D8" s="44">
        <v>0.1</v>
      </c>
      <c r="E8" s="10">
        <v>3.99243527030587E-4</v>
      </c>
      <c r="F8" s="10">
        <v>2.0026230555105778E-4</v>
      </c>
      <c r="G8" s="10">
        <v>3.8519767842989583E-3</v>
      </c>
      <c r="H8" s="10">
        <v>-1.0308271933318631E-3</v>
      </c>
      <c r="I8" s="10">
        <v>1.3399377847820009E-3</v>
      </c>
      <c r="J8" s="61">
        <v>1.2609036271078747E-2</v>
      </c>
      <c r="K8" s="10">
        <v>-8.1332465101633441E-4</v>
      </c>
      <c r="L8" s="10">
        <v>2.5625021501760417E-3</v>
      </c>
      <c r="M8" s="10">
        <v>1.6078736115898878E-3</v>
      </c>
      <c r="N8" s="10">
        <v>1.5539788363982392E-3</v>
      </c>
      <c r="O8" s="10">
        <v>1.4739872327561834E-3</v>
      </c>
      <c r="P8" s="10">
        <v>1.8523064788772364E-3</v>
      </c>
      <c r="Q8" s="10">
        <v>2.0325309912754739E-3</v>
      </c>
      <c r="R8" s="10">
        <v>2.6900662575632617E-4</v>
      </c>
      <c r="S8" s="10">
        <v>1.4720513508718997E-3</v>
      </c>
      <c r="T8" s="10">
        <v>4.328784567508721E-3</v>
      </c>
      <c r="U8" s="10">
        <v>2.0377933455351326E-3</v>
      </c>
      <c r="V8" s="10">
        <v>1.7642109567822535E-3</v>
      </c>
      <c r="W8" s="10">
        <v>2.2434885096133269E-3</v>
      </c>
      <c r="X8" s="10">
        <v>1.1796452340612261E-3</v>
      </c>
      <c r="Y8" s="10">
        <v>3.4968653616586289E-3</v>
      </c>
      <c r="Z8" s="10">
        <v>1.6576242180725144E-3</v>
      </c>
      <c r="AA8" s="10">
        <v>1.4736572006095734E-3</v>
      </c>
      <c r="AB8" s="10">
        <v>3.2179123724855921E-3</v>
      </c>
      <c r="AC8" s="10">
        <v>4.1415993782103963E-3</v>
      </c>
      <c r="AD8" s="10">
        <v>-5.7534648712535786E-4</v>
      </c>
    </row>
    <row r="9" spans="2:30" x14ac:dyDescent="0.2">
      <c r="B9" s="38" t="s">
        <v>34</v>
      </c>
      <c r="C9" s="36">
        <v>2.1192215381393986E-2</v>
      </c>
      <c r="D9" s="44">
        <v>0.1</v>
      </c>
      <c r="E9" s="10">
        <v>-7.9397062256949548E-4</v>
      </c>
      <c r="F9" s="10">
        <v>1.7017999983722448E-3</v>
      </c>
      <c r="G9" s="10">
        <v>-1.3807370396965708E-3</v>
      </c>
      <c r="H9" s="10">
        <v>1.076811935338672E-3</v>
      </c>
      <c r="I9" s="10">
        <v>-2.7453223699812416E-4</v>
      </c>
      <c r="J9" s="10">
        <v>-8.1332465101633441E-4</v>
      </c>
      <c r="K9" s="61">
        <v>9.5415849918753376E-3</v>
      </c>
      <c r="L9" s="10">
        <v>5.6877636164837759E-4</v>
      </c>
      <c r="M9" s="10">
        <v>-9.1990777752485762E-4</v>
      </c>
      <c r="N9" s="10">
        <v>2.79606164493495E-4</v>
      </c>
      <c r="O9" s="10">
        <v>9.8610116165955821E-4</v>
      </c>
      <c r="P9" s="10">
        <v>-2.1821800648584943E-4</v>
      </c>
      <c r="Q9" s="10">
        <v>1.7933809774947076E-4</v>
      </c>
      <c r="R9" s="10">
        <v>1.3592724947575736E-3</v>
      </c>
      <c r="S9" s="10">
        <v>9.5760458654260976E-4</v>
      </c>
      <c r="T9" s="10">
        <v>-5.4051292648569268E-4</v>
      </c>
      <c r="U9" s="10">
        <v>4.5505327130072328E-4</v>
      </c>
      <c r="V9" s="10">
        <v>3.5073303482522234E-4</v>
      </c>
      <c r="W9" s="10">
        <v>-9.5669783515104435E-5</v>
      </c>
      <c r="X9" s="10">
        <v>1.3816177481729638E-3</v>
      </c>
      <c r="Y9" s="10">
        <v>3.8879800078778513E-4</v>
      </c>
      <c r="Z9" s="10">
        <v>1.1197287248236054E-3</v>
      </c>
      <c r="AA9" s="10">
        <v>1.0984255814207135E-3</v>
      </c>
      <c r="AB9" s="10">
        <v>-8.4169457283726239E-6</v>
      </c>
      <c r="AC9" s="10">
        <v>1.4472137451004759E-4</v>
      </c>
      <c r="AD9" s="10">
        <v>9.2563592319665038E-4</v>
      </c>
    </row>
    <row r="10" spans="2:30" x14ac:dyDescent="0.2">
      <c r="B10" s="38" t="s">
        <v>47</v>
      </c>
      <c r="C10" s="36">
        <v>8.2791191203490013E-3</v>
      </c>
      <c r="D10" s="44">
        <v>0</v>
      </c>
      <c r="E10" s="10">
        <v>4.5182160093884733E-4</v>
      </c>
      <c r="F10" s="10">
        <v>7.6611478404396997E-4</v>
      </c>
      <c r="G10" s="10">
        <v>2.1381419852321303E-3</v>
      </c>
      <c r="H10" s="10">
        <v>1.3753599377028785E-3</v>
      </c>
      <c r="I10" s="10">
        <v>1.4571769722732421E-3</v>
      </c>
      <c r="J10" s="10">
        <v>2.5625021501760417E-3</v>
      </c>
      <c r="K10" s="10">
        <v>5.6877636164837759E-4</v>
      </c>
      <c r="L10" s="61">
        <v>2.780806876207713E-3</v>
      </c>
      <c r="M10" s="10">
        <v>6.3114215325770406E-4</v>
      </c>
      <c r="N10" s="10">
        <v>1.01266554458064E-3</v>
      </c>
      <c r="O10" s="10">
        <v>1.3699867596754761E-3</v>
      </c>
      <c r="P10" s="10">
        <v>1.421425161538762E-3</v>
      </c>
      <c r="Q10" s="10">
        <v>9.1691981649865448E-4</v>
      </c>
      <c r="R10" s="10">
        <v>8.3426042884582601E-4</v>
      </c>
      <c r="S10" s="10">
        <v>4.3782905787048134E-4</v>
      </c>
      <c r="T10" s="10">
        <v>1.8938055526057716E-3</v>
      </c>
      <c r="U10" s="10">
        <v>1.3479513199069592E-3</v>
      </c>
      <c r="V10" s="10">
        <v>1.5144947794184457E-3</v>
      </c>
      <c r="W10" s="10">
        <v>1.3223582466480698E-3</v>
      </c>
      <c r="X10" s="10">
        <v>1.6952588118074891E-3</v>
      </c>
      <c r="Y10" s="10">
        <v>1.9229196866679097E-3</v>
      </c>
      <c r="Z10" s="10">
        <v>1.8942661052004962E-3</v>
      </c>
      <c r="AA10" s="10">
        <v>1.1764164402414518E-3</v>
      </c>
      <c r="AB10" s="10">
        <v>1.6523935108065024E-3</v>
      </c>
      <c r="AC10" s="10">
        <v>2.3538579084470814E-3</v>
      </c>
      <c r="AD10" s="10">
        <v>-3.3948959313167637E-4</v>
      </c>
    </row>
    <row r="11" spans="2:30" x14ac:dyDescent="0.2">
      <c r="B11" s="38" t="s">
        <v>35</v>
      </c>
      <c r="C11" s="36">
        <v>1.405131308536888E-2</v>
      </c>
      <c r="D11" s="44">
        <v>0.1</v>
      </c>
      <c r="E11" s="10">
        <v>1.1817019620516704E-3</v>
      </c>
      <c r="F11" s="10">
        <v>5.7111669007680352E-4</v>
      </c>
      <c r="G11" s="10">
        <v>1.4433997156854876E-3</v>
      </c>
      <c r="H11" s="10">
        <v>-5.8062528766949443E-4</v>
      </c>
      <c r="I11" s="10">
        <v>3.3287842308712414E-4</v>
      </c>
      <c r="J11" s="10">
        <v>1.6078736115898878E-3</v>
      </c>
      <c r="K11" s="10">
        <v>-9.1990777752485762E-4</v>
      </c>
      <c r="L11" s="10">
        <v>6.3114215325770406E-4</v>
      </c>
      <c r="M11" s="61">
        <v>3.414105963219647E-3</v>
      </c>
      <c r="N11" s="10">
        <v>8.5785436747642778E-4</v>
      </c>
      <c r="O11" s="10">
        <v>1.1282606528329562E-3</v>
      </c>
      <c r="P11" s="10">
        <v>1.1204144825834167E-3</v>
      </c>
      <c r="Q11" s="10">
        <v>4.8742756477598484E-4</v>
      </c>
      <c r="R11" s="10">
        <v>4.8676443920466547E-4</v>
      </c>
      <c r="S11" s="10">
        <v>1.2735474842915991E-3</v>
      </c>
      <c r="T11" s="10">
        <v>1.1606733887011057E-3</v>
      </c>
      <c r="U11" s="10">
        <v>-2.3433152447283447E-4</v>
      </c>
      <c r="V11" s="10">
        <v>9.5753345882265803E-4</v>
      </c>
      <c r="W11" s="10">
        <v>1.5409486493684848E-4</v>
      </c>
      <c r="X11" s="10">
        <v>1.0352480666758613E-3</v>
      </c>
      <c r="Y11" s="10">
        <v>6.3523928090703223E-4</v>
      </c>
      <c r="Z11" s="10">
        <v>7.6902672137209581E-5</v>
      </c>
      <c r="AA11" s="10">
        <v>8.6729908980471746E-4</v>
      </c>
      <c r="AB11" s="10">
        <v>-1.220583500366543E-4</v>
      </c>
      <c r="AC11" s="10">
        <v>7.8878756224625573E-4</v>
      </c>
      <c r="AD11" s="10">
        <v>5.543700467087393E-4</v>
      </c>
    </row>
    <row r="12" spans="2:30" x14ac:dyDescent="0.2">
      <c r="B12" s="38" t="s">
        <v>31</v>
      </c>
      <c r="C12" s="36">
        <v>8.1298063211818518E-3</v>
      </c>
      <c r="D12" s="44">
        <v>0.1</v>
      </c>
      <c r="E12" s="10">
        <v>6.5836273376275879E-4</v>
      </c>
      <c r="F12" s="10">
        <v>2.1462377827078366E-5</v>
      </c>
      <c r="G12" s="10">
        <v>1.0059880316704262E-3</v>
      </c>
      <c r="H12" s="10">
        <v>4.006227550648242E-4</v>
      </c>
      <c r="I12" s="10">
        <v>5.1288880529680773E-4</v>
      </c>
      <c r="J12" s="10">
        <v>1.5539788363982392E-3</v>
      </c>
      <c r="K12" s="10">
        <v>2.79606164493495E-4</v>
      </c>
      <c r="L12" s="10">
        <v>1.01266554458064E-3</v>
      </c>
      <c r="M12" s="10">
        <v>8.5785436747642778E-4</v>
      </c>
      <c r="N12" s="61">
        <v>1.4145826002400625E-3</v>
      </c>
      <c r="O12" s="10">
        <v>8.5043064655591883E-4</v>
      </c>
      <c r="P12" s="10">
        <v>8.7996341339272889E-4</v>
      </c>
      <c r="Q12" s="10">
        <v>8.2605212254094015E-4</v>
      </c>
      <c r="R12" s="10">
        <v>3.9390047076203974E-4</v>
      </c>
      <c r="S12" s="10">
        <v>6.6832551877820897E-4</v>
      </c>
      <c r="T12" s="10">
        <v>1.84632838030308E-3</v>
      </c>
      <c r="U12" s="10">
        <v>8.0031780531054578E-5</v>
      </c>
      <c r="V12" s="10">
        <v>8.2737932332121208E-4</v>
      </c>
      <c r="W12" s="10">
        <v>6.7487182967373679E-4</v>
      </c>
      <c r="X12" s="10">
        <v>1.0347957738017753E-3</v>
      </c>
      <c r="Y12" s="10">
        <v>1.1764285965921433E-3</v>
      </c>
      <c r="Z12" s="10">
        <v>7.223260946867577E-4</v>
      </c>
      <c r="AA12" s="10">
        <v>9.8045451815555575E-4</v>
      </c>
      <c r="AB12" s="10">
        <v>5.3329043907596597E-4</v>
      </c>
      <c r="AC12" s="10">
        <v>8.4238764411545758E-4</v>
      </c>
      <c r="AD12" s="10">
        <v>3.9009405619324592E-4</v>
      </c>
    </row>
    <row r="13" spans="2:30" x14ac:dyDescent="0.2">
      <c r="B13" s="38" t="s">
        <v>36</v>
      </c>
      <c r="C13" s="36">
        <v>3.7470199665903341E-3</v>
      </c>
      <c r="D13" s="44">
        <v>0</v>
      </c>
      <c r="E13" s="10">
        <v>1.4458354489836234E-3</v>
      </c>
      <c r="F13" s="10">
        <v>1.6652635428942386E-3</v>
      </c>
      <c r="G13" s="10">
        <v>2.2557441510865786E-3</v>
      </c>
      <c r="H13" s="10">
        <v>3.5614994318677938E-3</v>
      </c>
      <c r="I13" s="10">
        <v>1.6532321440450549E-3</v>
      </c>
      <c r="J13" s="10">
        <v>1.4739872327561834E-3</v>
      </c>
      <c r="K13" s="10">
        <v>9.8610116165955821E-4</v>
      </c>
      <c r="L13" s="10">
        <v>1.3699867596754761E-3</v>
      </c>
      <c r="M13" s="10">
        <v>1.1282606528329562E-3</v>
      </c>
      <c r="N13" s="10">
        <v>8.5043064655591883E-4</v>
      </c>
      <c r="O13" s="61">
        <v>6.7911856503539659E-3</v>
      </c>
      <c r="P13" s="10">
        <v>5.7517725315747194E-4</v>
      </c>
      <c r="Q13" s="10">
        <v>9.165932156780601E-4</v>
      </c>
      <c r="R13" s="10">
        <v>2.6663877166510173E-3</v>
      </c>
      <c r="S13" s="10">
        <v>1.6487659235186565E-3</v>
      </c>
      <c r="T13" s="10">
        <v>2.7650108324135665E-3</v>
      </c>
      <c r="U13" s="10">
        <v>2.6229389736225172E-3</v>
      </c>
      <c r="V13" s="10">
        <v>2.7557451065621536E-3</v>
      </c>
      <c r="W13" s="10">
        <v>9.3045659389180192E-4</v>
      </c>
      <c r="X13" s="10">
        <v>4.0651085243742485E-3</v>
      </c>
      <c r="Y13" s="10">
        <v>2.205878347029741E-3</v>
      </c>
      <c r="Z13" s="10">
        <v>1.5836920085642815E-3</v>
      </c>
      <c r="AA13" s="10">
        <v>1.9843712478203254E-3</v>
      </c>
      <c r="AB13" s="10">
        <v>2.5774838745942297E-3</v>
      </c>
      <c r="AC13" s="10">
        <v>4.0592607073010739E-3</v>
      </c>
      <c r="AD13" s="10">
        <v>9.8865113736215605E-4</v>
      </c>
    </row>
    <row r="14" spans="2:30" x14ac:dyDescent="0.2">
      <c r="B14" s="38" t="s">
        <v>50</v>
      </c>
      <c r="C14" s="36">
        <v>6.4312681727368842E-3</v>
      </c>
      <c r="D14" s="44">
        <v>5.5195579181269638E-4</v>
      </c>
      <c r="E14" s="10">
        <v>9.1534288022500473E-4</v>
      </c>
      <c r="F14" s="10">
        <v>5.7685585824480479E-5</v>
      </c>
      <c r="G14" s="10">
        <v>1.7746994025153763E-3</v>
      </c>
      <c r="H14" s="10">
        <v>-3.7399060834459593E-4</v>
      </c>
      <c r="I14" s="10">
        <v>9.4435035058621994E-4</v>
      </c>
      <c r="J14" s="10">
        <v>1.8523064788772364E-3</v>
      </c>
      <c r="K14" s="10">
        <v>-2.1821800648584943E-4</v>
      </c>
      <c r="L14" s="10">
        <v>1.421425161538762E-3</v>
      </c>
      <c r="M14" s="10">
        <v>1.1204144825834167E-3</v>
      </c>
      <c r="N14" s="10">
        <v>8.7996341339272889E-4</v>
      </c>
      <c r="O14" s="10">
        <v>5.7517725315747194E-4</v>
      </c>
      <c r="P14" s="61">
        <v>2.5633241352360264E-3</v>
      </c>
      <c r="Q14" s="10">
        <v>8.1406764703684763E-4</v>
      </c>
      <c r="R14" s="10">
        <v>7.2132089488558817E-4</v>
      </c>
      <c r="S14" s="10">
        <v>1.3585711290401085E-3</v>
      </c>
      <c r="T14" s="10">
        <v>1.0708024030304808E-3</v>
      </c>
      <c r="U14" s="10">
        <v>1.0093024182670908E-3</v>
      </c>
      <c r="V14" s="10">
        <v>1.4714051754005802E-3</v>
      </c>
      <c r="W14" s="10">
        <v>7.3325729960587252E-4</v>
      </c>
      <c r="X14" s="10">
        <v>1.0138312438658474E-3</v>
      </c>
      <c r="Y14" s="10">
        <v>4.3273563406914437E-4</v>
      </c>
      <c r="Z14" s="10">
        <v>-1.3852161699693757E-4</v>
      </c>
      <c r="AA14" s="10">
        <v>8.8158263623905548E-4</v>
      </c>
      <c r="AB14" s="10">
        <v>3.0254715807437706E-4</v>
      </c>
      <c r="AC14" s="10">
        <v>1.009932496695749E-3</v>
      </c>
      <c r="AD14" s="10">
        <v>2.4268870821675634E-4</v>
      </c>
    </row>
    <row r="15" spans="2:30" x14ac:dyDescent="0.2">
      <c r="B15" s="38" t="s">
        <v>49</v>
      </c>
      <c r="C15" s="36">
        <v>1.1741278372896655E-2</v>
      </c>
      <c r="D15" s="44">
        <v>0.1</v>
      </c>
      <c r="E15" s="10">
        <v>1.0929895197308551E-3</v>
      </c>
      <c r="F15" s="10">
        <v>2.4560418423143795E-4</v>
      </c>
      <c r="G15" s="10">
        <v>1.1850003128726658E-3</v>
      </c>
      <c r="H15" s="10">
        <v>-3.1260090208267338E-4</v>
      </c>
      <c r="I15" s="10">
        <v>5.5890135087639857E-4</v>
      </c>
      <c r="J15" s="10">
        <v>2.0325309912754739E-3</v>
      </c>
      <c r="K15" s="10">
        <v>1.7933809774947076E-4</v>
      </c>
      <c r="L15" s="10">
        <v>9.1691981649865448E-4</v>
      </c>
      <c r="M15" s="10">
        <v>4.8742756477598484E-4</v>
      </c>
      <c r="N15" s="10">
        <v>8.2605212254094015E-4</v>
      </c>
      <c r="O15" s="10">
        <v>9.165932156780601E-4</v>
      </c>
      <c r="P15" s="10">
        <v>8.1406764703684763E-4</v>
      </c>
      <c r="Q15" s="61">
        <v>1.7210987231562481E-3</v>
      </c>
      <c r="R15" s="10">
        <v>2.2025873359254349E-4</v>
      </c>
      <c r="S15" s="10">
        <v>6.3205523473813243E-4</v>
      </c>
      <c r="T15" s="10">
        <v>9.3401161791010015E-4</v>
      </c>
      <c r="U15" s="10">
        <v>2.8614009109705784E-4</v>
      </c>
      <c r="V15" s="10">
        <v>3.689672282072465E-4</v>
      </c>
      <c r="W15" s="10">
        <v>4.6780937108811219E-4</v>
      </c>
      <c r="X15" s="10">
        <v>7.7835862925549357E-4</v>
      </c>
      <c r="Y15" s="10">
        <v>1.1631339878272091E-3</v>
      </c>
      <c r="Z15" s="10">
        <v>3.4074820168990939E-4</v>
      </c>
      <c r="AA15" s="10">
        <v>6.2006964601329603E-4</v>
      </c>
      <c r="AB15" s="10">
        <v>4.576229597559875E-4</v>
      </c>
      <c r="AC15" s="10">
        <v>1.1777291047480932E-3</v>
      </c>
      <c r="AD15" s="10">
        <v>4.8721953469550982E-4</v>
      </c>
    </row>
    <row r="16" spans="2:30" x14ac:dyDescent="0.2">
      <c r="B16" s="38" t="s">
        <v>37</v>
      </c>
      <c r="C16" s="36">
        <v>8.3692568752346264E-3</v>
      </c>
      <c r="D16" s="44">
        <v>0</v>
      </c>
      <c r="E16" s="10">
        <v>1.5248770343809983E-3</v>
      </c>
      <c r="F16" s="10">
        <v>1.1334726281828007E-3</v>
      </c>
      <c r="G16" s="10">
        <v>1.0846672581615012E-3</v>
      </c>
      <c r="H16" s="10">
        <v>2.8178877812256981E-3</v>
      </c>
      <c r="I16" s="10">
        <v>1.6654208203581234E-3</v>
      </c>
      <c r="J16" s="10">
        <v>2.6900662575632617E-4</v>
      </c>
      <c r="K16" s="10">
        <v>1.3592724947575736E-3</v>
      </c>
      <c r="L16" s="10">
        <v>8.3426042884582601E-4</v>
      </c>
      <c r="M16" s="10">
        <v>4.8676443920466547E-4</v>
      </c>
      <c r="N16" s="10">
        <v>3.9390047076203974E-4</v>
      </c>
      <c r="O16" s="10">
        <v>2.6663877166510173E-3</v>
      </c>
      <c r="P16" s="10">
        <v>7.2132089488558817E-4</v>
      </c>
      <c r="Q16" s="10">
        <v>2.2025873359254349E-4</v>
      </c>
      <c r="R16" s="61">
        <v>3.3522186436045153E-3</v>
      </c>
      <c r="S16" s="10">
        <v>2.0915508219838765E-3</v>
      </c>
      <c r="T16" s="10">
        <v>1.5630393307675685E-3</v>
      </c>
      <c r="U16" s="10">
        <v>1.5581311121370049E-3</v>
      </c>
      <c r="V16" s="10">
        <v>2.5590668934866705E-3</v>
      </c>
      <c r="W16" s="10">
        <v>7.2132492307651309E-4</v>
      </c>
      <c r="X16" s="10">
        <v>3.8814256342976439E-3</v>
      </c>
      <c r="Y16" s="10">
        <v>9.8672454796497723E-4</v>
      </c>
      <c r="Z16" s="10">
        <v>1.9134502474791658E-3</v>
      </c>
      <c r="AA16" s="10">
        <v>1.6678824080203238E-3</v>
      </c>
      <c r="AB16" s="10">
        <v>2.1827911800113447E-3</v>
      </c>
      <c r="AC16" s="10">
        <v>2.5916730595344013E-3</v>
      </c>
      <c r="AD16" s="10">
        <v>3.132320369783577E-4</v>
      </c>
    </row>
    <row r="17" spans="2:30" x14ac:dyDescent="0.2">
      <c r="B17" s="38" t="s">
        <v>38</v>
      </c>
      <c r="C17" s="36">
        <v>-2.7116291037281859E-3</v>
      </c>
      <c r="D17" s="44">
        <v>0</v>
      </c>
      <c r="E17" s="10">
        <v>6.360847625356133E-4</v>
      </c>
      <c r="F17" s="10">
        <v>1.8533708793134101E-3</v>
      </c>
      <c r="G17" s="10">
        <v>1.2169975482438946E-3</v>
      </c>
      <c r="H17" s="10">
        <v>2.8934859114296177E-5</v>
      </c>
      <c r="I17" s="10">
        <v>2.870743050575464E-4</v>
      </c>
      <c r="J17" s="10">
        <v>1.4720513508718997E-3</v>
      </c>
      <c r="K17" s="10">
        <v>9.5760458654260976E-4</v>
      </c>
      <c r="L17" s="10">
        <v>4.3782905787048134E-4</v>
      </c>
      <c r="M17" s="10">
        <v>1.2735474842915991E-3</v>
      </c>
      <c r="N17" s="10">
        <v>6.6832551877820897E-4</v>
      </c>
      <c r="O17" s="10">
        <v>1.6487659235186565E-3</v>
      </c>
      <c r="P17" s="10">
        <v>1.3585711290401085E-3</v>
      </c>
      <c r="Q17" s="10">
        <v>6.3205523473813243E-4</v>
      </c>
      <c r="R17" s="10">
        <v>2.0915508219838765E-3</v>
      </c>
      <c r="S17" s="61">
        <v>6.3948628075743592E-3</v>
      </c>
      <c r="T17" s="10">
        <v>3.3566111129590382E-3</v>
      </c>
      <c r="U17" s="10">
        <v>1.1745138403527404E-3</v>
      </c>
      <c r="V17" s="10">
        <v>1.783953955111589E-3</v>
      </c>
      <c r="W17" s="10">
        <v>6.0181570000011821E-4</v>
      </c>
      <c r="X17" s="10">
        <v>3.1264485882259671E-3</v>
      </c>
      <c r="Y17" s="10">
        <v>1.2334197984547328E-3</v>
      </c>
      <c r="Z17" s="10">
        <v>8.1514997902189051E-4</v>
      </c>
      <c r="AA17" s="10">
        <v>2.1431770321409479E-3</v>
      </c>
      <c r="AB17" s="10">
        <v>3.4801977547420078E-4</v>
      </c>
      <c r="AC17" s="10">
        <v>7.1039471665467391E-4</v>
      </c>
      <c r="AD17" s="10">
        <v>8.406353206871376E-4</v>
      </c>
    </row>
    <row r="18" spans="2:30" x14ac:dyDescent="0.2">
      <c r="B18" s="38" t="s">
        <v>39</v>
      </c>
      <c r="C18" s="36">
        <v>1.9344742008318566E-3</v>
      </c>
      <c r="D18" s="44">
        <v>0</v>
      </c>
      <c r="E18" s="10">
        <v>1.3733534577023139E-3</v>
      </c>
      <c r="F18" s="10">
        <v>-2.1031707569643078E-3</v>
      </c>
      <c r="G18" s="10">
        <v>2.4883320123058332E-3</v>
      </c>
      <c r="H18" s="10">
        <v>1.8382520362066697E-3</v>
      </c>
      <c r="I18" s="10">
        <v>1.069932003778447E-3</v>
      </c>
      <c r="J18" s="10">
        <v>4.328784567508721E-3</v>
      </c>
      <c r="K18" s="10">
        <v>-5.4051292648569268E-4</v>
      </c>
      <c r="L18" s="10">
        <v>1.8938055526057716E-3</v>
      </c>
      <c r="M18" s="10">
        <v>1.1606733887011057E-3</v>
      </c>
      <c r="N18" s="10">
        <v>1.84632838030308E-3</v>
      </c>
      <c r="O18" s="10">
        <v>2.7650108324135665E-3</v>
      </c>
      <c r="P18" s="10">
        <v>1.0708024030304808E-3</v>
      </c>
      <c r="Q18" s="10">
        <v>9.3401161791010015E-4</v>
      </c>
      <c r="R18" s="10">
        <v>1.5630393307675685E-3</v>
      </c>
      <c r="S18" s="10">
        <v>3.3566111129590382E-3</v>
      </c>
      <c r="T18" s="61">
        <v>1.6314829907923503E-2</v>
      </c>
      <c r="U18" s="10">
        <v>1.6868323514907192E-3</v>
      </c>
      <c r="V18" s="10">
        <v>1.9631710048914502E-3</v>
      </c>
      <c r="W18" s="10">
        <v>2.4644701349935197E-3</v>
      </c>
      <c r="X18" s="10">
        <v>4.1511302334606088E-3</v>
      </c>
      <c r="Y18" s="10">
        <v>1.3686631908369719E-3</v>
      </c>
      <c r="Z18" s="10">
        <v>3.7401826164181759E-3</v>
      </c>
      <c r="AA18" s="10">
        <v>2.7161618290678581E-3</v>
      </c>
      <c r="AB18" s="10">
        <v>2.2054898760231591E-3</v>
      </c>
      <c r="AC18" s="10">
        <v>1.4492252651471206E-3</v>
      </c>
      <c r="AD18" s="10">
        <v>5.709044000339965E-4</v>
      </c>
    </row>
    <row r="19" spans="2:30" x14ac:dyDescent="0.2">
      <c r="B19" s="38" t="s">
        <v>54</v>
      </c>
      <c r="C19" s="36">
        <v>1.4981264488429685E-2</v>
      </c>
      <c r="D19" s="44">
        <v>9.496180230159508E-2</v>
      </c>
      <c r="E19" s="10">
        <v>9.5891005878028033E-4</v>
      </c>
      <c r="F19" s="10">
        <v>2.7244602673439446E-4</v>
      </c>
      <c r="G19" s="10">
        <v>9.2760559274160826E-4</v>
      </c>
      <c r="H19" s="10">
        <v>3.2239815616079827E-3</v>
      </c>
      <c r="I19" s="10">
        <v>1.3980230977499795E-3</v>
      </c>
      <c r="J19" s="10">
        <v>2.0377933455351326E-3</v>
      </c>
      <c r="K19" s="10">
        <v>4.5505327130072328E-4</v>
      </c>
      <c r="L19" s="10">
        <v>1.3479513199069592E-3</v>
      </c>
      <c r="M19" s="10">
        <v>-2.3433152447283447E-4</v>
      </c>
      <c r="N19" s="10">
        <v>8.0031780531054578E-5</v>
      </c>
      <c r="O19" s="10">
        <v>2.6229389736225172E-3</v>
      </c>
      <c r="P19" s="10">
        <v>1.0093024182670908E-3</v>
      </c>
      <c r="Q19" s="10">
        <v>2.8614009109705784E-4</v>
      </c>
      <c r="R19" s="10">
        <v>1.5581311121370049E-3</v>
      </c>
      <c r="S19" s="10">
        <v>1.1745138403527404E-3</v>
      </c>
      <c r="T19" s="10">
        <v>1.6868323514907192E-3</v>
      </c>
      <c r="U19" s="61">
        <v>6.6654601308457065E-3</v>
      </c>
      <c r="V19" s="10">
        <v>1.6520625357148804E-3</v>
      </c>
      <c r="W19" s="10">
        <v>-2.1117080389717173E-4</v>
      </c>
      <c r="X19" s="10">
        <v>2.8968077891090628E-3</v>
      </c>
      <c r="Y19" s="10">
        <v>1.6688088236033283E-3</v>
      </c>
      <c r="Z19" s="10">
        <v>1.4546435643415308E-3</v>
      </c>
      <c r="AA19" s="10">
        <v>8.4105045187295754E-4</v>
      </c>
      <c r="AB19" s="10">
        <v>2.1749033756100424E-3</v>
      </c>
      <c r="AC19" s="10">
        <v>1.3032619804338528E-3</v>
      </c>
      <c r="AD19" s="10">
        <v>-6.4593816525626438E-4</v>
      </c>
    </row>
    <row r="20" spans="2:30" x14ac:dyDescent="0.2">
      <c r="B20" s="38" t="s">
        <v>40</v>
      </c>
      <c r="C20" s="36">
        <v>7.7532099901979458E-3</v>
      </c>
      <c r="D20" s="44">
        <v>0</v>
      </c>
      <c r="E20" s="10">
        <v>1.0582927184980616E-3</v>
      </c>
      <c r="F20" s="10">
        <v>1.6045805819161784E-3</v>
      </c>
      <c r="G20" s="10">
        <v>2.0227735492638448E-3</v>
      </c>
      <c r="H20" s="10">
        <v>2.6047336215413272E-3</v>
      </c>
      <c r="I20" s="10">
        <v>1.5135893016797052E-3</v>
      </c>
      <c r="J20" s="10">
        <v>1.7642109567822535E-3</v>
      </c>
      <c r="K20" s="10">
        <v>3.5073303482522234E-4</v>
      </c>
      <c r="L20" s="10">
        <v>1.5144947794184457E-3</v>
      </c>
      <c r="M20" s="10">
        <v>9.5753345882265803E-4</v>
      </c>
      <c r="N20" s="10">
        <v>8.2737932332121208E-4</v>
      </c>
      <c r="O20" s="10">
        <v>2.7557451065621536E-3</v>
      </c>
      <c r="P20" s="10">
        <v>1.4714051754005802E-3</v>
      </c>
      <c r="Q20" s="10">
        <v>3.689672282072465E-4</v>
      </c>
      <c r="R20" s="10">
        <v>2.5590668934866705E-3</v>
      </c>
      <c r="S20" s="10">
        <v>1.783953955111589E-3</v>
      </c>
      <c r="T20" s="10">
        <v>1.9631710048914502E-3</v>
      </c>
      <c r="U20" s="10">
        <v>1.6520625357148804E-3</v>
      </c>
      <c r="V20" s="61">
        <v>4.1746895871549328E-3</v>
      </c>
      <c r="W20" s="10">
        <v>2.1718609762989604E-3</v>
      </c>
      <c r="X20" s="10">
        <v>3.151774770768479E-3</v>
      </c>
      <c r="Y20" s="10">
        <v>1.2825188457071574E-3</v>
      </c>
      <c r="Z20" s="10">
        <v>9.8996277226330262E-4</v>
      </c>
      <c r="AA20" s="10">
        <v>2.3765837583290352E-3</v>
      </c>
      <c r="AB20" s="10">
        <v>2.2811543897385956E-3</v>
      </c>
      <c r="AC20" s="10">
        <v>3.3894490385872555E-3</v>
      </c>
      <c r="AD20" s="10">
        <v>3.0171796265161436E-4</v>
      </c>
    </row>
    <row r="21" spans="2:30" x14ac:dyDescent="0.2">
      <c r="B21" s="38" t="s">
        <v>41</v>
      </c>
      <c r="C21" s="36">
        <v>9.3228450376995255E-3</v>
      </c>
      <c r="D21" s="44">
        <v>5.5340395007723968E-2</v>
      </c>
      <c r="E21" s="10">
        <v>4.0664648158091261E-4</v>
      </c>
      <c r="F21" s="10">
        <v>1.3266464916079285E-3</v>
      </c>
      <c r="G21" s="10">
        <v>1.6819753434249459E-3</v>
      </c>
      <c r="H21" s="10">
        <v>5.3368824989481951E-4</v>
      </c>
      <c r="I21" s="10">
        <v>8.550077467749049E-4</v>
      </c>
      <c r="J21" s="10">
        <v>2.2434885096133269E-3</v>
      </c>
      <c r="K21" s="10">
        <v>-9.5669783515104435E-5</v>
      </c>
      <c r="L21" s="10">
        <v>1.3223582466480698E-3</v>
      </c>
      <c r="M21" s="10">
        <v>1.5409486493684848E-4</v>
      </c>
      <c r="N21" s="10">
        <v>6.7487182967373679E-4</v>
      </c>
      <c r="O21" s="10">
        <v>9.3045659389180192E-4</v>
      </c>
      <c r="P21" s="10">
        <v>7.3325729960587252E-4</v>
      </c>
      <c r="Q21" s="10">
        <v>4.6780937108811219E-4</v>
      </c>
      <c r="R21" s="10">
        <v>7.2132492307651309E-4</v>
      </c>
      <c r="S21" s="10">
        <v>6.0181570000011821E-4</v>
      </c>
      <c r="T21" s="10">
        <v>2.4644701349935197E-3</v>
      </c>
      <c r="U21" s="10">
        <v>-2.1117080389717173E-4</v>
      </c>
      <c r="V21" s="10">
        <v>2.1718609762989604E-3</v>
      </c>
      <c r="W21" s="61">
        <v>3.9017813844057811E-3</v>
      </c>
      <c r="X21" s="10">
        <v>1.1276752902864022E-3</v>
      </c>
      <c r="Y21" s="10">
        <v>4.6057644899558315E-4</v>
      </c>
      <c r="Z21" s="10">
        <v>2.0335232935336984E-4</v>
      </c>
      <c r="AA21" s="10">
        <v>1.5133862851236823E-3</v>
      </c>
      <c r="AB21" s="10">
        <v>1.3392346130811543E-3</v>
      </c>
      <c r="AC21" s="10">
        <v>2.6518418511593507E-3</v>
      </c>
      <c r="AD21" s="10">
        <v>-2.041432459782587E-4</v>
      </c>
    </row>
    <row r="22" spans="2:30" x14ac:dyDescent="0.2">
      <c r="B22" s="38" t="s">
        <v>42</v>
      </c>
      <c r="C22" s="36">
        <v>4.0130802935733484E-3</v>
      </c>
      <c r="D22" s="44">
        <v>0</v>
      </c>
      <c r="E22" s="10">
        <v>2.1004940507400325E-3</v>
      </c>
      <c r="F22" s="10">
        <v>1.3409104511681509E-3</v>
      </c>
      <c r="G22" s="10">
        <v>1.8954403311715194E-3</v>
      </c>
      <c r="H22" s="10">
        <v>3.9796650627062407E-3</v>
      </c>
      <c r="I22" s="10">
        <v>2.464323750842047E-3</v>
      </c>
      <c r="J22" s="10">
        <v>1.1796452340612261E-3</v>
      </c>
      <c r="K22" s="10">
        <v>1.3816177481729638E-3</v>
      </c>
      <c r="L22" s="10">
        <v>1.6952588118074891E-3</v>
      </c>
      <c r="M22" s="10">
        <v>1.0352480666758613E-3</v>
      </c>
      <c r="N22" s="10">
        <v>1.0347957738017753E-3</v>
      </c>
      <c r="O22" s="10">
        <v>4.0651085243742485E-3</v>
      </c>
      <c r="P22" s="10">
        <v>1.0138312438658474E-3</v>
      </c>
      <c r="Q22" s="10">
        <v>7.7835862925549357E-4</v>
      </c>
      <c r="R22" s="10">
        <v>3.8814256342976439E-3</v>
      </c>
      <c r="S22" s="10">
        <v>3.1264485882259671E-3</v>
      </c>
      <c r="T22" s="10">
        <v>4.1511302334606088E-3</v>
      </c>
      <c r="U22" s="10">
        <v>2.8968077891090628E-3</v>
      </c>
      <c r="V22" s="10">
        <v>3.151774770768479E-3</v>
      </c>
      <c r="W22" s="10">
        <v>1.1276752902864022E-3</v>
      </c>
      <c r="X22" s="61">
        <v>6.18449827012558E-3</v>
      </c>
      <c r="Y22" s="10">
        <v>2.5633227641806934E-3</v>
      </c>
      <c r="Z22" s="10">
        <v>3.113994782636559E-3</v>
      </c>
      <c r="AA22" s="10">
        <v>2.4915415797043864E-3</v>
      </c>
      <c r="AB22" s="10">
        <v>2.8535068933594468E-3</v>
      </c>
      <c r="AC22" s="10">
        <v>3.648990515433599E-3</v>
      </c>
      <c r="AD22" s="10">
        <v>2.6754706479969093E-4</v>
      </c>
    </row>
    <row r="23" spans="2:30" x14ac:dyDescent="0.2">
      <c r="B23" s="38" t="s">
        <v>55</v>
      </c>
      <c r="C23" s="36">
        <v>-1.3744482544297051E-2</v>
      </c>
      <c r="D23" s="44">
        <v>0</v>
      </c>
      <c r="E23" s="10">
        <v>8.5019220320781488E-4</v>
      </c>
      <c r="F23" s="10">
        <v>7.3411484061351208E-4</v>
      </c>
      <c r="G23" s="10">
        <v>1.8512821246464937E-3</v>
      </c>
      <c r="H23" s="10">
        <v>1.6213105528903337E-3</v>
      </c>
      <c r="I23" s="10">
        <v>1.1746204517794113E-3</v>
      </c>
      <c r="J23" s="10">
        <v>3.4968653616586289E-3</v>
      </c>
      <c r="K23" s="10">
        <v>3.8879800078778513E-4</v>
      </c>
      <c r="L23" s="10">
        <v>1.9229196866679097E-3</v>
      </c>
      <c r="M23" s="10">
        <v>6.3523928090703223E-4</v>
      </c>
      <c r="N23" s="10">
        <v>1.1764285965921433E-3</v>
      </c>
      <c r="O23" s="10">
        <v>2.205878347029741E-3</v>
      </c>
      <c r="P23" s="10">
        <v>4.3273563406914437E-4</v>
      </c>
      <c r="Q23" s="10">
        <v>1.1631339878272091E-3</v>
      </c>
      <c r="R23" s="10">
        <v>9.8672454796497723E-4</v>
      </c>
      <c r="S23" s="10">
        <v>1.2334197984547328E-3</v>
      </c>
      <c r="T23" s="10">
        <v>1.3686631908369719E-3</v>
      </c>
      <c r="U23" s="10">
        <v>1.6688088236033283E-3</v>
      </c>
      <c r="V23" s="10">
        <v>1.2825188457071574E-3</v>
      </c>
      <c r="W23" s="10">
        <v>4.6057644899558315E-4</v>
      </c>
      <c r="X23" s="10">
        <v>2.5633227641806934E-3</v>
      </c>
      <c r="Y23" s="61">
        <v>5.0718369783921786E-3</v>
      </c>
      <c r="Z23" s="10">
        <v>1.7675394069992256E-3</v>
      </c>
      <c r="AA23" s="10">
        <v>1.2314603669735362E-3</v>
      </c>
      <c r="AB23" s="10">
        <v>2.1496218993317653E-3</v>
      </c>
      <c r="AC23" s="10">
        <v>2.1342484472912297E-3</v>
      </c>
      <c r="AD23" s="10">
        <v>4.744182680104908E-4</v>
      </c>
    </row>
    <row r="24" spans="2:30" x14ac:dyDescent="0.2">
      <c r="B24" s="38" t="s">
        <v>43</v>
      </c>
      <c r="C24" s="36">
        <v>-1.4545338922346185E-2</v>
      </c>
      <c r="D24" s="44">
        <v>0</v>
      </c>
      <c r="E24" s="10">
        <v>-1.135106831779178E-4</v>
      </c>
      <c r="F24" s="10">
        <v>2.4692182156805229E-3</v>
      </c>
      <c r="G24" s="10">
        <v>1.8211076247418379E-3</v>
      </c>
      <c r="H24" s="10">
        <v>2.310355579919896E-3</v>
      </c>
      <c r="I24" s="10">
        <v>1.7794980768841423E-3</v>
      </c>
      <c r="J24" s="10">
        <v>1.6576242180725144E-3</v>
      </c>
      <c r="K24" s="10">
        <v>1.1197287248236054E-3</v>
      </c>
      <c r="L24" s="10">
        <v>1.8942661052004962E-3</v>
      </c>
      <c r="M24" s="10">
        <v>7.6902672137209581E-5</v>
      </c>
      <c r="N24" s="10">
        <v>7.223260946867577E-4</v>
      </c>
      <c r="O24" s="10">
        <v>1.5836920085642815E-3</v>
      </c>
      <c r="P24" s="10">
        <v>-1.3852161699693757E-4</v>
      </c>
      <c r="Q24" s="10">
        <v>3.4074820168990939E-4</v>
      </c>
      <c r="R24" s="10">
        <v>1.9134502474791658E-3</v>
      </c>
      <c r="S24" s="10">
        <v>8.1514997902189051E-4</v>
      </c>
      <c r="T24" s="10">
        <v>3.7401826164181759E-3</v>
      </c>
      <c r="U24" s="10">
        <v>1.4546435643415308E-3</v>
      </c>
      <c r="V24" s="10">
        <v>9.8996277226330262E-4</v>
      </c>
      <c r="W24" s="10">
        <v>2.0335232935336984E-4</v>
      </c>
      <c r="X24" s="10">
        <v>3.113994782636559E-3</v>
      </c>
      <c r="Y24" s="10">
        <v>1.7675394069992256E-3</v>
      </c>
      <c r="Z24" s="61">
        <v>6.6483198471064212E-3</v>
      </c>
      <c r="AA24" s="10">
        <v>1.107894968932463E-3</v>
      </c>
      <c r="AB24" s="10">
        <v>2.3748651916432818E-3</v>
      </c>
      <c r="AC24" s="10">
        <v>2.1797254497343196E-3</v>
      </c>
      <c r="AD24" s="10">
        <v>-1.1004720255156858E-3</v>
      </c>
    </row>
    <row r="25" spans="2:30" x14ac:dyDescent="0.2">
      <c r="B25" s="38" t="s">
        <v>44</v>
      </c>
      <c r="C25" s="36">
        <v>1.3266924263890648E-2</v>
      </c>
      <c r="D25" s="44">
        <v>5.6279430282127139E-2</v>
      </c>
      <c r="E25" s="10">
        <v>5.0631114138010528E-4</v>
      </c>
      <c r="F25" s="10">
        <v>1.2352811563723072E-3</v>
      </c>
      <c r="G25" s="10">
        <v>1.3536576253983237E-3</v>
      </c>
      <c r="H25" s="10">
        <v>1.4669289291433991E-3</v>
      </c>
      <c r="I25" s="10">
        <v>5.8789197629966101E-4</v>
      </c>
      <c r="J25" s="10">
        <v>1.4736572006095734E-3</v>
      </c>
      <c r="K25" s="10">
        <v>1.0984255814207135E-3</v>
      </c>
      <c r="L25" s="10">
        <v>1.1764164402414518E-3</v>
      </c>
      <c r="M25" s="10">
        <v>8.6729908980471746E-4</v>
      </c>
      <c r="N25" s="10">
        <v>9.8045451815555575E-4</v>
      </c>
      <c r="O25" s="10">
        <v>1.9843712478203254E-3</v>
      </c>
      <c r="P25" s="10">
        <v>8.8158263623905548E-4</v>
      </c>
      <c r="Q25" s="10">
        <v>6.2006964601329603E-4</v>
      </c>
      <c r="R25" s="10">
        <v>1.6678824080203238E-3</v>
      </c>
      <c r="S25" s="10">
        <v>2.1431770321409479E-3</v>
      </c>
      <c r="T25" s="10">
        <v>2.7161618290678581E-3</v>
      </c>
      <c r="U25" s="10">
        <v>8.4105045187295754E-4</v>
      </c>
      <c r="V25" s="10">
        <v>2.3765837583290352E-3</v>
      </c>
      <c r="W25" s="10">
        <v>1.5133862851236823E-3</v>
      </c>
      <c r="X25" s="10">
        <v>2.4915415797043864E-3</v>
      </c>
      <c r="Y25" s="10">
        <v>1.2314603669735362E-3</v>
      </c>
      <c r="Z25" s="10">
        <v>1.107894968932463E-3</v>
      </c>
      <c r="AA25" s="61">
        <v>2.4150306658306852E-3</v>
      </c>
      <c r="AB25" s="10">
        <v>1.7581444343491019E-3</v>
      </c>
      <c r="AC25" s="10">
        <v>2.4452467815339186E-3</v>
      </c>
      <c r="AD25" s="10">
        <v>5.603014330746789E-4</v>
      </c>
    </row>
    <row r="26" spans="2:30" x14ac:dyDescent="0.2">
      <c r="B26" s="38" t="s">
        <v>25</v>
      </c>
      <c r="C26" s="36">
        <v>2.127843387725455E-2</v>
      </c>
      <c r="D26" s="44">
        <v>0.1</v>
      </c>
      <c r="E26" s="10">
        <v>8.7849284185507494E-4</v>
      </c>
      <c r="F26" s="10">
        <v>8.8851881552248573E-4</v>
      </c>
      <c r="G26" s="10">
        <v>1.8985481474111654E-3</v>
      </c>
      <c r="H26" s="10">
        <v>3.3883767341899408E-3</v>
      </c>
      <c r="I26" s="10">
        <v>1.5417483543123552E-3</v>
      </c>
      <c r="J26" s="10">
        <v>3.2179123724855921E-3</v>
      </c>
      <c r="K26" s="10">
        <v>-8.4169457283726239E-6</v>
      </c>
      <c r="L26" s="10">
        <v>1.6523935108065024E-3</v>
      </c>
      <c r="M26" s="10">
        <v>-1.220583500366543E-4</v>
      </c>
      <c r="N26" s="10">
        <v>5.3329043907596597E-4</v>
      </c>
      <c r="O26" s="10">
        <v>2.5774838745942297E-3</v>
      </c>
      <c r="P26" s="10">
        <v>3.0254715807437706E-4</v>
      </c>
      <c r="Q26" s="10">
        <v>4.576229597559875E-4</v>
      </c>
      <c r="R26" s="10">
        <v>2.1827911800113447E-3</v>
      </c>
      <c r="S26" s="10">
        <v>3.4801977547420078E-4</v>
      </c>
      <c r="T26" s="10">
        <v>2.2054898760231591E-3</v>
      </c>
      <c r="U26" s="10">
        <v>2.1749033756100424E-3</v>
      </c>
      <c r="V26" s="10">
        <v>2.2811543897385956E-3</v>
      </c>
      <c r="W26" s="10">
        <v>1.3392346130811543E-3</v>
      </c>
      <c r="X26" s="10">
        <v>2.8535068933594468E-3</v>
      </c>
      <c r="Y26" s="10">
        <v>2.1496218993317653E-3</v>
      </c>
      <c r="Z26" s="10">
        <v>2.3748651916432818E-3</v>
      </c>
      <c r="AA26" s="10">
        <v>1.7581444343491019E-3</v>
      </c>
      <c r="AB26" s="61">
        <v>4.5565070229168945E-3</v>
      </c>
      <c r="AC26" s="10">
        <v>4.173665882269125E-3</v>
      </c>
      <c r="AD26" s="10">
        <v>1.7546986473545594E-4</v>
      </c>
    </row>
    <row r="27" spans="2:30" x14ac:dyDescent="0.2">
      <c r="B27" s="38" t="s">
        <v>46</v>
      </c>
      <c r="C27" s="36">
        <v>1.9266588611158493E-2</v>
      </c>
      <c r="D27" s="44">
        <v>0</v>
      </c>
      <c r="E27" s="10">
        <v>8.5682617781785906E-4</v>
      </c>
      <c r="F27" s="10">
        <v>2.4151609370235763E-3</v>
      </c>
      <c r="G27" s="10">
        <v>3.1890562006394027E-3</v>
      </c>
      <c r="H27" s="10">
        <v>3.2901395487892836E-3</v>
      </c>
      <c r="I27" s="10">
        <v>2.3761272452669001E-3</v>
      </c>
      <c r="J27" s="10">
        <v>4.1415993782103963E-3</v>
      </c>
      <c r="K27" s="10">
        <v>1.4472137451004759E-4</v>
      </c>
      <c r="L27" s="10">
        <v>2.3538579084470814E-3</v>
      </c>
      <c r="M27" s="10">
        <v>7.8878756224625573E-4</v>
      </c>
      <c r="N27" s="10">
        <v>8.4238764411545758E-4</v>
      </c>
      <c r="O27" s="10">
        <v>4.0592607073010739E-3</v>
      </c>
      <c r="P27" s="10">
        <v>1.009932496695749E-3</v>
      </c>
      <c r="Q27" s="10">
        <v>1.1777291047480932E-3</v>
      </c>
      <c r="R27" s="10">
        <v>2.5916730595344013E-3</v>
      </c>
      <c r="S27" s="10">
        <v>7.1039471665467391E-4</v>
      </c>
      <c r="T27" s="10">
        <v>1.4492252651471206E-3</v>
      </c>
      <c r="U27" s="10">
        <v>1.3032619804338528E-3</v>
      </c>
      <c r="V27" s="10">
        <v>3.3894490385872555E-3</v>
      </c>
      <c r="W27" s="10">
        <v>2.6518418511593507E-3</v>
      </c>
      <c r="X27" s="10">
        <v>3.648990515433599E-3</v>
      </c>
      <c r="Y27" s="10">
        <v>2.1342484472912297E-3</v>
      </c>
      <c r="Z27" s="10">
        <v>2.1797254497343196E-3</v>
      </c>
      <c r="AA27" s="10">
        <v>2.4452467815339186E-3</v>
      </c>
      <c r="AB27" s="10">
        <v>4.173665882269125E-3</v>
      </c>
      <c r="AC27" s="61">
        <v>7.2706187605753687E-3</v>
      </c>
      <c r="AD27" s="10">
        <v>3.1242469725578274E-4</v>
      </c>
    </row>
    <row r="28" spans="2:30" x14ac:dyDescent="0.2">
      <c r="B28" s="39" t="s">
        <v>45</v>
      </c>
      <c r="C28" s="36">
        <v>2.7552611886100531E-3</v>
      </c>
      <c r="D28" s="44">
        <v>4.6763713164000478E-2</v>
      </c>
      <c r="E28" s="10">
        <v>1.0638179584688335E-3</v>
      </c>
      <c r="F28" s="10">
        <v>-3.0685724917842038E-6</v>
      </c>
      <c r="G28" s="10">
        <v>-6.4878140052260748E-5</v>
      </c>
      <c r="H28" s="10">
        <v>3.6924703655817872E-5</v>
      </c>
      <c r="I28" s="10">
        <v>-4.5560533071346235E-4</v>
      </c>
      <c r="J28" s="10">
        <v>-5.7534648712535786E-4</v>
      </c>
      <c r="K28" s="10">
        <v>9.2563592319665038E-4</v>
      </c>
      <c r="L28" s="10">
        <v>-3.3948959313167637E-4</v>
      </c>
      <c r="M28" s="10">
        <v>5.543700467087393E-4</v>
      </c>
      <c r="N28" s="10">
        <v>3.9009405619324592E-4</v>
      </c>
      <c r="O28" s="10">
        <v>9.8865113736215605E-4</v>
      </c>
      <c r="P28" s="10">
        <v>2.4268870821675634E-4</v>
      </c>
      <c r="Q28" s="10">
        <v>4.8721953469550982E-4</v>
      </c>
      <c r="R28" s="10">
        <v>3.132320369783577E-4</v>
      </c>
      <c r="S28" s="10">
        <v>8.406353206871376E-4</v>
      </c>
      <c r="T28" s="10">
        <v>5.709044000339965E-4</v>
      </c>
      <c r="U28" s="10">
        <v>-6.4593816525626438E-4</v>
      </c>
      <c r="V28" s="10">
        <v>3.0171796265161436E-4</v>
      </c>
      <c r="W28" s="10">
        <v>-2.041432459782587E-4</v>
      </c>
      <c r="X28" s="10">
        <v>2.6754706479969093E-4</v>
      </c>
      <c r="Y28" s="10">
        <v>4.744182680104908E-4</v>
      </c>
      <c r="Z28" s="10">
        <v>-1.1004720255156858E-3</v>
      </c>
      <c r="AA28" s="10">
        <v>5.603014330746789E-4</v>
      </c>
      <c r="AB28" s="10">
        <v>1.7546986473545594E-4</v>
      </c>
      <c r="AC28" s="10">
        <v>3.1242469725578274E-4</v>
      </c>
      <c r="AD28" s="61">
        <v>3.3190243344150393E-3</v>
      </c>
    </row>
    <row r="29" spans="2:30" x14ac:dyDescent="0.2">
      <c r="B29" s="82" t="s">
        <v>74</v>
      </c>
      <c r="C29" s="82"/>
      <c r="D29" s="2">
        <f>SUM(D3:D28)</f>
        <v>1.0000000085485823</v>
      </c>
    </row>
    <row r="30" spans="2:30" x14ac:dyDescent="0.2">
      <c r="B30" s="81" t="s">
        <v>75</v>
      </c>
      <c r="C30" s="81"/>
      <c r="D30" s="45">
        <f>SUMPRODUCT(D3:D28,C3:C28)</f>
        <v>1.7690029640513825E-2</v>
      </c>
      <c r="E30" t="s">
        <v>77</v>
      </c>
    </row>
    <row r="31" spans="2:30" x14ac:dyDescent="0.2">
      <c r="B31" s="81" t="s">
        <v>67</v>
      </c>
      <c r="C31" s="81"/>
      <c r="D31" s="46" cm="1">
        <f t="array" ref="D31">MMULT(TRANSPOSE(D3:D28),MMULT(E3:AD28,D3:D28))</f>
        <v>1.0733935572407914E-3</v>
      </c>
      <c r="E31" t="s">
        <v>78</v>
      </c>
    </row>
    <row r="32" spans="2:30" x14ac:dyDescent="0.2">
      <c r="B32" s="81" t="s">
        <v>68</v>
      </c>
      <c r="C32" s="81"/>
      <c r="D32" s="46">
        <f>SQRT(D31)</f>
        <v>3.2762685440006156E-2</v>
      </c>
    </row>
    <row r="33" spans="2:29" x14ac:dyDescent="0.2">
      <c r="B33" s="81" t="s">
        <v>104</v>
      </c>
      <c r="C33" s="81"/>
      <c r="D33" s="75">
        <f>(D30-D35)/D32</f>
        <v>0.4941606410793285</v>
      </c>
    </row>
    <row r="34" spans="2:29" x14ac:dyDescent="0.2">
      <c r="B34" s="81" t="s">
        <v>105</v>
      </c>
      <c r="C34" s="81"/>
      <c r="D34" s="46">
        <v>1.7999999999999999E-2</v>
      </c>
    </row>
    <row r="35" spans="2:29" x14ac:dyDescent="0.2">
      <c r="B35" s="81" t="s">
        <v>106</v>
      </c>
      <c r="C35" s="81"/>
      <c r="D35" s="46">
        <f>D34/12</f>
        <v>1.4999999999999998E-3</v>
      </c>
    </row>
    <row r="39" spans="2:29" x14ac:dyDescent="0.2">
      <c r="C39" s="81" t="s">
        <v>76</v>
      </c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</row>
    <row r="40" spans="2:29" x14ac:dyDescent="0.2">
      <c r="B40" s="74" t="s">
        <v>68</v>
      </c>
      <c r="C40" s="70">
        <v>2.9021648848340183E-2</v>
      </c>
      <c r="D40" s="70">
        <v>2.8472270712838949E-2</v>
      </c>
      <c r="E40" s="70">
        <v>2.7963023114313736E-2</v>
      </c>
      <c r="F40" s="70">
        <v>2.7443802416855626E-2</v>
      </c>
      <c r="G40" s="70">
        <v>2.7031753368493432E-2</v>
      </c>
      <c r="H40" s="70">
        <v>2.6873951706112186E-2</v>
      </c>
      <c r="I40" s="70">
        <v>2.6560274741787824E-2</v>
      </c>
      <c r="J40" s="70">
        <v>2.6378571557884062E-2</v>
      </c>
      <c r="K40" s="70">
        <v>2.6283150470839321E-2</v>
      </c>
      <c r="L40" s="70">
        <v>2.6278818133205793E-2</v>
      </c>
      <c r="M40" s="70">
        <v>2.6367606806641349E-2</v>
      </c>
      <c r="N40" s="70">
        <v>2.6537276930393199E-2</v>
      </c>
      <c r="O40" s="70">
        <v>2.6787370799281E-2</v>
      </c>
      <c r="P40" s="70">
        <v>2.7056068830410031E-2</v>
      </c>
      <c r="Q40" s="70">
        <v>2.7377008358349993E-2</v>
      </c>
      <c r="R40" s="70">
        <v>2.7820900256815329E-2</v>
      </c>
      <c r="S40" s="70">
        <v>2.8301361529788766E-2</v>
      </c>
      <c r="T40" s="70">
        <v>2.8861482451882112E-2</v>
      </c>
      <c r="U40" s="70">
        <v>2.9567222418797671E-2</v>
      </c>
      <c r="V40" s="70">
        <v>3.0256589678594733E-2</v>
      </c>
      <c r="W40" s="70">
        <v>3.119426133054392E-2</v>
      </c>
      <c r="X40" s="70">
        <v>3.2209504732748272E-2</v>
      </c>
      <c r="Y40" s="70">
        <v>3.3294887554792839E-2</v>
      </c>
      <c r="Z40" s="70">
        <v>3.4444117739351993E-2</v>
      </c>
      <c r="AA40" s="70">
        <v>9.2732302455942495E-2</v>
      </c>
    </row>
    <row r="41" spans="2:29" x14ac:dyDescent="0.2">
      <c r="B41" s="74" t="s">
        <v>101</v>
      </c>
      <c r="C41" s="70">
        <v>1.9999996958270489E-4</v>
      </c>
      <c r="D41" s="70">
        <v>9.999999897380412E-4</v>
      </c>
      <c r="E41" s="70">
        <v>1.800000021848557E-3</v>
      </c>
      <c r="F41" s="70">
        <v>2.7000000094347786E-3</v>
      </c>
      <c r="G41" s="70">
        <v>3.5000024055627885E-3</v>
      </c>
      <c r="H41" s="70">
        <v>4.3000000701437103E-3</v>
      </c>
      <c r="I41" s="70">
        <v>5.2000042783018662E-3</v>
      </c>
      <c r="J41" s="70">
        <v>6.0000049421091613E-3</v>
      </c>
      <c r="K41" s="70">
        <v>6.8000057606867779E-3</v>
      </c>
      <c r="L41" s="70">
        <v>7.7000065946892108E-3</v>
      </c>
      <c r="M41" s="70">
        <v>8.5000072200841024E-3</v>
      </c>
      <c r="N41" s="70">
        <v>9.2999999950670979E-3</v>
      </c>
      <c r="O41" s="70">
        <v>1.0199999945632764E-2</v>
      </c>
      <c r="P41" s="70">
        <v>1.0999999962825826E-2</v>
      </c>
      <c r="Q41" s="70">
        <v>1.1799999989142881E-2</v>
      </c>
      <c r="R41" s="70">
        <v>1.2699999944181122E-2</v>
      </c>
      <c r="S41" s="70">
        <v>1.3500012691658283E-2</v>
      </c>
      <c r="T41" s="70">
        <v>1.4300013482144085E-2</v>
      </c>
      <c r="U41" s="70">
        <v>1.5200014233680141E-2</v>
      </c>
      <c r="V41" s="70">
        <v>1.600000008248148E-2</v>
      </c>
      <c r="W41" s="70">
        <v>1.7000015989564948E-2</v>
      </c>
      <c r="X41" s="70">
        <v>1.800001384614431E-2</v>
      </c>
      <c r="Y41" s="70">
        <v>1.9000014807638788E-2</v>
      </c>
      <c r="Z41" s="70">
        <v>2.0000016023954518E-2</v>
      </c>
      <c r="AA41" s="70">
        <v>5.0000000157705775E-2</v>
      </c>
    </row>
    <row r="43" spans="2:29" x14ac:dyDescent="0.2">
      <c r="B43" s="47"/>
      <c r="C43" s="6" t="s">
        <v>70</v>
      </c>
      <c r="D43" s="6" t="s">
        <v>30</v>
      </c>
      <c r="E43" s="6" t="s">
        <v>51</v>
      </c>
      <c r="F43" s="6" t="s">
        <v>52</v>
      </c>
      <c r="G43" s="6" t="s">
        <v>48</v>
      </c>
      <c r="H43" s="6" t="s">
        <v>32</v>
      </c>
      <c r="I43" s="6" t="s">
        <v>33</v>
      </c>
      <c r="J43" s="6" t="s">
        <v>34</v>
      </c>
      <c r="K43" s="6" t="s">
        <v>47</v>
      </c>
      <c r="L43" s="6" t="s">
        <v>35</v>
      </c>
      <c r="M43" s="6" t="s">
        <v>31</v>
      </c>
      <c r="N43" s="6" t="s">
        <v>36</v>
      </c>
      <c r="O43" s="6" t="s">
        <v>50</v>
      </c>
      <c r="P43" s="6" t="s">
        <v>49</v>
      </c>
      <c r="Q43" s="6" t="s">
        <v>37</v>
      </c>
      <c r="R43" s="6" t="s">
        <v>38</v>
      </c>
      <c r="S43" s="6" t="s">
        <v>39</v>
      </c>
      <c r="T43" s="6" t="s">
        <v>54</v>
      </c>
      <c r="U43" s="6" t="s">
        <v>40</v>
      </c>
      <c r="V43" s="6" t="s">
        <v>41</v>
      </c>
      <c r="W43" s="6" t="s">
        <v>42</v>
      </c>
      <c r="X43" s="6" t="s">
        <v>55</v>
      </c>
      <c r="Y43" s="6" t="s">
        <v>43</v>
      </c>
      <c r="Z43" s="6" t="s">
        <v>44</v>
      </c>
      <c r="AA43" s="6" t="s">
        <v>25</v>
      </c>
      <c r="AB43" s="6" t="s">
        <v>46</v>
      </c>
      <c r="AC43" t="s">
        <v>45</v>
      </c>
    </row>
    <row r="44" spans="2:29" x14ac:dyDescent="0.2">
      <c r="B44" s="49" t="s">
        <v>88</v>
      </c>
      <c r="C44" s="52">
        <v>3.9126208349778285E-3</v>
      </c>
      <c r="D44" s="52">
        <v>1.2107757125727325E-2</v>
      </c>
      <c r="E44" s="52">
        <v>8.7203663945776052E-3</v>
      </c>
      <c r="F44" s="52">
        <v>1.1111357749460954E-3</v>
      </c>
      <c r="G44" s="52">
        <v>2.3512693829601779E-3</v>
      </c>
      <c r="H44" s="52">
        <v>-3.4600016392110134E-3</v>
      </c>
      <c r="I44" s="52">
        <v>5.6202879213354172E-2</v>
      </c>
      <c r="J44" s="52">
        <v>2.1192215381393986E-2</v>
      </c>
      <c r="K44" s="52">
        <v>8.2791191203490013E-3</v>
      </c>
      <c r="L44" s="52">
        <v>1.405131308536888E-2</v>
      </c>
      <c r="M44" s="52">
        <v>8.1298063211818518E-3</v>
      </c>
      <c r="N44" s="52">
        <v>3.7470199665903341E-3</v>
      </c>
      <c r="O44" s="52">
        <v>6.4312681727368842E-3</v>
      </c>
      <c r="P44" s="52">
        <v>1.1741278372896655E-2</v>
      </c>
      <c r="Q44" s="52">
        <v>8.3692568752346264E-3</v>
      </c>
      <c r="R44" s="52">
        <v>-2.7116291037281859E-3</v>
      </c>
      <c r="S44" s="52">
        <v>1.9344742008318566E-3</v>
      </c>
      <c r="T44" s="52">
        <v>1.4981264488429685E-2</v>
      </c>
      <c r="U44" s="52">
        <v>7.7532099901979458E-3</v>
      </c>
      <c r="V44" s="52">
        <v>9.3228450376995255E-3</v>
      </c>
      <c r="W44" s="52">
        <v>4.0130802935733484E-3</v>
      </c>
      <c r="X44" s="52">
        <v>-1.3744482544297051E-2</v>
      </c>
      <c r="Y44" s="52">
        <v>-1.4545338922346185E-2</v>
      </c>
      <c r="Z44" s="52">
        <v>1.3266924263890648E-2</v>
      </c>
      <c r="AA44" s="52">
        <v>2.127843387725455E-2</v>
      </c>
      <c r="AB44" s="52">
        <v>1.9266588611158493E-2</v>
      </c>
      <c r="AC44" s="11">
        <v>2.7552611886100531E-3</v>
      </c>
    </row>
    <row r="45" spans="2:29" x14ac:dyDescent="0.2">
      <c r="B45" s="49" t="s">
        <v>90</v>
      </c>
      <c r="C45" s="53">
        <v>3.0016891435789003E-2</v>
      </c>
      <c r="D45" s="53">
        <v>5.6318252943011161E-2</v>
      </c>
      <c r="E45" s="53">
        <v>8.5093195510158426E-2</v>
      </c>
      <c r="F45" s="53">
        <v>6.5671336587249676E-2</v>
      </c>
      <c r="G45" s="53">
        <v>8.2655652495064569E-2</v>
      </c>
      <c r="H45" s="53">
        <v>5.1390476536543626E-2</v>
      </c>
      <c r="I45" s="53">
        <v>0.1108774565198074</v>
      </c>
      <c r="J45" s="53">
        <v>9.6452295810304345E-2</v>
      </c>
      <c r="K45" s="53">
        <v>5.2070017325736698E-2</v>
      </c>
      <c r="L45" s="53">
        <v>5.7695349155188896E-2</v>
      </c>
      <c r="M45" s="53">
        <v>3.7137824858680953E-2</v>
      </c>
      <c r="N45" s="53">
        <v>8.1372022274828079E-2</v>
      </c>
      <c r="O45" s="53">
        <v>4.9992409742431167E-2</v>
      </c>
      <c r="P45" s="53">
        <v>4.096426802809177E-2</v>
      </c>
      <c r="Q45" s="53">
        <v>5.7170037410468791E-2</v>
      </c>
      <c r="R45" s="53">
        <v>7.8961960698712391E-2</v>
      </c>
      <c r="S45" s="53">
        <v>0.1261227939756546</v>
      </c>
      <c r="T45" s="53">
        <v>8.0615281600789318E-2</v>
      </c>
      <c r="U45" s="53">
        <v>6.3799077951613534E-2</v>
      </c>
      <c r="V45" s="53">
        <v>6.1678495845761662E-2</v>
      </c>
      <c r="W45" s="53">
        <v>7.7652339394073899E-2</v>
      </c>
      <c r="X45" s="53">
        <v>7.0320985871447889E-2</v>
      </c>
      <c r="Y45" s="53">
        <v>8.0511563460963539E-2</v>
      </c>
      <c r="Z45" s="53">
        <v>4.8524786441414849E-2</v>
      </c>
      <c r="AA45" s="53">
        <v>6.6652789494093742E-2</v>
      </c>
      <c r="AB45" s="53">
        <v>8.4195328205079051E-2</v>
      </c>
      <c r="AC45" s="53">
        <v>5.688627889091237E-2</v>
      </c>
    </row>
    <row r="47" spans="2:29" x14ac:dyDescent="0.2">
      <c r="B47" s="41" t="s">
        <v>107</v>
      </c>
      <c r="C47" s="10">
        <f>D35</f>
        <v>1.4999999999999998E-3</v>
      </c>
      <c r="D47" s="11">
        <f>D30</f>
        <v>1.7690029640513825E-2</v>
      </c>
      <c r="E47" s="11">
        <f>$D$35+$D$33*E48</f>
        <v>3.114963846475971E-2</v>
      </c>
      <c r="F47" s="11">
        <f>$D$35+$D$33*F48</f>
        <v>6.0799276929519419E-2</v>
      </c>
    </row>
    <row r="48" spans="2:29" x14ac:dyDescent="0.2">
      <c r="B48" s="41" t="s">
        <v>108</v>
      </c>
      <c r="C48" s="9">
        <v>0</v>
      </c>
      <c r="D48" s="11">
        <f>D32</f>
        <v>3.2762685440006156E-2</v>
      </c>
      <c r="E48" s="76">
        <v>0.06</v>
      </c>
      <c r="F48" s="76">
        <v>0.12</v>
      </c>
    </row>
    <row r="50" spans="15:20" x14ac:dyDescent="0.2">
      <c r="O50" s="64" t="s">
        <v>82</v>
      </c>
      <c r="P50" s="64" t="s">
        <v>83</v>
      </c>
      <c r="R50" t="s">
        <v>109</v>
      </c>
      <c r="S50" s="64" t="s">
        <v>82</v>
      </c>
      <c r="T50" s="64" t="s">
        <v>83</v>
      </c>
    </row>
    <row r="51" spans="15:20" x14ac:dyDescent="0.2">
      <c r="O51" s="25" t="s">
        <v>30</v>
      </c>
      <c r="P51" s="45">
        <v>0.1</v>
      </c>
      <c r="S51" s="25" t="s">
        <v>30</v>
      </c>
      <c r="T51" s="45">
        <v>0.1</v>
      </c>
    </row>
    <row r="52" spans="15:20" x14ac:dyDescent="0.2">
      <c r="O52" s="25" t="s">
        <v>51</v>
      </c>
      <c r="P52" s="45">
        <v>4.6102712001323161E-2</v>
      </c>
      <c r="S52" s="25" t="s">
        <v>51</v>
      </c>
      <c r="T52" s="45">
        <v>4.6102712001323161E-2</v>
      </c>
    </row>
    <row r="53" spans="15:20" x14ac:dyDescent="0.2">
      <c r="O53" s="25" t="s">
        <v>52</v>
      </c>
      <c r="P53" s="45">
        <v>0</v>
      </c>
      <c r="S53" s="25" t="s">
        <v>33</v>
      </c>
      <c r="T53" s="45">
        <v>0.1</v>
      </c>
    </row>
    <row r="54" spans="15:20" x14ac:dyDescent="0.2">
      <c r="O54" s="25" t="s">
        <v>48</v>
      </c>
      <c r="P54" s="45">
        <v>0</v>
      </c>
      <c r="S54" s="25" t="s">
        <v>34</v>
      </c>
      <c r="T54" s="45">
        <v>0.1</v>
      </c>
    </row>
    <row r="55" spans="15:20" x14ac:dyDescent="0.2">
      <c r="O55" s="25" t="s">
        <v>32</v>
      </c>
      <c r="P55" s="45">
        <v>0</v>
      </c>
      <c r="S55" s="25" t="s">
        <v>47</v>
      </c>
      <c r="T55" s="45">
        <v>0</v>
      </c>
    </row>
    <row r="56" spans="15:20" x14ac:dyDescent="0.2">
      <c r="O56" s="25" t="s">
        <v>33</v>
      </c>
      <c r="P56" s="45">
        <v>0.1</v>
      </c>
      <c r="S56" s="25" t="s">
        <v>35</v>
      </c>
      <c r="T56" s="45">
        <v>0.1</v>
      </c>
    </row>
    <row r="57" spans="15:20" x14ac:dyDescent="0.2">
      <c r="O57" s="25" t="s">
        <v>34</v>
      </c>
      <c r="P57" s="45">
        <v>0.1</v>
      </c>
      <c r="S57" s="25" t="s">
        <v>31</v>
      </c>
      <c r="T57" s="45">
        <v>0.1</v>
      </c>
    </row>
    <row r="58" spans="15:20" x14ac:dyDescent="0.2">
      <c r="O58" s="25" t="s">
        <v>47</v>
      </c>
      <c r="P58" s="45">
        <v>0</v>
      </c>
      <c r="S58" s="25" t="s">
        <v>49</v>
      </c>
      <c r="T58" s="45">
        <v>0.1</v>
      </c>
    </row>
    <row r="59" spans="15:20" x14ac:dyDescent="0.2">
      <c r="O59" s="25" t="s">
        <v>35</v>
      </c>
      <c r="P59" s="45">
        <v>0.1</v>
      </c>
      <c r="S59" s="25" t="s">
        <v>54</v>
      </c>
      <c r="T59" s="45">
        <v>9.496180230159508E-2</v>
      </c>
    </row>
    <row r="60" spans="15:20" x14ac:dyDescent="0.2">
      <c r="O60" s="25" t="s">
        <v>31</v>
      </c>
      <c r="P60" s="45">
        <v>0.1</v>
      </c>
      <c r="S60" s="25" t="s">
        <v>41</v>
      </c>
      <c r="T60" s="45">
        <v>5.5340395007723968E-2</v>
      </c>
    </row>
    <row r="61" spans="15:20" x14ac:dyDescent="0.2">
      <c r="O61" s="25" t="s">
        <v>36</v>
      </c>
      <c r="P61" s="45">
        <v>0</v>
      </c>
      <c r="S61" s="25" t="s">
        <v>44</v>
      </c>
      <c r="T61" s="45">
        <v>5.6279430282127139E-2</v>
      </c>
    </row>
    <row r="62" spans="15:20" x14ac:dyDescent="0.2">
      <c r="O62" s="25" t="s">
        <v>50</v>
      </c>
      <c r="P62" s="45">
        <v>5.5195579181269638E-4</v>
      </c>
      <c r="S62" s="25" t="s">
        <v>25</v>
      </c>
      <c r="T62" s="45">
        <v>0.1</v>
      </c>
    </row>
    <row r="63" spans="15:20" x14ac:dyDescent="0.2">
      <c r="O63" s="25" t="s">
        <v>49</v>
      </c>
      <c r="P63" s="45">
        <v>0.1</v>
      </c>
      <c r="S63" s="25" t="s">
        <v>45</v>
      </c>
      <c r="T63" s="45">
        <v>4.6763713164000478E-2</v>
      </c>
    </row>
    <row r="64" spans="15:20" x14ac:dyDescent="0.2">
      <c r="O64" s="25" t="s">
        <v>37</v>
      </c>
      <c r="P64" s="45">
        <v>0</v>
      </c>
    </row>
    <row r="65" spans="15:20" x14ac:dyDescent="0.2">
      <c r="O65" s="25" t="s">
        <v>38</v>
      </c>
      <c r="P65" s="45">
        <v>0</v>
      </c>
      <c r="R65" t="s">
        <v>110</v>
      </c>
      <c r="S65" s="64" t="s">
        <v>82</v>
      </c>
      <c r="T65" s="64" t="s">
        <v>83</v>
      </c>
    </row>
    <row r="66" spans="15:20" x14ac:dyDescent="0.2">
      <c r="O66" s="25" t="s">
        <v>39</v>
      </c>
      <c r="P66" s="45">
        <v>0</v>
      </c>
      <c r="S66" s="25" t="s">
        <v>52</v>
      </c>
      <c r="T66" s="45">
        <v>0</v>
      </c>
    </row>
    <row r="67" spans="15:20" x14ac:dyDescent="0.2">
      <c r="O67" s="25" t="s">
        <v>54</v>
      </c>
      <c r="P67" s="45">
        <v>9.496180230159508E-2</v>
      </c>
      <c r="S67" s="25" t="s">
        <v>48</v>
      </c>
      <c r="T67" s="45">
        <v>0</v>
      </c>
    </row>
    <row r="68" spans="15:20" x14ac:dyDescent="0.2">
      <c r="O68" s="25" t="s">
        <v>40</v>
      </c>
      <c r="P68" s="45">
        <v>0</v>
      </c>
      <c r="S68" s="25" t="s">
        <v>32</v>
      </c>
      <c r="T68" s="45">
        <v>0</v>
      </c>
    </row>
    <row r="69" spans="15:20" x14ac:dyDescent="0.2">
      <c r="O69" s="25" t="s">
        <v>41</v>
      </c>
      <c r="P69" s="45">
        <v>5.5340395007723968E-2</v>
      </c>
      <c r="S69" s="25" t="s">
        <v>47</v>
      </c>
      <c r="T69" s="45">
        <v>0</v>
      </c>
    </row>
    <row r="70" spans="15:20" x14ac:dyDescent="0.2">
      <c r="O70" s="25" t="s">
        <v>42</v>
      </c>
      <c r="P70" s="45">
        <v>0</v>
      </c>
      <c r="S70" s="25" t="s">
        <v>36</v>
      </c>
      <c r="T70" s="45">
        <v>0</v>
      </c>
    </row>
    <row r="71" spans="15:20" x14ac:dyDescent="0.2">
      <c r="O71" s="25" t="s">
        <v>55</v>
      </c>
      <c r="P71" s="45">
        <v>0</v>
      </c>
      <c r="S71" s="25" t="s">
        <v>50</v>
      </c>
      <c r="T71" s="45">
        <v>5.5195579181269638E-4</v>
      </c>
    </row>
    <row r="72" spans="15:20" x14ac:dyDescent="0.2">
      <c r="O72" s="25" t="s">
        <v>43</v>
      </c>
      <c r="P72" s="45">
        <v>0</v>
      </c>
      <c r="S72" s="25" t="s">
        <v>37</v>
      </c>
      <c r="T72" s="45">
        <v>0</v>
      </c>
    </row>
    <row r="73" spans="15:20" x14ac:dyDescent="0.2">
      <c r="O73" s="25" t="s">
        <v>44</v>
      </c>
      <c r="P73" s="45">
        <v>5.6279430282127139E-2</v>
      </c>
      <c r="S73" s="25" t="s">
        <v>38</v>
      </c>
      <c r="T73" s="45">
        <v>0</v>
      </c>
    </row>
    <row r="74" spans="15:20" x14ac:dyDescent="0.2">
      <c r="O74" s="25" t="s">
        <v>25</v>
      </c>
      <c r="P74" s="45">
        <v>0.1</v>
      </c>
      <c r="S74" s="25" t="s">
        <v>39</v>
      </c>
      <c r="T74" s="45">
        <v>0</v>
      </c>
    </row>
    <row r="75" spans="15:20" x14ac:dyDescent="0.2">
      <c r="O75" s="25" t="s">
        <v>46</v>
      </c>
      <c r="P75" s="45">
        <v>0</v>
      </c>
      <c r="S75" s="25" t="s">
        <v>40</v>
      </c>
      <c r="T75" s="45">
        <v>0</v>
      </c>
    </row>
    <row r="76" spans="15:20" x14ac:dyDescent="0.2">
      <c r="O76" s="25" t="s">
        <v>45</v>
      </c>
      <c r="P76" s="45">
        <v>4.6763713164000478E-2</v>
      </c>
      <c r="S76" s="25" t="s">
        <v>42</v>
      </c>
      <c r="T76" s="45">
        <v>0</v>
      </c>
    </row>
    <row r="77" spans="15:20" x14ac:dyDescent="0.2">
      <c r="S77" s="25" t="s">
        <v>55</v>
      </c>
      <c r="T77" s="45">
        <v>0</v>
      </c>
    </row>
    <row r="78" spans="15:20" x14ac:dyDescent="0.2">
      <c r="S78" s="25" t="s">
        <v>43</v>
      </c>
      <c r="T78" s="45">
        <v>0</v>
      </c>
    </row>
    <row r="79" spans="15:20" x14ac:dyDescent="0.2">
      <c r="S79" s="25" t="s">
        <v>46</v>
      </c>
      <c r="T79" s="45">
        <v>0</v>
      </c>
    </row>
  </sheetData>
  <mergeCells count="8">
    <mergeCell ref="B34:C34"/>
    <mergeCell ref="B35:C35"/>
    <mergeCell ref="C39:AA39"/>
    <mergeCell ref="B29:C29"/>
    <mergeCell ref="B30:C30"/>
    <mergeCell ref="B31:C31"/>
    <mergeCell ref="B33:C33"/>
    <mergeCell ref="B32:C32"/>
  </mergeCells>
  <conditionalFormatting sqref="E3:AD28">
    <cfRule type="cellIs" dxfId="3" priority="1" operator="lessThan">
      <formula>0</formula>
    </cfRule>
    <cfRule type="cellIs" dxfId="2" priority="2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3BE2-2A2C-DF4C-9C55-C739C0806754}">
  <dimension ref="A1:AB160"/>
  <sheetViews>
    <sheetView topLeftCell="AB1" zoomScale="94" workbookViewId="0">
      <selection activeCell="B160" sqref="B2:B160"/>
    </sheetView>
  </sheetViews>
  <sheetFormatPr baseColWidth="10" defaultRowHeight="16" x14ac:dyDescent="0.2"/>
  <cols>
    <col min="1" max="1" width="12" bestFit="1" customWidth="1"/>
    <col min="2" max="5" width="11.6640625" bestFit="1" customWidth="1"/>
    <col min="6" max="6" width="11.6640625" customWidth="1"/>
    <col min="7" max="28" width="11.6640625" bestFit="1" customWidth="1"/>
  </cols>
  <sheetData>
    <row r="1" spans="1:28" x14ac:dyDescent="0.2">
      <c r="A1" s="6"/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1</v>
      </c>
      <c r="X1" s="6" t="s">
        <v>23</v>
      </c>
      <c r="Y1" s="6" t="s">
        <v>24</v>
      </c>
      <c r="Z1" s="6" t="s">
        <v>26</v>
      </c>
      <c r="AA1" s="6" t="s">
        <v>27</v>
      </c>
      <c r="AB1" s="6" t="s">
        <v>28</v>
      </c>
    </row>
    <row r="2" spans="1:28" x14ac:dyDescent="0.2">
      <c r="A2" s="6" t="s">
        <v>0</v>
      </c>
      <c r="B2" s="6" t="s">
        <v>30</v>
      </c>
      <c r="C2" s="6" t="s">
        <v>51</v>
      </c>
      <c r="D2" s="6" t="s">
        <v>52</v>
      </c>
      <c r="E2" s="6" t="s">
        <v>48</v>
      </c>
      <c r="F2" s="6" t="s">
        <v>32</v>
      </c>
      <c r="G2" s="6" t="s">
        <v>33</v>
      </c>
      <c r="H2" s="6" t="s">
        <v>34</v>
      </c>
      <c r="I2" s="6" t="s">
        <v>47</v>
      </c>
      <c r="J2" s="6" t="s">
        <v>35</v>
      </c>
      <c r="K2" s="6" t="s">
        <v>31</v>
      </c>
      <c r="L2" s="6" t="s">
        <v>36</v>
      </c>
      <c r="M2" s="6" t="s">
        <v>50</v>
      </c>
      <c r="N2" s="6" t="s">
        <v>49</v>
      </c>
      <c r="O2" s="6" t="s">
        <v>37</v>
      </c>
      <c r="P2" s="6" t="s">
        <v>38</v>
      </c>
      <c r="Q2" s="6" t="s">
        <v>53</v>
      </c>
      <c r="R2" s="6" t="s">
        <v>39</v>
      </c>
      <c r="S2" s="6" t="s">
        <v>54</v>
      </c>
      <c r="T2" s="6" t="s">
        <v>40</v>
      </c>
      <c r="U2" s="6" t="s">
        <v>41</v>
      </c>
      <c r="V2" s="6" t="s">
        <v>42</v>
      </c>
      <c r="W2" s="6" t="s">
        <v>55</v>
      </c>
      <c r="X2" s="6" t="s">
        <v>43</v>
      </c>
      <c r="Y2" s="6" t="s">
        <v>44</v>
      </c>
      <c r="Z2" s="6" t="s">
        <v>25</v>
      </c>
      <c r="AA2" s="6" t="s">
        <v>46</v>
      </c>
      <c r="AB2" s="6" t="s">
        <v>45</v>
      </c>
    </row>
    <row r="3" spans="1:28" x14ac:dyDescent="0.2">
      <c r="A3" s="7">
        <v>42793</v>
      </c>
      <c r="B3" s="8">
        <v>100</v>
      </c>
      <c r="C3" s="8">
        <v>100</v>
      </c>
      <c r="D3" s="8">
        <v>100</v>
      </c>
      <c r="E3" s="8">
        <v>100</v>
      </c>
      <c r="F3" s="8">
        <v>100</v>
      </c>
      <c r="G3" s="8">
        <v>100</v>
      </c>
      <c r="H3" s="8">
        <v>100</v>
      </c>
      <c r="I3" s="8">
        <v>100</v>
      </c>
      <c r="J3" s="8">
        <v>100</v>
      </c>
      <c r="K3" s="8">
        <v>100</v>
      </c>
      <c r="L3" s="8">
        <v>100</v>
      </c>
      <c r="M3" s="8">
        <v>100</v>
      </c>
      <c r="N3" s="8">
        <v>100</v>
      </c>
      <c r="O3" s="8">
        <v>100</v>
      </c>
      <c r="P3" s="8">
        <v>100</v>
      </c>
      <c r="Q3" s="8">
        <v>100</v>
      </c>
      <c r="R3" s="8">
        <v>100</v>
      </c>
      <c r="S3" s="8">
        <v>100</v>
      </c>
      <c r="T3" s="8">
        <v>100</v>
      </c>
      <c r="U3" s="8">
        <v>100</v>
      </c>
      <c r="V3" s="8">
        <v>100</v>
      </c>
      <c r="W3" s="8">
        <v>100</v>
      </c>
      <c r="X3" s="8">
        <v>100</v>
      </c>
      <c r="Y3" s="8">
        <v>100</v>
      </c>
      <c r="Z3" s="8">
        <v>100</v>
      </c>
      <c r="AA3" s="8">
        <v>100</v>
      </c>
      <c r="AB3" s="8">
        <v>100</v>
      </c>
    </row>
    <row r="4" spans="1:28" hidden="1" x14ac:dyDescent="0.2">
      <c r="A4" s="7">
        <v>42800</v>
      </c>
      <c r="B4" s="8">
        <v>98.772395988186986</v>
      </c>
      <c r="C4" s="8">
        <v>99.618320610687022</v>
      </c>
      <c r="D4" s="8">
        <v>99.652808137118228</v>
      </c>
      <c r="E4" s="8">
        <v>109.76949010809496</v>
      </c>
      <c r="F4" s="8">
        <v>101.0879392269826</v>
      </c>
      <c r="G4" s="8">
        <v>100.79031106792817</v>
      </c>
      <c r="H4" s="8">
        <v>98.352941176470594</v>
      </c>
      <c r="I4" s="8">
        <v>101.63991277041174</v>
      </c>
      <c r="J4" s="8">
        <v>96.115966679312322</v>
      </c>
      <c r="K4" s="8">
        <v>100.13477898119054</v>
      </c>
      <c r="L4" s="8">
        <v>98.648336831691324</v>
      </c>
      <c r="M4" s="8">
        <v>101.13028937696463</v>
      </c>
      <c r="N4" s="8">
        <v>100.64526281641074</v>
      </c>
      <c r="O4" s="8">
        <v>102.67112081627425</v>
      </c>
      <c r="P4" s="8">
        <v>101.1044126506024</v>
      </c>
      <c r="Q4" s="8">
        <v>99.426567369011906</v>
      </c>
      <c r="R4" s="8">
        <v>104.74248236770248</v>
      </c>
      <c r="S4" s="8">
        <v>102.9585798816568</v>
      </c>
      <c r="T4" s="8">
        <v>98.438151995525971</v>
      </c>
      <c r="U4" s="8">
        <v>101.33634868421053</v>
      </c>
      <c r="V4" s="8">
        <v>101.89375069193065</v>
      </c>
      <c r="W4" s="8">
        <v>99.227730970701415</v>
      </c>
      <c r="X4" s="8">
        <v>100</v>
      </c>
      <c r="Y4" s="8">
        <v>99.120153948863177</v>
      </c>
      <c r="Z4" s="8">
        <v>100.08688010576681</v>
      </c>
      <c r="AA4" s="8">
        <v>99.907592154303231</v>
      </c>
      <c r="AB4" s="8">
        <v>99.294756775036802</v>
      </c>
    </row>
    <row r="5" spans="1:28" hidden="1" x14ac:dyDescent="0.2">
      <c r="A5" s="7">
        <v>42807</v>
      </c>
      <c r="B5" s="8">
        <v>98.758282823834506</v>
      </c>
      <c r="C5" s="8">
        <v>100.1908396946565</v>
      </c>
      <c r="D5" s="8">
        <v>98.264034072381307</v>
      </c>
      <c r="E5" s="8">
        <v>105.81779395267803</v>
      </c>
      <c r="F5" s="8">
        <v>100.81595102041835</v>
      </c>
      <c r="G5" s="8">
        <v>108.25625679743978</v>
      </c>
      <c r="H5" s="8">
        <v>100</v>
      </c>
      <c r="I5" s="8">
        <v>99.424288206559666</v>
      </c>
      <c r="J5" s="8">
        <v>95.1308751795912</v>
      </c>
      <c r="K5" s="8">
        <v>101.75202567730564</v>
      </c>
      <c r="L5" s="8">
        <v>98.121420475536297</v>
      </c>
      <c r="M5" s="8">
        <v>103.08035764301681</v>
      </c>
      <c r="N5" s="8">
        <v>100.73181695417348</v>
      </c>
      <c r="O5" s="8">
        <v>101.62493047579144</v>
      </c>
      <c r="P5" s="8">
        <v>100</v>
      </c>
      <c r="Q5" s="8">
        <v>98.542533426927903</v>
      </c>
      <c r="R5" s="8">
        <v>99.968009437236006</v>
      </c>
      <c r="S5" s="8">
        <v>107.79092702169623</v>
      </c>
      <c r="T5" s="8">
        <v>100.442294414438</v>
      </c>
      <c r="U5" s="8">
        <v>99.09539473684211</v>
      </c>
      <c r="V5" s="8">
        <v>103.13390826659653</v>
      </c>
      <c r="W5" s="8">
        <v>98.372715777495145</v>
      </c>
      <c r="X5" s="8">
        <v>98.21428320881931</v>
      </c>
      <c r="Y5" s="8">
        <v>99.780043986253602</v>
      </c>
      <c r="Z5" s="8">
        <v>101.25977847540884</v>
      </c>
      <c r="AA5" s="8">
        <v>99.445527255832502</v>
      </c>
      <c r="AB5" s="8">
        <v>100.04864299847485</v>
      </c>
    </row>
    <row r="6" spans="1:28" hidden="1" x14ac:dyDescent="0.2">
      <c r="A6" s="7">
        <v>42814</v>
      </c>
      <c r="B6" s="8">
        <v>98.96993936912915</v>
      </c>
      <c r="C6" s="8">
        <v>101.04961832061068</v>
      </c>
      <c r="D6" s="8">
        <v>96.569396572956961</v>
      </c>
      <c r="E6" s="8">
        <v>103.40285968182543</v>
      </c>
      <c r="F6" s="8">
        <v>101.35992743354684</v>
      </c>
      <c r="G6" s="8">
        <v>113.26719331987229</v>
      </c>
      <c r="H6" s="8">
        <v>97.552942588235297</v>
      </c>
      <c r="I6" s="8">
        <v>102.39008722958829</v>
      </c>
      <c r="J6" s="8">
        <v>96.453703812375579</v>
      </c>
      <c r="K6" s="8">
        <v>103.84097859195332</v>
      </c>
      <c r="L6" s="8">
        <v>100.82473306644981</v>
      </c>
      <c r="M6" s="8">
        <v>102.0494372860654</v>
      </c>
      <c r="N6" s="8">
        <v>101.50299257943041</v>
      </c>
      <c r="O6" s="8">
        <v>100.46744464034379</v>
      </c>
      <c r="P6" s="8">
        <v>101.7570281124498</v>
      </c>
      <c r="Q6" s="8">
        <v>97.562919680836572</v>
      </c>
      <c r="R6" s="8">
        <v>98.824375409274026</v>
      </c>
      <c r="S6" s="8">
        <v>110.74950690335305</v>
      </c>
      <c r="T6" s="8">
        <v>101.27159505933918</v>
      </c>
      <c r="U6" s="8">
        <v>101.31578536184209</v>
      </c>
      <c r="V6" s="8">
        <v>100.72063015654868</v>
      </c>
      <c r="W6" s="8">
        <v>102.89602012216659</v>
      </c>
      <c r="X6" s="8">
        <v>96.173469485370674</v>
      </c>
      <c r="Y6" s="8">
        <v>99.752543298117757</v>
      </c>
      <c r="Z6" s="8">
        <v>102.86707563626543</v>
      </c>
      <c r="AA6" s="8">
        <v>100.83170552245306</v>
      </c>
      <c r="AB6" s="8">
        <v>98.68678009176945</v>
      </c>
    </row>
    <row r="7" spans="1:28" x14ac:dyDescent="0.2">
      <c r="A7" s="7">
        <v>42821</v>
      </c>
      <c r="B7" s="8">
        <v>98.095095325451027</v>
      </c>
      <c r="C7" s="8">
        <v>104.19847328244273</v>
      </c>
      <c r="D7" s="8">
        <v>90.931635191108256</v>
      </c>
      <c r="E7" s="8">
        <v>100.30187158627174</v>
      </c>
      <c r="F7" s="8">
        <v>99.682678159129324</v>
      </c>
      <c r="G7" s="8">
        <v>114.84782554484907</v>
      </c>
      <c r="H7" s="8">
        <v>92.658820705882349</v>
      </c>
      <c r="I7" s="8">
        <v>102.16329727843684</v>
      </c>
      <c r="J7" s="8">
        <v>95.384182251173172</v>
      </c>
      <c r="K7" s="8">
        <v>103.63882090183914</v>
      </c>
      <c r="L7" s="8">
        <v>96.746845509881069</v>
      </c>
      <c r="M7" s="8">
        <v>100.23598931223476</v>
      </c>
      <c r="N7" s="8">
        <v>101.57381174734323</v>
      </c>
      <c r="O7" s="8">
        <v>95.191987650350313</v>
      </c>
      <c r="P7" s="8">
        <v>98.995978915662647</v>
      </c>
      <c r="Q7" s="8">
        <v>97.005419671956361</v>
      </c>
      <c r="R7" s="8">
        <v>96.329171494488392</v>
      </c>
      <c r="S7" s="8">
        <v>108.87573964497039</v>
      </c>
      <c r="T7" s="8">
        <v>100.27644091987398</v>
      </c>
      <c r="U7" s="8">
        <v>105.40707236842107</v>
      </c>
      <c r="V7" s="8">
        <v>95.27400688030859</v>
      </c>
      <c r="W7" s="8">
        <v>102.2892388238275</v>
      </c>
      <c r="X7" s="8">
        <v>91.836732351103763</v>
      </c>
      <c r="Y7" s="8">
        <v>97.965361505783932</v>
      </c>
      <c r="Z7" s="8">
        <v>105.99478898340206</v>
      </c>
      <c r="AA7" s="8">
        <v>101.55047029007567</v>
      </c>
      <c r="AB7" s="8">
        <v>95.865758553782015</v>
      </c>
    </row>
    <row r="8" spans="1:28" hidden="1" x14ac:dyDescent="0.2">
      <c r="A8" s="7">
        <v>42828</v>
      </c>
      <c r="B8" s="8">
        <v>101.707350005333</v>
      </c>
      <c r="C8" s="8">
        <v>108.20610687022901</v>
      </c>
      <c r="D8" s="8">
        <v>99.305609661026622</v>
      </c>
      <c r="E8" s="8">
        <v>104.19869397358363</v>
      </c>
      <c r="F8" s="8">
        <v>99.27470264892014</v>
      </c>
      <c r="G8" s="8">
        <v>114.61241441714454</v>
      </c>
      <c r="H8" s="8">
        <v>87.670589647058833</v>
      </c>
      <c r="I8" s="8">
        <v>105.4605722260991</v>
      </c>
      <c r="J8" s="8">
        <v>96.312980476019732</v>
      </c>
      <c r="K8" s="8">
        <v>103.5714300635349</v>
      </c>
      <c r="L8" s="8">
        <v>98.85452468020506</v>
      </c>
      <c r="M8" s="8">
        <v>100.42230280903483</v>
      </c>
      <c r="N8" s="8">
        <v>101.90431064047357</v>
      </c>
      <c r="O8" s="8">
        <v>97.929883092484886</v>
      </c>
      <c r="P8" s="8">
        <v>103.66465863453813</v>
      </c>
      <c r="Q8" s="8">
        <v>98.526601601252011</v>
      </c>
      <c r="R8" s="8">
        <v>96.968969154118923</v>
      </c>
      <c r="S8" s="8">
        <v>109.46745562130175</v>
      </c>
      <c r="T8" s="8">
        <v>102.72287775322397</v>
      </c>
      <c r="U8" s="8">
        <v>105.48931332236842</v>
      </c>
      <c r="V8" s="8">
        <v>100.43573321386738</v>
      </c>
      <c r="W8" s="8">
        <v>100.84582607830723</v>
      </c>
      <c r="X8" s="8">
        <v>93.112242522646866</v>
      </c>
      <c r="Y8" s="8">
        <v>100.13747319597121</v>
      </c>
      <c r="Z8" s="8">
        <v>108.07993411085899</v>
      </c>
      <c r="AA8" s="8">
        <v>104.11746898159431</v>
      </c>
      <c r="AB8" s="8">
        <v>97.859931802525864</v>
      </c>
    </row>
    <row r="9" spans="1:28" hidden="1" x14ac:dyDescent="0.2">
      <c r="A9" s="7">
        <v>42835</v>
      </c>
      <c r="B9" s="8">
        <v>102.99138550904252</v>
      </c>
      <c r="C9" s="8">
        <v>108.30152671755727</v>
      </c>
      <c r="D9" s="8">
        <v>102.30635775558935</v>
      </c>
      <c r="E9" s="8">
        <v>99.286503802771875</v>
      </c>
      <c r="F9" s="8">
        <v>101.13327286128904</v>
      </c>
      <c r="G9" s="8">
        <v>116.17621462626173</v>
      </c>
      <c r="H9" s="8">
        <v>87.247056000000001</v>
      </c>
      <c r="I9" s="8">
        <v>105.09421144452197</v>
      </c>
      <c r="J9" s="8">
        <v>100.53476500238574</v>
      </c>
      <c r="K9" s="8">
        <v>101.34770894936828</v>
      </c>
      <c r="L9" s="8">
        <v>91.958756382187573</v>
      </c>
      <c r="M9" s="8">
        <v>99.739164085475991</v>
      </c>
      <c r="N9" s="8">
        <v>102.25841592290817</v>
      </c>
      <c r="O9" s="8">
        <v>95.804122332868602</v>
      </c>
      <c r="P9" s="8">
        <v>106.57630522088353</v>
      </c>
      <c r="Q9" s="8">
        <v>99.330999511484535</v>
      </c>
      <c r="R9" s="8">
        <v>92.698338989936502</v>
      </c>
      <c r="S9" s="8">
        <v>112.32741617357003</v>
      </c>
      <c r="T9" s="8">
        <v>103.37249905659985</v>
      </c>
      <c r="U9" s="8">
        <v>104.54358141447369</v>
      </c>
      <c r="V9" s="8">
        <v>99.480480961303201</v>
      </c>
      <c r="W9" s="8">
        <v>101.03889402516026</v>
      </c>
      <c r="X9" s="8">
        <v>93.112242522646866</v>
      </c>
      <c r="Y9" s="8">
        <v>101.29227663712612</v>
      </c>
      <c r="Z9" s="8">
        <v>107.68896538121572</v>
      </c>
      <c r="AA9" s="8">
        <v>105.70900303633846</v>
      </c>
      <c r="AB9" s="8">
        <v>94.066152435124138</v>
      </c>
    </row>
    <row r="10" spans="1:28" hidden="1" x14ac:dyDescent="0.2">
      <c r="A10" s="7">
        <v>42842</v>
      </c>
      <c r="B10" s="8">
        <v>103.23126979407635</v>
      </c>
      <c r="C10" s="8">
        <v>109.63740458015268</v>
      </c>
      <c r="D10" s="8">
        <v>97.098452532872187</v>
      </c>
      <c r="E10" s="8">
        <v>96.459944920962954</v>
      </c>
      <c r="F10" s="8">
        <v>101.40525381490697</v>
      </c>
      <c r="G10" s="8">
        <v>120.16142222698127</v>
      </c>
      <c r="H10" s="8">
        <v>88.564704470588225</v>
      </c>
      <c r="I10" s="8">
        <v>103.71598046057223</v>
      </c>
      <c r="J10" s="8">
        <v>100.84436534884227</v>
      </c>
      <c r="K10" s="8">
        <v>102.96496642715498</v>
      </c>
      <c r="L10" s="8">
        <v>90.927828594372116</v>
      </c>
      <c r="M10" s="8">
        <v>99.577687254311584</v>
      </c>
      <c r="N10" s="8">
        <v>103.28139591939886</v>
      </c>
      <c r="O10" s="8">
        <v>93.978857962801527</v>
      </c>
      <c r="P10" s="8">
        <v>105.12048694779115</v>
      </c>
      <c r="Q10" s="8">
        <v>99.100033435808115</v>
      </c>
      <c r="R10" s="8">
        <v>94.217847934918026</v>
      </c>
      <c r="S10" s="8">
        <v>113.01775147928994</v>
      </c>
      <c r="T10" s="8">
        <v>102.0870809146394</v>
      </c>
      <c r="U10" s="8">
        <v>105.7360197368421</v>
      </c>
      <c r="V10" s="8">
        <v>97.804596876306235</v>
      </c>
      <c r="W10" s="8">
        <v>100.80905123128761</v>
      </c>
      <c r="X10" s="8">
        <v>93.622449142284452</v>
      </c>
      <c r="Y10" s="8">
        <v>100.35744020779325</v>
      </c>
      <c r="Z10" s="8">
        <v>105.99478898340206</v>
      </c>
      <c r="AA10" s="8">
        <v>107.30054530547844</v>
      </c>
      <c r="AB10" s="8">
        <v>94.309338244617607</v>
      </c>
    </row>
    <row r="11" spans="1:28" x14ac:dyDescent="0.2">
      <c r="A11" s="7">
        <v>42849</v>
      </c>
      <c r="B11" s="8">
        <v>105.94045269054102</v>
      </c>
      <c r="C11" s="8">
        <v>110.87786259541986</v>
      </c>
      <c r="D11" s="8">
        <v>100.95065056666404</v>
      </c>
      <c r="E11" s="8">
        <v>104.2810156026902</v>
      </c>
      <c r="F11" s="8">
        <v>99.138708092328869</v>
      </c>
      <c r="G11" s="8">
        <v>131.05767729850888</v>
      </c>
      <c r="H11" s="8">
        <v>89.411764705882362</v>
      </c>
      <c r="I11" s="8">
        <v>109.28122819260292</v>
      </c>
      <c r="J11" s="8">
        <v>102.78638060192461</v>
      </c>
      <c r="K11" s="8">
        <v>103.03234513607865</v>
      </c>
      <c r="L11" s="8">
        <v>94.59335419961721</v>
      </c>
      <c r="M11" s="8">
        <v>101.05576820132237</v>
      </c>
      <c r="N11" s="8">
        <v>105.63424841620635</v>
      </c>
      <c r="O11" s="8">
        <v>96.32721750311002</v>
      </c>
      <c r="P11" s="8">
        <v>109.5883534136546</v>
      </c>
      <c r="Q11" s="8">
        <v>97.562919680836572</v>
      </c>
      <c r="R11" s="8">
        <v>92.410430323013188</v>
      </c>
      <c r="S11" s="8">
        <v>117.85009861932937</v>
      </c>
      <c r="T11" s="8">
        <v>103.70421710308824</v>
      </c>
      <c r="U11" s="8">
        <v>107.11348273026316</v>
      </c>
      <c r="V11" s="8">
        <v>99.178820150119662</v>
      </c>
      <c r="W11" s="8">
        <v>102.85005616024793</v>
      </c>
      <c r="X11" s="8">
        <v>92.602035903009281</v>
      </c>
      <c r="Y11" s="8">
        <v>100.65989003739043</v>
      </c>
      <c r="Z11" s="8">
        <v>107.81928771189031</v>
      </c>
      <c r="AA11" s="8">
        <v>109.20012228360328</v>
      </c>
      <c r="AB11" s="8">
        <v>91.585607567393339</v>
      </c>
    </row>
    <row r="12" spans="1:28" hidden="1" x14ac:dyDescent="0.2">
      <c r="A12" s="7">
        <v>42856</v>
      </c>
      <c r="B12" s="8">
        <v>105.95455456661969</v>
      </c>
      <c r="C12" s="8">
        <v>112.02290076335876</v>
      </c>
      <c r="D12" s="8">
        <v>100.23972968306416</v>
      </c>
      <c r="E12" s="8">
        <v>105.57081259993481</v>
      </c>
      <c r="F12" s="8">
        <v>101.54124837149823</v>
      </c>
      <c r="G12" s="8">
        <v>127.29106394331487</v>
      </c>
      <c r="H12" s="8">
        <v>95.858822117647051</v>
      </c>
      <c r="I12" s="8">
        <v>111.02581995812979</v>
      </c>
      <c r="J12" s="8">
        <v>108.27470330072344</v>
      </c>
      <c r="K12" s="8">
        <v>103.30189366449704</v>
      </c>
      <c r="L12" s="8">
        <v>95.990836380717695</v>
      </c>
      <c r="M12" s="8">
        <v>103.10520424530607</v>
      </c>
      <c r="N12" s="8">
        <v>110.05665627861731</v>
      </c>
      <c r="O12" s="8">
        <v>97.228717801418313</v>
      </c>
      <c r="P12" s="8">
        <v>109.23694779116467</v>
      </c>
      <c r="Q12" s="8">
        <v>96.678879367296588</v>
      </c>
      <c r="R12" s="8">
        <v>95.169544984248674</v>
      </c>
      <c r="S12" s="8">
        <v>117.15976331360946</v>
      </c>
      <c r="T12" s="8">
        <v>104.90670918885168</v>
      </c>
      <c r="U12" s="8">
        <v>117.1875</v>
      </c>
      <c r="V12" s="8">
        <v>99.530754132084937</v>
      </c>
      <c r="W12" s="8">
        <v>102.23407195644216</v>
      </c>
      <c r="X12" s="8">
        <v>91.58163541883583</v>
      </c>
      <c r="Y12" s="8">
        <v>101.89717354680158</v>
      </c>
      <c r="Z12" s="8">
        <v>105.43006091103496</v>
      </c>
      <c r="AA12" s="8">
        <v>108.43002267614767</v>
      </c>
      <c r="AB12" s="8">
        <v>92.509732125959729</v>
      </c>
    </row>
    <row r="13" spans="1:28" hidden="1" x14ac:dyDescent="0.2">
      <c r="A13" s="7">
        <v>42863</v>
      </c>
      <c r="B13" s="8">
        <v>107.94411847280436</v>
      </c>
      <c r="C13" s="8">
        <v>120.2290076335878</v>
      </c>
      <c r="D13" s="8">
        <v>105.31536822918601</v>
      </c>
      <c r="E13" s="8">
        <v>107.73874905262069</v>
      </c>
      <c r="F13" s="8">
        <v>101.54124837149823</v>
      </c>
      <c r="G13" s="8">
        <v>146.32587108919</v>
      </c>
      <c r="H13" s="8">
        <v>100.7999985882353</v>
      </c>
      <c r="I13" s="8">
        <v>115.70132588974178</v>
      </c>
      <c r="J13" s="8">
        <v>114.77624584228106</v>
      </c>
      <c r="K13" s="8">
        <v>107.81671594946292</v>
      </c>
      <c r="L13" s="8">
        <v>97.250856941541485</v>
      </c>
      <c r="M13" s="8">
        <v>104.31002473456653</v>
      </c>
      <c r="N13" s="8">
        <v>113.25935688921378</v>
      </c>
      <c r="O13" s="8">
        <v>96.872568656039377</v>
      </c>
      <c r="P13" s="8">
        <v>107.98192771084337</v>
      </c>
      <c r="Q13" s="8">
        <v>95.850589293574217</v>
      </c>
      <c r="R13" s="8">
        <v>90.035189619040381</v>
      </c>
      <c r="S13" s="8">
        <v>127.41617357001971</v>
      </c>
      <c r="T13" s="8">
        <v>106.15066361162857</v>
      </c>
      <c r="U13" s="8">
        <v>117.41365131578947</v>
      </c>
      <c r="V13" s="8">
        <v>100.80443106433488</v>
      </c>
      <c r="W13" s="8">
        <v>110.0946982650004</v>
      </c>
      <c r="X13" s="8">
        <v>92.091829283371695</v>
      </c>
      <c r="Y13" s="8">
        <v>103.93181204101765</v>
      </c>
      <c r="Z13" s="8">
        <v>106.73327552968333</v>
      </c>
      <c r="AA13" s="8">
        <v>108.73806662632781</v>
      </c>
      <c r="AB13" s="8">
        <v>95.744163217128559</v>
      </c>
    </row>
    <row r="14" spans="1:28" hidden="1" x14ac:dyDescent="0.2">
      <c r="A14" s="7">
        <v>42870</v>
      </c>
      <c r="B14" s="8">
        <v>106.95639874602519</v>
      </c>
      <c r="C14" s="8">
        <v>118.60687022900764</v>
      </c>
      <c r="D14" s="8">
        <v>106.15854917617138</v>
      </c>
      <c r="E14" s="8">
        <v>104.14380374005509</v>
      </c>
      <c r="F14" s="8">
        <v>101.54124837149823</v>
      </c>
      <c r="G14" s="8">
        <v>158.80275838569432</v>
      </c>
      <c r="H14" s="8">
        <v>103.05882352941175</v>
      </c>
      <c r="I14" s="8">
        <v>113.74737613398464</v>
      </c>
      <c r="J14" s="8">
        <v>113.45342565306575</v>
      </c>
      <c r="K14" s="8">
        <v>109.83827937351533</v>
      </c>
      <c r="L14" s="8">
        <v>103.91752330274807</v>
      </c>
      <c r="M14" s="8">
        <v>103.60203940871844</v>
      </c>
      <c r="N14" s="8">
        <v>114.43971569972121</v>
      </c>
      <c r="O14" s="8">
        <v>96.939343281899681</v>
      </c>
      <c r="P14" s="8">
        <v>106.4758985943775</v>
      </c>
      <c r="Q14" s="8">
        <v>96.352345434092797</v>
      </c>
      <c r="R14" s="8">
        <v>83.269355540072326</v>
      </c>
      <c r="S14" s="8">
        <v>130.17751479289939</v>
      </c>
      <c r="T14" s="8">
        <v>106.60677143349749</v>
      </c>
      <c r="U14" s="8">
        <v>113.91858552631578</v>
      </c>
      <c r="V14" s="8">
        <v>102.59762535939754</v>
      </c>
      <c r="W14" s="8">
        <v>110.1130829303967</v>
      </c>
      <c r="X14" s="8">
        <v>96.173469485370674</v>
      </c>
      <c r="Y14" s="8">
        <v>106.35139143116281</v>
      </c>
      <c r="Z14" s="8">
        <v>107.51520603849185</v>
      </c>
      <c r="AA14" s="8">
        <v>113.66669898004619</v>
      </c>
      <c r="AB14" s="8">
        <v>97.081711920316721</v>
      </c>
    </row>
    <row r="15" spans="1:28" x14ac:dyDescent="0.2">
      <c r="A15" s="7">
        <v>42877</v>
      </c>
      <c r="B15" s="8">
        <v>110.97784488593857</v>
      </c>
      <c r="C15" s="8">
        <v>114.79007633587786</v>
      </c>
      <c r="D15" s="8">
        <v>104.30685207649127</v>
      </c>
      <c r="E15" s="8">
        <v>102.25027454721595</v>
      </c>
      <c r="F15" s="8">
        <v>100.634630082467</v>
      </c>
      <c r="G15" s="8">
        <v>151.23591808918923</v>
      </c>
      <c r="H15" s="8">
        <v>107.38823388235295</v>
      </c>
      <c r="I15" s="8">
        <v>110.65945568736915</v>
      </c>
      <c r="J15" s="8">
        <v>116.83084483058951</v>
      </c>
      <c r="K15" s="8">
        <v>111.18598832288362</v>
      </c>
      <c r="L15" s="8">
        <v>104.26115902583464</v>
      </c>
      <c r="M15" s="8">
        <v>103.41572466983668</v>
      </c>
      <c r="N15" s="8">
        <v>116.69814342621746</v>
      </c>
      <c r="O15" s="8">
        <v>94.802450635558174</v>
      </c>
      <c r="P15" s="8">
        <v>107.1285140562249</v>
      </c>
      <c r="Q15" s="8">
        <v>94.233833931727204</v>
      </c>
      <c r="R15" s="8">
        <v>85.604606641038018</v>
      </c>
      <c r="S15" s="8">
        <v>125.44378698224851</v>
      </c>
      <c r="T15" s="8">
        <v>107.96130360639403</v>
      </c>
      <c r="U15" s="8">
        <v>106.72286184210526</v>
      </c>
      <c r="V15" s="8">
        <v>102.91604165966287</v>
      </c>
      <c r="W15" s="8">
        <v>109.20290730540334</v>
      </c>
      <c r="X15" s="8">
        <v>86.989788597199265</v>
      </c>
      <c r="Y15" s="8">
        <v>103.82182853510665</v>
      </c>
      <c r="Z15" s="8">
        <v>104.51781502202981</v>
      </c>
      <c r="AA15" s="8">
        <v>113.56402005918494</v>
      </c>
      <c r="AB15" s="8">
        <v>98.492222689310438</v>
      </c>
    </row>
    <row r="16" spans="1:28" hidden="1" x14ac:dyDescent="0.2">
      <c r="A16" s="7">
        <v>42884</v>
      </c>
      <c r="B16" s="8">
        <v>110.06066981540836</v>
      </c>
      <c r="C16" s="8">
        <v>114.02671755725191</v>
      </c>
      <c r="D16" s="8">
        <v>103.83566170260674</v>
      </c>
      <c r="E16" s="8">
        <v>98.572996628594751</v>
      </c>
      <c r="F16" s="8">
        <v>101.4959147371918</v>
      </c>
      <c r="G16" s="8">
        <v>153.18647463954136</v>
      </c>
      <c r="H16" s="8">
        <v>104.70588235294119</v>
      </c>
      <c r="I16" s="8">
        <v>109.59525471039777</v>
      </c>
      <c r="J16" s="8">
        <v>118.20996673824844</v>
      </c>
      <c r="K16" s="8">
        <v>111.25337781347891</v>
      </c>
      <c r="L16" s="8">
        <v>102.33676048857913</v>
      </c>
      <c r="M16" s="8">
        <v>105.71357456928145</v>
      </c>
      <c r="N16" s="8">
        <v>117.99653339634037</v>
      </c>
      <c r="O16" s="8">
        <v>94.746798992694465</v>
      </c>
      <c r="P16" s="8">
        <v>114.9598393574297</v>
      </c>
      <c r="Q16" s="8">
        <v>94.393117941910148</v>
      </c>
      <c r="R16" s="8">
        <v>84.77287200277614</v>
      </c>
      <c r="S16" s="8">
        <v>126.42998027613413</v>
      </c>
      <c r="T16" s="8">
        <v>107.07671477751803</v>
      </c>
      <c r="U16" s="8">
        <v>111.2047697368421</v>
      </c>
      <c r="V16" s="8">
        <v>103.5528792878458</v>
      </c>
      <c r="W16" s="8">
        <v>107.43771648720373</v>
      </c>
      <c r="X16" s="8">
        <v>86.224485045293747</v>
      </c>
      <c r="Y16" s="8">
        <v>104.20677218055462</v>
      </c>
      <c r="Z16" s="8">
        <v>103.82276461898809</v>
      </c>
      <c r="AA16" s="8">
        <v>114.3341196666405</v>
      </c>
      <c r="AB16" s="8">
        <v>96.279187562217288</v>
      </c>
    </row>
    <row r="17" spans="1:28" hidden="1" x14ac:dyDescent="0.2">
      <c r="A17" s="7">
        <v>42891</v>
      </c>
      <c r="B17" s="8">
        <v>112.31832175878418</v>
      </c>
      <c r="C17" s="8">
        <v>109.54198473282443</v>
      </c>
      <c r="D17" s="8">
        <v>104.04232450985927</v>
      </c>
      <c r="E17" s="8">
        <v>98.271141507746492</v>
      </c>
      <c r="F17" s="8">
        <v>103.71713407840977</v>
      </c>
      <c r="G17" s="8">
        <v>165.37749511724405</v>
      </c>
      <c r="H17" s="8">
        <v>109.97646917647059</v>
      </c>
      <c r="I17" s="8">
        <v>111.65387299371947</v>
      </c>
      <c r="J17" s="8">
        <v>123.16352162013855</v>
      </c>
      <c r="K17" s="8">
        <v>111.79245330697252</v>
      </c>
      <c r="L17" s="8">
        <v>106.3001142588722</v>
      </c>
      <c r="M17" s="8">
        <v>106.30976757397175</v>
      </c>
      <c r="N17" s="8">
        <v>120.89235330669889</v>
      </c>
      <c r="O17" s="8">
        <v>91.975515681146717</v>
      </c>
      <c r="P17" s="8">
        <v>114.70883534136547</v>
      </c>
      <c r="Q17" s="8">
        <v>93.676333922846993</v>
      </c>
      <c r="R17" s="8">
        <v>80.846125393105197</v>
      </c>
      <c r="S17" s="8">
        <v>127.51479289940828</v>
      </c>
      <c r="T17" s="8">
        <v>107.62958555990561</v>
      </c>
      <c r="U17" s="8">
        <v>112.35608963815788</v>
      </c>
      <c r="V17" s="8">
        <v>102.29596622409807</v>
      </c>
      <c r="W17" s="8">
        <v>108.46741404249556</v>
      </c>
      <c r="X17" s="8">
        <v>86.224485045293747</v>
      </c>
      <c r="Y17" s="8">
        <v>104.6191917684683</v>
      </c>
      <c r="Z17" s="8">
        <v>103.38835974610529</v>
      </c>
      <c r="AA17" s="8">
        <v>113.20464229597127</v>
      </c>
      <c r="AB17" s="8">
        <v>95.695525082467171</v>
      </c>
    </row>
    <row r="18" spans="1:28" hidden="1" x14ac:dyDescent="0.2">
      <c r="A18" s="7">
        <v>42898</v>
      </c>
      <c r="B18" s="8">
        <v>112.03612055724057</v>
      </c>
      <c r="C18" s="8">
        <v>117.2709923664122</v>
      </c>
      <c r="D18" s="8">
        <v>107.12572946081072</v>
      </c>
      <c r="E18" s="8">
        <v>98.490674999488192</v>
      </c>
      <c r="F18" s="8">
        <v>105.12238789331674</v>
      </c>
      <c r="G18" s="8">
        <v>151.3536244938015</v>
      </c>
      <c r="H18" s="8">
        <v>103.85882211764705</v>
      </c>
      <c r="I18" s="8">
        <v>111.65387299371947</v>
      </c>
      <c r="J18" s="8">
        <v>122.57247460097031</v>
      </c>
      <c r="K18" s="8">
        <v>108.55795991474233</v>
      </c>
      <c r="L18" s="8">
        <v>103.94042822724271</v>
      </c>
      <c r="M18" s="8">
        <v>107.5766971164651</v>
      </c>
      <c r="N18" s="8">
        <v>119.20049859615204</v>
      </c>
      <c r="O18" s="8">
        <v>96.783529143762465</v>
      </c>
      <c r="P18" s="8">
        <v>114.30722891566263</v>
      </c>
      <c r="Q18" s="8">
        <v>93.978975692560937</v>
      </c>
      <c r="R18" s="8">
        <v>75.591807616828149</v>
      </c>
      <c r="S18" s="8">
        <v>125.14792899408282</v>
      </c>
      <c r="T18" s="8">
        <v>104.6855564529525</v>
      </c>
      <c r="U18" s="8">
        <v>110.99918174342105</v>
      </c>
      <c r="V18" s="8">
        <v>108.11128567492159</v>
      </c>
      <c r="W18" s="8">
        <v>104.34862841818411</v>
      </c>
      <c r="X18" s="8">
        <v>81.122444359121317</v>
      </c>
      <c r="Y18" s="8">
        <v>105.11410792175164</v>
      </c>
      <c r="Z18" s="8">
        <v>100.78193050880853</v>
      </c>
      <c r="AA18" s="8">
        <v>128.24725668186937</v>
      </c>
      <c r="AB18" s="8">
        <v>93.385223413678176</v>
      </c>
    </row>
    <row r="19" spans="1:28" x14ac:dyDescent="0.2">
      <c r="A19" s="7">
        <v>42905</v>
      </c>
      <c r="B19" s="8">
        <v>106.36375590389069</v>
      </c>
      <c r="C19" s="8">
        <v>114.31297709923665</v>
      </c>
      <c r="D19" s="8">
        <v>107.49772003391156</v>
      </c>
      <c r="E19" s="8">
        <v>99.725581763204275</v>
      </c>
      <c r="F19" s="8">
        <v>106.98095810568564</v>
      </c>
      <c r="G19" s="8">
        <v>148.44458973525155</v>
      </c>
      <c r="H19" s="8">
        <v>101.17647058823529</v>
      </c>
      <c r="I19" s="8">
        <v>115.66644103279833</v>
      </c>
      <c r="J19" s="8">
        <v>121.95328798067236</v>
      </c>
      <c r="K19" s="8">
        <v>112.60108676284719</v>
      </c>
      <c r="L19" s="8">
        <v>100.06872393728641</v>
      </c>
      <c r="M19" s="8">
        <v>109.40255845478677</v>
      </c>
      <c r="N19" s="8">
        <v>119.91658530191083</v>
      </c>
      <c r="O19" s="8">
        <v>96.794661030487717</v>
      </c>
      <c r="P19" s="8">
        <v>114.75904116465863</v>
      </c>
      <c r="Q19" s="8">
        <v>94.098442085034122</v>
      </c>
      <c r="R19" s="8">
        <v>78.750799914021101</v>
      </c>
      <c r="S19" s="8">
        <v>120.21696252465482</v>
      </c>
      <c r="T19" s="8">
        <v>106.81409970460538</v>
      </c>
      <c r="U19" s="8">
        <v>108.94326069078946</v>
      </c>
      <c r="V19" s="8">
        <v>107.92693842557193</v>
      </c>
      <c r="W19" s="8">
        <v>105.18525986536527</v>
      </c>
      <c r="X19" s="8">
        <v>83.163258082569939</v>
      </c>
      <c r="Y19" s="8">
        <v>105.36156462363388</v>
      </c>
      <c r="Z19" s="8">
        <v>101.21633538169132</v>
      </c>
      <c r="AA19" s="8">
        <v>124.60211443271501</v>
      </c>
      <c r="AB19" s="8">
        <v>83.657596481400603</v>
      </c>
    </row>
    <row r="20" spans="1:28" hidden="1" x14ac:dyDescent="0.2">
      <c r="A20" s="7">
        <v>42912</v>
      </c>
      <c r="B20" s="8">
        <v>105.75701118567753</v>
      </c>
      <c r="C20" s="8">
        <v>111.54580152671755</v>
      </c>
      <c r="D20" s="8">
        <v>110.26700661100266</v>
      </c>
      <c r="E20" s="8">
        <v>100.05489023352854</v>
      </c>
      <c r="F20" s="8">
        <v>107.43426725020124</v>
      </c>
      <c r="G20" s="8">
        <v>159.92937514832056</v>
      </c>
      <c r="H20" s="8">
        <v>103.5294117647059</v>
      </c>
      <c r="I20" s="8">
        <v>114.79414515003489</v>
      </c>
      <c r="J20" s="8">
        <v>124.90853433460553</v>
      </c>
      <c r="K20" s="8">
        <v>115.22911517098848</v>
      </c>
      <c r="L20" s="8">
        <v>103.61969742865074</v>
      </c>
      <c r="M20" s="8">
        <v>110.81853034856464</v>
      </c>
      <c r="N20" s="8">
        <v>122.1120479680194</v>
      </c>
      <c r="O20" s="8">
        <v>96.839180786626173</v>
      </c>
      <c r="P20" s="8">
        <v>112.60040160642568</v>
      </c>
      <c r="Q20" s="8">
        <v>94.178083691909592</v>
      </c>
      <c r="R20" s="8">
        <v>83.613245492536421</v>
      </c>
      <c r="S20" s="8">
        <v>121.30177514792899</v>
      </c>
      <c r="T20" s="8">
        <v>106.62059589828876</v>
      </c>
      <c r="U20" s="8">
        <v>118.42104851973684</v>
      </c>
      <c r="V20" s="8">
        <v>106.50243192567225</v>
      </c>
      <c r="W20" s="8">
        <v>105.70930051602372</v>
      </c>
      <c r="X20" s="8">
        <v>84.948974873750643</v>
      </c>
      <c r="Y20" s="8">
        <v>106.84630758444618</v>
      </c>
      <c r="Z20" s="8">
        <v>105.29973858036034</v>
      </c>
      <c r="AA20" s="8">
        <v>132.45713248236095</v>
      </c>
      <c r="AB20" s="8">
        <v>83.900782290894071</v>
      </c>
    </row>
    <row r="21" spans="1:28" hidden="1" x14ac:dyDescent="0.2">
      <c r="A21" s="7">
        <v>42919</v>
      </c>
      <c r="B21" s="8">
        <v>107.01283023792168</v>
      </c>
      <c r="C21" s="8">
        <v>117.93893129770991</v>
      </c>
      <c r="D21" s="8">
        <v>105.17483834690553</v>
      </c>
      <c r="E21" s="8">
        <v>96.706926273706145</v>
      </c>
      <c r="F21" s="8">
        <v>106.0743398166544</v>
      </c>
      <c r="G21" s="8">
        <v>146.54447710535601</v>
      </c>
      <c r="H21" s="8">
        <v>97.458826352941173</v>
      </c>
      <c r="I21" s="8">
        <v>109.21144103279832</v>
      </c>
      <c r="J21" s="8">
        <v>119.75795158339295</v>
      </c>
      <c r="K21" s="8">
        <v>112.66846547177084</v>
      </c>
      <c r="L21" s="8">
        <v>106.75829522298761</v>
      </c>
      <c r="M21" s="8">
        <v>110.29685851951663</v>
      </c>
      <c r="N21" s="8">
        <v>120.74283882998364</v>
      </c>
      <c r="O21" s="8">
        <v>101.90317199561873</v>
      </c>
      <c r="P21" s="8">
        <v>114.80924196787147</v>
      </c>
      <c r="Q21" s="8">
        <v>92.386111697771781</v>
      </c>
      <c r="R21" s="8">
        <v>80.390272069815481</v>
      </c>
      <c r="S21" s="8">
        <v>126.23274161735701</v>
      </c>
      <c r="T21" s="8">
        <v>108.32067058246497</v>
      </c>
      <c r="U21" s="8">
        <v>115.95395148026316</v>
      </c>
      <c r="V21" s="8">
        <v>112.68644252342692</v>
      </c>
      <c r="W21" s="8">
        <v>101.13082930396698</v>
      </c>
      <c r="X21" s="8">
        <v>82.397954530664421</v>
      </c>
      <c r="Y21" s="8">
        <v>108.44102305309384</v>
      </c>
      <c r="Z21" s="8">
        <v>99.391836653203072</v>
      </c>
      <c r="AA21" s="8">
        <v>127.83653483762743</v>
      </c>
      <c r="AB21" s="8">
        <v>81.955256904438571</v>
      </c>
    </row>
    <row r="22" spans="1:28" hidden="1" x14ac:dyDescent="0.2">
      <c r="A22" s="7">
        <v>42926</v>
      </c>
      <c r="B22" s="8">
        <v>106.03922508652921</v>
      </c>
      <c r="C22" s="8">
        <v>118.03435114503817</v>
      </c>
      <c r="D22" s="8">
        <v>105.48069516838312</v>
      </c>
      <c r="E22" s="8">
        <v>101.23491225219057</v>
      </c>
      <c r="F22" s="8">
        <v>106.52764896117002</v>
      </c>
      <c r="G22" s="8">
        <v>149.82343450776131</v>
      </c>
      <c r="H22" s="8">
        <v>96.235294117647058</v>
      </c>
      <c r="I22" s="8">
        <v>108.86252965806003</v>
      </c>
      <c r="J22" s="8">
        <v>118.40698334947885</v>
      </c>
      <c r="K22" s="8">
        <v>110.84906108554155</v>
      </c>
      <c r="L22" s="8">
        <v>106.04810739756667</v>
      </c>
      <c r="M22" s="8">
        <v>109.12929923911814</v>
      </c>
      <c r="N22" s="8">
        <v>122.97764915049341</v>
      </c>
      <c r="O22" s="8">
        <v>104.06232841541076</v>
      </c>
      <c r="P22" s="8">
        <v>117.16867469879517</v>
      </c>
      <c r="Q22" s="8">
        <v>92.402037948423683</v>
      </c>
      <c r="R22" s="8">
        <v>82.021750783575243</v>
      </c>
      <c r="S22" s="8">
        <v>125.14792899408282</v>
      </c>
      <c r="T22" s="8">
        <v>109.57843979484285</v>
      </c>
      <c r="U22" s="8">
        <v>111.32812911184212</v>
      </c>
      <c r="V22" s="8">
        <v>113.44059706521192</v>
      </c>
      <c r="W22" s="8">
        <v>103.05231138325763</v>
      </c>
      <c r="X22" s="8">
        <v>82.653064218034075</v>
      </c>
      <c r="Y22" s="8">
        <v>106.9562910903572</v>
      </c>
      <c r="Z22" s="8">
        <v>101.65074025457412</v>
      </c>
      <c r="AA22" s="8">
        <v>129.94147684507112</v>
      </c>
      <c r="AB22" s="8">
        <v>81.201365817187053</v>
      </c>
    </row>
    <row r="23" spans="1:28" x14ac:dyDescent="0.2">
      <c r="A23" s="7">
        <v>42933</v>
      </c>
      <c r="B23" s="8">
        <v>107.64780269587403</v>
      </c>
      <c r="C23" s="8">
        <v>118.03435114503817</v>
      </c>
      <c r="D23" s="8">
        <v>102.95941305315853</v>
      </c>
      <c r="E23" s="8">
        <v>104.99451179991833</v>
      </c>
      <c r="F23" s="8">
        <v>111.06074040632619</v>
      </c>
      <c r="G23" s="8">
        <v>155.0697821578984</v>
      </c>
      <c r="H23" s="8">
        <v>93.788236705882355</v>
      </c>
      <c r="I23" s="8">
        <v>111.60153872993719</v>
      </c>
      <c r="J23" s="8">
        <v>121.13707349105189</v>
      </c>
      <c r="K23" s="8">
        <v>112.93801400018926</v>
      </c>
      <c r="L23" s="8">
        <v>110.42382311918335</v>
      </c>
      <c r="M23" s="8">
        <v>110.01117600270337</v>
      </c>
      <c r="N23" s="8">
        <v>122.3087744364373</v>
      </c>
      <c r="O23" s="8">
        <v>102.19254540217129</v>
      </c>
      <c r="P23" s="8">
        <v>117.82128012048192</v>
      </c>
      <c r="Q23" s="8">
        <v>92.155145622095347</v>
      </c>
      <c r="R23" s="8">
        <v>84.948816499129748</v>
      </c>
      <c r="S23" s="8">
        <v>125.14792899408282</v>
      </c>
      <c r="T23" s="8">
        <v>111.2370493776655</v>
      </c>
      <c r="U23" s="8">
        <v>113.83634457236842</v>
      </c>
      <c r="V23" s="8">
        <v>111.88202486616474</v>
      </c>
      <c r="W23" s="8">
        <v>105.04735235029932</v>
      </c>
      <c r="X23" s="8">
        <v>82.397954530664421</v>
      </c>
      <c r="Y23" s="8">
        <v>108.46852374122969</v>
      </c>
      <c r="Z23" s="8">
        <v>106.21199141984347</v>
      </c>
      <c r="AA23" s="8">
        <v>136.97504401863685</v>
      </c>
      <c r="AB23" s="8">
        <v>83.730548819579226</v>
      </c>
    </row>
    <row r="24" spans="1:28" hidden="1" x14ac:dyDescent="0.2">
      <c r="A24" s="7">
        <v>42940</v>
      </c>
      <c r="B24" s="8">
        <v>107.28093097442088</v>
      </c>
      <c r="C24" s="8">
        <v>116.98473282442747</v>
      </c>
      <c r="D24" s="8">
        <v>104.17458539989597</v>
      </c>
      <c r="E24" s="8">
        <v>99.341388547825943</v>
      </c>
      <c r="F24" s="8">
        <v>111.83136413876615</v>
      </c>
      <c r="G24" s="8">
        <v>151.11821336609694</v>
      </c>
      <c r="H24" s="8">
        <v>92.470588235294116</v>
      </c>
      <c r="I24" s="8">
        <v>108.4089323098395</v>
      </c>
      <c r="J24" s="8">
        <v>117.36561264749825</v>
      </c>
      <c r="K24" s="8">
        <v>111.32075652240256</v>
      </c>
      <c r="L24" s="8">
        <v>109.25543371109123</v>
      </c>
      <c r="M24" s="8">
        <v>105.83778025493031</v>
      </c>
      <c r="N24" s="8">
        <v>121.18350454542801</v>
      </c>
      <c r="O24" s="8">
        <v>101.2353934609993</v>
      </c>
      <c r="P24" s="8">
        <v>118.17269578313253</v>
      </c>
      <c r="Q24" s="8">
        <v>90.697673473999259</v>
      </c>
      <c r="R24" s="8">
        <v>92.250477509193232</v>
      </c>
      <c r="S24" s="8">
        <v>125.44378698224851</v>
      </c>
      <c r="T24" s="8">
        <v>109.19143356437964</v>
      </c>
      <c r="U24" s="8">
        <v>111.16365131578947</v>
      </c>
      <c r="V24" s="8">
        <v>110.47427553123097</v>
      </c>
      <c r="W24" s="8">
        <v>104.83589422182295</v>
      </c>
      <c r="X24" s="8">
        <v>85.459181493388229</v>
      </c>
      <c r="Y24" s="8">
        <v>109.26588697459133</v>
      </c>
      <c r="Z24" s="8">
        <v>114.7263295347755</v>
      </c>
      <c r="AA24" s="8">
        <v>134.04867475150093</v>
      </c>
      <c r="AB24" s="8">
        <v>83.414400944280189</v>
      </c>
    </row>
    <row r="25" spans="1:28" hidden="1" x14ac:dyDescent="0.2">
      <c r="A25" s="7">
        <v>42947</v>
      </c>
      <c r="B25" s="8">
        <v>112.62875211110122</v>
      </c>
      <c r="C25" s="8">
        <v>117.36641221374046</v>
      </c>
      <c r="D25" s="8">
        <v>102.82714554991202</v>
      </c>
      <c r="E25" s="8">
        <v>100.63117456812154</v>
      </c>
      <c r="F25" s="8">
        <v>112.42066783987303</v>
      </c>
      <c r="G25" s="8">
        <v>157.50798120887873</v>
      </c>
      <c r="H25" s="8">
        <v>96.047061647058825</v>
      </c>
      <c r="I25" s="8">
        <v>112.36916259595256</v>
      </c>
      <c r="J25" s="8">
        <v>119.53279537103283</v>
      </c>
      <c r="K25" s="8">
        <v>109.70351117399642</v>
      </c>
      <c r="L25" s="8">
        <v>109.55325958518856</v>
      </c>
      <c r="M25" s="8">
        <v>104.9559034913451</v>
      </c>
      <c r="N25" s="8">
        <v>122.69436224906576</v>
      </c>
      <c r="O25" s="8">
        <v>101.84752814351761</v>
      </c>
      <c r="P25" s="8">
        <v>110.79317269076306</v>
      </c>
      <c r="Q25" s="8">
        <v>89.941065465770407</v>
      </c>
      <c r="R25" s="8">
        <v>93.746001329606514</v>
      </c>
      <c r="S25" s="8">
        <v>124.7534516765286</v>
      </c>
      <c r="T25" s="8">
        <v>108.40359663866197</v>
      </c>
      <c r="U25" s="8">
        <v>111.01973684210526</v>
      </c>
      <c r="V25" s="8">
        <v>113.74225787639543</v>
      </c>
      <c r="W25" s="8">
        <v>111.78633755041842</v>
      </c>
      <c r="X25" s="8">
        <v>85.459181493388229</v>
      </c>
      <c r="Y25" s="8">
        <v>106.73632407853518</v>
      </c>
      <c r="Z25" s="8">
        <v>112.64117832565034</v>
      </c>
      <c r="AA25" s="8">
        <v>138.4125725270826</v>
      </c>
      <c r="AB25" s="8">
        <v>84.678992445476283</v>
      </c>
    </row>
    <row r="26" spans="1:28" hidden="1" x14ac:dyDescent="0.2">
      <c r="A26" s="7">
        <v>42954</v>
      </c>
      <c r="B26" s="8">
        <v>113.68702778240322</v>
      </c>
      <c r="C26" s="8">
        <v>114.40839694656488</v>
      </c>
      <c r="D26" s="8">
        <v>100.51251962873012</v>
      </c>
      <c r="E26" s="8">
        <v>99.670697018150207</v>
      </c>
      <c r="F26" s="8">
        <v>113.23662611323772</v>
      </c>
      <c r="G26" s="8">
        <v>162.18260531053295</v>
      </c>
      <c r="H26" s="8">
        <v>103.15293976470588</v>
      </c>
      <c r="I26" s="8">
        <v>112.6134054431263</v>
      </c>
      <c r="J26" s="8">
        <v>117.61891971908021</v>
      </c>
      <c r="K26" s="8">
        <v>112.39892907273298</v>
      </c>
      <c r="L26" s="8">
        <v>109.39289304041726</v>
      </c>
      <c r="M26" s="8">
        <v>104.04918012547061</v>
      </c>
      <c r="N26" s="8">
        <v>121.29367058083615</v>
      </c>
      <c r="O26" s="8">
        <v>104.49638407337527</v>
      </c>
      <c r="P26" s="8">
        <v>112.95180722891564</v>
      </c>
      <c r="Q26" s="8">
        <v>89.622491870380571</v>
      </c>
      <c r="R26" s="8">
        <v>96.617080161411693</v>
      </c>
      <c r="S26" s="8">
        <v>129.28994082840234</v>
      </c>
      <c r="T26" s="8">
        <v>101.94886529229758</v>
      </c>
      <c r="U26" s="8">
        <v>110.52631167763158</v>
      </c>
      <c r="V26" s="8">
        <v>115.85386176818709</v>
      </c>
      <c r="W26" s="8">
        <v>109.53388092857996</v>
      </c>
      <c r="X26" s="8">
        <v>88.775505388379955</v>
      </c>
      <c r="Y26" s="8">
        <v>106.32389074302696</v>
      </c>
      <c r="Z26" s="8">
        <v>113.37967182240961</v>
      </c>
      <c r="AA26" s="8">
        <v>134.20268851219518</v>
      </c>
      <c r="AB26" s="8">
        <v>84.873549847935308</v>
      </c>
    </row>
    <row r="27" spans="1:28" x14ac:dyDescent="0.2">
      <c r="A27" s="7">
        <v>42961</v>
      </c>
      <c r="B27" s="8">
        <v>113.71524282283436</v>
      </c>
      <c r="C27" s="8">
        <v>116.88931297709924</v>
      </c>
      <c r="D27" s="8">
        <v>94.982227866560081</v>
      </c>
      <c r="E27" s="8">
        <v>98.463238115435672</v>
      </c>
      <c r="F27" s="8">
        <v>112.87397698438866</v>
      </c>
      <c r="G27" s="8">
        <v>156.86900862840071</v>
      </c>
      <c r="H27" s="8">
        <v>100.23529411764707</v>
      </c>
      <c r="I27" s="8">
        <v>110.17097348220517</v>
      </c>
      <c r="J27" s="8">
        <v>128.45482770770698</v>
      </c>
      <c r="K27" s="8">
        <v>109.36658393665435</v>
      </c>
      <c r="L27" s="8">
        <v>106.00228609382425</v>
      </c>
      <c r="M27" s="8">
        <v>104.3969704534351</v>
      </c>
      <c r="N27" s="8">
        <v>123.89832744887745</v>
      </c>
      <c r="O27" s="8">
        <v>102.80468008468959</v>
      </c>
      <c r="P27" s="8">
        <v>107.63052710843372</v>
      </c>
      <c r="Q27" s="8">
        <v>89.550815379911057</v>
      </c>
      <c r="R27" s="8">
        <v>81.565896660541455</v>
      </c>
      <c r="S27" s="8">
        <v>126.42998027613413</v>
      </c>
      <c r="T27" s="8">
        <v>99.7788583214612</v>
      </c>
      <c r="U27" s="8">
        <v>102.24095394736841</v>
      </c>
      <c r="V27" s="8">
        <v>113.30652466252806</v>
      </c>
      <c r="W27" s="8">
        <v>107.56642753240125</v>
      </c>
      <c r="X27" s="8">
        <v>86.734691664931333</v>
      </c>
      <c r="Y27" s="8">
        <v>105.63651101557632</v>
      </c>
      <c r="Z27" s="8">
        <v>111.29453364543065</v>
      </c>
      <c r="AA27" s="8">
        <v>132.97053222066467</v>
      </c>
      <c r="AB27" s="8">
        <v>82.028214106430624</v>
      </c>
    </row>
    <row r="28" spans="1:28" hidden="1" x14ac:dyDescent="0.2">
      <c r="A28" s="7">
        <v>42968</v>
      </c>
      <c r="B28" s="8">
        <v>111.64103238432203</v>
      </c>
      <c r="C28" s="8">
        <v>112.02290076335876</v>
      </c>
      <c r="D28" s="8">
        <v>94.229971941555988</v>
      </c>
      <c r="E28" s="8">
        <v>98.792541097285465</v>
      </c>
      <c r="F28" s="8">
        <v>114.18857078362907</v>
      </c>
      <c r="G28" s="8">
        <v>159.03817119491893</v>
      </c>
      <c r="H28" s="8">
        <v>105.03529270588234</v>
      </c>
      <c r="I28" s="8">
        <v>109.96161549197487</v>
      </c>
      <c r="J28" s="8">
        <v>128.76442805416349</v>
      </c>
      <c r="K28" s="8">
        <v>108.625338623666</v>
      </c>
      <c r="L28" s="8">
        <v>105.63573628244048</v>
      </c>
      <c r="M28" s="8">
        <v>103.50267038870524</v>
      </c>
      <c r="N28" s="8">
        <v>124.46490046482688</v>
      </c>
      <c r="O28" s="8">
        <v>101.1129660793092</v>
      </c>
      <c r="P28" s="8">
        <v>101.6566265060241</v>
      </c>
      <c r="Q28" s="8">
        <v>90.100349475953323</v>
      </c>
      <c r="R28" s="8">
        <v>79.974407549788808</v>
      </c>
      <c r="S28" s="8">
        <v>127.90927021696253</v>
      </c>
      <c r="T28" s="8">
        <v>98.31375116278511</v>
      </c>
      <c r="U28" s="8">
        <v>102.52877878289475</v>
      </c>
      <c r="V28" s="8">
        <v>111.58036573086527</v>
      </c>
      <c r="W28" s="8">
        <v>107.80546587677114</v>
      </c>
      <c r="X28" s="8">
        <v>79.081630635672681</v>
      </c>
      <c r="Y28" s="8">
        <v>107.50618387424207</v>
      </c>
      <c r="Z28" s="8">
        <v>111.94614095475484</v>
      </c>
      <c r="AA28" s="8">
        <v>147.03768196978828</v>
      </c>
      <c r="AB28" s="8">
        <v>80.982494211210792</v>
      </c>
    </row>
    <row r="29" spans="1:28" hidden="1" x14ac:dyDescent="0.2">
      <c r="A29" s="7">
        <v>42975</v>
      </c>
      <c r="B29" s="8">
        <v>110.63919949319036</v>
      </c>
      <c r="C29" s="8">
        <v>107.82442748091603</v>
      </c>
      <c r="D29" s="8">
        <v>93.791847616831888</v>
      </c>
      <c r="E29" s="8">
        <v>98.572996628594751</v>
      </c>
      <c r="F29" s="8">
        <v>114.23390441793551</v>
      </c>
      <c r="G29" s="8">
        <v>174.81082436840717</v>
      </c>
      <c r="H29" s="8">
        <v>104.23529411764704</v>
      </c>
      <c r="I29" s="8">
        <v>112.03768667131891</v>
      </c>
      <c r="J29" s="8">
        <v>131.55081147061108</v>
      </c>
      <c r="K29" s="8">
        <v>108.49057042414705</v>
      </c>
      <c r="L29" s="8">
        <v>107.51431351595355</v>
      </c>
      <c r="M29" s="8">
        <v>98.832440719601507</v>
      </c>
      <c r="N29" s="8">
        <v>125.14950464039183</v>
      </c>
      <c r="O29" s="8">
        <v>102.57095832100075</v>
      </c>
      <c r="P29" s="8">
        <v>99.749001004016051</v>
      </c>
      <c r="Q29" s="8">
        <v>88.802167709496146</v>
      </c>
      <c r="R29" s="8">
        <v>80.79014410756443</v>
      </c>
      <c r="S29" s="8">
        <v>133.03747534516765</v>
      </c>
      <c r="T29" s="8">
        <v>98.106433949037566</v>
      </c>
      <c r="U29" s="8">
        <v>106.14720805921051</v>
      </c>
      <c r="V29" s="8">
        <v>114.09419185836069</v>
      </c>
      <c r="W29" s="8">
        <v>107.41932446683803</v>
      </c>
      <c r="X29" s="8">
        <v>81.632650978758903</v>
      </c>
      <c r="Y29" s="8">
        <v>108.85345363908314</v>
      </c>
      <c r="Z29" s="8">
        <v>111.51173608187206</v>
      </c>
      <c r="AA29" s="8">
        <v>148.21851060908216</v>
      </c>
      <c r="AB29" s="8">
        <v>75.19455618650565</v>
      </c>
    </row>
    <row r="30" spans="1:28" hidden="1" x14ac:dyDescent="0.2">
      <c r="A30" s="7">
        <v>42982</v>
      </c>
      <c r="B30" s="8">
        <v>109.99011387088554</v>
      </c>
      <c r="C30" s="8">
        <v>109.16030534351144</v>
      </c>
      <c r="D30" s="8">
        <v>99.363475247057337</v>
      </c>
      <c r="E30" s="8">
        <v>98.847425842339504</v>
      </c>
      <c r="F30" s="8">
        <v>114.18857078362907</v>
      </c>
      <c r="G30" s="8">
        <v>184.91676332744638</v>
      </c>
      <c r="H30" s="8">
        <v>105.41176470588236</v>
      </c>
      <c r="I30" s="8">
        <v>110.48500000000001</v>
      </c>
      <c r="J30" s="8">
        <v>132.9862125805295</v>
      </c>
      <c r="K30" s="8">
        <v>108.35580222462812</v>
      </c>
      <c r="L30" s="8">
        <v>112.30240035269642</v>
      </c>
      <c r="M30" s="8">
        <v>99.21748231977439</v>
      </c>
      <c r="N30" s="8">
        <v>125.11803391378606</v>
      </c>
      <c r="O30" s="8">
        <v>101.30216919982568</v>
      </c>
      <c r="P30" s="8">
        <v>98.795180722891558</v>
      </c>
      <c r="Q30" s="8">
        <v>89.025167872334634</v>
      </c>
      <c r="R30" s="8">
        <v>83.581254929772427</v>
      </c>
      <c r="S30" s="8">
        <v>135.50295857988166</v>
      </c>
      <c r="T30" s="8">
        <v>98.977198313122273</v>
      </c>
      <c r="U30" s="8">
        <v>105.13980263157893</v>
      </c>
      <c r="V30" s="8">
        <v>113.57465941259125</v>
      </c>
      <c r="W30" s="8">
        <v>109.38678521798617</v>
      </c>
      <c r="X30" s="8">
        <v>81.887747911026835</v>
      </c>
      <c r="Y30" s="8">
        <v>107.97360758794632</v>
      </c>
      <c r="Z30" s="8">
        <v>114.03127913173378</v>
      </c>
      <c r="AA30" s="8">
        <v>146.01088249318084</v>
      </c>
      <c r="AB30" s="8">
        <v>73.224711732719442</v>
      </c>
    </row>
    <row r="31" spans="1:28" x14ac:dyDescent="0.2">
      <c r="A31" s="7">
        <v>42989</v>
      </c>
      <c r="B31" s="8">
        <v>111.68336200013988</v>
      </c>
      <c r="C31" s="8">
        <v>107.44274809160305</v>
      </c>
      <c r="D31" s="8">
        <v>100.02479871021907</v>
      </c>
      <c r="E31" s="8">
        <v>98.710219468178892</v>
      </c>
      <c r="F31" s="8">
        <v>114.23390441793551</v>
      </c>
      <c r="G31" s="8">
        <v>194.11467976938491</v>
      </c>
      <c r="H31" s="8">
        <v>106.11764705882354</v>
      </c>
      <c r="I31" s="8">
        <v>117.06210397766922</v>
      </c>
      <c r="J31" s="8">
        <v>135.74444513775526</v>
      </c>
      <c r="K31" s="8">
        <v>108.89488715208439</v>
      </c>
      <c r="L31" s="8">
        <v>112.37112658093349</v>
      </c>
      <c r="M31" s="8">
        <v>102.16121967056964</v>
      </c>
      <c r="N31" s="8">
        <v>125.90493978745766</v>
      </c>
      <c r="O31" s="8">
        <v>99.488036716483847</v>
      </c>
      <c r="P31" s="8">
        <v>94.87951807228913</v>
      </c>
      <c r="Q31" s="8">
        <v>88.220769962102111</v>
      </c>
      <c r="R31" s="8">
        <v>86.332370550764779</v>
      </c>
      <c r="S31" s="8">
        <v>135.99605522682444</v>
      </c>
      <c r="T31" s="8">
        <v>100.46994334402055</v>
      </c>
      <c r="U31" s="8">
        <v>109.86841694078949</v>
      </c>
      <c r="V31" s="8">
        <v>111.88202486616474</v>
      </c>
      <c r="W31" s="8">
        <v>111.34504398303882</v>
      </c>
      <c r="X31" s="8">
        <v>83.928574389577179</v>
      </c>
      <c r="Y31" s="8">
        <v>107.91861720975027</v>
      </c>
      <c r="Z31" s="8">
        <v>116.15986040243025</v>
      </c>
      <c r="AA31" s="8">
        <v>145.95953943895205</v>
      </c>
      <c r="AB31" s="8">
        <v>72.981521059412501</v>
      </c>
    </row>
    <row r="32" spans="1:28" hidden="1" x14ac:dyDescent="0.2">
      <c r="A32" s="7">
        <v>42996</v>
      </c>
      <c r="B32" s="8">
        <v>113.17905404914403</v>
      </c>
      <c r="C32" s="8">
        <v>104.38931297709924</v>
      </c>
      <c r="D32" s="8">
        <v>94.072912341300224</v>
      </c>
      <c r="E32" s="8">
        <v>103.97914950489293</v>
      </c>
      <c r="F32" s="8">
        <v>114.18857078362907</v>
      </c>
      <c r="G32" s="8">
        <v>203.12762900407552</v>
      </c>
      <c r="H32" s="8">
        <v>107.29411764705883</v>
      </c>
      <c r="I32" s="8">
        <v>121.49337055129099</v>
      </c>
      <c r="J32" s="8">
        <v>136.67324054807884</v>
      </c>
      <c r="K32" s="8">
        <v>109.50135213617327</v>
      </c>
      <c r="L32" s="8">
        <v>119.17525227146611</v>
      </c>
      <c r="M32" s="8">
        <v>102.31027320058941</v>
      </c>
      <c r="N32" s="8">
        <v>124.11079518239228</v>
      </c>
      <c r="O32" s="8">
        <v>102.31497167089532</v>
      </c>
      <c r="P32" s="8">
        <v>97.289151606425705</v>
      </c>
      <c r="Q32" s="8">
        <v>87.886269319628369</v>
      </c>
      <c r="R32" s="8">
        <v>87.276068559852291</v>
      </c>
      <c r="S32" s="8">
        <v>138.8560157790927</v>
      </c>
      <c r="T32" s="8">
        <v>106.42709347414218</v>
      </c>
      <c r="U32" s="8">
        <v>109.78618832236842</v>
      </c>
      <c r="V32" s="8">
        <v>116.27283278943634</v>
      </c>
      <c r="W32" s="8">
        <v>110.99568477509474</v>
      </c>
      <c r="X32" s="8">
        <v>85.714278425656161</v>
      </c>
      <c r="Y32" s="8">
        <v>108.68847975497606</v>
      </c>
      <c r="Z32" s="8">
        <v>118.63597339072065</v>
      </c>
      <c r="AA32" s="8">
        <v>153.45517869858486</v>
      </c>
      <c r="AB32" s="8">
        <v>75.000003647860098</v>
      </c>
    </row>
    <row r="33" spans="1:28" hidden="1" x14ac:dyDescent="0.2">
      <c r="A33" s="7">
        <v>43003</v>
      </c>
      <c r="B33" s="8">
        <v>111.35881848347037</v>
      </c>
      <c r="C33" s="8">
        <v>104.1030534351145</v>
      </c>
      <c r="D33" s="8">
        <v>96.321398724300252</v>
      </c>
      <c r="E33" s="8">
        <v>106.75083461859684</v>
      </c>
      <c r="F33" s="8">
        <v>114.14324440226895</v>
      </c>
      <c r="G33" s="8">
        <v>201.53017653387963</v>
      </c>
      <c r="H33" s="8">
        <v>105.9294145882353</v>
      </c>
      <c r="I33" s="8">
        <v>121.4235833914864</v>
      </c>
      <c r="J33" s="8">
        <v>138.5308257396799</v>
      </c>
      <c r="K33" s="8">
        <v>108.28841138632393</v>
      </c>
      <c r="L33" s="8">
        <v>121.60366453133267</v>
      </c>
      <c r="M33" s="8">
        <v>98.733071699588322</v>
      </c>
      <c r="N33" s="8">
        <v>124.70097458764597</v>
      </c>
      <c r="O33" s="8">
        <v>105.18642638144522</v>
      </c>
      <c r="P33" s="8">
        <v>93.825306224899592</v>
      </c>
      <c r="Q33" s="8">
        <v>88.244667700615935</v>
      </c>
      <c r="R33" s="8">
        <v>86.564297132403254</v>
      </c>
      <c r="S33" s="8">
        <v>139.15187376725837</v>
      </c>
      <c r="T33" s="8">
        <v>108.0027659434075</v>
      </c>
      <c r="U33" s="8">
        <v>112.04769736842107</v>
      </c>
      <c r="V33" s="8">
        <v>119.33970401674891</v>
      </c>
      <c r="W33" s="8">
        <v>107.55723198190397</v>
      </c>
      <c r="X33" s="8">
        <v>89.285712008017555</v>
      </c>
      <c r="Y33" s="8">
        <v>111.57548285882548</v>
      </c>
      <c r="Z33" s="8">
        <v>120.89487091042346</v>
      </c>
      <c r="AA33" s="8">
        <v>153.30116493789058</v>
      </c>
      <c r="AB33" s="8">
        <v>74.878408311206627</v>
      </c>
    </row>
    <row r="34" spans="1:28" hidden="1" x14ac:dyDescent="0.2">
      <c r="A34" s="7">
        <v>43010</v>
      </c>
      <c r="B34" s="8">
        <v>109.91956921463655</v>
      </c>
      <c r="C34" s="8">
        <v>108.01526717557253</v>
      </c>
      <c r="D34" s="8">
        <v>98.85095561832722</v>
      </c>
      <c r="E34" s="8">
        <v>110.62020914490718</v>
      </c>
      <c r="F34" s="8">
        <v>113.32728612890428</v>
      </c>
      <c r="G34" s="8">
        <v>196.73784770913321</v>
      </c>
      <c r="H34" s="8">
        <v>106.11764705882354</v>
      </c>
      <c r="I34" s="8">
        <v>122.12142358688067</v>
      </c>
      <c r="J34" s="8">
        <v>137.17985750576577</v>
      </c>
      <c r="K34" s="8">
        <v>110.04043841133849</v>
      </c>
      <c r="L34" s="8">
        <v>122.84077100385929</v>
      </c>
      <c r="M34" s="8">
        <v>96.956894871273249</v>
      </c>
      <c r="N34" s="8">
        <v>122.75731629277122</v>
      </c>
      <c r="O34" s="8">
        <v>106.58875807654442</v>
      </c>
      <c r="P34" s="8">
        <v>93.172685742971879</v>
      </c>
      <c r="Q34" s="8">
        <v>89.216309958845343</v>
      </c>
      <c r="R34" s="8">
        <v>81.557903218506851</v>
      </c>
      <c r="S34" s="8">
        <v>142.89940828402365</v>
      </c>
      <c r="T34" s="8">
        <v>106.3579808253761</v>
      </c>
      <c r="U34" s="8">
        <v>112.10937088815788</v>
      </c>
      <c r="V34" s="8">
        <v>122.45685009072733</v>
      </c>
      <c r="W34" s="8">
        <v>109.29484258421004</v>
      </c>
      <c r="X34" s="8">
        <v>89.540808940285487</v>
      </c>
      <c r="Y34" s="8">
        <v>113.66511173123762</v>
      </c>
      <c r="Z34" s="8">
        <v>125.93397004229314</v>
      </c>
      <c r="AA34" s="8">
        <v>151.14487987621808</v>
      </c>
      <c r="AB34" s="8">
        <v>77.091443438299763</v>
      </c>
    </row>
    <row r="35" spans="1:28" x14ac:dyDescent="0.2">
      <c r="A35" s="7">
        <v>43017</v>
      </c>
      <c r="B35" s="8">
        <v>112.17722115801236</v>
      </c>
      <c r="C35" s="8">
        <v>107.25190839694656</v>
      </c>
      <c r="D35" s="8">
        <v>99.487473758060077</v>
      </c>
      <c r="E35" s="8">
        <v>113.6663015184578</v>
      </c>
      <c r="F35" s="8">
        <v>117.40706842954482</v>
      </c>
      <c r="G35" s="8">
        <v>162.30031171514526</v>
      </c>
      <c r="H35" s="8">
        <v>108.84706023529411</v>
      </c>
      <c r="I35" s="8">
        <v>122.12142358688067</v>
      </c>
      <c r="J35" s="8">
        <v>138.19307453400154</v>
      </c>
      <c r="K35" s="8">
        <v>111.65768375974463</v>
      </c>
      <c r="L35" s="8">
        <v>124.7651695411148</v>
      </c>
      <c r="M35" s="8">
        <v>96.633959840169922</v>
      </c>
      <c r="N35" s="8">
        <v>125.59804728363162</v>
      </c>
      <c r="O35" s="8">
        <v>107.91318993685452</v>
      </c>
      <c r="P35" s="8">
        <v>98.242971887550183</v>
      </c>
      <c r="Q35" s="8">
        <v>90.068491399625543</v>
      </c>
      <c r="R35" s="8">
        <v>87.707931160365234</v>
      </c>
      <c r="S35" s="8">
        <v>142.99802761341223</v>
      </c>
      <c r="T35" s="8">
        <v>107.4775454727725</v>
      </c>
      <c r="U35" s="8">
        <v>111.71875</v>
      </c>
      <c r="V35" s="8">
        <v>127.08229351708708</v>
      </c>
      <c r="W35" s="8">
        <v>112.85281179147223</v>
      </c>
      <c r="X35" s="8">
        <v>89.030615075749623</v>
      </c>
      <c r="Y35" s="8">
        <v>115.47979421170729</v>
      </c>
      <c r="Z35" s="8">
        <v>125.32580582668646</v>
      </c>
      <c r="AA35" s="8">
        <v>157.61371965924346</v>
      </c>
      <c r="AB35" s="8">
        <v>77.28599597694533</v>
      </c>
    </row>
    <row r="36" spans="1:28" hidden="1" x14ac:dyDescent="0.2">
      <c r="A36" s="7">
        <v>43024</v>
      </c>
      <c r="B36" s="8">
        <v>122.16734631717175</v>
      </c>
      <c r="C36" s="8">
        <v>107.53816793893129</v>
      </c>
      <c r="D36" s="8">
        <v>96.420598525083918</v>
      </c>
      <c r="E36" s="8">
        <v>111.58068669487851</v>
      </c>
      <c r="F36" s="8">
        <v>116.54578377482004</v>
      </c>
      <c r="G36" s="8">
        <v>158.90364622660761</v>
      </c>
      <c r="H36" s="8">
        <v>115.34117929411765</v>
      </c>
      <c r="I36" s="8">
        <v>120.25471039776694</v>
      </c>
      <c r="J36" s="8">
        <v>138.81227522691461</v>
      </c>
      <c r="K36" s="8">
        <v>114.42049249678541</v>
      </c>
      <c r="L36" s="8">
        <v>123.41350866375676</v>
      </c>
      <c r="M36" s="8">
        <v>96.919633662411286</v>
      </c>
      <c r="N36" s="8">
        <v>130.18570931404298</v>
      </c>
      <c r="O36" s="8">
        <v>107.2231476287846</v>
      </c>
      <c r="P36" s="8">
        <v>102.10843373493974</v>
      </c>
      <c r="Q36" s="8">
        <v>89.112775392048036</v>
      </c>
      <c r="R36" s="8">
        <v>89.47536476747149</v>
      </c>
      <c r="S36" s="8">
        <v>138.0670611439842</v>
      </c>
      <c r="T36" s="8">
        <v>108.94264295625827</v>
      </c>
      <c r="U36" s="8">
        <v>112.84950657894737</v>
      </c>
      <c r="V36" s="8">
        <v>119.62460095943024</v>
      </c>
      <c r="W36" s="8">
        <v>115.27995077539627</v>
      </c>
      <c r="X36" s="8">
        <v>86.224485045293747</v>
      </c>
      <c r="Y36" s="8">
        <v>116.96453717251958</v>
      </c>
      <c r="Z36" s="8">
        <v>129.80017080452077</v>
      </c>
      <c r="AA36" s="8">
        <v>156.38156336771294</v>
      </c>
      <c r="AB36" s="8">
        <v>76.848252764992836</v>
      </c>
    </row>
    <row r="37" spans="1:28" hidden="1" x14ac:dyDescent="0.2">
      <c r="A37" s="7">
        <v>43031</v>
      </c>
      <c r="B37" s="8">
        <v>123.2397238645524</v>
      </c>
      <c r="C37" s="8">
        <v>103.05343511450383</v>
      </c>
      <c r="D37" s="8">
        <v>100.52078779432266</v>
      </c>
      <c r="E37" s="8">
        <v>110.81230575259636</v>
      </c>
      <c r="F37" s="8">
        <v>117.40706842954482</v>
      </c>
      <c r="G37" s="8">
        <v>173.34789686652266</v>
      </c>
      <c r="H37" s="8">
        <v>117.41176470588235</v>
      </c>
      <c r="I37" s="8">
        <v>122.47033496161899</v>
      </c>
      <c r="J37" s="8">
        <v>141.6830887048435</v>
      </c>
      <c r="K37" s="8">
        <v>112.46630778165665</v>
      </c>
      <c r="L37" s="8">
        <v>127.17066542173355</v>
      </c>
      <c r="M37" s="8">
        <v>97.776672518279156</v>
      </c>
      <c r="N37" s="8">
        <v>130.70507033828974</v>
      </c>
      <c r="O37" s="8">
        <v>110.75125677799124</v>
      </c>
      <c r="P37" s="8">
        <v>102.05823293172689</v>
      </c>
      <c r="Q37" s="8">
        <v>89.224275871683275</v>
      </c>
      <c r="R37" s="8">
        <v>85.708570971620517</v>
      </c>
      <c r="S37" s="8">
        <v>141.61735700197238</v>
      </c>
      <c r="T37" s="8">
        <v>109.23289728356316</v>
      </c>
      <c r="U37" s="8">
        <v>113.48684210526316</v>
      </c>
      <c r="V37" s="8">
        <v>123.14396759322834</v>
      </c>
      <c r="W37" s="8">
        <v>114.82026518765096</v>
      </c>
      <c r="X37" s="8">
        <v>84.438768254113057</v>
      </c>
      <c r="Y37" s="8">
        <v>117.98185641962762</v>
      </c>
      <c r="Z37" s="8">
        <v>130.32146186483862</v>
      </c>
      <c r="AA37" s="8">
        <v>155.30342083687668</v>
      </c>
      <c r="AB37" s="8">
        <v>79.717897846201254</v>
      </c>
    </row>
    <row r="38" spans="1:28" hidden="1" x14ac:dyDescent="0.2">
      <c r="A38" s="7">
        <v>43038</v>
      </c>
      <c r="B38" s="8">
        <v>124.08635286779939</v>
      </c>
      <c r="C38" s="8">
        <v>106.10687022900764</v>
      </c>
      <c r="D38" s="8">
        <v>101.00851532604354</v>
      </c>
      <c r="E38" s="8">
        <v>111.30626845808278</v>
      </c>
      <c r="F38" s="8">
        <v>116.54578377482004</v>
      </c>
      <c r="G38" s="8">
        <v>182.09180961675114</v>
      </c>
      <c r="H38" s="8">
        <v>113.88235294117648</v>
      </c>
      <c r="I38" s="8">
        <v>122.12142358688067</v>
      </c>
      <c r="J38" s="8">
        <v>139.71291977801633</v>
      </c>
      <c r="K38" s="8">
        <v>110.91645057613681</v>
      </c>
      <c r="L38" s="8">
        <v>124.87971478214365</v>
      </c>
      <c r="M38" s="8">
        <v>100.65830205792319</v>
      </c>
      <c r="N38" s="8">
        <v>129.83946915581572</v>
      </c>
      <c r="O38" s="8">
        <v>112.55425626164177</v>
      </c>
      <c r="P38" s="8">
        <v>96.887545180722881</v>
      </c>
      <c r="Q38" s="8">
        <v>90.363173627957522</v>
      </c>
      <c r="R38" s="8">
        <v>83.573255889529293</v>
      </c>
      <c r="S38" s="8">
        <v>141.61735700197238</v>
      </c>
      <c r="T38" s="8">
        <v>110.0898468580469</v>
      </c>
      <c r="U38" s="8">
        <v>116.92022615131579</v>
      </c>
      <c r="V38" s="8">
        <v>122.69147218674281</v>
      </c>
      <c r="W38" s="8">
        <v>110.36131682526387</v>
      </c>
      <c r="X38" s="8">
        <v>86.224485045293747</v>
      </c>
      <c r="Y38" s="8">
        <v>115.06736087619909</v>
      </c>
      <c r="Z38" s="8">
        <v>133.97046019062483</v>
      </c>
      <c r="AA38" s="8">
        <v>158.07577634331838</v>
      </c>
      <c r="AB38" s="8">
        <v>78.6478637474642</v>
      </c>
    </row>
    <row r="39" spans="1:28" x14ac:dyDescent="0.2">
      <c r="A39" s="7">
        <v>43045</v>
      </c>
      <c r="B39" s="8">
        <v>126.17467788169843</v>
      </c>
      <c r="C39" s="8">
        <v>98.664122137404576</v>
      </c>
      <c r="D39" s="8">
        <v>104.32338262111777</v>
      </c>
      <c r="E39" s="8">
        <v>112.92536843717717</v>
      </c>
      <c r="F39" s="8">
        <v>117.40706842954482</v>
      </c>
      <c r="G39" s="8">
        <v>168.15200658900272</v>
      </c>
      <c r="H39" s="8">
        <v>112.09411623529411</v>
      </c>
      <c r="I39" s="8">
        <v>124.37194696441034</v>
      </c>
      <c r="J39" s="8">
        <v>140.24768759492508</v>
      </c>
      <c r="K39" s="8">
        <v>113.81401673102494</v>
      </c>
      <c r="L39" s="8">
        <v>126.20847073500707</v>
      </c>
      <c r="M39" s="8">
        <v>97.453728792603926</v>
      </c>
      <c r="N39" s="8">
        <v>132.90839734169978</v>
      </c>
      <c r="O39" s="8">
        <v>112.78797802533063</v>
      </c>
      <c r="P39" s="8">
        <v>95.983940763052189</v>
      </c>
      <c r="Q39" s="8">
        <v>90.363173627957522</v>
      </c>
      <c r="R39" s="8">
        <v>90.267116200678842</v>
      </c>
      <c r="S39" s="8">
        <v>138.46153846153842</v>
      </c>
      <c r="T39" s="8">
        <v>107.9474777594327</v>
      </c>
      <c r="U39" s="8">
        <v>118.42104851973684</v>
      </c>
      <c r="V39" s="8">
        <v>123.3283031113894</v>
      </c>
      <c r="W39" s="8">
        <v>111.85070088767218</v>
      </c>
      <c r="X39" s="8">
        <v>85.714278425656161</v>
      </c>
      <c r="Y39" s="8">
        <v>114.21501826271702</v>
      </c>
      <c r="Z39" s="8">
        <v>137.35882601839836</v>
      </c>
      <c r="AA39" s="8">
        <v>163.10710301989019</v>
      </c>
      <c r="AB39" s="8">
        <v>79.28015463424876</v>
      </c>
    </row>
    <row r="40" spans="1:28" hidden="1" x14ac:dyDescent="0.2">
      <c r="A40" s="7">
        <v>43052</v>
      </c>
      <c r="B40" s="8">
        <v>128.46055756481343</v>
      </c>
      <c r="C40" s="8">
        <v>79.770992366412216</v>
      </c>
      <c r="D40" s="8">
        <v>101.95089772711501</v>
      </c>
      <c r="E40" s="8">
        <v>103.73216815214971</v>
      </c>
      <c r="F40" s="8">
        <v>116.72710471277139</v>
      </c>
      <c r="G40" s="8">
        <v>166.50411187987032</v>
      </c>
      <c r="H40" s="8">
        <v>110.96470729411764</v>
      </c>
      <c r="I40" s="8">
        <v>117.23655966503838</v>
      </c>
      <c r="J40" s="8">
        <v>140.10695300047715</v>
      </c>
      <c r="K40" s="8">
        <v>113.00539270911291</v>
      </c>
      <c r="L40" s="8">
        <v>121.12255802416686</v>
      </c>
      <c r="M40" s="8">
        <v>98.472235785064328</v>
      </c>
      <c r="N40" s="8">
        <v>130.20931570334727</v>
      </c>
      <c r="O40" s="8">
        <v>107.61269243433928</v>
      </c>
      <c r="P40" s="8">
        <v>95.331325301204799</v>
      </c>
      <c r="Q40" s="8">
        <v>90.084424021733426</v>
      </c>
      <c r="R40" s="8">
        <v>89.203454980778503</v>
      </c>
      <c r="S40" s="8">
        <v>137.37672583826429</v>
      </c>
      <c r="T40" s="8">
        <v>107.39460835921516</v>
      </c>
      <c r="U40" s="8">
        <v>114.1858552631579</v>
      </c>
      <c r="V40" s="8">
        <v>120.11060901996345</v>
      </c>
      <c r="W40" s="8">
        <v>107.55723198190397</v>
      </c>
      <c r="X40" s="8">
        <v>82.908161150302007</v>
      </c>
      <c r="Y40" s="8">
        <v>115.97470761547174</v>
      </c>
      <c r="Z40" s="8">
        <v>133.36229597501818</v>
      </c>
      <c r="AA40" s="8">
        <v>166.64955813378742</v>
      </c>
      <c r="AB40" s="8">
        <v>83.219853269448123</v>
      </c>
    </row>
    <row r="41" spans="1:28" hidden="1" x14ac:dyDescent="0.2">
      <c r="A41" s="7">
        <v>43059</v>
      </c>
      <c r="B41" s="8">
        <v>136.08014380922208</v>
      </c>
      <c r="C41" s="8">
        <v>78.912213740458014</v>
      </c>
      <c r="D41" s="8">
        <v>101.63676612683503</v>
      </c>
      <c r="E41" s="8">
        <v>101.81119658678355</v>
      </c>
      <c r="F41" s="8">
        <v>115.36717727922453</v>
      </c>
      <c r="G41" s="8">
        <v>176.55960691845286</v>
      </c>
      <c r="H41" s="8">
        <v>117.1764705882353</v>
      </c>
      <c r="I41" s="8">
        <v>115.10817166782972</v>
      </c>
      <c r="J41" s="8">
        <v>144.44132126206927</v>
      </c>
      <c r="K41" s="8">
        <v>113.27494123753132</v>
      </c>
      <c r="L41" s="8">
        <v>122.79494970011685</v>
      </c>
      <c r="M41" s="8">
        <v>98.596441470713174</v>
      </c>
      <c r="N41" s="8">
        <v>131.67296141528232</v>
      </c>
      <c r="O41" s="8">
        <v>109.5715071690931</v>
      </c>
      <c r="P41" s="8">
        <v>100.35140562248995</v>
      </c>
      <c r="Q41" s="8">
        <v>89.152599381213761</v>
      </c>
      <c r="R41" s="8">
        <v>92.178503741374726</v>
      </c>
      <c r="S41" s="8">
        <v>139.74358974358972</v>
      </c>
      <c r="T41" s="8">
        <v>104.85142100487688</v>
      </c>
      <c r="U41" s="8">
        <v>111.47204358552631</v>
      </c>
      <c r="V41" s="8">
        <v>120.27819575257905</v>
      </c>
      <c r="W41" s="8">
        <v>105.52542260344092</v>
      </c>
      <c r="X41" s="8">
        <v>76.530610292586474</v>
      </c>
      <c r="Y41" s="8">
        <v>113.99505125089502</v>
      </c>
      <c r="Z41" s="8">
        <v>132.4934862292526</v>
      </c>
      <c r="AA41" s="8">
        <v>162.23431730397698</v>
      </c>
      <c r="AB41" s="8">
        <v>82.733467059020768</v>
      </c>
    </row>
    <row r="42" spans="1:28" hidden="1" x14ac:dyDescent="0.2">
      <c r="A42" s="7">
        <v>43066</v>
      </c>
      <c r="B42" s="8">
        <v>136.65866219873027</v>
      </c>
      <c r="C42" s="8">
        <v>69.923662977099227</v>
      </c>
      <c r="D42" s="8">
        <v>101.05811274648167</v>
      </c>
      <c r="E42" s="8">
        <v>99.451163526408521</v>
      </c>
      <c r="F42" s="8">
        <v>117.40706842954482</v>
      </c>
      <c r="G42" s="8">
        <v>192.55086610810716</v>
      </c>
      <c r="H42" s="8">
        <v>115.57647341176471</v>
      </c>
      <c r="I42" s="8">
        <v>114.41033147243544</v>
      </c>
      <c r="J42" s="8">
        <v>147.19955100477208</v>
      </c>
      <c r="K42" s="8">
        <v>114.95957742424167</v>
      </c>
      <c r="L42" s="8">
        <v>124.28407219775156</v>
      </c>
      <c r="M42" s="8">
        <v>103.41572466983668</v>
      </c>
      <c r="N42" s="8">
        <v>132.90839734169978</v>
      </c>
      <c r="O42" s="8">
        <v>109.41569303095588</v>
      </c>
      <c r="P42" s="8">
        <v>99.347394578313242</v>
      </c>
      <c r="Q42" s="8">
        <v>87.774769636425134</v>
      </c>
      <c r="R42" s="8">
        <v>102.78311178196486</v>
      </c>
      <c r="S42" s="8">
        <v>142.11045364891518</v>
      </c>
      <c r="T42" s="8">
        <v>104.96199599065643</v>
      </c>
      <c r="U42" s="8">
        <v>110.79358552631579</v>
      </c>
      <c r="V42" s="8">
        <v>120.64689192716244</v>
      </c>
      <c r="W42" s="8">
        <v>108.24676036352194</v>
      </c>
      <c r="X42" s="8">
        <v>76.275508258277853</v>
      </c>
      <c r="Y42" s="8">
        <v>115.50728390176749</v>
      </c>
      <c r="Z42" s="8">
        <v>134.79582684267294</v>
      </c>
      <c r="AA42" s="8">
        <v>165.26337267957049</v>
      </c>
      <c r="AB42" s="8">
        <v>82.68482892435938</v>
      </c>
    </row>
    <row r="43" spans="1:28" x14ac:dyDescent="0.2">
      <c r="A43" s="7">
        <v>43073</v>
      </c>
      <c r="B43" s="8">
        <v>137.90037937489575</v>
      </c>
      <c r="C43" s="8">
        <v>72.538169083969478</v>
      </c>
      <c r="D43" s="8">
        <v>101.42184094054856</v>
      </c>
      <c r="E43" s="8">
        <v>93.825466181419657</v>
      </c>
      <c r="F43" s="8">
        <v>117.22574749159345</v>
      </c>
      <c r="G43" s="8">
        <v>177.01361229168299</v>
      </c>
      <c r="H43" s="8">
        <v>115.29411764705881</v>
      </c>
      <c r="I43" s="8">
        <v>112.73552337752966</v>
      </c>
      <c r="J43" s="8">
        <v>145.84858277085794</v>
      </c>
      <c r="K43" s="8">
        <v>113.61186847487339</v>
      </c>
      <c r="L43" s="8">
        <v>129.6678016188865</v>
      </c>
      <c r="M43" s="8">
        <v>101.00608369131577</v>
      </c>
      <c r="N43" s="8">
        <v>136.34718387870345</v>
      </c>
      <c r="O43" s="8">
        <v>119.899839062879</v>
      </c>
      <c r="P43" s="8">
        <v>108.98593875502007</v>
      </c>
      <c r="Q43" s="8">
        <v>88.324310103923381</v>
      </c>
      <c r="R43" s="8">
        <v>101.55949854798865</v>
      </c>
      <c r="S43" s="8">
        <v>140.72978303747533</v>
      </c>
      <c r="T43" s="8">
        <v>108.23773346890762</v>
      </c>
      <c r="U43" s="8">
        <v>111.0608552631579</v>
      </c>
      <c r="V43" s="8">
        <v>129.07658719881306</v>
      </c>
      <c r="W43" s="8">
        <v>105.81042490972948</v>
      </c>
      <c r="X43" s="8">
        <v>72.704079777957148</v>
      </c>
      <c r="Y43" s="8">
        <v>116.82706397654836</v>
      </c>
      <c r="Z43" s="8">
        <v>126.9331090692113</v>
      </c>
      <c r="AA43" s="8">
        <v>153.24982188366178</v>
      </c>
      <c r="AB43" s="8">
        <v>89.250977103646747</v>
      </c>
    </row>
    <row r="44" spans="1:28" hidden="1" x14ac:dyDescent="0.2">
      <c r="A44" s="7">
        <v>43080</v>
      </c>
      <c r="B44" s="8">
        <v>136.81387737488876</v>
      </c>
      <c r="C44" s="8">
        <v>76.450382824427493</v>
      </c>
      <c r="D44" s="8">
        <v>103.33967179185193</v>
      </c>
      <c r="E44" s="8">
        <v>92.892425515500847</v>
      </c>
      <c r="F44" s="8">
        <v>118.22301944996319</v>
      </c>
      <c r="G44" s="8">
        <v>170.32116915552095</v>
      </c>
      <c r="H44" s="8">
        <v>116.56470447058824</v>
      </c>
      <c r="I44" s="8">
        <v>114.02651779483601</v>
      </c>
      <c r="J44" s="8">
        <v>146.72108772082996</v>
      </c>
      <c r="K44" s="8">
        <v>115.22911517098848</v>
      </c>
      <c r="L44" s="8">
        <v>129.14088526273147</v>
      </c>
      <c r="M44" s="8">
        <v>100.85703016129597</v>
      </c>
      <c r="N44" s="8">
        <v>136.08750336658005</v>
      </c>
      <c r="O44" s="8">
        <v>117.66277501753532</v>
      </c>
      <c r="P44" s="8">
        <v>110.84337349397589</v>
      </c>
      <c r="Q44" s="8">
        <v>88.841991698661872</v>
      </c>
      <c r="R44" s="8">
        <v>99.280228732563742</v>
      </c>
      <c r="S44" s="8">
        <v>142.99802761341223</v>
      </c>
      <c r="T44" s="8">
        <v>107.27021858383465</v>
      </c>
      <c r="U44" s="8">
        <v>111.10197368421053</v>
      </c>
      <c r="V44" s="8">
        <v>127.26664076643677</v>
      </c>
      <c r="W44" s="8">
        <v>102.38117502200537</v>
      </c>
      <c r="X44" s="8">
        <v>69.132651297636443</v>
      </c>
      <c r="Y44" s="8">
        <v>119.24663236861788</v>
      </c>
      <c r="Z44" s="8">
        <v>127.67158953382432</v>
      </c>
      <c r="AA44" s="8">
        <v>156.12486349856107</v>
      </c>
      <c r="AB44" s="8">
        <v>90.296701862680038</v>
      </c>
    </row>
    <row r="45" spans="1:28" hidden="1" x14ac:dyDescent="0.2">
      <c r="A45" s="7">
        <v>43087</v>
      </c>
      <c r="B45" s="8">
        <v>137.40650892874947</v>
      </c>
      <c r="C45" s="8">
        <v>83.396946564885496</v>
      </c>
      <c r="D45" s="8">
        <v>100.43812432472411</v>
      </c>
      <c r="E45" s="8">
        <v>95.005488200081672</v>
      </c>
      <c r="F45" s="8">
        <v>116.95375928502921</v>
      </c>
      <c r="G45" s="8">
        <v>178.93055693743807</v>
      </c>
      <c r="H45" s="8">
        <v>114.58823529411765</v>
      </c>
      <c r="I45" s="8">
        <v>114.79414515003489</v>
      </c>
      <c r="J45" s="8">
        <v>149.31044326795509</v>
      </c>
      <c r="K45" s="8">
        <v>113.67924718379707</v>
      </c>
      <c r="L45" s="8">
        <v>129.30125180750278</v>
      </c>
      <c r="M45" s="8">
        <v>103.85045202209781</v>
      </c>
      <c r="N45" s="8">
        <v>137.60622619442515</v>
      </c>
      <c r="O45" s="8">
        <v>119.29883626708595</v>
      </c>
      <c r="P45" s="8">
        <v>107.17871485943775</v>
      </c>
      <c r="Q45" s="8">
        <v>88.475627404836374</v>
      </c>
      <c r="R45" s="8">
        <v>104.23863960141844</v>
      </c>
      <c r="S45" s="8">
        <v>146.94280078895463</v>
      </c>
      <c r="T45" s="8">
        <v>107.96130360639403</v>
      </c>
      <c r="U45" s="8">
        <v>111.47204358552631</v>
      </c>
      <c r="V45" s="8">
        <v>126.16055224268652</v>
      </c>
      <c r="W45" s="8">
        <v>103.06150693375491</v>
      </c>
      <c r="X45" s="8">
        <v>65.306120783007131</v>
      </c>
      <c r="Y45" s="8">
        <v>120.89634921353725</v>
      </c>
      <c r="Z45" s="8">
        <v>128.45352612430108</v>
      </c>
      <c r="AA45" s="8">
        <v>152.47972227620622</v>
      </c>
      <c r="AB45" s="8">
        <v>89.421210574961606</v>
      </c>
    </row>
    <row r="46" spans="1:28" hidden="1" x14ac:dyDescent="0.2">
      <c r="A46" s="7">
        <v>43094</v>
      </c>
      <c r="B46" s="8">
        <v>138.77521354133427</v>
      </c>
      <c r="C46" s="8">
        <v>82.614502671755716</v>
      </c>
      <c r="D46" s="8">
        <v>102.52128294187581</v>
      </c>
      <c r="E46" s="8">
        <v>93.825466181419657</v>
      </c>
      <c r="F46" s="8">
        <v>117.45240206385125</v>
      </c>
      <c r="G46" s="8">
        <v>172.20447667387796</v>
      </c>
      <c r="H46" s="8">
        <v>111.95293835294117</v>
      </c>
      <c r="I46" s="8">
        <v>111.47941730635031</v>
      </c>
      <c r="J46" s="8">
        <v>149.70447649041589</v>
      </c>
      <c r="K46" s="8">
        <v>112.66846547177084</v>
      </c>
      <c r="L46" s="8">
        <v>131.6838427636269</v>
      </c>
      <c r="M46" s="8">
        <v>101.31660411584637</v>
      </c>
      <c r="N46" s="8">
        <v>134.63172277885235</v>
      </c>
      <c r="O46" s="8">
        <v>119.30996036304865</v>
      </c>
      <c r="P46" s="8">
        <v>112.5</v>
      </c>
      <c r="Q46" s="8">
        <v>88.388025460146949</v>
      </c>
      <c r="R46" s="8">
        <v>108.75720082567817</v>
      </c>
      <c r="S46" s="8">
        <v>149.01380670611439</v>
      </c>
      <c r="T46" s="8">
        <v>107.25639273687332</v>
      </c>
      <c r="U46" s="8">
        <v>109.78618832236842</v>
      </c>
      <c r="V46" s="8">
        <v>126.44544918536782</v>
      </c>
      <c r="W46" s="8">
        <v>102.55585738409094</v>
      </c>
      <c r="X46" s="8">
        <v>69.64285281523334</v>
      </c>
      <c r="Y46" s="8">
        <v>117.95436672956741</v>
      </c>
      <c r="Z46" s="8">
        <v>127.71503262754185</v>
      </c>
      <c r="AA46" s="8">
        <v>152.47972227620622</v>
      </c>
      <c r="AB46" s="8">
        <v>88.521409947539382</v>
      </c>
    </row>
    <row r="47" spans="1:28" x14ac:dyDescent="0.2">
      <c r="A47" s="7">
        <v>43101</v>
      </c>
      <c r="B47" s="8">
        <v>140.11570311348797</v>
      </c>
      <c r="C47" s="8">
        <v>81.832058778625949</v>
      </c>
      <c r="D47" s="8">
        <v>107.25799696405723</v>
      </c>
      <c r="E47" s="8">
        <v>93.057085239137479</v>
      </c>
      <c r="F47" s="8">
        <v>116.99909291933564</v>
      </c>
      <c r="G47" s="8">
        <v>170.82561676768762</v>
      </c>
      <c r="H47" s="8">
        <v>116.14117788235293</v>
      </c>
      <c r="I47" s="8">
        <v>110.04885205861828</v>
      </c>
      <c r="J47" s="8">
        <v>153.36336485683549</v>
      </c>
      <c r="K47" s="8">
        <v>112.93801400018926</v>
      </c>
      <c r="L47" s="8">
        <v>130.10308911326052</v>
      </c>
      <c r="M47" s="8">
        <v>102.0494372860654</v>
      </c>
      <c r="N47" s="8">
        <v>136.70915428534539</v>
      </c>
      <c r="O47" s="8">
        <v>119.78853577715161</v>
      </c>
      <c r="P47" s="8">
        <v>112.2992018072289</v>
      </c>
      <c r="Q47" s="8">
        <v>87.209303714706977</v>
      </c>
      <c r="R47" s="8">
        <v>106.54190653757271</v>
      </c>
      <c r="S47" s="8">
        <v>138.0670611439842</v>
      </c>
      <c r="T47" s="8">
        <v>109.50933682126708</v>
      </c>
      <c r="U47" s="8">
        <v>111.01973684210526</v>
      </c>
      <c r="V47" s="8">
        <v>125.84212923888485</v>
      </c>
      <c r="W47" s="8">
        <v>102.94199143905465</v>
      </c>
      <c r="X47" s="8">
        <v>71.683671640722665</v>
      </c>
      <c r="Y47" s="8">
        <v>119.71405608232213</v>
      </c>
      <c r="Z47" s="8">
        <v>126.10772938501702</v>
      </c>
      <c r="AA47" s="8">
        <v>148.37252436977639</v>
      </c>
      <c r="AB47" s="8">
        <v>89.178015037841192</v>
      </c>
    </row>
    <row r="48" spans="1:28" hidden="1" x14ac:dyDescent="0.2">
      <c r="A48" s="7">
        <v>43108</v>
      </c>
      <c r="B48" s="8">
        <v>141.4561813973678</v>
      </c>
      <c r="C48" s="8">
        <v>81.927478625954194</v>
      </c>
      <c r="D48" s="8">
        <v>109.03529214652153</v>
      </c>
      <c r="E48" s="8">
        <v>99.890241486840921</v>
      </c>
      <c r="F48" s="8">
        <v>119.67361415212292</v>
      </c>
      <c r="G48" s="8">
        <v>184.95038868420397</v>
      </c>
      <c r="H48" s="8">
        <v>115.29411764705881</v>
      </c>
      <c r="I48" s="8">
        <v>114.96860083740405</v>
      </c>
      <c r="J48" s="8">
        <v>153.5603786535429</v>
      </c>
      <c r="K48" s="8">
        <v>113.15364204125238</v>
      </c>
      <c r="L48" s="8">
        <v>136.12828242253002</v>
      </c>
      <c r="M48" s="8">
        <v>106.19798518946753</v>
      </c>
      <c r="N48" s="8">
        <v>136.71703042623497</v>
      </c>
      <c r="O48" s="8">
        <v>120.36728370322278</v>
      </c>
      <c r="P48" s="8">
        <v>107.7309186746988</v>
      </c>
      <c r="Q48" s="8">
        <v>87.209303714706977</v>
      </c>
      <c r="R48" s="8">
        <v>106.54190653757271</v>
      </c>
      <c r="S48" s="8">
        <v>139.25049309664692</v>
      </c>
      <c r="T48" s="8">
        <v>112.46718071782115</v>
      </c>
      <c r="U48" s="8">
        <v>110.60855263157893</v>
      </c>
      <c r="V48" s="8">
        <v>125.97620331745279</v>
      </c>
      <c r="W48" s="8">
        <v>104.96460526702047</v>
      </c>
      <c r="X48" s="8">
        <v>72.321426726494224</v>
      </c>
      <c r="Y48" s="8">
        <v>120.09898598017558</v>
      </c>
      <c r="Z48" s="8">
        <v>132.92789110213539</v>
      </c>
      <c r="AA48" s="8">
        <v>163.26111678058442</v>
      </c>
      <c r="AB48" s="8">
        <v>90.291828321586976</v>
      </c>
    </row>
    <row r="49" spans="1:28" hidden="1" x14ac:dyDescent="0.2">
      <c r="A49" s="7">
        <v>43115</v>
      </c>
      <c r="B49" s="8">
        <v>142.9942030621898</v>
      </c>
      <c r="C49" s="8">
        <v>81.622139694656497</v>
      </c>
      <c r="D49" s="8">
        <v>111.06059757741096</v>
      </c>
      <c r="E49" s="8">
        <v>99.06695933408119</v>
      </c>
      <c r="F49" s="8">
        <v>119.67361415212292</v>
      </c>
      <c r="G49" s="8">
        <v>192.78627891733177</v>
      </c>
      <c r="H49" s="8">
        <v>106.63529694117648</v>
      </c>
      <c r="I49" s="8">
        <v>116.52128401953942</v>
      </c>
      <c r="J49" s="8">
        <v>155.44610626079668</v>
      </c>
      <c r="K49" s="8">
        <v>111.26684816442783</v>
      </c>
      <c r="L49" s="8">
        <v>134.70789531693492</v>
      </c>
      <c r="M49" s="8">
        <v>106.2973542094807</v>
      </c>
      <c r="N49" s="8">
        <v>136.62259385233563</v>
      </c>
      <c r="O49" s="8">
        <v>124.10684972970172</v>
      </c>
      <c r="P49" s="8">
        <v>115.46184738955823</v>
      </c>
      <c r="Q49" s="8">
        <v>85.648297796245586</v>
      </c>
      <c r="R49" s="8">
        <v>106.71785103392632</v>
      </c>
      <c r="S49" s="8">
        <v>141.22287968441813</v>
      </c>
      <c r="T49" s="8">
        <v>116.71044137416564</v>
      </c>
      <c r="U49" s="8">
        <v>108.14144325657895</v>
      </c>
      <c r="V49" s="8">
        <v>130.31674980113121</v>
      </c>
      <c r="W49" s="8">
        <v>106.72060788969222</v>
      </c>
      <c r="X49" s="8">
        <v>75.382648587177329</v>
      </c>
      <c r="Y49" s="8">
        <v>117.98185641962762</v>
      </c>
      <c r="Z49" s="8">
        <v>131.0165122678803</v>
      </c>
      <c r="AA49" s="8">
        <v>160.59143198060818</v>
      </c>
      <c r="AB49" s="8">
        <v>89.299620102121608</v>
      </c>
    </row>
    <row r="50" spans="1:28" hidden="1" x14ac:dyDescent="0.2">
      <c r="A50" s="7">
        <v>43122</v>
      </c>
      <c r="B50" s="8">
        <v>147.45307686807917</v>
      </c>
      <c r="C50" s="8">
        <v>82.786257251908395</v>
      </c>
      <c r="D50" s="8">
        <v>111.76324368220844</v>
      </c>
      <c r="E50" s="8">
        <v>101.37211862635118</v>
      </c>
      <c r="F50" s="8">
        <v>126.92656046437278</v>
      </c>
      <c r="G50" s="8">
        <v>194.11467976938491</v>
      </c>
      <c r="H50" s="8">
        <v>101.64705882352941</v>
      </c>
      <c r="I50" s="8">
        <v>116.83531402651779</v>
      </c>
      <c r="J50" s="8">
        <v>162.03209012192769</v>
      </c>
      <c r="K50" s="8">
        <v>111.0512201233647</v>
      </c>
      <c r="L50" s="8">
        <v>133.79152193395086</v>
      </c>
      <c r="M50" s="8">
        <v>107.34069786757676</v>
      </c>
      <c r="N50" s="8">
        <v>138.47182737689917</v>
      </c>
      <c r="O50" s="8">
        <v>125.38676294683945</v>
      </c>
      <c r="P50" s="8">
        <v>112.80119979919678</v>
      </c>
      <c r="Q50" s="8">
        <v>85.393439557079319</v>
      </c>
      <c r="R50" s="8">
        <v>105.70217285906772</v>
      </c>
      <c r="S50" s="8">
        <v>144.37869822485209</v>
      </c>
      <c r="T50" s="8">
        <v>116.00553188681499</v>
      </c>
      <c r="U50" s="8">
        <v>107.97697368421053</v>
      </c>
      <c r="V50" s="8">
        <v>131.12116745839342</v>
      </c>
      <c r="W50" s="8">
        <v>105.57139392032894</v>
      </c>
      <c r="X50" s="8">
        <v>72.959181812265768</v>
      </c>
      <c r="Y50" s="8">
        <v>117.34946707037304</v>
      </c>
      <c r="Z50" s="8">
        <v>145.09122754285363</v>
      </c>
      <c r="AA50" s="8">
        <v>154.84136415280176</v>
      </c>
      <c r="AB50" s="8">
        <v>90.710121143488365</v>
      </c>
    </row>
    <row r="51" spans="1:28" x14ac:dyDescent="0.2">
      <c r="A51" s="7">
        <v>43129</v>
      </c>
      <c r="B51" s="8">
        <v>152.54691184364702</v>
      </c>
      <c r="C51" s="8">
        <v>77.099236641221367</v>
      </c>
      <c r="D51" s="8">
        <v>116.55782329042057</v>
      </c>
      <c r="E51" s="8">
        <v>101.28979699724461</v>
      </c>
      <c r="F51" s="8">
        <v>127.83317875340401</v>
      </c>
      <c r="G51" s="8">
        <v>218.09314750137636</v>
      </c>
      <c r="H51" s="8">
        <v>99.388233882352935</v>
      </c>
      <c r="I51" s="8">
        <v>116.78297627355201</v>
      </c>
      <c r="J51" s="8">
        <v>161.21587563230725</v>
      </c>
      <c r="K51" s="8">
        <v>109.05660548746386</v>
      </c>
      <c r="L51" s="8">
        <v>134.82244055796377</v>
      </c>
      <c r="M51" s="8">
        <v>107.87479299776939</v>
      </c>
      <c r="N51" s="8">
        <v>140.30531963636577</v>
      </c>
      <c r="O51" s="8">
        <v>129.12632118255584</v>
      </c>
      <c r="P51" s="8">
        <v>102.4598393574297</v>
      </c>
      <c r="Q51" s="8">
        <v>84.190825648149499</v>
      </c>
      <c r="R51" s="8">
        <v>110.80454405946463</v>
      </c>
      <c r="S51" s="8">
        <v>151.38067061143983</v>
      </c>
      <c r="T51" s="8">
        <v>119.15687820751563</v>
      </c>
      <c r="U51" s="8">
        <v>108.88157894736842</v>
      </c>
      <c r="V51" s="8">
        <v>134.27183791760811</v>
      </c>
      <c r="W51" s="8">
        <v>103.74183976487559</v>
      </c>
      <c r="X51" s="8">
        <v>72.831628244091121</v>
      </c>
      <c r="Y51" s="8">
        <v>114.7374241060606</v>
      </c>
      <c r="Z51" s="8">
        <v>144.87402510641226</v>
      </c>
      <c r="AA51" s="8">
        <v>170.65406993175964</v>
      </c>
      <c r="AB51" s="8">
        <v>89.494167776953674</v>
      </c>
    </row>
    <row r="52" spans="1:28" hidden="1" x14ac:dyDescent="0.2">
      <c r="A52" s="7">
        <v>43136</v>
      </c>
      <c r="B52" s="8">
        <v>145.90094203890467</v>
      </c>
      <c r="C52" s="8">
        <v>76.679387022900755</v>
      </c>
      <c r="D52" s="8">
        <v>107.57212856433722</v>
      </c>
      <c r="E52" s="8">
        <v>101.04281564450139</v>
      </c>
      <c r="F52" s="8">
        <v>116.95375928502921</v>
      </c>
      <c r="G52" s="8">
        <v>202.74087434436061</v>
      </c>
      <c r="H52" s="8">
        <v>104.09411623529412</v>
      </c>
      <c r="I52" s="8">
        <v>110.60712142358689</v>
      </c>
      <c r="J52" s="8">
        <v>143.45624102044025</v>
      </c>
      <c r="K52" s="8">
        <v>106.49595713595514</v>
      </c>
      <c r="L52" s="8">
        <v>123.45932767654857</v>
      </c>
      <c r="M52" s="8">
        <v>104.42180836115244</v>
      </c>
      <c r="N52" s="8">
        <v>132.68020014667613</v>
      </c>
      <c r="O52" s="8">
        <v>125.7651669619403</v>
      </c>
      <c r="P52" s="8">
        <v>101.40562751004016</v>
      </c>
      <c r="Q52" s="8">
        <v>83.872252052759663</v>
      </c>
      <c r="R52" s="8">
        <v>105.1103582444789</v>
      </c>
      <c r="S52" s="8">
        <v>142.30769230769229</v>
      </c>
      <c r="T52" s="8">
        <v>118.41050500098149</v>
      </c>
      <c r="U52" s="8">
        <v>106.9078947368421</v>
      </c>
      <c r="V52" s="8">
        <v>126.56276107131762</v>
      </c>
      <c r="W52" s="8">
        <v>100.91018206059157</v>
      </c>
      <c r="X52" s="8">
        <v>69.515304349099381</v>
      </c>
      <c r="Y52" s="8">
        <v>109.18339315874054</v>
      </c>
      <c r="Z52" s="8">
        <v>135.96872521231495</v>
      </c>
      <c r="AA52" s="8">
        <v>153.49625889204495</v>
      </c>
      <c r="AB52" s="8">
        <v>86.138131621504456</v>
      </c>
    </row>
    <row r="53" spans="1:28" hidden="1" x14ac:dyDescent="0.2">
      <c r="A53" s="7">
        <v>43143</v>
      </c>
      <c r="B53" s="8">
        <v>141.28685305685678</v>
      </c>
      <c r="C53" s="8">
        <v>82.251908396946561</v>
      </c>
      <c r="D53" s="8">
        <v>104.48871700017594</v>
      </c>
      <c r="E53" s="8">
        <v>97.338100841827696</v>
      </c>
      <c r="F53" s="8">
        <v>117.86037757406045</v>
      </c>
      <c r="G53" s="8">
        <v>207.33142916880055</v>
      </c>
      <c r="H53" s="8">
        <v>109.1764705882353</v>
      </c>
      <c r="I53" s="8">
        <v>105.35589672016748</v>
      </c>
      <c r="J53" s="8">
        <v>142.30228658323352</v>
      </c>
      <c r="K53" s="8">
        <v>103.77358910135806</v>
      </c>
      <c r="L53" s="8">
        <v>123.06987064971958</v>
      </c>
      <c r="M53" s="8">
        <v>99.006330915256953</v>
      </c>
      <c r="N53" s="8">
        <v>127.76990277353002</v>
      </c>
      <c r="O53" s="8">
        <v>123.7284368108723</v>
      </c>
      <c r="P53" s="8">
        <v>100.95382028112449</v>
      </c>
      <c r="Q53" s="8">
        <v>85.154507568564966</v>
      </c>
      <c r="R53" s="8">
        <v>101.43154269488528</v>
      </c>
      <c r="S53" s="8">
        <v>146.35108481262327</v>
      </c>
      <c r="T53" s="8">
        <v>112.5777460284104</v>
      </c>
      <c r="U53" s="8">
        <v>104.44078947368421</v>
      </c>
      <c r="V53" s="8">
        <v>124.80308948560715</v>
      </c>
      <c r="W53" s="8">
        <v>95.495086756323062</v>
      </c>
      <c r="X53" s="8">
        <v>70.15305943487094</v>
      </c>
      <c r="Y53" s="8">
        <v>106.46137493707384</v>
      </c>
      <c r="Z53" s="8">
        <v>130.32146186483862</v>
      </c>
      <c r="AA53" s="8">
        <v>149.29663773792623</v>
      </c>
      <c r="AB53" s="8">
        <v>85.778214288823634</v>
      </c>
    </row>
    <row r="54" spans="1:28" hidden="1" x14ac:dyDescent="0.2">
      <c r="A54" s="7">
        <v>43150</v>
      </c>
      <c r="B54" s="8">
        <v>136.85620699070665</v>
      </c>
      <c r="C54" s="8">
        <v>81.37404465648855</v>
      </c>
      <c r="D54" s="8">
        <v>103.88525829639367</v>
      </c>
      <c r="E54" s="8">
        <v>99.121844079135229</v>
      </c>
      <c r="F54" s="8">
        <v>119.67361415212292</v>
      </c>
      <c r="G54" s="8">
        <v>230.08239397877256</v>
      </c>
      <c r="H54" s="8">
        <v>120.75294400000001</v>
      </c>
      <c r="I54" s="8">
        <v>109.96161549197487</v>
      </c>
      <c r="J54" s="8">
        <v>144.18801419048734</v>
      </c>
      <c r="K54" s="8">
        <v>101.42857822487514</v>
      </c>
      <c r="L54" s="8">
        <v>122.97823033318531</v>
      </c>
      <c r="M54" s="8">
        <v>103.26667113981689</v>
      </c>
      <c r="N54" s="8">
        <v>123.54422216644285</v>
      </c>
      <c r="O54" s="8">
        <v>127.60156321873262</v>
      </c>
      <c r="P54" s="8">
        <v>101.40562751004016</v>
      </c>
      <c r="Q54" s="8">
        <v>83.991717648800858</v>
      </c>
      <c r="R54" s="8">
        <v>104.36660185247439</v>
      </c>
      <c r="S54" s="8">
        <v>154.53648915187378</v>
      </c>
      <c r="T54" s="8">
        <v>113.93227681913689</v>
      </c>
      <c r="U54" s="8">
        <v>104.85197368421053</v>
      </c>
      <c r="V54" s="8">
        <v>128.43975459828238</v>
      </c>
      <c r="W54" s="8">
        <v>96.72704045399577</v>
      </c>
      <c r="X54" s="8">
        <v>69.64285281523334</v>
      </c>
      <c r="Y54" s="8">
        <v>110.58565330177765</v>
      </c>
      <c r="Z54" s="8">
        <v>135.2302317155557</v>
      </c>
      <c r="AA54" s="8">
        <v>154.33822727526675</v>
      </c>
      <c r="AB54" s="8">
        <v>86.57587483345695</v>
      </c>
    </row>
    <row r="55" spans="1:28" x14ac:dyDescent="0.2">
      <c r="A55" s="7">
        <v>43157</v>
      </c>
      <c r="B55" s="8">
        <v>131.08508264067663</v>
      </c>
      <c r="C55" s="8">
        <v>85.877862595419856</v>
      </c>
      <c r="D55" s="8">
        <v>100.5951897115385</v>
      </c>
      <c r="E55" s="8">
        <v>98.737656352231397</v>
      </c>
      <c r="F55" s="8">
        <v>117.86037757406045</v>
      </c>
      <c r="G55" s="8">
        <v>231.24264618727685</v>
      </c>
      <c r="H55" s="8">
        <v>135.15294682352942</v>
      </c>
      <c r="I55" s="8">
        <v>110.39776343335659</v>
      </c>
      <c r="J55" s="8">
        <v>151.92795248882501</v>
      </c>
      <c r="K55" s="8">
        <v>102.42588015198977</v>
      </c>
      <c r="L55" s="8">
        <v>129.53035145336304</v>
      </c>
      <c r="M55" s="8">
        <v>101.10545271132895</v>
      </c>
      <c r="N55" s="8">
        <v>129.05256328214412</v>
      </c>
      <c r="O55" s="8">
        <v>131.48581149662354</v>
      </c>
      <c r="P55" s="8">
        <v>107.7309186746988</v>
      </c>
      <c r="Q55" s="8">
        <v>84.612933810336628</v>
      </c>
      <c r="R55" s="8">
        <v>92.490403930818914</v>
      </c>
      <c r="S55" s="8">
        <v>153.45167652859962</v>
      </c>
      <c r="T55" s="8">
        <v>113.83552629814861</v>
      </c>
      <c r="U55" s="8">
        <v>104.02960115131579</v>
      </c>
      <c r="V55" s="8">
        <v>129.42853291196693</v>
      </c>
      <c r="W55" s="8">
        <v>99.328862719376559</v>
      </c>
      <c r="X55" s="8">
        <v>69.260202314790746</v>
      </c>
      <c r="Y55" s="8">
        <v>111.35551584700345</v>
      </c>
      <c r="Z55" s="8">
        <v>139.53085038281233</v>
      </c>
      <c r="AA55" s="8">
        <v>161.72091756567323</v>
      </c>
      <c r="AB55" s="8">
        <v>85.865758067400677</v>
      </c>
    </row>
    <row r="56" spans="1:28" hidden="1" x14ac:dyDescent="0.2">
      <c r="A56" s="7">
        <v>43164</v>
      </c>
      <c r="B56" s="8">
        <v>124.36855548037722</v>
      </c>
      <c r="C56" s="8">
        <v>81.393129770992374</v>
      </c>
      <c r="D56" s="8">
        <v>97.247249754094</v>
      </c>
      <c r="E56" s="8">
        <v>103.84193764225782</v>
      </c>
      <c r="F56" s="8">
        <v>114.23390441793551</v>
      </c>
      <c r="G56" s="8">
        <v>227.29106394331487</v>
      </c>
      <c r="H56" s="8">
        <v>130.25881788235293</v>
      </c>
      <c r="I56" s="8">
        <v>107.22260990928123</v>
      </c>
      <c r="J56" s="8">
        <v>141.31719789803543</v>
      </c>
      <c r="K56" s="8">
        <v>99.272246601303777</v>
      </c>
      <c r="L56" s="8">
        <v>119.38144011997981</v>
      </c>
      <c r="M56" s="8">
        <v>96.696057714667546</v>
      </c>
      <c r="N56" s="8">
        <v>116.68240216112054</v>
      </c>
      <c r="O56" s="8">
        <v>124.70785252549477</v>
      </c>
      <c r="P56" s="8">
        <v>108.18272590361444</v>
      </c>
      <c r="Q56" s="8">
        <v>84.732399406377823</v>
      </c>
      <c r="R56" s="8">
        <v>89.323417391847272</v>
      </c>
      <c r="S56" s="8">
        <v>154.83234714003945</v>
      </c>
      <c r="T56" s="8">
        <v>109.44022417250103</v>
      </c>
      <c r="U56" s="8">
        <v>102.7138157894737</v>
      </c>
      <c r="V56" s="8">
        <v>122.45685009072733</v>
      </c>
      <c r="W56" s="8">
        <v>101.32389633144882</v>
      </c>
      <c r="X56" s="8">
        <v>69.387755882965408</v>
      </c>
      <c r="Y56" s="8">
        <v>105.96646153330936</v>
      </c>
      <c r="Z56" s="8">
        <v>134.66551059366657</v>
      </c>
      <c r="AA56" s="8">
        <v>148.56761832393076</v>
      </c>
      <c r="AB56" s="8">
        <v>89.163433325069718</v>
      </c>
    </row>
    <row r="57" spans="1:28" hidden="1" x14ac:dyDescent="0.2">
      <c r="A57" s="7">
        <v>43171</v>
      </c>
      <c r="B57" s="8">
        <v>125.15873182621426</v>
      </c>
      <c r="C57" s="8">
        <v>82.63358778625954</v>
      </c>
      <c r="D57" s="8">
        <v>100.51251962873012</v>
      </c>
      <c r="E57" s="8">
        <v>106.25687191311042</v>
      </c>
      <c r="F57" s="8">
        <v>113.32728612890428</v>
      </c>
      <c r="G57" s="8">
        <v>251.77399273963354</v>
      </c>
      <c r="H57" s="8">
        <v>142.58823529411762</v>
      </c>
      <c r="I57" s="8">
        <v>111.75854501046754</v>
      </c>
      <c r="J57" s="8">
        <v>142.66816894647255</v>
      </c>
      <c r="K57" s="8">
        <v>103.1536443323576</v>
      </c>
      <c r="L57" s="8">
        <v>122.17640219123014</v>
      </c>
      <c r="M57" s="8">
        <v>103.41572466983668</v>
      </c>
      <c r="N57" s="8">
        <v>124.12653644748922</v>
      </c>
      <c r="O57" s="8">
        <v>131.32999735848631</v>
      </c>
      <c r="P57" s="8">
        <v>110.84337349397589</v>
      </c>
      <c r="Q57" s="8">
        <v>84.684615875830133</v>
      </c>
      <c r="R57" s="8">
        <v>93.458093462427271</v>
      </c>
      <c r="S57" s="8">
        <v>156.60749506903352</v>
      </c>
      <c r="T57" s="8">
        <v>114.84450352023508</v>
      </c>
      <c r="U57" s="8">
        <v>100.74013157894737</v>
      </c>
      <c r="V57" s="8">
        <v>127.28339122786629</v>
      </c>
      <c r="W57" s="8">
        <v>106.86770360028601</v>
      </c>
      <c r="X57" s="8">
        <v>68.367342643690236</v>
      </c>
      <c r="Y57" s="8">
        <v>110.80560931552404</v>
      </c>
      <c r="Z57" s="8">
        <v>148.56646652591601</v>
      </c>
      <c r="AA57" s="8">
        <v>160.06776938153575</v>
      </c>
      <c r="AB57" s="8">
        <v>88.822956654813055</v>
      </c>
    </row>
    <row r="58" spans="1:28" hidden="1" x14ac:dyDescent="0.2">
      <c r="A58" s="7">
        <v>43178</v>
      </c>
      <c r="B58" s="8">
        <v>125.45505889141842</v>
      </c>
      <c r="C58" s="8">
        <v>81.927478625954194</v>
      </c>
      <c r="D58" s="8">
        <v>96.222204710075189</v>
      </c>
      <c r="E58" s="8">
        <v>104.61031858454</v>
      </c>
      <c r="F58" s="8">
        <v>114.23390441793551</v>
      </c>
      <c r="G58" s="8">
        <v>245.33376752423459</v>
      </c>
      <c r="H58" s="8">
        <v>138.07058541176471</v>
      </c>
      <c r="I58" s="8">
        <v>114.14863921842291</v>
      </c>
      <c r="J58" s="8">
        <v>143.09035021363218</v>
      </c>
      <c r="K58" s="8">
        <v>103.07278449081339</v>
      </c>
      <c r="L58" s="8">
        <v>127.30812704201023</v>
      </c>
      <c r="M58" s="8">
        <v>100.95639918130918</v>
      </c>
      <c r="N58" s="8">
        <v>127.47875153480091</v>
      </c>
      <c r="O58" s="8">
        <v>128.10239350255745</v>
      </c>
      <c r="P58" s="8">
        <v>112.2992018072289</v>
      </c>
      <c r="Q58" s="8">
        <v>84.549224029137065</v>
      </c>
      <c r="R58" s="8">
        <v>94.841646714318244</v>
      </c>
      <c r="S58" s="8">
        <v>157.88954635108482</v>
      </c>
      <c r="T58" s="8">
        <v>111.61023114333742</v>
      </c>
      <c r="U58" s="8">
        <v>100.98683799342105</v>
      </c>
      <c r="V58" s="8">
        <v>123.12720540061019</v>
      </c>
      <c r="W58" s="8">
        <v>103.62232427017534</v>
      </c>
      <c r="X58" s="8">
        <v>67.346937057476083</v>
      </c>
      <c r="Y58" s="8">
        <v>109.84328319613097</v>
      </c>
      <c r="Z58" s="8">
        <v>151.34665510593666</v>
      </c>
      <c r="AA58" s="8">
        <v>165.92052331779982</v>
      </c>
      <c r="AB58" s="8">
        <v>89.941643479651916</v>
      </c>
    </row>
    <row r="59" spans="1:28" x14ac:dyDescent="0.2">
      <c r="A59" s="7">
        <v>43185</v>
      </c>
      <c r="B59" s="8">
        <v>121.65937258391256</v>
      </c>
      <c r="C59" s="8">
        <v>83.435116793893144</v>
      </c>
      <c r="D59" s="8">
        <v>97.445644395753959</v>
      </c>
      <c r="E59" s="8">
        <v>102.38749738680006</v>
      </c>
      <c r="F59" s="8">
        <v>109.70081297277933</v>
      </c>
      <c r="G59" s="8">
        <v>244.25759636358504</v>
      </c>
      <c r="H59" s="8">
        <v>144.37646494117647</v>
      </c>
      <c r="I59" s="8">
        <v>107.8681123517097</v>
      </c>
      <c r="J59" s="8">
        <v>139.45961270643437</v>
      </c>
      <c r="K59" s="8">
        <v>99.568733136202155</v>
      </c>
      <c r="L59" s="8">
        <v>123.32187751102508</v>
      </c>
      <c r="M59" s="8">
        <v>96.186809186764151</v>
      </c>
      <c r="N59" s="8">
        <v>122.92257203458338</v>
      </c>
      <c r="O59" s="8">
        <v>121.52476842570437</v>
      </c>
      <c r="P59" s="8">
        <v>106.4758985943775</v>
      </c>
      <c r="Q59" s="8">
        <v>83.633325639269287</v>
      </c>
      <c r="R59" s="8">
        <v>93.722009807085655</v>
      </c>
      <c r="S59" s="8">
        <v>163.01776134122287</v>
      </c>
      <c r="T59" s="8">
        <v>110.82239421761975</v>
      </c>
      <c r="U59" s="8">
        <v>104.52302631578947</v>
      </c>
      <c r="V59" s="8">
        <v>115.82035079002348</v>
      </c>
      <c r="W59" s="8">
        <v>99.209347224676307</v>
      </c>
      <c r="X59" s="8">
        <v>63.647960111021426</v>
      </c>
      <c r="Y59" s="8">
        <v>107.89112751969006</v>
      </c>
      <c r="Z59" s="8">
        <v>142.48479830555686</v>
      </c>
      <c r="AA59" s="8">
        <v>152.2640871985223</v>
      </c>
      <c r="AB59" s="8">
        <v>91.118676610830576</v>
      </c>
    </row>
    <row r="60" spans="1:28" hidden="1" x14ac:dyDescent="0.2">
      <c r="A60" s="7">
        <v>43192</v>
      </c>
      <c r="B60" s="8">
        <v>124.17101209943509</v>
      </c>
      <c r="C60" s="8">
        <v>82.022898473282439</v>
      </c>
      <c r="D60" s="8">
        <v>94.097711051519298</v>
      </c>
      <c r="E60" s="8">
        <v>107.29967109218831</v>
      </c>
      <c r="F60" s="8">
        <v>111.5140495508418</v>
      </c>
      <c r="G60" s="8">
        <v>209.70236573562525</v>
      </c>
      <c r="H60" s="8">
        <v>151.15294682352942</v>
      </c>
      <c r="I60" s="8">
        <v>108.74040823447314</v>
      </c>
      <c r="J60" s="8">
        <v>138.78413281126186</v>
      </c>
      <c r="K60" s="8">
        <v>101.91375479435666</v>
      </c>
      <c r="L60" s="8">
        <v>129.04925410999982</v>
      </c>
      <c r="M60" s="8">
        <v>99.105699935270167</v>
      </c>
      <c r="N60" s="8">
        <v>124.54359577362928</v>
      </c>
      <c r="O60" s="8">
        <v>122.38174896787422</v>
      </c>
      <c r="P60" s="8">
        <v>102.00803212851406</v>
      </c>
      <c r="Q60" s="8">
        <v>84.445683887315766</v>
      </c>
      <c r="R60" s="8">
        <v>89.995200016033266</v>
      </c>
      <c r="S60" s="8">
        <v>160.94674556213019</v>
      </c>
      <c r="T60" s="8">
        <v>109.84105486775549</v>
      </c>
      <c r="U60" s="8">
        <v>101.23355674342105</v>
      </c>
      <c r="V60" s="8">
        <v>114.51316287960994</v>
      </c>
      <c r="W60" s="8">
        <v>100.81824678178486</v>
      </c>
      <c r="X60" s="8">
        <v>62.372449939478315</v>
      </c>
      <c r="Y60" s="8">
        <v>107.31372030007478</v>
      </c>
      <c r="Z60" s="8">
        <v>139.13987557150088</v>
      </c>
      <c r="AA60" s="8">
        <v>151.3810396486399</v>
      </c>
      <c r="AB60" s="8">
        <v>93.58950357925599</v>
      </c>
    </row>
    <row r="61" spans="1:28" hidden="1" x14ac:dyDescent="0.2">
      <c r="A61" s="7">
        <v>43199</v>
      </c>
      <c r="B61" s="8">
        <v>122.54831991470354</v>
      </c>
      <c r="C61" s="8">
        <v>83.435116793893144</v>
      </c>
      <c r="D61" s="8">
        <v>94.006778589676955</v>
      </c>
      <c r="E61" s="8">
        <v>109.824374853149</v>
      </c>
      <c r="F61" s="8">
        <v>111.5140495508418</v>
      </c>
      <c r="G61" s="8">
        <v>200.35311921383689</v>
      </c>
      <c r="H61" s="8">
        <v>155.95293835294117</v>
      </c>
      <c r="I61" s="8">
        <v>110.43265875785066</v>
      </c>
      <c r="J61" s="8">
        <v>139.51590598130895</v>
      </c>
      <c r="K61" s="8">
        <v>102.39893001612926</v>
      </c>
      <c r="L61" s="8">
        <v>135.07444741926932</v>
      </c>
      <c r="M61" s="8">
        <v>97.217730785797272</v>
      </c>
      <c r="N61" s="8">
        <v>127.65187161391451</v>
      </c>
      <c r="O61" s="8">
        <v>122.43740061073791</v>
      </c>
      <c r="P61" s="8">
        <v>100.60241465863453</v>
      </c>
      <c r="Q61" s="8">
        <v>84.668684050154255</v>
      </c>
      <c r="R61" s="8">
        <v>89.611326058770587</v>
      </c>
      <c r="S61" s="8">
        <v>166.27219921104538</v>
      </c>
      <c r="T61" s="8">
        <v>106.04008724367897</v>
      </c>
      <c r="U61" s="8">
        <v>103.20723684210526</v>
      </c>
      <c r="V61" s="8">
        <v>115.73655155812136</v>
      </c>
      <c r="W61" s="8">
        <v>100.08274708327885</v>
      </c>
      <c r="X61" s="8">
        <v>61.479590268377805</v>
      </c>
      <c r="Y61" s="8">
        <v>106.54385775484899</v>
      </c>
      <c r="Z61" s="8">
        <v>139.22676175893591</v>
      </c>
      <c r="AA61" s="8">
        <v>141.01037417609996</v>
      </c>
      <c r="AB61" s="8">
        <v>95.953316923799449</v>
      </c>
    </row>
    <row r="62" spans="1:28" hidden="1" x14ac:dyDescent="0.2">
      <c r="A62" s="7">
        <v>43206</v>
      </c>
      <c r="B62" s="8">
        <v>121.6311462552076</v>
      </c>
      <c r="C62" s="8">
        <v>79.561067557251903</v>
      </c>
      <c r="D62" s="8">
        <v>94.188642686710409</v>
      </c>
      <c r="E62" s="8">
        <v>111.90998967672829</v>
      </c>
      <c r="F62" s="8">
        <v>111.5140495508418</v>
      </c>
      <c r="G62" s="8">
        <v>198.13351272686205</v>
      </c>
      <c r="H62" s="8">
        <v>166.11764705882354</v>
      </c>
      <c r="I62" s="8">
        <v>111.91556524773203</v>
      </c>
      <c r="J62" s="8">
        <v>140.10695300047715</v>
      </c>
      <c r="K62" s="8">
        <v>100.94340300310256</v>
      </c>
      <c r="L62" s="8">
        <v>138.44214715041707</v>
      </c>
      <c r="M62" s="8">
        <v>99.602533856600829</v>
      </c>
      <c r="N62" s="8">
        <v>126.9279197839484</v>
      </c>
      <c r="O62" s="8">
        <v>123.47245906449548</v>
      </c>
      <c r="P62" s="8">
        <v>98.393574297188763</v>
      </c>
      <c r="Q62" s="8">
        <v>84.182859735311567</v>
      </c>
      <c r="R62" s="8">
        <v>101.10364442495485</v>
      </c>
      <c r="S62" s="8">
        <v>171.89349112426032</v>
      </c>
      <c r="T62" s="8">
        <v>107.65722343212781</v>
      </c>
      <c r="U62" s="8">
        <v>100.90460937500001</v>
      </c>
      <c r="V62" s="8">
        <v>119.13859289889703</v>
      </c>
      <c r="W62" s="8">
        <v>96.533973426513924</v>
      </c>
      <c r="X62" s="8">
        <v>61.479590268377805</v>
      </c>
      <c r="Y62" s="8">
        <v>108.08359109385732</v>
      </c>
      <c r="Z62" s="8">
        <v>145.61251860317148</v>
      </c>
      <c r="AA62" s="8">
        <v>144.74792324415156</v>
      </c>
      <c r="AB62" s="8">
        <v>91.809338123022272</v>
      </c>
    </row>
    <row r="63" spans="1:28" x14ac:dyDescent="0.2">
      <c r="A63" s="7">
        <v>43213</v>
      </c>
      <c r="B63" s="8">
        <v>122.60476269487388</v>
      </c>
      <c r="C63" s="8">
        <v>79.007633587786259</v>
      </c>
      <c r="D63" s="8">
        <v>94.122509761738371</v>
      </c>
      <c r="E63" s="8">
        <v>113.55654300529872</v>
      </c>
      <c r="F63" s="8">
        <v>115.14052270696673</v>
      </c>
      <c r="G63" s="8">
        <v>213.87254054359269</v>
      </c>
      <c r="H63" s="8">
        <v>171.76470588235293</v>
      </c>
      <c r="I63" s="8">
        <v>118.35309839497556</v>
      </c>
      <c r="J63" s="8">
        <v>131.94484187854889</v>
      </c>
      <c r="K63" s="8">
        <v>101.10512133848199</v>
      </c>
      <c r="L63" s="8">
        <v>134.98280710273508</v>
      </c>
      <c r="M63" s="8">
        <v>99.552850588675923</v>
      </c>
      <c r="N63" s="8">
        <v>125.09442752448179</v>
      </c>
      <c r="O63" s="8">
        <v>124.1736254685281</v>
      </c>
      <c r="P63" s="8">
        <v>100</v>
      </c>
      <c r="Q63" s="8">
        <v>84.326217494842595</v>
      </c>
      <c r="R63" s="8">
        <v>106.36596204121911</v>
      </c>
      <c r="S63" s="8">
        <v>162.72189349112423</v>
      </c>
      <c r="T63" s="8">
        <v>109.52315161086806</v>
      </c>
      <c r="U63" s="8">
        <v>101.48026315789474</v>
      </c>
      <c r="V63" s="8">
        <v>117.3118859497867</v>
      </c>
      <c r="W63" s="8">
        <v>94.96184963579617</v>
      </c>
      <c r="X63" s="8">
        <v>63.265301957517806</v>
      </c>
      <c r="Y63" s="8">
        <v>106.26891136290655</v>
      </c>
      <c r="Z63" s="8">
        <v>136.96785120708691</v>
      </c>
      <c r="AA63" s="8">
        <v>150.58013708368557</v>
      </c>
      <c r="AB63" s="8">
        <v>94.649805187247324</v>
      </c>
    </row>
    <row r="64" spans="1:28" hidden="1" x14ac:dyDescent="0.2">
      <c r="A64" s="7">
        <v>43220</v>
      </c>
      <c r="B64" s="8">
        <v>124.08635286779939</v>
      </c>
      <c r="C64" s="8">
        <v>77.29007633587787</v>
      </c>
      <c r="D64" s="8">
        <v>93.006531429226001</v>
      </c>
      <c r="E64" s="8">
        <v>111.41602697124186</v>
      </c>
      <c r="F64" s="8">
        <v>113.32728612890428</v>
      </c>
      <c r="G64" s="8">
        <v>215.2345684339235</v>
      </c>
      <c r="H64" s="8">
        <v>185.41176470588235</v>
      </c>
      <c r="I64" s="8">
        <v>123.4822016748081</v>
      </c>
      <c r="J64" s="8">
        <v>132.47959843736558</v>
      </c>
      <c r="K64" s="8">
        <v>103.1536443323576</v>
      </c>
      <c r="L64" s="8">
        <v>136.28865813110386</v>
      </c>
      <c r="M64" s="8">
        <v>101.10545271132895</v>
      </c>
      <c r="N64" s="8">
        <v>129.59552990878927</v>
      </c>
      <c r="O64" s="8">
        <v>122.14802720418535</v>
      </c>
      <c r="P64" s="8">
        <v>96.034131526104417</v>
      </c>
      <c r="Q64" s="8">
        <v>85.775723730100722</v>
      </c>
      <c r="R64" s="8">
        <v>109.50095721768267</v>
      </c>
      <c r="S64" s="8">
        <v>178.00787968441813</v>
      </c>
      <c r="T64" s="8">
        <v>105.32135329153706</v>
      </c>
      <c r="U64" s="8">
        <v>108.96381578947367</v>
      </c>
      <c r="V64" s="8">
        <v>115.97117365413688</v>
      </c>
      <c r="W64" s="8">
        <v>93.104716183820429</v>
      </c>
      <c r="X64" s="8">
        <v>65.561225368336082</v>
      </c>
      <c r="Y64" s="8">
        <v>108.96343714499415</v>
      </c>
      <c r="Z64" s="8">
        <v>137.79323089128118</v>
      </c>
      <c r="AA64" s="8">
        <v>150.81631225809952</v>
      </c>
      <c r="AB64" s="8">
        <v>96.692606843025629</v>
      </c>
    </row>
    <row r="65" spans="1:28" hidden="1" x14ac:dyDescent="0.2">
      <c r="A65" s="7">
        <v>43227</v>
      </c>
      <c r="B65" s="8">
        <v>123.45138182088127</v>
      </c>
      <c r="C65" s="8">
        <v>79.007633587786259</v>
      </c>
      <c r="D65" s="8">
        <v>101.59543769864068</v>
      </c>
      <c r="E65" s="8">
        <v>110.04390834489068</v>
      </c>
      <c r="F65" s="8">
        <v>114.23390441793551</v>
      </c>
      <c r="G65" s="8">
        <v>231.69663810834641</v>
      </c>
      <c r="H65" s="8">
        <v>183.81176752941178</v>
      </c>
      <c r="I65" s="8">
        <v>123.95325191905093</v>
      </c>
      <c r="J65" s="8">
        <v>134.53419742567399</v>
      </c>
      <c r="K65" s="8">
        <v>103.1536443323576</v>
      </c>
      <c r="L65" s="8">
        <v>138.57960877069374</v>
      </c>
      <c r="M65" s="8">
        <v>102.32268656508046</v>
      </c>
      <c r="N65" s="8">
        <v>131.23229569983798</v>
      </c>
      <c r="O65" s="8">
        <v>121.0461930116014</v>
      </c>
      <c r="P65" s="8">
        <v>97.289151606425705</v>
      </c>
      <c r="Q65" s="8">
        <v>87.217269627544908</v>
      </c>
      <c r="R65" s="8">
        <v>112.76391464520221</v>
      </c>
      <c r="S65" s="8">
        <v>171.10453648915188</v>
      </c>
      <c r="T65" s="8">
        <v>103.676577848696</v>
      </c>
      <c r="U65" s="8">
        <v>108.96381578947367</v>
      </c>
      <c r="V65" s="8">
        <v>114.41260145508971</v>
      </c>
      <c r="W65" s="8">
        <v>89.822561087318959</v>
      </c>
      <c r="X65" s="8">
        <v>67.602039091784718</v>
      </c>
      <c r="Y65" s="8">
        <v>109.40336017056256</v>
      </c>
      <c r="Z65" s="8">
        <v>141.70287474722633</v>
      </c>
      <c r="AA65" s="8">
        <v>163.66156754966184</v>
      </c>
      <c r="AB65" s="8">
        <v>92.811293424673806</v>
      </c>
    </row>
    <row r="66" spans="1:28" hidden="1" x14ac:dyDescent="0.2">
      <c r="A66" s="7">
        <v>43234</v>
      </c>
      <c r="B66" s="8">
        <v>118.37166000966587</v>
      </c>
      <c r="C66" s="8">
        <v>84.141220229007629</v>
      </c>
      <c r="D66" s="8">
        <v>105.72869384369106</v>
      </c>
      <c r="E66" s="8">
        <v>110.04390834489068</v>
      </c>
      <c r="F66" s="8">
        <v>115.14052270696673</v>
      </c>
      <c r="G66" s="8">
        <v>244.3248706183812</v>
      </c>
      <c r="H66" s="8">
        <v>183.81176752941178</v>
      </c>
      <c r="I66" s="8">
        <v>123.23796231681787</v>
      </c>
      <c r="J66" s="8">
        <v>140.7261508788672</v>
      </c>
      <c r="K66" s="8">
        <v>104.52830341758639</v>
      </c>
      <c r="L66" s="8">
        <v>147.01029796058199</v>
      </c>
      <c r="M66" s="8">
        <v>106.21040849061214</v>
      </c>
      <c r="N66" s="8">
        <v>130.35095325226703</v>
      </c>
      <c r="O66" s="8">
        <v>127.00056042293957</v>
      </c>
      <c r="P66" s="8">
        <v>95.331325301204799</v>
      </c>
      <c r="Q66" s="8">
        <v>86.675695869316598</v>
      </c>
      <c r="R66" s="8">
        <v>116.96257104156614</v>
      </c>
      <c r="S66" s="8">
        <v>177.31755424063115</v>
      </c>
      <c r="T66" s="8">
        <v>106.09537542765378</v>
      </c>
      <c r="U66" s="8">
        <v>112.0888157894737</v>
      </c>
      <c r="V66" s="8">
        <v>122.22222631882778</v>
      </c>
      <c r="W66" s="8">
        <v>88.535446957859165</v>
      </c>
      <c r="X66" s="8">
        <v>67.091832472147132</v>
      </c>
      <c r="Y66" s="8">
        <v>112.12537839222925</v>
      </c>
      <c r="Z66" s="8">
        <v>145.39531616673008</v>
      </c>
      <c r="AA66" s="8">
        <v>167.10135195709367</v>
      </c>
      <c r="AB66" s="8">
        <v>95.330743936320232</v>
      </c>
    </row>
    <row r="67" spans="1:28" x14ac:dyDescent="0.2">
      <c r="A67" s="7">
        <v>43241</v>
      </c>
      <c r="B67" s="8">
        <v>118.72441856676654</v>
      </c>
      <c r="C67" s="8">
        <v>86.030532061068698</v>
      </c>
      <c r="D67" s="8">
        <v>107.27453329524235</v>
      </c>
      <c r="E67" s="8">
        <v>113.33699853660804</v>
      </c>
      <c r="F67" s="8">
        <v>116.04714099599798</v>
      </c>
      <c r="G67" s="8">
        <v>250.09247267374352</v>
      </c>
      <c r="H67" s="8">
        <v>175.24705599999999</v>
      </c>
      <c r="I67" s="8">
        <v>128.1402581995813</v>
      </c>
      <c r="J67" s="8">
        <v>137.91162786128984</v>
      </c>
      <c r="K67" s="8">
        <v>103.90835730087697</v>
      </c>
      <c r="L67" s="8">
        <v>152.78350273615109</v>
      </c>
      <c r="M67" s="8">
        <v>105.88746476493691</v>
      </c>
      <c r="N67" s="8">
        <v>127.30563145568728</v>
      </c>
      <c r="O67" s="8">
        <v>124.70785252549477</v>
      </c>
      <c r="P67" s="8">
        <v>96.234939759036138</v>
      </c>
      <c r="Q67" s="8">
        <v>88.364127721633139</v>
      </c>
      <c r="R67" s="8">
        <v>125.15994781541949</v>
      </c>
      <c r="S67" s="8">
        <v>182.44575936883629</v>
      </c>
      <c r="T67" s="8">
        <v>109.44022417250103</v>
      </c>
      <c r="U67" s="8">
        <v>112.91118009868421</v>
      </c>
      <c r="V67" s="8">
        <v>118.40121395680288</v>
      </c>
      <c r="W67" s="8">
        <v>86.889771634359789</v>
      </c>
      <c r="X67" s="8">
        <v>70.15305943487094</v>
      </c>
      <c r="Y67" s="8">
        <v>111.46549935291445</v>
      </c>
      <c r="Z67" s="8">
        <v>147.6107705927154</v>
      </c>
      <c r="AA67" s="8">
        <v>171.69114767112791</v>
      </c>
      <c r="AB67" s="8">
        <v>94.698443321908726</v>
      </c>
    </row>
    <row r="68" spans="1:28" hidden="1" x14ac:dyDescent="0.2">
      <c r="A68" s="7">
        <v>43248</v>
      </c>
      <c r="B68" s="8">
        <v>115.64836394884873</v>
      </c>
      <c r="C68" s="8">
        <v>82.156488549618317</v>
      </c>
      <c r="D68" s="8">
        <v>104.24898731711178</v>
      </c>
      <c r="E68" s="8">
        <v>113.61142775035277</v>
      </c>
      <c r="F68" s="8">
        <v>116.04714099599798</v>
      </c>
      <c r="G68" s="8">
        <v>240.99546761399918</v>
      </c>
      <c r="H68" s="8">
        <v>166.21177035294119</v>
      </c>
      <c r="I68" s="8">
        <v>127.52965457083043</v>
      </c>
      <c r="J68" s="8">
        <v>132.47959843736558</v>
      </c>
      <c r="K68" s="8">
        <v>102.69541789873658</v>
      </c>
      <c r="L68" s="8">
        <v>145.47536561395805</v>
      </c>
      <c r="M68" s="8">
        <v>106.2973542094807</v>
      </c>
      <c r="N68" s="8">
        <v>127.81711555213857</v>
      </c>
      <c r="O68" s="8">
        <v>121.51363653897911</v>
      </c>
      <c r="P68" s="8">
        <v>96.736947791164653</v>
      </c>
      <c r="Q68" s="8">
        <v>88.770309633168367</v>
      </c>
      <c r="R68" s="8">
        <v>128.75879615515998</v>
      </c>
      <c r="S68" s="8">
        <v>186.88363905325443</v>
      </c>
      <c r="T68" s="8">
        <v>107.09053924230932</v>
      </c>
      <c r="U68" s="8">
        <v>114.14473684210526</v>
      </c>
      <c r="V68" s="8">
        <v>112.48534481264771</v>
      </c>
      <c r="W68" s="8">
        <v>85.336032509038304</v>
      </c>
      <c r="X68" s="8">
        <v>63.647960111021426</v>
      </c>
      <c r="Y68" s="8">
        <v>110.1182295880734</v>
      </c>
      <c r="Z68" s="8">
        <v>150.69504779661247</v>
      </c>
      <c r="AA68" s="8">
        <v>176.59924711571256</v>
      </c>
      <c r="AB68" s="8">
        <v>96.848258601568986</v>
      </c>
    </row>
    <row r="69" spans="1:28" hidden="1" x14ac:dyDescent="0.2">
      <c r="A69" s="7">
        <v>43255</v>
      </c>
      <c r="B69" s="8">
        <v>117.82135807162307</v>
      </c>
      <c r="C69" s="8">
        <v>81.488549618320619</v>
      </c>
      <c r="D69" s="8">
        <v>107.34892942589957</v>
      </c>
      <c r="E69" s="8">
        <v>111.25137822455422</v>
      </c>
      <c r="F69" s="8">
        <v>114.23390441793551</v>
      </c>
      <c r="G69" s="8">
        <v>255.47333184003139</v>
      </c>
      <c r="H69" s="8">
        <v>164.70588235294116</v>
      </c>
      <c r="I69" s="8">
        <v>125.45360083740404</v>
      </c>
      <c r="J69" s="8">
        <v>134.95638150735664</v>
      </c>
      <c r="K69" s="8">
        <v>101.34770894936828</v>
      </c>
      <c r="L69" s="8">
        <v>148.04123720315064</v>
      </c>
      <c r="M69" s="8">
        <v>109.2038204147604</v>
      </c>
      <c r="N69" s="8">
        <v>125.96789383116315</v>
      </c>
      <c r="O69" s="8">
        <v>121.3021707579782</v>
      </c>
      <c r="P69" s="8">
        <v>94.728920682730916</v>
      </c>
      <c r="Q69" s="8">
        <v>88.40395171079885</v>
      </c>
      <c r="R69" s="8">
        <v>130.91810275977204</v>
      </c>
      <c r="S69" s="8">
        <v>191.22286982248519</v>
      </c>
      <c r="T69" s="8">
        <v>106.77263598542186</v>
      </c>
      <c r="U69" s="8">
        <v>111.84210937500001</v>
      </c>
      <c r="V69" s="8">
        <v>113.02162604396267</v>
      </c>
      <c r="W69" s="8">
        <v>88.949161228716406</v>
      </c>
      <c r="X69" s="8">
        <v>62.053572396592536</v>
      </c>
      <c r="Y69" s="8">
        <v>110.69562580961303</v>
      </c>
      <c r="Z69" s="8">
        <v>150.69504779661247</v>
      </c>
      <c r="AA69" s="8">
        <v>180.92206469783412</v>
      </c>
      <c r="AB69" s="8">
        <v>96.060315956241041</v>
      </c>
    </row>
    <row r="70" spans="1:28" hidden="1" x14ac:dyDescent="0.2">
      <c r="A70" s="7">
        <v>43262</v>
      </c>
      <c r="B70" s="8">
        <v>119.10540486360641</v>
      </c>
      <c r="C70" s="8">
        <v>78.244274809160302</v>
      </c>
      <c r="D70" s="8">
        <v>107.46465977130974</v>
      </c>
      <c r="E70" s="8">
        <v>113.06257481133781</v>
      </c>
      <c r="F70" s="8">
        <v>112.42066783987303</v>
      </c>
      <c r="G70" s="8">
        <v>274.42406970869229</v>
      </c>
      <c r="H70" s="8">
        <v>163.85882917647058</v>
      </c>
      <c r="I70" s="8">
        <v>126.37823098394976</v>
      </c>
      <c r="J70" s="8">
        <v>126.65353579098047</v>
      </c>
      <c r="K70" s="8">
        <v>99.407014800822708</v>
      </c>
      <c r="L70" s="8">
        <v>151.20274221293278</v>
      </c>
      <c r="M70" s="8">
        <v>107.94932535214694</v>
      </c>
      <c r="N70" s="8">
        <v>133.01856337710794</v>
      </c>
      <c r="O70" s="8">
        <v>123.67279407173721</v>
      </c>
      <c r="P70" s="8">
        <v>94.728920682730916</v>
      </c>
      <c r="Q70" s="8">
        <v>88.324310103923381</v>
      </c>
      <c r="R70" s="8">
        <v>127.15930800416419</v>
      </c>
      <c r="S70" s="8">
        <v>196.54832347140038</v>
      </c>
      <c r="T70" s="8">
        <v>111.15411226410816</v>
      </c>
      <c r="U70" s="8">
        <v>111.59539062499999</v>
      </c>
      <c r="V70" s="8">
        <v>115.50192778622181</v>
      </c>
      <c r="W70" s="8">
        <v>88.195276864814105</v>
      </c>
      <c r="X70" s="8">
        <v>61.147955072756254</v>
      </c>
      <c r="Y70" s="8">
        <v>113.47264540755144</v>
      </c>
      <c r="Z70" s="8">
        <v>153.34492012762678</v>
      </c>
      <c r="AA70" s="8">
        <v>179.48455159138055</v>
      </c>
      <c r="AB70" s="8">
        <v>96.935802380146015</v>
      </c>
    </row>
    <row r="71" spans="1:28" x14ac:dyDescent="0.2">
      <c r="A71" s="7">
        <v>43269</v>
      </c>
      <c r="B71" s="8">
        <v>117.18639690194455</v>
      </c>
      <c r="C71" s="8">
        <v>80.687020610687028</v>
      </c>
      <c r="D71" s="8">
        <v>108.34918237290914</v>
      </c>
      <c r="E71" s="8">
        <v>115.69704257393208</v>
      </c>
      <c r="F71" s="8">
        <v>113.32728612890428</v>
      </c>
      <c r="G71" s="8">
        <v>280.81385100363457</v>
      </c>
      <c r="H71" s="8">
        <v>168.84705317647058</v>
      </c>
      <c r="I71" s="8">
        <v>126.98883461270063</v>
      </c>
      <c r="J71" s="8">
        <v>126.25950538304265</v>
      </c>
      <c r="K71" s="8">
        <v>100.13477898119054</v>
      </c>
      <c r="L71" s="8">
        <v>148.38486605338531</v>
      </c>
      <c r="M71" s="8">
        <v>106.89354845625267</v>
      </c>
      <c r="N71" s="8">
        <v>130.25652848195583</v>
      </c>
      <c r="O71" s="8">
        <v>119.37674389263759</v>
      </c>
      <c r="P71" s="8">
        <v>95.632525100401594</v>
      </c>
      <c r="Q71" s="8">
        <v>89.972923542098187</v>
      </c>
      <c r="R71" s="8">
        <v>116.72264541968454</v>
      </c>
      <c r="S71" s="8">
        <v>199.90138067061142</v>
      </c>
      <c r="T71" s="8">
        <v>108.51417300661154</v>
      </c>
      <c r="U71" s="8">
        <v>112.91118009868421</v>
      </c>
      <c r="V71" s="8">
        <v>110.18937858854964</v>
      </c>
      <c r="W71" s="8">
        <v>89.160619357192772</v>
      </c>
      <c r="X71" s="8">
        <v>59.923467859095204</v>
      </c>
      <c r="Y71" s="8">
        <v>113.63762204117739</v>
      </c>
      <c r="Z71" s="8">
        <v>159.60034769070975</v>
      </c>
      <c r="AA71" s="8">
        <v>184.32076891180583</v>
      </c>
      <c r="AB71" s="8">
        <v>100</v>
      </c>
    </row>
    <row r="72" spans="1:28" hidden="1" x14ac:dyDescent="0.2">
      <c r="A72" s="7">
        <v>43276</v>
      </c>
      <c r="B72" s="8">
        <v>119.35937973644506</v>
      </c>
      <c r="C72" s="8">
        <v>78.358779770992371</v>
      </c>
      <c r="D72" s="8">
        <v>107.67958495759622</v>
      </c>
      <c r="E72" s="8">
        <v>111.6904561849866</v>
      </c>
      <c r="F72" s="8">
        <v>112.42066783987303</v>
      </c>
      <c r="G72" s="8">
        <v>269.04321054240438</v>
      </c>
      <c r="H72" s="8">
        <v>164.32941741176472</v>
      </c>
      <c r="I72" s="8">
        <v>125.34891486392183</v>
      </c>
      <c r="J72" s="8">
        <v>133.52096913934616</v>
      </c>
      <c r="K72" s="8">
        <v>100.59299463313995</v>
      </c>
      <c r="L72" s="8">
        <v>142.7491366437967</v>
      </c>
      <c r="M72" s="8">
        <v>107.68847950096934</v>
      </c>
      <c r="N72" s="8">
        <v>128.26565740847252</v>
      </c>
      <c r="O72" s="8">
        <v>117.59600039167502</v>
      </c>
      <c r="P72" s="8">
        <v>94.829312248995976</v>
      </c>
      <c r="Q72" s="8">
        <v>89.359667718376357</v>
      </c>
      <c r="R72" s="8">
        <v>122.36084355117687</v>
      </c>
      <c r="S72" s="8">
        <v>192.89939842209074</v>
      </c>
      <c r="T72" s="8">
        <v>105.51485571568364</v>
      </c>
      <c r="U72" s="8">
        <v>112.17105674342105</v>
      </c>
      <c r="V72" s="8">
        <v>111.93229971283057</v>
      </c>
      <c r="W72" s="8">
        <v>91.008550823073023</v>
      </c>
      <c r="X72" s="8">
        <v>58.290814839520031</v>
      </c>
      <c r="Y72" s="8">
        <v>112.42782547230756</v>
      </c>
      <c r="Z72" s="8">
        <v>152.91051525474398</v>
      </c>
      <c r="AA72" s="8">
        <v>177.42067437540481</v>
      </c>
      <c r="AB72" s="8">
        <v>98.97860403592432</v>
      </c>
    </row>
    <row r="73" spans="1:28" hidden="1" x14ac:dyDescent="0.2">
      <c r="A73" s="7">
        <v>43283</v>
      </c>
      <c r="B73" s="8">
        <v>120.85508448475726</v>
      </c>
      <c r="C73" s="8">
        <v>74.923665267175579</v>
      </c>
      <c r="D73" s="8">
        <v>105.53856075441384</v>
      </c>
      <c r="E73" s="8">
        <v>106.58617489496021</v>
      </c>
      <c r="F73" s="8">
        <v>112.42066783987303</v>
      </c>
      <c r="G73" s="8">
        <v>239.96974037380627</v>
      </c>
      <c r="H73" s="8">
        <v>160.18823247058822</v>
      </c>
      <c r="I73" s="8">
        <v>125.9595184926727</v>
      </c>
      <c r="J73" s="8">
        <v>130.03096622659632</v>
      </c>
      <c r="K73" s="8">
        <v>103.09973462667392</v>
      </c>
      <c r="L73" s="8">
        <v>131.06528379998701</v>
      </c>
      <c r="M73" s="8">
        <v>104.8068499613253</v>
      </c>
      <c r="N73" s="8">
        <v>122.74945116856388</v>
      </c>
      <c r="O73" s="8">
        <v>115.43684285891693</v>
      </c>
      <c r="P73" s="8">
        <v>94.628514056224901</v>
      </c>
      <c r="Q73" s="8">
        <v>89.439315696707808</v>
      </c>
      <c r="R73" s="8">
        <v>111.15643305217185</v>
      </c>
      <c r="S73" s="8">
        <v>186.68639053254438</v>
      </c>
      <c r="T73" s="8">
        <v>102.54319841169865</v>
      </c>
      <c r="U73" s="8">
        <v>111.75986842105263</v>
      </c>
      <c r="V73" s="8">
        <v>110.96028359176415</v>
      </c>
      <c r="W73" s="8">
        <v>92.258895621740251</v>
      </c>
      <c r="X73" s="8">
        <v>58.137756169955203</v>
      </c>
      <c r="Y73" s="8">
        <v>110.55815261364181</v>
      </c>
      <c r="Z73" s="8">
        <v>144.56993648253581</v>
      </c>
      <c r="AA73" s="8">
        <v>162.07002528052189</v>
      </c>
      <c r="AB73" s="8">
        <v>98.97860403592432</v>
      </c>
    </row>
    <row r="74" spans="1:28" hidden="1" x14ac:dyDescent="0.2">
      <c r="A74" s="7">
        <v>43290</v>
      </c>
      <c r="B74" s="8">
        <v>119.93790941422706</v>
      </c>
      <c r="C74" s="8">
        <v>73.75954198473282</v>
      </c>
      <c r="D74" s="8">
        <v>107.89452171699992</v>
      </c>
      <c r="E74" s="8">
        <v>113.8858459871485</v>
      </c>
      <c r="F74" s="8">
        <v>112.42066783987303</v>
      </c>
      <c r="G74" s="8">
        <v>267.00855949203702</v>
      </c>
      <c r="H74" s="8">
        <v>170.35294117647061</v>
      </c>
      <c r="I74" s="8">
        <v>129.88484996510817</v>
      </c>
      <c r="J74" s="8">
        <v>137.09541337166942</v>
      </c>
      <c r="K74" s="8">
        <v>107.54717820271611</v>
      </c>
      <c r="L74" s="8">
        <v>135.39517821786126</v>
      </c>
      <c r="M74" s="8">
        <v>107.47732809645191</v>
      </c>
      <c r="N74" s="8">
        <v>126.27478633498922</v>
      </c>
      <c r="O74" s="8">
        <v>116.53867705150087</v>
      </c>
      <c r="P74" s="8">
        <v>97.841365461847374</v>
      </c>
      <c r="Q74" s="8">
        <v>88.411917623636796</v>
      </c>
      <c r="R74" s="8">
        <v>113.49168495288157</v>
      </c>
      <c r="S74" s="8">
        <v>190.72978303747533</v>
      </c>
      <c r="T74" s="8">
        <v>105.25225170013135</v>
      </c>
      <c r="U74" s="8">
        <v>114.63815378289475</v>
      </c>
      <c r="V74" s="8">
        <v>113.1221757372943</v>
      </c>
      <c r="W74" s="8">
        <v>96.074287838768626</v>
      </c>
      <c r="X74" s="8">
        <v>57.142855685131231</v>
      </c>
      <c r="Y74" s="8">
        <v>114.21501826271702</v>
      </c>
      <c r="Z74" s="8">
        <v>146.30755597406699</v>
      </c>
      <c r="AA74" s="8">
        <v>169.21655682530604</v>
      </c>
      <c r="AB74" s="8">
        <v>100.92412942237982</v>
      </c>
    </row>
    <row r="75" spans="1:28" x14ac:dyDescent="0.2">
      <c r="A75" s="7">
        <v>43297</v>
      </c>
      <c r="B75" s="8">
        <v>123.63482332574473</v>
      </c>
      <c r="C75" s="8">
        <v>74.274811450381691</v>
      </c>
      <c r="D75" s="8">
        <v>104.06712239342713</v>
      </c>
      <c r="E75" s="8">
        <v>115.25796461349968</v>
      </c>
      <c r="F75" s="8">
        <v>113.32728612890428</v>
      </c>
      <c r="G75" s="8">
        <v>279.3509369539106</v>
      </c>
      <c r="H75" s="8">
        <v>170.44706447058823</v>
      </c>
      <c r="I75" s="8">
        <v>130.82693300767622</v>
      </c>
      <c r="J75" s="8">
        <v>139.26259890972696</v>
      </c>
      <c r="K75" s="8">
        <v>107.54717820271611</v>
      </c>
      <c r="L75" s="8">
        <v>137.4341334508988</v>
      </c>
      <c r="M75" s="8">
        <v>109.55160204815297</v>
      </c>
      <c r="N75" s="8">
        <v>124.81900574726149</v>
      </c>
      <c r="O75" s="8">
        <v>119.14302212894874</v>
      </c>
      <c r="P75" s="8">
        <v>97.339352409638551</v>
      </c>
      <c r="Q75" s="8">
        <v>89.367633631214304</v>
      </c>
      <c r="R75" s="8">
        <v>121.86500622308856</v>
      </c>
      <c r="S75" s="8">
        <v>183.1360946745562</v>
      </c>
      <c r="T75" s="8">
        <v>107.72633608089389</v>
      </c>
      <c r="U75" s="8">
        <v>118.00987253289475</v>
      </c>
      <c r="V75" s="8">
        <v>112.88755364127883</v>
      </c>
      <c r="W75" s="8">
        <v>95.780089062611637</v>
      </c>
      <c r="X75" s="8">
        <v>57.015304667976928</v>
      </c>
      <c r="Y75" s="8">
        <v>114.79241448425665</v>
      </c>
      <c r="Z75" s="8">
        <v>149.00087139879881</v>
      </c>
      <c r="AA75" s="8">
        <v>167.46072253271097</v>
      </c>
      <c r="AB75" s="8">
        <v>103.03988341633674</v>
      </c>
    </row>
    <row r="76" spans="1:28" hidden="1" x14ac:dyDescent="0.2">
      <c r="A76" s="7">
        <v>43304</v>
      </c>
      <c r="B76" s="8">
        <v>123.67715294156261</v>
      </c>
      <c r="C76" s="8">
        <v>79.961832061068705</v>
      </c>
      <c r="D76" s="8">
        <v>101.81036867148576</v>
      </c>
      <c r="E76" s="8">
        <v>113.33699853660804</v>
      </c>
      <c r="F76" s="8">
        <v>112.42066783987303</v>
      </c>
      <c r="G76" s="8">
        <v>289.13737028523002</v>
      </c>
      <c r="H76" s="8">
        <v>176</v>
      </c>
      <c r="I76" s="8">
        <v>125.43615143056526</v>
      </c>
      <c r="J76" s="8">
        <v>141.85196571494416</v>
      </c>
      <c r="K76" s="8">
        <v>109.13747476297068</v>
      </c>
      <c r="L76" s="8">
        <v>134.70789531693492</v>
      </c>
      <c r="M76" s="8">
        <v>108.79393097021659</v>
      </c>
      <c r="N76" s="8">
        <v>124.17374922609777</v>
      </c>
      <c r="O76" s="8">
        <v>123.60601054214825</v>
      </c>
      <c r="P76" s="8">
        <v>99.246987951807213</v>
      </c>
      <c r="Q76" s="8">
        <v>89.359667718376357</v>
      </c>
      <c r="R76" s="8">
        <v>116.51471595877545</v>
      </c>
      <c r="S76" s="8">
        <v>189.34912228796844</v>
      </c>
      <c r="T76" s="8">
        <v>107.28404304862593</v>
      </c>
      <c r="U76" s="8">
        <v>120.23026315789474</v>
      </c>
      <c r="V76" s="8">
        <v>115.9041500219256</v>
      </c>
      <c r="W76" s="8">
        <v>96.791396436280124</v>
      </c>
      <c r="X76" s="8">
        <v>55.229590427816568</v>
      </c>
      <c r="Y76" s="8">
        <v>115.25982719988525</v>
      </c>
      <c r="Z76" s="8">
        <v>163.68375088937881</v>
      </c>
      <c r="AA76" s="8">
        <v>164.18523014873426</v>
      </c>
      <c r="AB76" s="8">
        <v>104.47471325266116</v>
      </c>
    </row>
    <row r="77" spans="1:28" hidden="1" x14ac:dyDescent="0.2">
      <c r="A77" s="7">
        <v>43311</v>
      </c>
      <c r="B77" s="8">
        <v>124.17101209943509</v>
      </c>
      <c r="C77" s="8">
        <v>76.793891984732824</v>
      </c>
      <c r="D77" s="8">
        <v>97.486979437158155</v>
      </c>
      <c r="E77" s="8">
        <v>131.66850338465989</v>
      </c>
      <c r="F77" s="8">
        <v>113.32728612890428</v>
      </c>
      <c r="G77" s="8">
        <v>268.70691157378656</v>
      </c>
      <c r="H77" s="8">
        <v>183.34117929411764</v>
      </c>
      <c r="I77" s="8">
        <v>132.58897418004187</v>
      </c>
      <c r="J77" s="8">
        <v>142.80890354092045</v>
      </c>
      <c r="K77" s="8">
        <v>109.32615401588224</v>
      </c>
      <c r="L77" s="8">
        <v>138.02977603529089</v>
      </c>
      <c r="M77" s="8">
        <v>110.1850661983588</v>
      </c>
      <c r="N77" s="8">
        <v>123.85111467026888</v>
      </c>
      <c r="O77" s="8">
        <v>129.4156945891084</v>
      </c>
      <c r="P77" s="8">
        <v>90.311244979919664</v>
      </c>
      <c r="Q77" s="8">
        <v>89.280025315068897</v>
      </c>
      <c r="R77" s="8">
        <v>111.16442649420644</v>
      </c>
      <c r="S77" s="8">
        <v>190.23669625246546</v>
      </c>
      <c r="T77" s="8">
        <v>111.9557736546171</v>
      </c>
      <c r="U77" s="8">
        <v>121.13486430921053</v>
      </c>
      <c r="V77" s="8">
        <v>120.42903202376512</v>
      </c>
      <c r="W77" s="8">
        <v>93.159883051205739</v>
      </c>
      <c r="X77" s="8">
        <v>56.645406718229417</v>
      </c>
      <c r="Y77" s="8">
        <v>115.01238149607869</v>
      </c>
      <c r="Z77" s="8">
        <v>159.4265883479859</v>
      </c>
      <c r="AA77" s="8">
        <v>167.2553657177879</v>
      </c>
      <c r="AB77" s="8">
        <v>104.74222299329878</v>
      </c>
    </row>
    <row r="78" spans="1:28" hidden="1" x14ac:dyDescent="0.2">
      <c r="A78" s="7">
        <v>43318</v>
      </c>
      <c r="B78" s="8">
        <v>126.01946411657411</v>
      </c>
      <c r="C78" s="8">
        <v>77.500001145038169</v>
      </c>
      <c r="D78" s="8">
        <v>94.403567872996874</v>
      </c>
      <c r="E78" s="8">
        <v>133.64435420660561</v>
      </c>
      <c r="F78" s="8">
        <v>116.04714099599798</v>
      </c>
      <c r="G78" s="8">
        <v>238.62451927653404</v>
      </c>
      <c r="H78" s="8">
        <v>196.23529411764707</v>
      </c>
      <c r="I78" s="8">
        <v>131.8387997208653</v>
      </c>
      <c r="J78" s="8">
        <v>139.65662931766479</v>
      </c>
      <c r="K78" s="8">
        <v>109.83827937351533</v>
      </c>
      <c r="L78" s="8">
        <v>135.16608773580353</v>
      </c>
      <c r="M78" s="8">
        <v>112.22207894119789</v>
      </c>
      <c r="N78" s="8">
        <v>122.7809226820755</v>
      </c>
      <c r="O78" s="8">
        <v>129.98330951548823</v>
      </c>
      <c r="P78" s="8">
        <v>91.867464859437746</v>
      </c>
      <c r="Q78" s="8">
        <v>89.972923542098187</v>
      </c>
      <c r="R78" s="8">
        <v>104.44658105848863</v>
      </c>
      <c r="S78" s="8">
        <v>218.93492110453647</v>
      </c>
      <c r="T78" s="8">
        <v>112.95093746927263</v>
      </c>
      <c r="U78" s="8">
        <v>121.62828947368421</v>
      </c>
      <c r="V78" s="8">
        <v>120.93180227691644</v>
      </c>
      <c r="W78" s="8">
        <v>92.157764792436282</v>
      </c>
      <c r="X78" s="8">
        <v>57.665814855463907</v>
      </c>
      <c r="Y78" s="8">
        <v>115.34232101573608</v>
      </c>
      <c r="Z78" s="8">
        <v>160.5560436239104</v>
      </c>
      <c r="AA78" s="8">
        <v>161.09456885814322</v>
      </c>
      <c r="AB78" s="8">
        <v>105.54475707902515</v>
      </c>
    </row>
    <row r="79" spans="1:28" x14ac:dyDescent="0.2">
      <c r="A79" s="7">
        <v>43325</v>
      </c>
      <c r="B79" s="8">
        <v>127.27528316881826</v>
      </c>
      <c r="C79" s="8">
        <v>77.48091603053436</v>
      </c>
      <c r="D79" s="8">
        <v>91.353228971205851</v>
      </c>
      <c r="E79" s="8">
        <v>136.49836643789058</v>
      </c>
      <c r="F79" s="8">
        <v>114.23390441793551</v>
      </c>
      <c r="G79" s="8">
        <v>251.13503192979599</v>
      </c>
      <c r="H79" s="8">
        <v>196.04706164705883</v>
      </c>
      <c r="I79" s="8">
        <v>131.03628750872295</v>
      </c>
      <c r="J79" s="8">
        <v>133.29581292698603</v>
      </c>
      <c r="K79" s="8">
        <v>108.49057042414705</v>
      </c>
      <c r="L79" s="8">
        <v>121.28292456893817</v>
      </c>
      <c r="M79" s="8">
        <v>112.40839368007964</v>
      </c>
      <c r="N79" s="8">
        <v>124.70883971185333</v>
      </c>
      <c r="O79" s="8">
        <v>128.61435789903967</v>
      </c>
      <c r="P79" s="8">
        <v>92.771084337349393</v>
      </c>
      <c r="Q79" s="8">
        <v>91.502071384231783</v>
      </c>
      <c r="R79" s="8">
        <v>108.75720082567817</v>
      </c>
      <c r="S79" s="8">
        <v>220.61144970414199</v>
      </c>
      <c r="T79" s="8">
        <v>112.67449793156872</v>
      </c>
      <c r="U79" s="8">
        <v>109.29276315789474</v>
      </c>
      <c r="V79" s="8">
        <v>117.64705773913381</v>
      </c>
      <c r="W79" s="8">
        <v>88.829645734016154</v>
      </c>
      <c r="X79" s="8">
        <v>59.630100519640294</v>
      </c>
      <c r="Y79" s="8">
        <v>119.52158975863595</v>
      </c>
      <c r="Z79" s="8">
        <v>155.25629896188181</v>
      </c>
      <c r="AA79" s="8">
        <v>160.47848301138191</v>
      </c>
      <c r="AB79" s="8">
        <v>100.5836624797501</v>
      </c>
    </row>
    <row r="80" spans="1:28" hidden="1" x14ac:dyDescent="0.2">
      <c r="A80" s="7">
        <v>43332</v>
      </c>
      <c r="B80" s="8">
        <v>137.81571026602046</v>
      </c>
      <c r="C80" s="8">
        <v>78.625954198473281</v>
      </c>
      <c r="D80" s="8">
        <v>90.948165735734761</v>
      </c>
      <c r="E80" s="8">
        <v>134.46762538241632</v>
      </c>
      <c r="F80" s="8">
        <v>111.5140495508418</v>
      </c>
      <c r="G80" s="8">
        <v>232.04976909282377</v>
      </c>
      <c r="H80" s="8">
        <v>200</v>
      </c>
      <c r="I80" s="8">
        <v>130.56524075366366</v>
      </c>
      <c r="J80" s="8">
        <v>134.78750449725598</v>
      </c>
      <c r="K80" s="8">
        <v>110.08086698440165</v>
      </c>
      <c r="L80" s="8">
        <v>125.08590033970674</v>
      </c>
      <c r="M80" s="8">
        <v>112.59470841896142</v>
      </c>
      <c r="N80" s="8">
        <v>126.92004285615295</v>
      </c>
      <c r="O80" s="8">
        <v>127.53477857617759</v>
      </c>
      <c r="P80" s="8">
        <v>94.47791164658635</v>
      </c>
      <c r="Q80" s="8">
        <v>91.2790720178253</v>
      </c>
      <c r="R80" s="8">
        <v>108.8131773127545</v>
      </c>
      <c r="S80" s="8">
        <v>223.37278106508873</v>
      </c>
      <c r="T80" s="8">
        <v>112.32895542028902</v>
      </c>
      <c r="U80" s="8">
        <v>110.2796052631579</v>
      </c>
      <c r="V80" s="8">
        <v>116.40690686800426</v>
      </c>
      <c r="W80" s="8">
        <v>91.891146232172829</v>
      </c>
      <c r="X80" s="8">
        <v>58.67346789098297</v>
      </c>
      <c r="Y80" s="8">
        <v>121.52873856279183</v>
      </c>
      <c r="Z80" s="8">
        <v>150.06082015744258</v>
      </c>
      <c r="AA80" s="8">
        <v>156.08378330510098</v>
      </c>
      <c r="AB80" s="8">
        <v>101.87257304827691</v>
      </c>
    </row>
    <row r="81" spans="1:28" hidden="1" x14ac:dyDescent="0.2">
      <c r="A81" s="7">
        <v>43339</v>
      </c>
      <c r="B81" s="8">
        <v>134.41512341970693</v>
      </c>
      <c r="C81" s="8">
        <v>83.396946564885496</v>
      </c>
      <c r="D81" s="8">
        <v>93.485984182144463</v>
      </c>
      <c r="E81" s="8">
        <v>128.97915087701156</v>
      </c>
      <c r="F81" s="8">
        <v>113.32728612890428</v>
      </c>
      <c r="G81" s="8">
        <v>238.52363143562081</v>
      </c>
      <c r="H81" s="8">
        <v>187.38824094117646</v>
      </c>
      <c r="I81" s="8">
        <v>132.93788555478019</v>
      </c>
      <c r="J81" s="8">
        <v>138.92485896214072</v>
      </c>
      <c r="K81" s="8">
        <v>110.13477669008532</v>
      </c>
      <c r="L81" s="8">
        <v>121.42038389826419</v>
      </c>
      <c r="M81" s="8">
        <v>118.75543239956694</v>
      </c>
      <c r="N81" s="8">
        <v>126.08592499077864</v>
      </c>
      <c r="O81" s="8">
        <v>128.2359527709728</v>
      </c>
      <c r="P81" s="8">
        <v>93.423699799196783</v>
      </c>
      <c r="Q81" s="8">
        <v>89.853457946056992</v>
      </c>
      <c r="R81" s="8">
        <v>115.15515342966127</v>
      </c>
      <c r="S81" s="8">
        <v>227.81065088757396</v>
      </c>
      <c r="T81" s="8">
        <v>113.33794369973582</v>
      </c>
      <c r="U81" s="8">
        <v>110.52631167763158</v>
      </c>
      <c r="V81" s="8">
        <v>119.10508192073341</v>
      </c>
      <c r="W81" s="8">
        <v>90.80628824509391</v>
      </c>
      <c r="X81" s="8">
        <v>58.431123509410114</v>
      </c>
      <c r="Y81" s="8">
        <v>119.0541660449317</v>
      </c>
      <c r="Z81" s="8">
        <v>152.51085669002359</v>
      </c>
      <c r="AA81" s="8">
        <v>155.96057147510595</v>
      </c>
      <c r="AB81" s="8">
        <v>103.01556921281951</v>
      </c>
    </row>
    <row r="82" spans="1:28" hidden="1" x14ac:dyDescent="0.2">
      <c r="A82" s="7">
        <v>43346</v>
      </c>
      <c r="B82" s="8">
        <v>135.1770833140786</v>
      </c>
      <c r="C82" s="8">
        <v>84.351145038167942</v>
      </c>
      <c r="D82" s="8">
        <v>90.931635191108256</v>
      </c>
      <c r="E82" s="8">
        <v>129.74753181929373</v>
      </c>
      <c r="F82" s="8">
        <v>114.23390441793551</v>
      </c>
      <c r="G82" s="8">
        <v>245.6700917156534</v>
      </c>
      <c r="H82" s="8">
        <v>190.58823529411762</v>
      </c>
      <c r="I82" s="8">
        <v>133.8101814375436</v>
      </c>
      <c r="J82" s="8">
        <v>136.30734974127077</v>
      </c>
      <c r="K82" s="8">
        <v>109.32615401588224</v>
      </c>
      <c r="L82" s="8">
        <v>123.11569195346199</v>
      </c>
      <c r="M82" s="8">
        <v>119.94782958768278</v>
      </c>
      <c r="N82" s="8">
        <v>127.32923784499155</v>
      </c>
      <c r="O82" s="8">
        <v>127.2565370563503</v>
      </c>
      <c r="P82" s="8">
        <v>95.983940763052189</v>
      </c>
      <c r="Q82" s="8">
        <v>90.044600032567701</v>
      </c>
      <c r="R82" s="8">
        <v>116.91458799652439</v>
      </c>
      <c r="S82" s="8">
        <v>224.65484220907297</v>
      </c>
      <c r="T82" s="8">
        <v>114.84450352023508</v>
      </c>
      <c r="U82" s="8">
        <v>111.10197368421053</v>
      </c>
      <c r="V82" s="8">
        <v>118.97100784216551</v>
      </c>
      <c r="W82" s="8">
        <v>84.646504127420357</v>
      </c>
      <c r="X82" s="8">
        <v>56.747450082973202</v>
      </c>
      <c r="Y82" s="8">
        <v>117.29447669217696</v>
      </c>
      <c r="Z82" s="8">
        <v>153.34492012762678</v>
      </c>
      <c r="AA82" s="8">
        <v>155.03645810695613</v>
      </c>
      <c r="AB82" s="8">
        <v>101.75097771162342</v>
      </c>
    </row>
    <row r="83" spans="1:28" x14ac:dyDescent="0.2">
      <c r="A83" s="7">
        <v>43353</v>
      </c>
      <c r="B83" s="8">
        <v>135.61450110281496</v>
      </c>
      <c r="C83" s="8">
        <v>83.053437404580151</v>
      </c>
      <c r="D83" s="8">
        <v>91.295363385175136</v>
      </c>
      <c r="E83" s="8">
        <v>127.71680174076847</v>
      </c>
      <c r="F83" s="8">
        <v>113.32728612890428</v>
      </c>
      <c r="G83" s="8">
        <v>237.66603938681624</v>
      </c>
      <c r="H83" s="8">
        <v>187.67058258823528</v>
      </c>
      <c r="I83" s="8">
        <v>131.9958199581298</v>
      </c>
      <c r="J83" s="8">
        <v>136.64508968885701</v>
      </c>
      <c r="K83" s="8">
        <v>108.24798281326076</v>
      </c>
      <c r="L83" s="8">
        <v>119.93126140062948</v>
      </c>
      <c r="M83" s="8">
        <v>120.03477406446964</v>
      </c>
      <c r="N83" s="8">
        <v>129.43027495388299</v>
      </c>
      <c r="O83" s="8">
        <v>127.82415198273016</v>
      </c>
      <c r="P83" s="8">
        <v>94.728920682730916</v>
      </c>
      <c r="Q83" s="8">
        <v>90.538389463816344</v>
      </c>
      <c r="R83" s="8">
        <v>114.57933689555873</v>
      </c>
      <c r="S83" s="8">
        <v>226.33137080867849</v>
      </c>
      <c r="T83" s="8">
        <v>116.87629625089968</v>
      </c>
      <c r="U83" s="8">
        <v>111.67763157894737</v>
      </c>
      <c r="V83" s="8">
        <v>117.278373295739</v>
      </c>
      <c r="W83" s="8">
        <v>82.743405794154796</v>
      </c>
      <c r="X83" s="8">
        <v>55.102039410662265</v>
      </c>
      <c r="Y83" s="8">
        <v>117.21199387440183</v>
      </c>
      <c r="Z83" s="8">
        <v>136.62901627504806</v>
      </c>
      <c r="AA83" s="8">
        <v>141.99609243244782</v>
      </c>
      <c r="AB83" s="8">
        <v>101.41051076899372</v>
      </c>
    </row>
    <row r="84" spans="1:28" hidden="1" x14ac:dyDescent="0.2">
      <c r="A84" s="7">
        <v>43360</v>
      </c>
      <c r="B84" s="8">
        <v>133.69549314115312</v>
      </c>
      <c r="C84" s="8">
        <v>79.103053435114504</v>
      </c>
      <c r="D84" s="8">
        <v>92.609736359347465</v>
      </c>
      <c r="E84" s="8">
        <v>128.59495766163323</v>
      </c>
      <c r="F84" s="8">
        <v>114.23390441793551</v>
      </c>
      <c r="G84" s="8">
        <v>265.545645442313</v>
      </c>
      <c r="H84" s="8">
        <v>193.97647623529411</v>
      </c>
      <c r="I84" s="8">
        <v>137.70062805303559</v>
      </c>
      <c r="J84" s="8">
        <v>134.56234828489582</v>
      </c>
      <c r="K84" s="8">
        <v>109.29919309835012</v>
      </c>
      <c r="L84" s="8">
        <v>124.32989121054337</v>
      </c>
      <c r="M84" s="8">
        <v>120.49434801902004</v>
      </c>
      <c r="N84" s="8">
        <v>125.55083450502306</v>
      </c>
      <c r="O84" s="8">
        <v>126.64441127756064</v>
      </c>
      <c r="P84" s="8">
        <v>95.983940763052189</v>
      </c>
      <c r="Q84" s="8">
        <v>89.009241621682733</v>
      </c>
      <c r="R84" s="8">
        <v>113.01183370911842</v>
      </c>
      <c r="S84" s="8">
        <v>230.17751479289942</v>
      </c>
      <c r="T84" s="8">
        <v>120.46994666122866</v>
      </c>
      <c r="U84" s="8">
        <v>113.65131167763158</v>
      </c>
      <c r="V84" s="8">
        <v>118.63583605281838</v>
      </c>
      <c r="W84" s="8">
        <v>82.127428945318442</v>
      </c>
      <c r="X84" s="8">
        <v>55.089281757926486</v>
      </c>
      <c r="Y84" s="8">
        <v>116.85455366660858</v>
      </c>
      <c r="Z84" s="8">
        <v>137.01129430080442</v>
      </c>
      <c r="AA84" s="8">
        <v>143.69032081004539</v>
      </c>
      <c r="AB84" s="8">
        <v>94.513618410195448</v>
      </c>
    </row>
    <row r="85" spans="1:28" hidden="1" x14ac:dyDescent="0.2">
      <c r="A85" s="7">
        <v>43367</v>
      </c>
      <c r="B85" s="8">
        <v>134.66910958081942</v>
      </c>
      <c r="C85" s="8">
        <v>83.549616030534352</v>
      </c>
      <c r="D85" s="8">
        <v>94.940891998504668</v>
      </c>
      <c r="E85" s="8">
        <v>133.64435420660561</v>
      </c>
      <c r="F85" s="8">
        <v>114.23390441793551</v>
      </c>
      <c r="G85" s="8">
        <v>268.30333835037266</v>
      </c>
      <c r="H85" s="8">
        <v>189.64705882352942</v>
      </c>
      <c r="I85" s="8">
        <v>135.69434403349615</v>
      </c>
      <c r="J85" s="8">
        <v>133.91501080537606</v>
      </c>
      <c r="K85" s="8">
        <v>108.22103267740026</v>
      </c>
      <c r="L85" s="8">
        <v>127.74340308163102</v>
      </c>
      <c r="M85" s="8">
        <v>121.71158311485324</v>
      </c>
      <c r="N85" s="8">
        <v>128.97386797334173</v>
      </c>
      <c r="O85" s="8">
        <v>131.06288772538426</v>
      </c>
      <c r="P85" s="8">
        <v>100.05020080321285</v>
      </c>
      <c r="Q85" s="8">
        <v>87.86237795257054</v>
      </c>
      <c r="R85" s="8">
        <v>131.2859906327096</v>
      </c>
      <c r="S85" s="8">
        <v>224.55621301775147</v>
      </c>
      <c r="T85" s="8">
        <v>121.97650648172788</v>
      </c>
      <c r="U85" s="8">
        <v>116.5296052631579</v>
      </c>
      <c r="V85" s="8">
        <v>124.14949636834243</v>
      </c>
      <c r="W85" s="8">
        <v>83.451318841169041</v>
      </c>
      <c r="X85" s="8">
        <v>56.007651632457865</v>
      </c>
      <c r="Y85" s="8">
        <v>121.8311856428701</v>
      </c>
      <c r="Z85" s="8">
        <v>139.54821702082046</v>
      </c>
      <c r="AA85" s="8">
        <v>142.71486438766675</v>
      </c>
      <c r="AB85" s="8">
        <v>93.725685492494421</v>
      </c>
    </row>
    <row r="86" spans="1:28" hidden="1" x14ac:dyDescent="0.2">
      <c r="A86" s="7">
        <v>43374</v>
      </c>
      <c r="B86" s="8">
        <v>133.04641880712211</v>
      </c>
      <c r="C86" s="8">
        <v>82.061068702290072</v>
      </c>
      <c r="D86" s="8">
        <v>92.469207303718221</v>
      </c>
      <c r="E86" s="8">
        <v>127.33261401386464</v>
      </c>
      <c r="F86" s="8">
        <v>113.32728612890428</v>
      </c>
      <c r="G86" s="8">
        <v>279.87220312977627</v>
      </c>
      <c r="H86" s="8">
        <v>191.15294682352942</v>
      </c>
      <c r="I86" s="8">
        <v>137.24703070481507</v>
      </c>
      <c r="J86" s="8">
        <v>131.69153480696693</v>
      </c>
      <c r="K86" s="8">
        <v>110.29649502546476</v>
      </c>
      <c r="L86" s="8">
        <v>132.43985876564221</v>
      </c>
      <c r="M86" s="8">
        <v>122.6183064807277</v>
      </c>
      <c r="N86" s="8">
        <v>132.49133801555968</v>
      </c>
      <c r="O86" s="8">
        <v>126.17696775018292</v>
      </c>
      <c r="P86" s="8">
        <v>97.439759036144565</v>
      </c>
      <c r="Q86" s="8">
        <v>89.112775392048036</v>
      </c>
      <c r="R86" s="8">
        <v>139.57133925486772</v>
      </c>
      <c r="S86" s="8">
        <v>240.53253451676525</v>
      </c>
      <c r="T86" s="8">
        <v>120.89841522870532</v>
      </c>
      <c r="U86" s="8">
        <v>115.70723273026316</v>
      </c>
      <c r="V86" s="8">
        <v>121.06586294841171</v>
      </c>
      <c r="W86" s="8">
        <v>79.801420790698373</v>
      </c>
      <c r="X86" s="8">
        <v>56.619896514798562</v>
      </c>
      <c r="Y86" s="8">
        <v>123.70086125105475</v>
      </c>
      <c r="Z86" s="8">
        <v>141.18158368690848</v>
      </c>
      <c r="AA86" s="8">
        <v>147.18143286971389</v>
      </c>
      <c r="AB86" s="8">
        <v>95.914396688443418</v>
      </c>
    </row>
    <row r="87" spans="1:28" x14ac:dyDescent="0.2">
      <c r="A87" s="7">
        <v>43381</v>
      </c>
      <c r="B87" s="8">
        <v>131.5789417985491</v>
      </c>
      <c r="C87" s="8">
        <v>76.335877862595424</v>
      </c>
      <c r="D87" s="8">
        <v>91.187895418798917</v>
      </c>
      <c r="E87" s="8">
        <v>119.48408998266136</v>
      </c>
      <c r="F87" s="8">
        <v>109.70081297277933</v>
      </c>
      <c r="G87" s="8">
        <v>240.82730551828976</v>
      </c>
      <c r="H87" s="8">
        <v>200</v>
      </c>
      <c r="I87" s="8">
        <v>128.08792393579904</v>
      </c>
      <c r="J87" s="8">
        <v>119.78610244261476</v>
      </c>
      <c r="K87" s="8">
        <v>108.84097744640071</v>
      </c>
      <c r="L87" s="8">
        <v>114.82244376529466</v>
      </c>
      <c r="M87" s="8">
        <v>120.17140429334484</v>
      </c>
      <c r="N87" s="8">
        <v>130.82310149790524</v>
      </c>
      <c r="O87" s="8">
        <v>127.15637456107677</v>
      </c>
      <c r="P87" s="8">
        <v>90.562254016064244</v>
      </c>
      <c r="Q87" s="8">
        <v>89.630457783218503</v>
      </c>
      <c r="R87" s="8">
        <v>121.56109947567899</v>
      </c>
      <c r="S87" s="8">
        <v>228.69823471400389</v>
      </c>
      <c r="T87" s="8">
        <v>119.46095699961181</v>
      </c>
      <c r="U87" s="8">
        <v>115.54276315789474</v>
      </c>
      <c r="V87" s="8">
        <v>120.14413340519971</v>
      </c>
      <c r="W87" s="8">
        <v>79.847384752617018</v>
      </c>
      <c r="X87" s="8">
        <v>57.334182210862707</v>
      </c>
      <c r="Y87" s="8">
        <v>118.7242265252743</v>
      </c>
      <c r="Z87" s="8">
        <v>138.88792682689709</v>
      </c>
      <c r="AA87" s="8">
        <v>137.07773012709447</v>
      </c>
      <c r="AB87" s="8">
        <v>92.159537556397737</v>
      </c>
    </row>
    <row r="88" spans="1:28" hidden="1" x14ac:dyDescent="0.2">
      <c r="A88" s="7">
        <v>43388</v>
      </c>
      <c r="B88" s="8">
        <v>133.34273458405244</v>
      </c>
      <c r="C88" s="8">
        <v>77.099236641221367</v>
      </c>
      <c r="D88" s="8">
        <v>82.921383128698153</v>
      </c>
      <c r="E88" s="8">
        <v>115.86170229756874</v>
      </c>
      <c r="F88" s="8">
        <v>97.008156926342053</v>
      </c>
      <c r="G88" s="8">
        <v>226.98840210209511</v>
      </c>
      <c r="H88" s="8">
        <v>202.35294117647058</v>
      </c>
      <c r="I88" s="8">
        <v>122.62735519888348</v>
      </c>
      <c r="J88" s="8">
        <v>118.40698334947885</v>
      </c>
      <c r="K88" s="8">
        <v>105.84906223109417</v>
      </c>
      <c r="L88" s="8">
        <v>109.53035236974331</v>
      </c>
      <c r="M88" s="8">
        <v>116.5693648846264</v>
      </c>
      <c r="N88" s="8">
        <v>129.59552990878927</v>
      </c>
      <c r="O88" s="8">
        <v>119.30996036304865</v>
      </c>
      <c r="P88" s="8">
        <v>81.977911646586335</v>
      </c>
      <c r="Q88" s="8">
        <v>89.375599544052236</v>
      </c>
      <c r="R88" s="8">
        <v>116.46673371347782</v>
      </c>
      <c r="S88" s="8">
        <v>229.48717948717947</v>
      </c>
      <c r="T88" s="8">
        <v>110.29717374698478</v>
      </c>
      <c r="U88" s="8">
        <v>112.66447368421051</v>
      </c>
      <c r="V88" s="8">
        <v>117.52974585318405</v>
      </c>
      <c r="W88" s="8">
        <v>77.558153283758941</v>
      </c>
      <c r="X88" s="8">
        <v>54.043363417261133</v>
      </c>
      <c r="Y88" s="8">
        <v>114.92988768022786</v>
      </c>
      <c r="Z88" s="8">
        <v>130.13032285196044</v>
      </c>
      <c r="AA88" s="8">
        <v>128.86333431423486</v>
      </c>
      <c r="AB88" s="8">
        <v>93.618676732425911</v>
      </c>
    </row>
    <row r="89" spans="1:28" hidden="1" x14ac:dyDescent="0.2">
      <c r="A89" s="7">
        <v>43395</v>
      </c>
      <c r="B89" s="8">
        <v>137.35006614857912</v>
      </c>
      <c r="C89" s="8">
        <v>79.103053435114504</v>
      </c>
      <c r="D89" s="8">
        <v>77.076958939596935</v>
      </c>
      <c r="E89" s="8">
        <v>111.74534641851517</v>
      </c>
      <c r="F89" s="8">
        <v>99.728011793435755</v>
      </c>
      <c r="G89" s="8">
        <v>215.89035957810054</v>
      </c>
      <c r="H89" s="8">
        <v>207.81176752941178</v>
      </c>
      <c r="I89" s="8">
        <v>111.3049546406141</v>
      </c>
      <c r="J89" s="8">
        <v>121.58739717386426</v>
      </c>
      <c r="K89" s="8">
        <v>111.18598832288362</v>
      </c>
      <c r="L89" s="8">
        <v>109.30125272388305</v>
      </c>
      <c r="M89" s="8">
        <v>116.6811572057842</v>
      </c>
      <c r="N89" s="8">
        <v>132.18444551173363</v>
      </c>
      <c r="O89" s="8">
        <v>120.36728370322278</v>
      </c>
      <c r="P89" s="8">
        <v>83.383539156626497</v>
      </c>
      <c r="Q89" s="8">
        <v>89.463207860197642</v>
      </c>
      <c r="R89" s="8">
        <v>114.33141863138661</v>
      </c>
      <c r="S89" s="8">
        <v>227.31754437869819</v>
      </c>
      <c r="T89" s="8">
        <v>107.21493039985985</v>
      </c>
      <c r="U89" s="8">
        <v>113.81578947368421</v>
      </c>
      <c r="V89" s="8">
        <v>115.451652939556</v>
      </c>
      <c r="W89" s="8">
        <v>77.824771844022393</v>
      </c>
      <c r="X89" s="8">
        <v>56.122447547896748</v>
      </c>
      <c r="Y89" s="8">
        <v>115.36981070579628</v>
      </c>
      <c r="Z89" s="8">
        <v>135.01302927911431</v>
      </c>
      <c r="AA89" s="8">
        <v>130.8039842982235</v>
      </c>
      <c r="AB89" s="8">
        <v>98.005841342696556</v>
      </c>
    </row>
    <row r="90" spans="1:28" hidden="1" x14ac:dyDescent="0.2">
      <c r="A90" s="7">
        <v>43402</v>
      </c>
      <c r="B90" s="8">
        <v>140.41201889041827</v>
      </c>
      <c r="C90" s="8">
        <v>78.129769847328248</v>
      </c>
      <c r="D90" s="8">
        <v>74.150612762250034</v>
      </c>
      <c r="E90" s="8">
        <v>113.61142775035277</v>
      </c>
      <c r="F90" s="8">
        <v>94.288302059248352</v>
      </c>
      <c r="G90" s="8">
        <v>230.08239397877256</v>
      </c>
      <c r="H90" s="8">
        <v>201.12940894117645</v>
      </c>
      <c r="I90" s="8">
        <v>110.08373691556174</v>
      </c>
      <c r="J90" s="8">
        <v>120.60230567414314</v>
      </c>
      <c r="K90" s="8">
        <v>112.88410429450558</v>
      </c>
      <c r="L90" s="8">
        <v>113.8602490785682</v>
      </c>
      <c r="M90" s="8">
        <v>113.1412169136451</v>
      </c>
      <c r="N90" s="8">
        <v>137.70852789253183</v>
      </c>
      <c r="O90" s="8">
        <v>116.26043553167358</v>
      </c>
      <c r="P90" s="8">
        <v>82.530125502008019</v>
      </c>
      <c r="Q90" s="8">
        <v>91.422429777356328</v>
      </c>
      <c r="R90" s="8">
        <v>111.44434171909516</v>
      </c>
      <c r="S90" s="8">
        <v>216.96252465483235</v>
      </c>
      <c r="T90" s="8">
        <v>101.52038566746056</v>
      </c>
      <c r="U90" s="8">
        <v>107.56578947368421</v>
      </c>
      <c r="V90" s="8">
        <v>109.03301521813356</v>
      </c>
      <c r="W90" s="8">
        <v>70.304314709138026</v>
      </c>
      <c r="X90" s="8">
        <v>53.571427204810526</v>
      </c>
      <c r="Y90" s="8">
        <v>111.82292856263207</v>
      </c>
      <c r="Z90" s="8">
        <v>127.71503262754185</v>
      </c>
      <c r="AA90" s="8">
        <v>128.41154049092862</v>
      </c>
      <c r="AB90" s="8">
        <v>97.738326738245462</v>
      </c>
    </row>
    <row r="91" spans="1:28" x14ac:dyDescent="0.2">
      <c r="A91" s="7">
        <v>43409</v>
      </c>
      <c r="B91" s="8">
        <v>142.78255639413479</v>
      </c>
      <c r="C91" s="8">
        <v>78.091605343511446</v>
      </c>
      <c r="D91" s="8">
        <v>83.938166620334258</v>
      </c>
      <c r="E91" s="8">
        <v>115.31284935855375</v>
      </c>
      <c r="F91" s="8">
        <v>98.821393504404526</v>
      </c>
      <c r="G91" s="8">
        <v>242.05480844030922</v>
      </c>
      <c r="H91" s="8">
        <v>212.32941741176469</v>
      </c>
      <c r="I91" s="8">
        <v>117.86461618981157</v>
      </c>
      <c r="J91" s="8">
        <v>120.96819929547422</v>
      </c>
      <c r="K91" s="8">
        <v>112.83019458882188</v>
      </c>
      <c r="L91" s="8">
        <v>115.3264551969551</v>
      </c>
      <c r="M91" s="8">
        <v>114.20940841611207</v>
      </c>
      <c r="N91" s="8">
        <v>139.6049741957039</v>
      </c>
      <c r="O91" s="8">
        <v>120.87924698673893</v>
      </c>
      <c r="P91" s="8">
        <v>88.253012048192758</v>
      </c>
      <c r="Q91" s="8">
        <v>90.793247702982598</v>
      </c>
      <c r="R91" s="8">
        <v>117.1625070604406</v>
      </c>
      <c r="S91" s="8">
        <v>213.70808678500987</v>
      </c>
      <c r="T91" s="8">
        <v>101.78300074037321</v>
      </c>
      <c r="U91" s="8">
        <v>104.85197368421053</v>
      </c>
      <c r="V91" s="8">
        <v>111.11111986295023</v>
      </c>
      <c r="W91" s="8">
        <v>69.918180654174336</v>
      </c>
      <c r="X91" s="8">
        <v>55.841832759136921</v>
      </c>
      <c r="Y91" s="8">
        <v>113.28018183338415</v>
      </c>
      <c r="Z91" s="8">
        <v>132.92789110213539</v>
      </c>
      <c r="AA91" s="8">
        <v>131.32765511169171</v>
      </c>
      <c r="AB91" s="8">
        <v>98.929965901262932</v>
      </c>
    </row>
    <row r="92" spans="1:28" hidden="1" x14ac:dyDescent="0.2">
      <c r="A92" s="7">
        <v>43416</v>
      </c>
      <c r="B92" s="8">
        <v>148.86411109648182</v>
      </c>
      <c r="C92" s="8">
        <v>92.251907251908392</v>
      </c>
      <c r="D92" s="8">
        <v>87.286099964568905</v>
      </c>
      <c r="E92" s="8">
        <v>113.72118626351187</v>
      </c>
      <c r="F92" s="8">
        <v>97.008156926342053</v>
      </c>
      <c r="G92" s="8">
        <v>234.21891820718147</v>
      </c>
      <c r="H92" s="8">
        <v>230.96470023529409</v>
      </c>
      <c r="I92" s="8">
        <v>118.17864270760643</v>
      </c>
      <c r="J92" s="8">
        <v>126.37208911826878</v>
      </c>
      <c r="K92" s="8">
        <v>115.22911517098848</v>
      </c>
      <c r="L92" s="8">
        <v>113.0355045573652</v>
      </c>
      <c r="M92" s="8">
        <v>117.351882564852</v>
      </c>
      <c r="N92" s="8">
        <v>146.32514484851836</v>
      </c>
      <c r="O92" s="8">
        <v>124.00667833069959</v>
      </c>
      <c r="P92" s="8">
        <v>91.917665662650606</v>
      </c>
      <c r="Q92" s="8">
        <v>91.748963710560119</v>
      </c>
      <c r="R92" s="8">
        <v>109.56493834321066</v>
      </c>
      <c r="S92" s="8">
        <v>214.20117357001973</v>
      </c>
      <c r="T92" s="8">
        <v>101.58949831622664</v>
      </c>
      <c r="U92" s="8">
        <v>107.81249588815788</v>
      </c>
      <c r="V92" s="8">
        <v>109.87095726063205</v>
      </c>
      <c r="W92" s="8">
        <v>67.307162838296293</v>
      </c>
      <c r="X92" s="8">
        <v>56.122447547896748</v>
      </c>
      <c r="Y92" s="8">
        <v>118.97168322715655</v>
      </c>
      <c r="Z92" s="8">
        <v>134.89139678351688</v>
      </c>
      <c r="AA92" s="8">
        <v>133.62768285889393</v>
      </c>
      <c r="AB92" s="8">
        <v>109.53307925744549</v>
      </c>
    </row>
    <row r="93" spans="1:28" hidden="1" x14ac:dyDescent="0.2">
      <c r="A93" s="7">
        <v>43423</v>
      </c>
      <c r="B93" s="8">
        <v>138.19669515182611</v>
      </c>
      <c r="C93" s="8">
        <v>88.893127480916021</v>
      </c>
      <c r="D93" s="8">
        <v>87.773827496289769</v>
      </c>
      <c r="E93" s="8">
        <v>108.75412781306957</v>
      </c>
      <c r="F93" s="8">
        <v>97.008156926342053</v>
      </c>
      <c r="G93" s="8">
        <v>252.7324709478313</v>
      </c>
      <c r="H93" s="8">
        <v>229.64705882352939</v>
      </c>
      <c r="I93" s="8">
        <v>115.73621074668527</v>
      </c>
      <c r="J93" s="8">
        <v>128.79256765529323</v>
      </c>
      <c r="K93" s="8">
        <v>113.77358681025285</v>
      </c>
      <c r="L93" s="8">
        <v>114.43298673846567</v>
      </c>
      <c r="M93" s="8">
        <v>116.76810292465277</v>
      </c>
      <c r="N93" s="8">
        <v>147.73371265763751</v>
      </c>
      <c r="O93" s="8">
        <v>122.38174896787422</v>
      </c>
      <c r="P93" s="8">
        <v>89.959839357429715</v>
      </c>
      <c r="Q93" s="8">
        <v>90.825105779310391</v>
      </c>
      <c r="R93" s="8">
        <v>105.96609000347017</v>
      </c>
      <c r="S93" s="8">
        <v>207.29783037475343</v>
      </c>
      <c r="T93" s="8">
        <v>102.18383143562771</v>
      </c>
      <c r="U93" s="8">
        <v>109.45724095394735</v>
      </c>
      <c r="V93" s="8">
        <v>109.06653960336985</v>
      </c>
      <c r="W93" s="8">
        <v>72.786614124849152</v>
      </c>
      <c r="X93" s="8">
        <v>56.122447547896748</v>
      </c>
      <c r="Y93" s="8">
        <v>120.29145230386176</v>
      </c>
      <c r="Z93" s="8">
        <v>129.05299355435261</v>
      </c>
      <c r="AA93" s="8">
        <v>139.63446595784438</v>
      </c>
      <c r="AB93" s="8">
        <v>111.0894995666099</v>
      </c>
    </row>
    <row r="94" spans="1:28" hidden="1" x14ac:dyDescent="0.2">
      <c r="A94" s="7">
        <v>43430</v>
      </c>
      <c r="B94" s="8">
        <v>135.02186813792011</v>
      </c>
      <c r="C94" s="8">
        <v>89.98091603053436</v>
      </c>
      <c r="D94" s="8">
        <v>86.525582487182092</v>
      </c>
      <c r="E94" s="8">
        <v>106.42151517132355</v>
      </c>
      <c r="F94" s="8">
        <v>93.381683770217123</v>
      </c>
      <c r="G94" s="8">
        <v>231.84799509251732</v>
      </c>
      <c r="H94" s="8">
        <v>219.85882917647061</v>
      </c>
      <c r="I94" s="8">
        <v>117.11444173063504</v>
      </c>
      <c r="J94" s="8">
        <v>130.62201324576452</v>
      </c>
      <c r="K94" s="8">
        <v>113.90835635748073</v>
      </c>
      <c r="L94" s="8">
        <v>115.57846205826061</v>
      </c>
      <c r="M94" s="8">
        <v>112.55744721009944</v>
      </c>
      <c r="N94" s="8">
        <v>143.53162663626651</v>
      </c>
      <c r="O94" s="8">
        <v>119.88870717615374</v>
      </c>
      <c r="P94" s="8">
        <v>92.871485943775085</v>
      </c>
      <c r="Q94" s="8">
        <v>91.94807170990876</v>
      </c>
      <c r="R94" s="8">
        <v>101.38355405163504</v>
      </c>
      <c r="S94" s="8">
        <v>192.20907297830371</v>
      </c>
      <c r="T94" s="8">
        <v>103.53836360852422</v>
      </c>
      <c r="U94" s="8">
        <v>106.33224095394738</v>
      </c>
      <c r="V94" s="8">
        <v>105.02765225499087</v>
      </c>
      <c r="W94" s="8">
        <v>69.596395226525559</v>
      </c>
      <c r="X94" s="8">
        <v>55.369896546686306</v>
      </c>
      <c r="Y94" s="8">
        <v>119.10915917264666</v>
      </c>
      <c r="Z94" s="8">
        <v>127.71503262754185</v>
      </c>
      <c r="AA94" s="8">
        <v>138.15587265793073</v>
      </c>
      <c r="AB94" s="8">
        <v>109.8735462000752</v>
      </c>
    </row>
    <row r="95" spans="1:28" x14ac:dyDescent="0.2">
      <c r="A95" s="7">
        <v>43437</v>
      </c>
      <c r="B95" s="8">
        <v>138.30957083492717</v>
      </c>
      <c r="C95" s="8">
        <v>95.610687022900763</v>
      </c>
      <c r="D95" s="8">
        <v>89.088200470462098</v>
      </c>
      <c r="E95" s="8">
        <v>109.49507187129922</v>
      </c>
      <c r="F95" s="8">
        <v>94.288302059248352</v>
      </c>
      <c r="G95" s="8">
        <v>263.25877815270258</v>
      </c>
      <c r="H95" s="8">
        <v>231.62353505882351</v>
      </c>
      <c r="I95" s="8">
        <v>118.63224005582693</v>
      </c>
      <c r="J95" s="8">
        <v>130.03096622659632</v>
      </c>
      <c r="K95" s="8">
        <v>115.33693458235584</v>
      </c>
      <c r="L95" s="8">
        <v>117.75486745682164</v>
      </c>
      <c r="M95" s="8">
        <v>121.72400641599785</v>
      </c>
      <c r="N95" s="8">
        <v>148.01699955906517</v>
      </c>
      <c r="O95" s="8">
        <v>125.07512465387035</v>
      </c>
      <c r="P95" s="8">
        <v>97.991967871485926</v>
      </c>
      <c r="Q95" s="8">
        <v>91.143679374700227</v>
      </c>
      <c r="R95" s="8">
        <v>99.968009437236006</v>
      </c>
      <c r="S95" s="8">
        <v>171.89349112426032</v>
      </c>
      <c r="T95" s="8">
        <v>108.85971551789125</v>
      </c>
      <c r="U95" s="8">
        <v>107.15460115131579</v>
      </c>
      <c r="V95" s="8">
        <v>110.67538664908285</v>
      </c>
      <c r="W95" s="8">
        <v>70.727224530492549</v>
      </c>
      <c r="X95" s="8">
        <v>54.528059833467857</v>
      </c>
      <c r="Y95" s="8">
        <v>121.88617877058508</v>
      </c>
      <c r="Z95" s="8">
        <v>134.66551059366657</v>
      </c>
      <c r="AA95" s="8">
        <v>152.47972227620622</v>
      </c>
      <c r="AB95" s="8">
        <v>110.48152288334254</v>
      </c>
    </row>
    <row r="96" spans="1:28" hidden="1" x14ac:dyDescent="0.2">
      <c r="A96" s="7">
        <v>43444</v>
      </c>
      <c r="B96" s="8">
        <v>132.01635958728545</v>
      </c>
      <c r="C96" s="8">
        <v>92.652671755725194</v>
      </c>
      <c r="D96" s="8">
        <v>83.442176709579428</v>
      </c>
      <c r="E96" s="8">
        <v>97.667403823677489</v>
      </c>
      <c r="F96" s="8">
        <v>91.56844719215465</v>
      </c>
      <c r="G96" s="8">
        <v>245.61964779519676</v>
      </c>
      <c r="H96" s="8">
        <v>221.1764705882353</v>
      </c>
      <c r="I96" s="8">
        <v>112.35171318911374</v>
      </c>
      <c r="J96" s="8">
        <v>130.11539910260061</v>
      </c>
      <c r="K96" s="8">
        <v>113.74663802210128</v>
      </c>
      <c r="L96" s="8">
        <v>103.13859779433687</v>
      </c>
      <c r="M96" s="8">
        <v>116.75567962350814</v>
      </c>
      <c r="N96" s="8">
        <v>143.97230415529896</v>
      </c>
      <c r="O96" s="8">
        <v>114.49082391743626</v>
      </c>
      <c r="P96" s="8">
        <v>89.809231927710826</v>
      </c>
      <c r="Q96" s="8">
        <v>90.88882193196595</v>
      </c>
      <c r="R96" s="8">
        <v>99.992000959756865</v>
      </c>
      <c r="S96" s="8">
        <v>163.60946745562129</v>
      </c>
      <c r="T96" s="8">
        <v>98.396688276342474</v>
      </c>
      <c r="U96" s="8">
        <v>103.28947779605262</v>
      </c>
      <c r="V96" s="8">
        <v>97.117484401457503</v>
      </c>
      <c r="W96" s="8">
        <v>65.394868954533479</v>
      </c>
      <c r="X96" s="8">
        <v>51.020406861724311</v>
      </c>
      <c r="Y96" s="8">
        <v>114.37998114874846</v>
      </c>
      <c r="Z96" s="8">
        <v>121.04257986173033</v>
      </c>
      <c r="AA96" s="8">
        <v>136.11253656548453</v>
      </c>
      <c r="AB96" s="8">
        <v>107.83074454429691</v>
      </c>
    </row>
    <row r="97" spans="1:28" hidden="1" x14ac:dyDescent="0.2">
      <c r="A97" s="7">
        <v>43451</v>
      </c>
      <c r="B97" s="8">
        <v>128.71454372592589</v>
      </c>
      <c r="C97" s="8">
        <v>99.73281984732823</v>
      </c>
      <c r="D97" s="8">
        <v>83.400841668175246</v>
      </c>
      <c r="E97" s="8">
        <v>99.890241486840921</v>
      </c>
      <c r="F97" s="8">
        <v>90.661828903123421</v>
      </c>
      <c r="G97" s="8">
        <v>235.27828425629247</v>
      </c>
      <c r="H97" s="8">
        <v>211.38824094117646</v>
      </c>
      <c r="I97" s="8">
        <v>113.32868108862526</v>
      </c>
      <c r="J97" s="8">
        <v>130.73459698099063</v>
      </c>
      <c r="K97" s="8">
        <v>112.69542638930297</v>
      </c>
      <c r="L97" s="8">
        <v>103.11568370603969</v>
      </c>
      <c r="M97" s="8">
        <v>116.09737756558496</v>
      </c>
      <c r="N97" s="8">
        <v>143.84639606788804</v>
      </c>
      <c r="O97" s="8">
        <v>111.04062239378125</v>
      </c>
      <c r="P97" s="8">
        <v>84.437751004016064</v>
      </c>
      <c r="Q97" s="8">
        <v>92.13921937144346</v>
      </c>
      <c r="R97" s="8">
        <v>96.305179971967533</v>
      </c>
      <c r="S97" s="8">
        <v>158.2840138067061</v>
      </c>
      <c r="T97" s="8">
        <v>97.290948093737342</v>
      </c>
      <c r="U97" s="8">
        <v>102.4671052631579</v>
      </c>
      <c r="V97" s="8">
        <v>91.922238710314687</v>
      </c>
      <c r="W97" s="8">
        <v>63.951457128384391</v>
      </c>
      <c r="X97" s="8">
        <v>52.793366000169243</v>
      </c>
      <c r="Y97" s="8">
        <v>113.08771550969799</v>
      </c>
      <c r="Z97" s="8">
        <v>124.29192049160594</v>
      </c>
      <c r="AA97" s="8">
        <v>135.54779377295199</v>
      </c>
      <c r="AB97" s="8">
        <v>110.01946546787282</v>
      </c>
    </row>
    <row r="98" spans="1:28" hidden="1" x14ac:dyDescent="0.2">
      <c r="A98" s="7">
        <v>43458</v>
      </c>
      <c r="B98" s="8">
        <v>122.11090353700141</v>
      </c>
      <c r="C98" s="8">
        <v>95.610687022900763</v>
      </c>
      <c r="D98" s="8">
        <v>76.299910917583617</v>
      </c>
      <c r="E98" s="8">
        <v>101.50934146593531</v>
      </c>
      <c r="F98" s="8">
        <v>87.488664891514105</v>
      </c>
      <c r="G98" s="8">
        <v>200.01680679305855</v>
      </c>
      <c r="H98" s="8">
        <v>210.25881788235293</v>
      </c>
      <c r="I98" s="8">
        <v>105.02442428471738</v>
      </c>
      <c r="J98" s="8">
        <v>124.90853433460553</v>
      </c>
      <c r="K98" s="8">
        <v>109.6765502564643</v>
      </c>
      <c r="L98" s="8">
        <v>102.88659322398198</v>
      </c>
      <c r="M98" s="8">
        <v>109.58887195158684</v>
      </c>
      <c r="N98" s="8">
        <v>137.11048336307076</v>
      </c>
      <c r="O98" s="8">
        <v>103.38341799406608</v>
      </c>
      <c r="P98" s="8">
        <v>78.313253012048193</v>
      </c>
      <c r="Q98" s="8">
        <v>91.414463864518396</v>
      </c>
      <c r="R98" s="8">
        <v>75.975687172299359</v>
      </c>
      <c r="S98" s="8">
        <v>145.75936883629191</v>
      </c>
      <c r="T98" s="8">
        <v>91.140295539469136</v>
      </c>
      <c r="U98" s="8">
        <v>96.792767269736842</v>
      </c>
      <c r="V98" s="8">
        <v>82.788677150617644</v>
      </c>
      <c r="W98" s="8">
        <v>60.908340376252838</v>
      </c>
      <c r="X98" s="8">
        <v>49.999998724489828</v>
      </c>
      <c r="Y98" s="8">
        <v>101.86967285866572</v>
      </c>
      <c r="Z98" s="8">
        <v>113.25803932681215</v>
      </c>
      <c r="AA98" s="8">
        <v>121.64493502048397</v>
      </c>
      <c r="AB98" s="8">
        <v>107.97666381209454</v>
      </c>
    </row>
    <row r="99" spans="1:28" x14ac:dyDescent="0.2">
      <c r="A99" s="7">
        <v>43465</v>
      </c>
      <c r="B99" s="8">
        <v>130.76053912400712</v>
      </c>
      <c r="C99" s="8">
        <v>93.912214885496184</v>
      </c>
      <c r="D99" s="8">
        <v>80.540629242451615</v>
      </c>
      <c r="E99" s="8">
        <v>101.2623601131921</v>
      </c>
      <c r="F99" s="8">
        <v>87.488664891514105</v>
      </c>
      <c r="G99" s="8">
        <v>228.72036608844178</v>
      </c>
      <c r="H99" s="8">
        <v>201.41176470588235</v>
      </c>
      <c r="I99" s="8">
        <v>108.11235519888346</v>
      </c>
      <c r="J99" s="8">
        <v>129.32733547220195</v>
      </c>
      <c r="K99" s="8">
        <v>107.54717820271611</v>
      </c>
      <c r="L99" s="8">
        <v>105.33791040834315</v>
      </c>
      <c r="M99" s="8">
        <v>111.68798381100527</v>
      </c>
      <c r="N99" s="8">
        <v>138.4639630395977</v>
      </c>
      <c r="O99" s="8">
        <v>108.6143552279211</v>
      </c>
      <c r="P99" s="8">
        <v>80.572284136546173</v>
      </c>
      <c r="Q99" s="8">
        <v>91.334821461210922</v>
      </c>
      <c r="R99" s="8">
        <v>77.087330637497359</v>
      </c>
      <c r="S99" s="8">
        <v>151.08481262327416</v>
      </c>
      <c r="T99" s="8">
        <v>94.706287345025231</v>
      </c>
      <c r="U99" s="8">
        <v>98.519732730263158</v>
      </c>
      <c r="V99" s="8">
        <v>87.112454738141594</v>
      </c>
      <c r="W99" s="8">
        <v>60.338327489335128</v>
      </c>
      <c r="X99" s="8">
        <v>49.454080371069374</v>
      </c>
      <c r="Y99" s="8">
        <v>105.38906531176974</v>
      </c>
      <c r="Z99" s="8">
        <v>117.98436608139646</v>
      </c>
      <c r="AA99" s="8">
        <v>124.75613640780507</v>
      </c>
      <c r="AB99" s="8">
        <v>107.68482527649927</v>
      </c>
    </row>
    <row r="100" spans="1:28" hidden="1" x14ac:dyDescent="0.2">
      <c r="A100" s="7">
        <v>43472</v>
      </c>
      <c r="B100" s="8">
        <v>132.1010286961608</v>
      </c>
      <c r="C100" s="8">
        <v>95.610687022900763</v>
      </c>
      <c r="D100" s="8">
        <v>83.55790788164083</v>
      </c>
      <c r="E100" s="8">
        <v>103.95171262084042</v>
      </c>
      <c r="F100" s="8">
        <v>88.395283180545334</v>
      </c>
      <c r="G100" s="8">
        <v>234.82426711242192</v>
      </c>
      <c r="H100" s="8">
        <v>205.55293552941177</v>
      </c>
      <c r="I100" s="8">
        <v>105.35589672016748</v>
      </c>
      <c r="J100" s="8">
        <v>135.0126719677082</v>
      </c>
      <c r="K100" s="8">
        <v>110.88949100631366</v>
      </c>
      <c r="L100" s="8">
        <v>104.81099176123749</v>
      </c>
      <c r="M100" s="8">
        <v>109.76276338932398</v>
      </c>
      <c r="N100" s="8">
        <v>140.17941154895482</v>
      </c>
      <c r="O100" s="8">
        <v>111.77518334502356</v>
      </c>
      <c r="P100" s="8">
        <v>83.534131526104403</v>
      </c>
      <c r="Q100" s="8">
        <v>91.661355394414713</v>
      </c>
      <c r="R100" s="8">
        <v>88.899554631321536</v>
      </c>
      <c r="S100" s="8">
        <v>157.49506903353057</v>
      </c>
      <c r="T100" s="8">
        <v>95.024190601912665</v>
      </c>
      <c r="U100" s="8">
        <v>99.506583059210527</v>
      </c>
      <c r="V100" s="8">
        <v>92.726669774649565</v>
      </c>
      <c r="W100" s="8">
        <v>63.013701287497504</v>
      </c>
      <c r="X100" s="8">
        <v>49.127547216134005</v>
      </c>
      <c r="Y100" s="8">
        <v>108.90844676679809</v>
      </c>
      <c r="Z100" s="8">
        <v>118.15812542412034</v>
      </c>
      <c r="AA100" s="8">
        <v>128.3396645275661</v>
      </c>
      <c r="AB100" s="8">
        <v>108.99805977617021</v>
      </c>
    </row>
    <row r="101" spans="1:28" hidden="1" x14ac:dyDescent="0.2">
      <c r="A101" s="7">
        <v>43479</v>
      </c>
      <c r="B101" s="8">
        <v>133.31451813258707</v>
      </c>
      <c r="C101" s="8">
        <v>96.259540839694651</v>
      </c>
      <c r="D101" s="8">
        <v>83.301641867391567</v>
      </c>
      <c r="E101" s="8">
        <v>110.15368332347329</v>
      </c>
      <c r="F101" s="8">
        <v>90.661828903123421</v>
      </c>
      <c r="G101" s="8">
        <v>247.63746682970461</v>
      </c>
      <c r="H101" s="8">
        <v>200.56471152941177</v>
      </c>
      <c r="I101" s="8">
        <v>105.68737264480113</v>
      </c>
      <c r="J101" s="8">
        <v>132.19814895013087</v>
      </c>
      <c r="K101" s="8">
        <v>111.61725518668146</v>
      </c>
      <c r="L101" s="8">
        <v>114.06643463613129</v>
      </c>
      <c r="M101" s="8">
        <v>104.76958875246332</v>
      </c>
      <c r="N101" s="8">
        <v>142.7604620276918</v>
      </c>
      <c r="O101" s="8">
        <v>110.03895960019943</v>
      </c>
      <c r="P101" s="8">
        <v>86.044171686746978</v>
      </c>
      <c r="Q101" s="8">
        <v>91.127747549024335</v>
      </c>
      <c r="R101" s="8">
        <v>99.312219295327736</v>
      </c>
      <c r="S101" s="8">
        <v>160.15779092702167</v>
      </c>
      <c r="T101" s="8">
        <v>96.37872139263915</v>
      </c>
      <c r="U101" s="8">
        <v>101.06907894736841</v>
      </c>
      <c r="V101" s="8">
        <v>94.017093816560887</v>
      </c>
      <c r="W101" s="8">
        <v>66.957804549723392</v>
      </c>
      <c r="X101" s="8">
        <v>52.283164482572332</v>
      </c>
      <c r="Y101" s="8">
        <v>111.43799866477862</v>
      </c>
      <c r="Z101" s="8">
        <v>121.25108638142636</v>
      </c>
      <c r="AA101" s="8">
        <v>134.44912552057832</v>
      </c>
      <c r="AB101" s="8">
        <v>108.41440702404704</v>
      </c>
    </row>
    <row r="102" spans="1:28" hidden="1" x14ac:dyDescent="0.2">
      <c r="A102" s="7">
        <v>43486</v>
      </c>
      <c r="B102" s="8">
        <v>137.08197811138797</v>
      </c>
      <c r="C102" s="8">
        <v>99.045801526717554</v>
      </c>
      <c r="D102" s="8">
        <v>85.202942174068426</v>
      </c>
      <c r="E102" s="8">
        <v>116.95938622170068</v>
      </c>
      <c r="F102" s="8">
        <v>92.475065481185879</v>
      </c>
      <c r="G102" s="8">
        <v>264.38539323380877</v>
      </c>
      <c r="H102" s="8">
        <v>209.50588800000003</v>
      </c>
      <c r="I102" s="8">
        <v>109.08931960921144</v>
      </c>
      <c r="J102" s="8">
        <v>134.08387374286167</v>
      </c>
      <c r="K102" s="8">
        <v>113.12669190539187</v>
      </c>
      <c r="L102" s="8">
        <v>115.21190995592623</v>
      </c>
      <c r="M102" s="8">
        <v>107.83753303098911</v>
      </c>
      <c r="N102" s="8">
        <v>143.41359547665101</v>
      </c>
      <c r="O102" s="8">
        <v>114.72454568112511</v>
      </c>
      <c r="P102" s="8">
        <v>88.152605421686744</v>
      </c>
      <c r="Q102" s="8">
        <v>92.386111697771781</v>
      </c>
      <c r="R102" s="8">
        <v>109.35700888230157</v>
      </c>
      <c r="S102" s="8">
        <v>167.25837278106508</v>
      </c>
      <c r="T102" s="8">
        <v>98.756045577223091</v>
      </c>
      <c r="U102" s="8">
        <v>103.125</v>
      </c>
      <c r="V102" s="8">
        <v>105.02765225499087</v>
      </c>
      <c r="W102" s="8">
        <v>67.095711145418164</v>
      </c>
      <c r="X102" s="8">
        <v>53.035715483782766</v>
      </c>
      <c r="Y102" s="8">
        <v>114.81990417431686</v>
      </c>
      <c r="Z102" s="8">
        <v>124.23979364447948</v>
      </c>
      <c r="AA102" s="8">
        <v>141.99609243244782</v>
      </c>
      <c r="AB102" s="8">
        <v>109.31420765146925</v>
      </c>
    </row>
    <row r="103" spans="1:28" x14ac:dyDescent="0.2">
      <c r="A103" s="7">
        <v>43493</v>
      </c>
      <c r="B103" s="8">
        <v>136.20713265667564</v>
      </c>
      <c r="C103" s="8">
        <v>98.893132061068698</v>
      </c>
      <c r="D103" s="8">
        <v>82.698189776819135</v>
      </c>
      <c r="E103" s="8">
        <v>119.3194357474992</v>
      </c>
      <c r="F103" s="8">
        <v>92.475065481185879</v>
      </c>
      <c r="G103" s="8">
        <v>268.5051123506791</v>
      </c>
      <c r="H103" s="8">
        <v>205.1764705882353</v>
      </c>
      <c r="I103" s="8">
        <v>113.04955338450802</v>
      </c>
      <c r="J103" s="8">
        <v>129.91838249137018</v>
      </c>
      <c r="K103" s="8">
        <v>113.20755174693606</v>
      </c>
      <c r="L103" s="8">
        <v>118.05268416711641</v>
      </c>
      <c r="M103" s="8">
        <v>107.46490479530731</v>
      </c>
      <c r="N103" s="8">
        <v>144.05098766051327</v>
      </c>
      <c r="O103" s="8">
        <v>114.51307878715812</v>
      </c>
      <c r="P103" s="8">
        <v>88.554211847389553</v>
      </c>
      <c r="Q103" s="8">
        <v>92.386111697771781</v>
      </c>
      <c r="R103" s="8">
        <v>110.05278302900845</v>
      </c>
      <c r="S103" s="8">
        <v>162.42602564102563</v>
      </c>
      <c r="T103" s="8">
        <v>96.475473295797471</v>
      </c>
      <c r="U103" s="8">
        <v>102.22039884868421</v>
      </c>
      <c r="V103" s="8">
        <v>105.89911365507336</v>
      </c>
      <c r="W103" s="8">
        <v>67.389909921575153</v>
      </c>
      <c r="X103" s="8">
        <v>56.071427141035024</v>
      </c>
      <c r="Y103" s="8">
        <v>114.59994816057046</v>
      </c>
      <c r="Z103" s="8">
        <v>134.17897887365731</v>
      </c>
      <c r="AA103" s="8">
        <v>142.73539010920413</v>
      </c>
      <c r="AB103" s="8">
        <v>113.25389655904165</v>
      </c>
    </row>
    <row r="104" spans="1:28" hidden="1" x14ac:dyDescent="0.2">
      <c r="A104" s="7">
        <v>43500</v>
      </c>
      <c r="B104" s="8">
        <v>132.43967408890896</v>
      </c>
      <c r="C104" s="8">
        <v>103.81679389312977</v>
      </c>
      <c r="D104" s="8">
        <v>86.186658789892874</v>
      </c>
      <c r="E104" s="8">
        <v>122.00878825514754</v>
      </c>
      <c r="F104" s="8">
        <v>97.008156926342053</v>
      </c>
      <c r="G104" s="8">
        <v>286.9009452345561</v>
      </c>
      <c r="H104" s="8">
        <v>203.29411764705881</v>
      </c>
      <c r="I104" s="8">
        <v>117.95184926727144</v>
      </c>
      <c r="J104" s="8">
        <v>136.8139666989577</v>
      </c>
      <c r="K104" s="8">
        <v>116.1994669622426</v>
      </c>
      <c r="L104" s="8">
        <v>119.95417777987728</v>
      </c>
      <c r="M104" s="8">
        <v>109.68823227702813</v>
      </c>
      <c r="N104" s="8">
        <v>139.51053683489872</v>
      </c>
      <c r="O104" s="8">
        <v>115.51475048446858</v>
      </c>
      <c r="P104" s="8">
        <v>90.110446787148589</v>
      </c>
      <c r="Q104" s="8">
        <v>91.613571863867037</v>
      </c>
      <c r="R104" s="8">
        <v>117.81029816210575</v>
      </c>
      <c r="S104" s="8">
        <v>160.65089743589743</v>
      </c>
      <c r="T104" s="8">
        <v>106.05391170847025</v>
      </c>
      <c r="U104" s="8">
        <v>102.7138157894737</v>
      </c>
      <c r="V104" s="8">
        <v>106.41863939730649</v>
      </c>
      <c r="W104" s="8">
        <v>70.690448764101745</v>
      </c>
      <c r="X104" s="8">
        <v>54.936223088361658</v>
      </c>
      <c r="Y104" s="8">
        <v>119.0266763548715</v>
      </c>
      <c r="Z104" s="8">
        <v>135.89921869503422</v>
      </c>
      <c r="AA104" s="8">
        <v>151.23728772191487</v>
      </c>
      <c r="AB104" s="8">
        <v>111.62452391169863</v>
      </c>
    </row>
    <row r="105" spans="1:28" hidden="1" x14ac:dyDescent="0.2">
      <c r="A105" s="7">
        <v>43507</v>
      </c>
      <c r="B105" s="8">
        <v>134.96542676878397</v>
      </c>
      <c r="C105" s="8">
        <v>98.39694198473282</v>
      </c>
      <c r="D105" s="8">
        <v>86.079189996865423</v>
      </c>
      <c r="E105" s="8">
        <v>113.8858459871485</v>
      </c>
      <c r="F105" s="8">
        <v>98.821393504404526</v>
      </c>
      <c r="G105" s="8">
        <v>299.3946527762796</v>
      </c>
      <c r="H105" s="8">
        <v>204.14117082352939</v>
      </c>
      <c r="I105" s="8">
        <v>118.91138171667831</v>
      </c>
      <c r="J105" s="8">
        <v>137.01098049566508</v>
      </c>
      <c r="K105" s="8">
        <v>116.84636186710358</v>
      </c>
      <c r="L105" s="8">
        <v>115.02862932285778</v>
      </c>
      <c r="M105" s="8">
        <v>111.14147407423987</v>
      </c>
      <c r="N105" s="8">
        <v>137.89738923674238</v>
      </c>
      <c r="O105" s="8">
        <v>113.25543045643695</v>
      </c>
      <c r="P105" s="8">
        <v>91.265060240963848</v>
      </c>
      <c r="Q105" s="8">
        <v>92.656895391157946</v>
      </c>
      <c r="R105" s="8">
        <v>117.29046931149657</v>
      </c>
      <c r="S105" s="8">
        <v>149.80276134122286</v>
      </c>
      <c r="T105" s="8">
        <v>104.89288334189035</v>
      </c>
      <c r="U105" s="8">
        <v>105.50986842105263</v>
      </c>
      <c r="V105" s="8">
        <v>104.5919257446598</v>
      </c>
      <c r="W105" s="8">
        <v>70.046891699371855</v>
      </c>
      <c r="X105" s="8">
        <v>54.591835342045016</v>
      </c>
      <c r="Y105" s="8">
        <v>120.51141931568378</v>
      </c>
      <c r="Z105" s="8">
        <v>139.02693899264881</v>
      </c>
      <c r="AA105" s="8">
        <v>152.21275954628564</v>
      </c>
      <c r="AB105" s="8">
        <v>113.1566154259054</v>
      </c>
    </row>
    <row r="106" spans="1:28" hidden="1" x14ac:dyDescent="0.2">
      <c r="A106" s="7">
        <v>43514</v>
      </c>
      <c r="B106" s="8">
        <v>144.46168007076281</v>
      </c>
      <c r="C106" s="8">
        <v>105.72519083969465</v>
      </c>
      <c r="D106" s="8">
        <v>93.411588878138474</v>
      </c>
      <c r="E106" s="8">
        <v>116.52031374974278</v>
      </c>
      <c r="F106" s="8">
        <v>99.728011793435755</v>
      </c>
      <c r="G106" s="8">
        <v>297.69630069453001</v>
      </c>
      <c r="H106" s="8">
        <v>209.88235294117646</v>
      </c>
      <c r="I106" s="8">
        <v>122.47033496161899</v>
      </c>
      <c r="J106" s="8">
        <v>140.64171800286289</v>
      </c>
      <c r="K106" s="8">
        <v>120.4582218514106</v>
      </c>
      <c r="L106" s="8">
        <v>118.87742639736878</v>
      </c>
      <c r="M106" s="8">
        <v>115.78685714105434</v>
      </c>
      <c r="N106" s="8">
        <v>142.51652356757126</v>
      </c>
      <c r="O106" s="8">
        <v>116.76127583219311</v>
      </c>
      <c r="P106" s="8">
        <v>89.959839357429715</v>
      </c>
      <c r="Q106" s="8">
        <v>92.792293609307009</v>
      </c>
      <c r="R106" s="8">
        <v>120.32149375942502</v>
      </c>
      <c r="S106" s="8">
        <v>161.83431952662721</v>
      </c>
      <c r="T106" s="8">
        <v>108.23773346890762</v>
      </c>
      <c r="U106" s="8">
        <v>111.26644325657895</v>
      </c>
      <c r="V106" s="8">
        <v>106.80409273685578</v>
      </c>
      <c r="W106" s="8">
        <v>70.295119158640773</v>
      </c>
      <c r="X106" s="8">
        <v>54.094386375143202</v>
      </c>
      <c r="Y106" s="8">
        <v>120.92384165311634</v>
      </c>
      <c r="Z106" s="8">
        <v>141.82450724282376</v>
      </c>
      <c r="AA106" s="8">
        <v>151.55560890805637</v>
      </c>
      <c r="AB106" s="8">
        <v>111.35700930724752</v>
      </c>
    </row>
    <row r="107" spans="1:28" x14ac:dyDescent="0.2">
      <c r="A107" s="7">
        <v>43521</v>
      </c>
      <c r="B107" s="8">
        <v>141.27275118077813</v>
      </c>
      <c r="C107" s="8">
        <v>104.58015267175573</v>
      </c>
      <c r="D107" s="8">
        <v>93.775317072205382</v>
      </c>
      <c r="E107" s="8">
        <v>123.49067637160682</v>
      </c>
      <c r="F107" s="8">
        <v>99.728011793435755</v>
      </c>
      <c r="G107" s="8">
        <v>312.46007041432534</v>
      </c>
      <c r="H107" s="8">
        <v>202.16470870588233</v>
      </c>
      <c r="I107" s="8">
        <v>121.44103279832518</v>
      </c>
      <c r="J107" s="8">
        <v>138.86856568726614</v>
      </c>
      <c r="K107" s="8">
        <v>122.50674619299514</v>
      </c>
      <c r="L107" s="8">
        <v>124.5589839835517</v>
      </c>
      <c r="M107" s="8">
        <v>116.65631060349497</v>
      </c>
      <c r="N107" s="8">
        <v>144.73559183607821</v>
      </c>
      <c r="O107" s="8">
        <v>117.69616288694853</v>
      </c>
      <c r="P107" s="8">
        <v>86.84738453815261</v>
      </c>
      <c r="Q107" s="8">
        <v>92.481685926755119</v>
      </c>
      <c r="R107" s="8">
        <v>120.59340354611803</v>
      </c>
      <c r="S107" s="8">
        <v>168.44181459566073</v>
      </c>
      <c r="T107" s="8">
        <v>112.66068314196775</v>
      </c>
      <c r="U107" s="8">
        <v>112.66447368421051</v>
      </c>
      <c r="V107" s="8">
        <v>108.24534634641682</v>
      </c>
      <c r="W107" s="8">
        <v>69.394139084144683</v>
      </c>
      <c r="X107" s="8">
        <v>60.446427029427888</v>
      </c>
      <c r="Y107" s="8">
        <v>122.87599732955725</v>
      </c>
      <c r="Z107" s="8">
        <v>142.43267145843043</v>
      </c>
      <c r="AA107" s="8">
        <v>162.13163119551933</v>
      </c>
      <c r="AB107" s="8">
        <v>111.25973303792476</v>
      </c>
    </row>
    <row r="108" spans="1:28" hidden="1" x14ac:dyDescent="0.2">
      <c r="A108" s="7">
        <v>43528</v>
      </c>
      <c r="B108" s="8">
        <v>138.45068272397279</v>
      </c>
      <c r="C108" s="8">
        <v>103.43511450381679</v>
      </c>
      <c r="D108" s="8">
        <v>93.535588215792444</v>
      </c>
      <c r="E108" s="8">
        <v>126.78376107484968</v>
      </c>
      <c r="F108" s="8">
        <v>94.288302059248352</v>
      </c>
      <c r="G108" s="8">
        <v>323.4908386835238</v>
      </c>
      <c r="H108" s="8">
        <v>195.48235011764706</v>
      </c>
      <c r="I108" s="8">
        <v>124.04047103977669</v>
      </c>
      <c r="J108" s="8">
        <v>138.8404260861364</v>
      </c>
      <c r="K108" s="8">
        <v>123.01887155062825</v>
      </c>
      <c r="L108" s="8">
        <v>120.98510556769276</v>
      </c>
      <c r="M108" s="8">
        <v>114.90498037746913</v>
      </c>
      <c r="N108" s="8">
        <v>145.22348134681334</v>
      </c>
      <c r="O108" s="8">
        <v>116.77239881518975</v>
      </c>
      <c r="P108" s="8">
        <v>84.738950803212859</v>
      </c>
      <c r="Q108" s="8">
        <v>92.505578090244953</v>
      </c>
      <c r="R108" s="8">
        <v>143.15418951412195</v>
      </c>
      <c r="S108" s="8">
        <v>173.66864891518736</v>
      </c>
      <c r="T108" s="8">
        <v>112.32895542028902</v>
      </c>
      <c r="U108" s="8">
        <v>110.11513569078946</v>
      </c>
      <c r="V108" s="8">
        <v>108.14479832896929</v>
      </c>
      <c r="W108" s="8">
        <v>75.940057256781941</v>
      </c>
      <c r="X108" s="8">
        <v>63.533164195582536</v>
      </c>
      <c r="Y108" s="8">
        <v>124.99312689010522</v>
      </c>
      <c r="Z108" s="8">
        <v>142.22415277539795</v>
      </c>
      <c r="AA108" s="8">
        <v>169.01120001038299</v>
      </c>
      <c r="AB108" s="8">
        <v>109.77626993075242</v>
      </c>
    </row>
    <row r="109" spans="1:28" hidden="1" x14ac:dyDescent="0.2">
      <c r="A109" s="7">
        <v>43535</v>
      </c>
      <c r="B109" s="8">
        <v>138.33779716363213</v>
      </c>
      <c r="C109" s="8">
        <v>100</v>
      </c>
      <c r="D109" s="8">
        <v>93.849713202862588</v>
      </c>
      <c r="E109" s="8">
        <v>115.97146081072782</v>
      </c>
      <c r="F109" s="8">
        <v>90.208519758607792</v>
      </c>
      <c r="G109" s="8">
        <v>321.15352579193666</v>
      </c>
      <c r="H109" s="8">
        <v>208.56471152941177</v>
      </c>
      <c r="I109" s="8">
        <v>121.89463014654571</v>
      </c>
      <c r="J109" s="8">
        <v>139.54405684053074</v>
      </c>
      <c r="K109" s="8">
        <v>125.2021640917317</v>
      </c>
      <c r="L109" s="8">
        <v>114.75371753705763</v>
      </c>
      <c r="M109" s="8">
        <v>112.99217332027889</v>
      </c>
      <c r="N109" s="8">
        <v>141.64305726088989</v>
      </c>
      <c r="O109" s="8">
        <v>115.72621626546949</v>
      </c>
      <c r="P109" s="8">
        <v>79.91967871485943</v>
      </c>
      <c r="Q109" s="8">
        <v>93.42147568368074</v>
      </c>
      <c r="R109" s="8">
        <v>131.17402646213989</v>
      </c>
      <c r="S109" s="8">
        <v>167.06115384615384</v>
      </c>
      <c r="T109" s="8">
        <v>109.46786342689325</v>
      </c>
      <c r="U109" s="8">
        <v>111.10197368421053</v>
      </c>
      <c r="V109" s="8">
        <v>104.79303015897537</v>
      </c>
      <c r="W109" s="8">
        <v>74.29438285265374</v>
      </c>
      <c r="X109" s="8">
        <v>63.852041738468323</v>
      </c>
      <c r="Y109" s="8">
        <v>125.51554373152445</v>
      </c>
      <c r="Z109" s="8">
        <v>138.80104063946206</v>
      </c>
      <c r="AA109" s="8">
        <v>161.86466846559878</v>
      </c>
      <c r="AB109" s="8">
        <v>108.68190703705774</v>
      </c>
    </row>
    <row r="110" spans="1:28" hidden="1" x14ac:dyDescent="0.2">
      <c r="A110" s="7">
        <v>43542</v>
      </c>
      <c r="B110" s="8">
        <v>138.70466888508528</v>
      </c>
      <c r="C110" s="8">
        <v>107.06106870229009</v>
      </c>
      <c r="D110" s="8">
        <v>93.361991457700327</v>
      </c>
      <c r="E110" s="8">
        <v>121.62459503976922</v>
      </c>
      <c r="F110" s="8">
        <v>87.035355746998476</v>
      </c>
      <c r="G110" s="8">
        <v>343.87085347451062</v>
      </c>
      <c r="H110" s="8">
        <v>197.74118211764707</v>
      </c>
      <c r="I110" s="8">
        <v>127.33774947662246</v>
      </c>
      <c r="J110" s="8">
        <v>144.58204459842514</v>
      </c>
      <c r="K110" s="8">
        <v>126.28032451268159</v>
      </c>
      <c r="L110" s="8">
        <v>111.95875546580731</v>
      </c>
      <c r="M110" s="8">
        <v>115.83654165106094</v>
      </c>
      <c r="N110" s="8">
        <v>146.34875123782263</v>
      </c>
      <c r="O110" s="8">
        <v>118.58653908929415</v>
      </c>
      <c r="P110" s="8">
        <v>83.935737951807226</v>
      </c>
      <c r="Q110" s="8">
        <v>91.677288016522581</v>
      </c>
      <c r="R110" s="8">
        <v>137.02015405454131</v>
      </c>
      <c r="S110" s="8">
        <v>165.28599605522683</v>
      </c>
      <c r="T110" s="8">
        <v>111.70698304649571</v>
      </c>
      <c r="U110" s="8">
        <v>112.17105674342105</v>
      </c>
      <c r="V110" s="8">
        <v>109.2843995067672</v>
      </c>
      <c r="W110" s="8">
        <v>75.305696661920479</v>
      </c>
      <c r="X110" s="8">
        <v>63.265301957517806</v>
      </c>
      <c r="Y110" s="8">
        <v>127.3302234624752</v>
      </c>
      <c r="Z110" s="8">
        <v>147.6107705927154</v>
      </c>
      <c r="AA110" s="8">
        <v>165.59195569968125</v>
      </c>
      <c r="AB110" s="8">
        <v>111.62452391169863</v>
      </c>
    </row>
    <row r="111" spans="1:28" x14ac:dyDescent="0.2">
      <c r="A111" s="7">
        <v>43549</v>
      </c>
      <c r="B111" s="8">
        <v>137.99915177088394</v>
      </c>
      <c r="C111" s="8">
        <v>102.6335854961832</v>
      </c>
      <c r="D111" s="8">
        <v>93.866249534047711</v>
      </c>
      <c r="E111" s="8">
        <v>117.78265739751137</v>
      </c>
      <c r="F111" s="8">
        <v>87.488664891514105</v>
      </c>
      <c r="G111" s="8">
        <v>333.02505409408013</v>
      </c>
      <c r="H111" s="8">
        <v>191.62353505882353</v>
      </c>
      <c r="I111" s="8">
        <v>122.80181437543615</v>
      </c>
      <c r="J111" s="8">
        <v>143.45624102044025</v>
      </c>
      <c r="K111" s="8">
        <v>126.49596333541631</v>
      </c>
      <c r="L111" s="8">
        <v>108.63687474745132</v>
      </c>
      <c r="M111" s="8">
        <v>112.25934015005987</v>
      </c>
      <c r="N111" s="8">
        <v>146.56121897133744</v>
      </c>
      <c r="O111" s="8">
        <v>110.8402873865395</v>
      </c>
      <c r="P111" s="8">
        <v>79.668674698795172</v>
      </c>
      <c r="Q111" s="8">
        <v>92.274612014568518</v>
      </c>
      <c r="R111" s="8">
        <v>134.95681274026862</v>
      </c>
      <c r="S111" s="8">
        <v>155.22682445759369</v>
      </c>
      <c r="T111" s="8">
        <v>109.19143356437964</v>
      </c>
      <c r="U111" s="8">
        <v>110.85525904605262</v>
      </c>
      <c r="V111" s="8">
        <v>102.19541150311417</v>
      </c>
      <c r="W111" s="8">
        <v>73.549694039248706</v>
      </c>
      <c r="X111" s="8">
        <v>63.022957575944957</v>
      </c>
      <c r="Y111" s="8">
        <v>126.06543651540932</v>
      </c>
      <c r="Z111" s="8">
        <v>143.63163325163569</v>
      </c>
      <c r="AA111" s="8">
        <v>158.32221335170152</v>
      </c>
      <c r="AB111" s="8">
        <v>114.15369718646386</v>
      </c>
    </row>
    <row r="112" spans="1:28" hidden="1" x14ac:dyDescent="0.2">
      <c r="A112" s="7">
        <v>43556</v>
      </c>
      <c r="B112" s="8">
        <v>138.23902476764394</v>
      </c>
      <c r="C112" s="8">
        <v>108.72137633587786</v>
      </c>
      <c r="D112" s="8">
        <v>98.454159721797481</v>
      </c>
      <c r="E112" s="8">
        <v>120.96598358759513</v>
      </c>
      <c r="F112" s="8">
        <v>89.755210614092178</v>
      </c>
      <c r="G112" s="8">
        <v>350.47921556281796</v>
      </c>
      <c r="H112" s="8">
        <v>195.43528847058823</v>
      </c>
      <c r="I112" s="8">
        <v>127.35519888346127</v>
      </c>
      <c r="J112" s="8">
        <v>146.83366019796401</v>
      </c>
      <c r="K112" s="8">
        <v>128.34232729146876</v>
      </c>
      <c r="L112" s="8">
        <v>113.35623764690777</v>
      </c>
      <c r="M112" s="8">
        <v>113.8119422727129</v>
      </c>
      <c r="N112" s="8">
        <v>149.90556893444179</v>
      </c>
      <c r="O112" s="8">
        <v>113.68948722736756</v>
      </c>
      <c r="P112" s="8">
        <v>82.781124497991954</v>
      </c>
      <c r="Q112" s="8">
        <v>92.816185772796857</v>
      </c>
      <c r="R112" s="8">
        <v>135.58860496170342</v>
      </c>
      <c r="S112" s="8">
        <v>157.88954635108482</v>
      </c>
      <c r="T112" s="8">
        <v>112.72978611554349</v>
      </c>
      <c r="U112" s="8">
        <v>111.01973684210526</v>
      </c>
      <c r="V112" s="8">
        <v>105.32931139029031</v>
      </c>
      <c r="W112" s="8">
        <v>76.822653585252922</v>
      </c>
      <c r="X112" s="8">
        <v>64.285715196792978</v>
      </c>
      <c r="Y112" s="8">
        <v>129.19989907065985</v>
      </c>
      <c r="Z112" s="8">
        <v>146.82884703438484</v>
      </c>
      <c r="AA112" s="8">
        <v>168.62101107527477</v>
      </c>
      <c r="AB112" s="8">
        <v>115.53988402431344</v>
      </c>
    </row>
    <row r="113" spans="1:28" hidden="1" x14ac:dyDescent="0.2">
      <c r="A113" s="7">
        <v>43563</v>
      </c>
      <c r="B113" s="8">
        <v>138.91631555314029</v>
      </c>
      <c r="C113" s="8">
        <v>112.32823969465649</v>
      </c>
      <c r="D113" s="8">
        <v>98.809620576923038</v>
      </c>
      <c r="E113" s="8">
        <v>126.23491362430919</v>
      </c>
      <c r="F113" s="8">
        <v>92.475065481185879</v>
      </c>
      <c r="G113" s="8">
        <v>330.67091086815344</v>
      </c>
      <c r="H113" s="8">
        <v>194.494112</v>
      </c>
      <c r="I113" s="8">
        <v>123.29029658060016</v>
      </c>
      <c r="J113" s="8">
        <v>145.42639868917533</v>
      </c>
      <c r="K113" s="8">
        <v>128.70620466467136</v>
      </c>
      <c r="L113" s="8">
        <v>119.95417777987728</v>
      </c>
      <c r="M113" s="8">
        <v>110.75642253741343</v>
      </c>
      <c r="N113" s="8">
        <v>150.07082467625395</v>
      </c>
      <c r="O113" s="8">
        <v>116.9838657091567</v>
      </c>
      <c r="P113" s="8">
        <v>83.032133534136548</v>
      </c>
      <c r="Q113" s="8">
        <v>92.967509445165803</v>
      </c>
      <c r="R113" s="8">
        <v>132.56557395580955</v>
      </c>
      <c r="S113" s="8">
        <v>161.53845167652861</v>
      </c>
      <c r="T113" s="8">
        <v>114.72011374485456</v>
      </c>
      <c r="U113" s="8">
        <v>111.59539062499999</v>
      </c>
      <c r="V113" s="8">
        <v>109.1503254281993</v>
      </c>
      <c r="W113" s="8">
        <v>79.589962662222007</v>
      </c>
      <c r="X113" s="8">
        <v>64.795916714389875</v>
      </c>
      <c r="Y113" s="8">
        <v>129.77729529219948</v>
      </c>
      <c r="Z113" s="8">
        <v>155.51694449204075</v>
      </c>
      <c r="AA113" s="8">
        <v>168.71341994777103</v>
      </c>
      <c r="AB113" s="8">
        <v>111.96498599051488</v>
      </c>
    </row>
    <row r="114" spans="1:28" hidden="1" x14ac:dyDescent="0.2">
      <c r="A114" s="7">
        <v>43570</v>
      </c>
      <c r="B114" s="8">
        <v>142.93777157029331</v>
      </c>
      <c r="C114" s="8">
        <v>113.54961832061068</v>
      </c>
      <c r="D114" s="8">
        <v>100.77705463522315</v>
      </c>
      <c r="E114" s="8">
        <v>131.17454067917345</v>
      </c>
      <c r="F114" s="8">
        <v>91.56844719215465</v>
      </c>
      <c r="G114" s="8">
        <v>361.24095911819472</v>
      </c>
      <c r="H114" s="8">
        <v>190.58823529411762</v>
      </c>
      <c r="I114" s="8">
        <v>122.87159804605723</v>
      </c>
      <c r="J114" s="8">
        <v>141.57050496961739</v>
      </c>
      <c r="K114" s="8">
        <v>126.14555496545373</v>
      </c>
      <c r="L114" s="8">
        <v>123.1385968779566</v>
      </c>
      <c r="M114" s="8">
        <v>108.22257463116199</v>
      </c>
      <c r="N114" s="8">
        <v>150.90494254162823</v>
      </c>
      <c r="O114" s="8">
        <v>123.45019529104498</v>
      </c>
      <c r="P114" s="8">
        <v>85.341365461847388</v>
      </c>
      <c r="Q114" s="8">
        <v>92.171077447771225</v>
      </c>
      <c r="R114" s="8">
        <v>134.23704787078498</v>
      </c>
      <c r="S114" s="8">
        <v>166.46941814595661</v>
      </c>
      <c r="T114" s="8">
        <v>115.93641923804891</v>
      </c>
      <c r="U114" s="8">
        <v>111.84210937500001</v>
      </c>
      <c r="V114" s="8">
        <v>112.93782681206056</v>
      </c>
      <c r="W114" s="8">
        <v>81.851614834557722</v>
      </c>
      <c r="X114" s="8">
        <v>65.816322300604028</v>
      </c>
      <c r="Y114" s="8">
        <v>130.62963790568156</v>
      </c>
      <c r="Z114" s="8">
        <v>155.77759002219966</v>
      </c>
      <c r="AA114" s="8">
        <v>172.29695525512841</v>
      </c>
      <c r="AB114" s="8">
        <v>107.12549159170676</v>
      </c>
    </row>
    <row r="115" spans="1:28" x14ac:dyDescent="0.2">
      <c r="A115" s="7">
        <v>43577</v>
      </c>
      <c r="B115" s="8">
        <v>145.02609658419235</v>
      </c>
      <c r="C115" s="8">
        <v>115.15267633587787</v>
      </c>
      <c r="D115" s="8">
        <v>100.96718028463934</v>
      </c>
      <c r="E115" s="8">
        <v>136.27882196919987</v>
      </c>
      <c r="F115" s="8">
        <v>93.381683770217123</v>
      </c>
      <c r="G115" s="8">
        <v>369.93441449580604</v>
      </c>
      <c r="H115" s="8">
        <v>190.54117364705883</v>
      </c>
      <c r="I115" s="8">
        <v>123.27286113049547</v>
      </c>
      <c r="J115" s="8">
        <v>136.53250595363093</v>
      </c>
      <c r="K115" s="8">
        <v>129.17790010153237</v>
      </c>
      <c r="L115" s="8">
        <v>129.57617046615485</v>
      </c>
      <c r="M115" s="8">
        <v>104.03676551889789</v>
      </c>
      <c r="N115" s="8">
        <v>152.65973949229243</v>
      </c>
      <c r="O115" s="8">
        <v>125.57596495438987</v>
      </c>
      <c r="P115" s="8">
        <v>84.53815261044177</v>
      </c>
      <c r="Q115" s="8">
        <v>92.792293609307009</v>
      </c>
      <c r="R115" s="8">
        <v>124.68009657165628</v>
      </c>
      <c r="S115" s="8">
        <v>167.35699211045366</v>
      </c>
      <c r="T115" s="8">
        <v>117.04215942065403</v>
      </c>
      <c r="U115" s="8">
        <v>112.00657894736841</v>
      </c>
      <c r="V115" s="8">
        <v>116.60801798585614</v>
      </c>
      <c r="W115" s="8">
        <v>82.45840256849506</v>
      </c>
      <c r="X115" s="8">
        <v>70.408161469179547</v>
      </c>
      <c r="Y115" s="8">
        <v>132.1693739942088</v>
      </c>
      <c r="Z115" s="8">
        <v>159.18332248798129</v>
      </c>
      <c r="AA115" s="8">
        <v>170.24335630191351</v>
      </c>
      <c r="AB115" s="8">
        <v>107.17412972636818</v>
      </c>
    </row>
    <row r="116" spans="1:28" hidden="1" x14ac:dyDescent="0.2">
      <c r="A116" s="7">
        <v>43584</v>
      </c>
      <c r="B116" s="8">
        <v>143.7561629565615</v>
      </c>
      <c r="C116" s="8">
        <v>116.22137404580153</v>
      </c>
      <c r="D116" s="8">
        <v>101.89303214108429</v>
      </c>
      <c r="E116" s="8">
        <v>127.66191699571444</v>
      </c>
      <c r="F116" s="8">
        <v>92.475065481185879</v>
      </c>
      <c r="G116" s="8">
        <v>378.89691981004006</v>
      </c>
      <c r="H116" s="8">
        <v>179.34117929411767</v>
      </c>
      <c r="I116" s="8">
        <v>129.13467550593163</v>
      </c>
      <c r="J116" s="8">
        <v>139.4314731053046</v>
      </c>
      <c r="K116" s="8">
        <v>131.13208481666112</v>
      </c>
      <c r="L116" s="8">
        <v>125.72737339164384</v>
      </c>
      <c r="M116" s="8">
        <v>108.34679025346441</v>
      </c>
      <c r="N116" s="8">
        <v>155.79162172188194</v>
      </c>
      <c r="O116" s="8">
        <v>127.54591046290284</v>
      </c>
      <c r="P116" s="8">
        <v>90.963860441767054</v>
      </c>
      <c r="Q116" s="8">
        <v>93.612617770191434</v>
      </c>
      <c r="R116" s="8">
        <v>134.43698388965944</v>
      </c>
      <c r="S116" s="8">
        <v>172.18933925049308</v>
      </c>
      <c r="T116" s="8">
        <v>116.37871365248688</v>
      </c>
      <c r="U116" s="8">
        <v>113.56908305921051</v>
      </c>
      <c r="V116" s="8">
        <v>116.79236523520582</v>
      </c>
      <c r="W116" s="8">
        <v>80.30707034036233</v>
      </c>
      <c r="X116" s="8">
        <v>69.132651297636443</v>
      </c>
      <c r="Y116" s="8">
        <v>132.33434787831587</v>
      </c>
      <c r="Z116" s="8">
        <v>160.72980296663428</v>
      </c>
      <c r="AA116" s="8">
        <v>173.32375473173585</v>
      </c>
      <c r="AB116" s="8">
        <v>103.21011688765161</v>
      </c>
    </row>
    <row r="117" spans="1:28" hidden="1" x14ac:dyDescent="0.2">
      <c r="A117" s="7">
        <v>43591</v>
      </c>
      <c r="B117" s="8">
        <v>142.16169851156914</v>
      </c>
      <c r="C117" s="8">
        <v>110.49618320610688</v>
      </c>
      <c r="D117" s="8">
        <v>104.37298582811454</v>
      </c>
      <c r="E117" s="8">
        <v>121.29528656944493</v>
      </c>
      <c r="F117" s="8">
        <v>97.008156926342053</v>
      </c>
      <c r="G117" s="8">
        <v>432.48698112515586</v>
      </c>
      <c r="H117" s="8">
        <v>183.52941176470588</v>
      </c>
      <c r="I117" s="8">
        <v>129.60572226099094</v>
      </c>
      <c r="J117" s="8">
        <v>132.47959843736558</v>
      </c>
      <c r="K117" s="8">
        <v>130.60647967411643</v>
      </c>
      <c r="L117" s="8">
        <v>122.0160264826563</v>
      </c>
      <c r="M117" s="8">
        <v>109.9242302838348</v>
      </c>
      <c r="N117" s="8">
        <v>154.65061056577574</v>
      </c>
      <c r="O117" s="8">
        <v>127.07846693552516</v>
      </c>
      <c r="P117" s="8">
        <v>92.46987951807229</v>
      </c>
      <c r="Q117" s="8">
        <v>93.42147568368074</v>
      </c>
      <c r="R117" s="8">
        <v>137.65995171417185</v>
      </c>
      <c r="S117" s="8">
        <v>168.24456607495068</v>
      </c>
      <c r="T117" s="8">
        <v>112.68832239635999</v>
      </c>
      <c r="U117" s="8">
        <v>115.37828536184212</v>
      </c>
      <c r="V117" s="8">
        <v>115.71980109669184</v>
      </c>
      <c r="W117" s="8">
        <v>79.985292267682979</v>
      </c>
      <c r="X117" s="8">
        <v>71.683671640722665</v>
      </c>
      <c r="Y117" s="8">
        <v>130.2172183177679</v>
      </c>
      <c r="Z117" s="8">
        <v>158.12337372933752</v>
      </c>
      <c r="AA117" s="8">
        <v>167.98440053377556</v>
      </c>
      <c r="AB117" s="8">
        <v>103.08852641481158</v>
      </c>
    </row>
    <row r="118" spans="1:28" hidden="1" x14ac:dyDescent="0.2">
      <c r="A118" s="7">
        <v>43598</v>
      </c>
      <c r="B118" s="8">
        <v>141.73838400994566</v>
      </c>
      <c r="C118" s="8">
        <v>108.3969465648855</v>
      </c>
      <c r="D118" s="8">
        <v>104.68711081518467</v>
      </c>
      <c r="E118" s="8">
        <v>115.58726759534947</v>
      </c>
      <c r="F118" s="8">
        <v>95.194920348279595</v>
      </c>
      <c r="G118" s="8">
        <v>416.86564626087693</v>
      </c>
      <c r="H118" s="8">
        <v>189.64705882352942</v>
      </c>
      <c r="I118" s="8">
        <v>127.70411025819959</v>
      </c>
      <c r="J118" s="8">
        <v>133.91501080537606</v>
      </c>
      <c r="K118" s="8">
        <v>131.59030046861054</v>
      </c>
      <c r="L118" s="8">
        <v>105.72737659897473</v>
      </c>
      <c r="M118" s="8">
        <v>108.3840514623264</v>
      </c>
      <c r="N118" s="8">
        <v>155.80736298697889</v>
      </c>
      <c r="O118" s="8">
        <v>122.51530823628956</v>
      </c>
      <c r="P118" s="8">
        <v>90.210838353413664</v>
      </c>
      <c r="Q118" s="8">
        <v>93.214401771494138</v>
      </c>
      <c r="R118" s="8">
        <v>139.15546913663252</v>
      </c>
      <c r="S118" s="8">
        <v>154.14201183431953</v>
      </c>
      <c r="T118" s="8">
        <v>110.06219654629432</v>
      </c>
      <c r="U118" s="8">
        <v>115.95395148026316</v>
      </c>
      <c r="V118" s="8">
        <v>110.82620951319623</v>
      </c>
      <c r="W118" s="8">
        <v>75.25052887516398</v>
      </c>
      <c r="X118" s="8">
        <v>69.897957400562305</v>
      </c>
      <c r="Y118" s="8">
        <v>129.39236264482713</v>
      </c>
      <c r="Z118" s="8">
        <v>153.34492012762678</v>
      </c>
      <c r="AA118" s="8">
        <v>160.59143198060818</v>
      </c>
      <c r="AB118" s="8">
        <v>100.17023347131486</v>
      </c>
    </row>
    <row r="119" spans="1:28" x14ac:dyDescent="0.2">
      <c r="A119" s="7">
        <v>43605</v>
      </c>
      <c r="B119" s="8">
        <v>141.65372477830996</v>
      </c>
      <c r="C119" s="8">
        <v>107.25190839694656</v>
      </c>
      <c r="D119" s="8">
        <v>106.96040169496237</v>
      </c>
      <c r="E119" s="8">
        <v>116.63008323985089</v>
      </c>
      <c r="F119" s="8">
        <v>95.194920348279595</v>
      </c>
      <c r="G119" s="8">
        <v>454.06086171076402</v>
      </c>
      <c r="H119" s="8">
        <v>191.43528847058823</v>
      </c>
      <c r="I119" s="8">
        <v>127.21562805303559</v>
      </c>
      <c r="J119" s="8">
        <v>132.76104511007728</v>
      </c>
      <c r="K119" s="8">
        <v>134.58221703162602</v>
      </c>
      <c r="L119" s="8">
        <v>100.61854750888671</v>
      </c>
      <c r="M119" s="8">
        <v>108.69457188685698</v>
      </c>
      <c r="N119" s="8">
        <v>156.76738893976412</v>
      </c>
      <c r="O119" s="8">
        <v>123.07179127594414</v>
      </c>
      <c r="P119" s="8">
        <v>88.504011044176707</v>
      </c>
      <c r="Q119" s="8">
        <v>93.883401463577599</v>
      </c>
      <c r="R119" s="8">
        <v>139.33940707502072</v>
      </c>
      <c r="S119" s="8">
        <v>152.95857988165679</v>
      </c>
      <c r="T119" s="8">
        <v>107.9751280711853</v>
      </c>
      <c r="U119" s="8">
        <v>117.1875</v>
      </c>
      <c r="V119" s="8">
        <v>108.51349450355269</v>
      </c>
      <c r="W119" s="8">
        <v>75.204564913245335</v>
      </c>
      <c r="X119" s="8">
        <v>73.979589949500252</v>
      </c>
      <c r="Y119" s="8">
        <v>129.55732828037748</v>
      </c>
      <c r="Z119" s="8">
        <v>156.38575423780634</v>
      </c>
      <c r="AA119" s="8">
        <v>157.30567673586279</v>
      </c>
      <c r="AB119" s="8">
        <v>102.01848745226106</v>
      </c>
    </row>
    <row r="120" spans="1:28" hidden="1" x14ac:dyDescent="0.2">
      <c r="A120" s="7">
        <v>43612</v>
      </c>
      <c r="B120" s="8">
        <v>144.71566764290949</v>
      </c>
      <c r="C120" s="8">
        <v>106.22136946564883</v>
      </c>
      <c r="D120" s="8">
        <v>104.06712239342713</v>
      </c>
      <c r="E120" s="8">
        <v>115.58726759534947</v>
      </c>
      <c r="F120" s="8">
        <v>93.381683770217123</v>
      </c>
      <c r="G120" s="8">
        <v>468.05112042960957</v>
      </c>
      <c r="H120" s="8">
        <v>195.62353505882353</v>
      </c>
      <c r="I120" s="8">
        <v>126.67480809490579</v>
      </c>
      <c r="J120" s="8">
        <v>136.11033594456336</v>
      </c>
      <c r="K120" s="8">
        <v>134.08356067723292</v>
      </c>
      <c r="L120" s="8">
        <v>101.94730346175011</v>
      </c>
      <c r="M120" s="8">
        <v>115.37696769651056</v>
      </c>
      <c r="N120" s="8">
        <v>156.02769584470104</v>
      </c>
      <c r="O120" s="8">
        <v>121.53589252166705</v>
      </c>
      <c r="P120" s="8">
        <v>88.052213855421684</v>
      </c>
      <c r="Q120" s="8">
        <v>93.62058368302938</v>
      </c>
      <c r="R120" s="8">
        <v>146.36916389659979</v>
      </c>
      <c r="S120" s="8">
        <v>149.2110453648915</v>
      </c>
      <c r="T120" s="8">
        <v>106.92467607255496</v>
      </c>
      <c r="U120" s="8">
        <v>116.36512746710525</v>
      </c>
      <c r="V120" s="8">
        <v>107.40740430391836</v>
      </c>
      <c r="W120" s="8">
        <v>76.188292071020285</v>
      </c>
      <c r="X120" s="8">
        <v>72.193873158319562</v>
      </c>
      <c r="Y120" s="8">
        <v>129.14490594294489</v>
      </c>
      <c r="Z120" s="8">
        <v>149.26151692895772</v>
      </c>
      <c r="AA120" s="8">
        <v>144.36801257180423</v>
      </c>
      <c r="AB120" s="8">
        <v>99.586580719191673</v>
      </c>
    </row>
    <row r="121" spans="1:28" hidden="1" x14ac:dyDescent="0.2">
      <c r="A121" s="7">
        <v>43619</v>
      </c>
      <c r="B121" s="8">
        <v>143.40340439946081</v>
      </c>
      <c r="C121" s="8">
        <v>104.7709923664122</v>
      </c>
      <c r="D121" s="8">
        <v>103.57113330932353</v>
      </c>
      <c r="E121" s="8">
        <v>108.6717897185395</v>
      </c>
      <c r="F121" s="8">
        <v>91.56844719215465</v>
      </c>
      <c r="G121" s="8">
        <v>461.20732199079663</v>
      </c>
      <c r="H121" s="8">
        <v>188.37646494117647</v>
      </c>
      <c r="I121" s="8">
        <v>123.51710397766922</v>
      </c>
      <c r="J121" s="8">
        <v>135.2096885789386</v>
      </c>
      <c r="K121" s="8">
        <v>134.20485987351185</v>
      </c>
      <c r="L121" s="8">
        <v>98.350510957593997</v>
      </c>
      <c r="M121" s="8">
        <v>115.24033870971708</v>
      </c>
      <c r="N121" s="8">
        <v>156.09064988840652</v>
      </c>
      <c r="O121" s="8">
        <v>117.75181452981222</v>
      </c>
      <c r="P121" s="8">
        <v>86.094377510040147</v>
      </c>
      <c r="Q121" s="8">
        <v>94.393117941910148</v>
      </c>
      <c r="R121" s="8">
        <v>138.4916799544811</v>
      </c>
      <c r="S121" s="8">
        <v>144.87179487179486</v>
      </c>
      <c r="T121" s="8">
        <v>103.06842026450367</v>
      </c>
      <c r="U121" s="8">
        <v>112.0888157894737</v>
      </c>
      <c r="V121" s="8">
        <v>104.0723983265426</v>
      </c>
      <c r="W121" s="8">
        <v>74.827619053809485</v>
      </c>
      <c r="X121" s="8">
        <v>71.683671640722665</v>
      </c>
      <c r="Y121" s="8">
        <v>126.36788634500651</v>
      </c>
      <c r="Z121" s="8">
        <v>145.49088610757403</v>
      </c>
      <c r="AA121" s="8">
        <v>136.97504401863685</v>
      </c>
      <c r="AB121" s="8">
        <v>97.543779063413368</v>
      </c>
    </row>
    <row r="122" spans="1:28" hidden="1" x14ac:dyDescent="0.2">
      <c r="A122" s="7">
        <v>43626</v>
      </c>
      <c r="B122" s="8">
        <v>150.24692887341914</v>
      </c>
      <c r="C122" s="8">
        <v>104.65649312977099</v>
      </c>
      <c r="D122" s="8">
        <v>111.68058599916853</v>
      </c>
      <c r="E122" s="8">
        <v>114.16026422394422</v>
      </c>
      <c r="F122" s="8">
        <v>91.56844719215465</v>
      </c>
      <c r="G122" s="8">
        <v>519.84191828078156</v>
      </c>
      <c r="H122" s="8">
        <v>174.11764705882354</v>
      </c>
      <c r="I122" s="8">
        <v>124.52895673412421</v>
      </c>
      <c r="J122" s="8">
        <v>141.85196571494416</v>
      </c>
      <c r="K122" s="8">
        <v>136.65769016136213</v>
      </c>
      <c r="L122" s="8">
        <v>103.48223580837409</v>
      </c>
      <c r="M122" s="8">
        <v>120.51918592673741</v>
      </c>
      <c r="N122" s="8">
        <v>162.18130528515417</v>
      </c>
      <c r="O122" s="8">
        <v>123.26099328349456</v>
      </c>
      <c r="P122" s="8">
        <v>92.520080321285135</v>
      </c>
      <c r="Q122" s="8">
        <v>93.238293934983972</v>
      </c>
      <c r="R122" s="8">
        <v>138.91554351475094</v>
      </c>
      <c r="S122" s="8">
        <v>155.91715976331361</v>
      </c>
      <c r="T122" s="8">
        <v>109.93780677091381</v>
      </c>
      <c r="U122" s="8">
        <v>115.13157894736842</v>
      </c>
      <c r="V122" s="8">
        <v>112.08312257694395</v>
      </c>
      <c r="W122" s="8">
        <v>78.744143019513004</v>
      </c>
      <c r="X122" s="8">
        <v>69.387755882965408</v>
      </c>
      <c r="Y122" s="8">
        <v>131.97690767052262</v>
      </c>
      <c r="Z122" s="8">
        <v>152.02432583882407</v>
      </c>
      <c r="AA122" s="8">
        <v>140.05544244845919</v>
      </c>
      <c r="AB122" s="8">
        <v>99.464990246351661</v>
      </c>
    </row>
    <row r="123" spans="1:28" x14ac:dyDescent="0.2">
      <c r="A123" s="7">
        <v>43633</v>
      </c>
      <c r="B123" s="8">
        <v>153.97205923640217</v>
      </c>
      <c r="C123" s="8">
        <v>108.62595648854962</v>
      </c>
      <c r="D123" s="8">
        <v>109.92807712715486</v>
      </c>
      <c r="E123" s="8">
        <v>113.8858459871485</v>
      </c>
      <c r="F123" s="8">
        <v>89.755210614092178</v>
      </c>
      <c r="G123" s="8">
        <v>511.93880423845962</v>
      </c>
      <c r="H123" s="8">
        <v>174.02352376470586</v>
      </c>
      <c r="I123" s="8">
        <v>127.7390125610607</v>
      </c>
      <c r="J123" s="8">
        <v>143.76584136689675</v>
      </c>
      <c r="K123" s="8">
        <v>137.30458371851418</v>
      </c>
      <c r="L123" s="8">
        <v>105.3150031928979</v>
      </c>
      <c r="M123" s="8">
        <v>121.11538886808127</v>
      </c>
      <c r="N123" s="8">
        <v>161.90588350793385</v>
      </c>
      <c r="O123" s="8">
        <v>122.09237556132166</v>
      </c>
      <c r="P123" s="8">
        <v>97.289151606425705</v>
      </c>
      <c r="Q123" s="8">
        <v>94.194009942561493</v>
      </c>
      <c r="R123" s="8">
        <v>137.41203265025567</v>
      </c>
      <c r="S123" s="8">
        <v>179.09270216962523</v>
      </c>
      <c r="T123" s="8">
        <v>108.08569338177452</v>
      </c>
      <c r="U123" s="8">
        <v>115.70723273026316</v>
      </c>
      <c r="V123" s="8">
        <v>113.1221757372943</v>
      </c>
      <c r="W123" s="8">
        <v>77.217983190713895</v>
      </c>
      <c r="X123" s="8">
        <v>63.775508577155392</v>
      </c>
      <c r="Y123" s="8">
        <v>129.77729529219948</v>
      </c>
      <c r="Z123" s="8">
        <v>149.76542831912127</v>
      </c>
      <c r="AA123" s="8">
        <v>146.21623930810389</v>
      </c>
      <c r="AB123" s="8">
        <v>100.072966929619</v>
      </c>
    </row>
    <row r="124" spans="1:28" hidden="1" x14ac:dyDescent="0.2">
      <c r="A124" s="7">
        <v>43640</v>
      </c>
      <c r="B124" s="8">
        <v>157.31620330254538</v>
      </c>
      <c r="C124" s="8">
        <v>112.70991908396945</v>
      </c>
      <c r="D124" s="8">
        <v>111.69710993058517</v>
      </c>
      <c r="E124" s="8">
        <v>118.2766201029978</v>
      </c>
      <c r="F124" s="8">
        <v>90.661828903123421</v>
      </c>
      <c r="G124" s="8">
        <v>543.70269137880121</v>
      </c>
      <c r="H124" s="8">
        <v>167.81176752941175</v>
      </c>
      <c r="I124" s="8">
        <v>132.58897418004187</v>
      </c>
      <c r="J124" s="8">
        <v>142.58373607046823</v>
      </c>
      <c r="K124" s="8">
        <v>136.79245836088108</v>
      </c>
      <c r="L124" s="8">
        <v>111.68384368000717</v>
      </c>
      <c r="M124" s="8">
        <v>123.32629304865748</v>
      </c>
      <c r="N124" s="8">
        <v>161.11897763426225</v>
      </c>
      <c r="O124" s="8">
        <v>121.62493203394395</v>
      </c>
      <c r="P124" s="8">
        <v>93.825306224899592</v>
      </c>
      <c r="Q124" s="8">
        <v>92.99140160865565</v>
      </c>
      <c r="R124" s="8">
        <v>139.15546913663252</v>
      </c>
      <c r="S124" s="8">
        <v>180.76923076923075</v>
      </c>
      <c r="T124" s="8">
        <v>114.60953737690498</v>
      </c>
      <c r="U124" s="8">
        <v>116.77631578947367</v>
      </c>
      <c r="V124" s="8">
        <v>113.65845864449334</v>
      </c>
      <c r="W124" s="8">
        <v>82.67904981187047</v>
      </c>
      <c r="X124" s="8">
        <v>66.326528920241614</v>
      </c>
      <c r="Y124" s="8">
        <v>132.63679770791305</v>
      </c>
      <c r="Z124" s="8">
        <v>155.08253961915796</v>
      </c>
      <c r="AA124" s="8">
        <v>151.96632253790247</v>
      </c>
      <c r="AB124" s="8">
        <v>101.9941635211169</v>
      </c>
    </row>
    <row r="125" spans="1:28" hidden="1" x14ac:dyDescent="0.2">
      <c r="A125" s="7">
        <v>43647</v>
      </c>
      <c r="B125" s="8">
        <v>157.04811385432001</v>
      </c>
      <c r="C125" s="8">
        <v>112.70991908396945</v>
      </c>
      <c r="D125" s="8">
        <v>114.65652298374371</v>
      </c>
      <c r="E125" s="8">
        <v>121.13063233428278</v>
      </c>
      <c r="F125" s="8">
        <v>90.661828903123421</v>
      </c>
      <c r="G125" s="8">
        <v>518.91710242278282</v>
      </c>
      <c r="H125" s="8">
        <v>174.5411736470588</v>
      </c>
      <c r="I125" s="8">
        <v>133.56594207955337</v>
      </c>
      <c r="J125" s="8">
        <v>145.2012424768152</v>
      </c>
      <c r="K125" s="8">
        <v>137.1428653831347</v>
      </c>
      <c r="L125" s="8">
        <v>115.94501416059499</v>
      </c>
      <c r="M125" s="8">
        <v>122.08421135053507</v>
      </c>
      <c r="N125" s="8">
        <v>164.35316156195844</v>
      </c>
      <c r="O125" s="8">
        <v>126.02115249907963</v>
      </c>
      <c r="P125" s="8">
        <v>93.825306224899592</v>
      </c>
      <c r="Q125" s="8">
        <v>93.437401934332627</v>
      </c>
      <c r="R125" s="8">
        <v>140.29110412435136</v>
      </c>
      <c r="S125" s="8">
        <v>170.80867850098619</v>
      </c>
      <c r="T125" s="8">
        <v>116.86248146129874</v>
      </c>
      <c r="U125" s="8">
        <v>117.43420641447369</v>
      </c>
      <c r="V125" s="8">
        <v>118.75314793876814</v>
      </c>
      <c r="W125" s="8">
        <v>81.41950946270596</v>
      </c>
      <c r="X125" s="8">
        <v>69.64285281523334</v>
      </c>
      <c r="Y125" s="8">
        <v>132.44432038615125</v>
      </c>
      <c r="Z125" s="8">
        <v>164.29192813713169</v>
      </c>
      <c r="AA125" s="8">
        <v>158.74320524430851</v>
      </c>
      <c r="AB125" s="8">
        <v>96.789887976161864</v>
      </c>
    </row>
    <row r="126" spans="1:28" hidden="1" x14ac:dyDescent="0.2">
      <c r="A126" s="7">
        <v>43654</v>
      </c>
      <c r="B126" s="8">
        <v>157.92294802075853</v>
      </c>
      <c r="C126" s="8">
        <v>110.87786259541986</v>
      </c>
      <c r="D126" s="8">
        <v>114.7309182877497</v>
      </c>
      <c r="E126" s="8">
        <v>120.41713613705465</v>
      </c>
      <c r="F126" s="8">
        <v>89.755210614092178</v>
      </c>
      <c r="G126" s="8">
        <v>528.73717288150033</v>
      </c>
      <c r="H126" s="8">
        <v>202.63529694117648</v>
      </c>
      <c r="I126" s="8">
        <v>137.80530006978367</v>
      </c>
      <c r="J126" s="8">
        <v>141.65494910371373</v>
      </c>
      <c r="K126" s="8">
        <v>137.46631283556522</v>
      </c>
      <c r="L126" s="8">
        <v>110.37800181544092</v>
      </c>
      <c r="M126" s="8">
        <v>121.92274445602425</v>
      </c>
      <c r="N126" s="8">
        <v>166.22600068892035</v>
      </c>
      <c r="O126" s="8">
        <v>125.72064720580182</v>
      </c>
      <c r="P126" s="8">
        <v>96.787153614457822</v>
      </c>
      <c r="Q126" s="8">
        <v>94.233833931727204</v>
      </c>
      <c r="R126" s="8">
        <v>137.55598098563675</v>
      </c>
      <c r="S126" s="8">
        <v>174.85207100591714</v>
      </c>
      <c r="T126" s="8">
        <v>112.25985244671325</v>
      </c>
      <c r="U126" s="8">
        <v>123.0263157894737</v>
      </c>
      <c r="V126" s="8">
        <v>118.58556120615256</v>
      </c>
      <c r="W126" s="8">
        <v>85.023449067485018</v>
      </c>
      <c r="X126" s="8">
        <v>67.857141126093339</v>
      </c>
      <c r="Y126" s="8">
        <v>133.62661351736634</v>
      </c>
      <c r="Z126" s="8">
        <v>160.69505665847188</v>
      </c>
      <c r="AA126" s="8">
        <v>156.07352044433227</v>
      </c>
      <c r="AB126" s="8">
        <v>98.565175027489047</v>
      </c>
    </row>
    <row r="127" spans="1:28" x14ac:dyDescent="0.2">
      <c r="A127" s="7">
        <v>43661</v>
      </c>
      <c r="B127" s="8">
        <v>161.80329214886589</v>
      </c>
      <c r="C127" s="8">
        <v>111.71756183206108</v>
      </c>
      <c r="D127" s="8">
        <v>112.58989491121854</v>
      </c>
      <c r="E127" s="8">
        <v>120.8013238639585</v>
      </c>
      <c r="F127" s="8">
        <v>87.94197403602972</v>
      </c>
      <c r="G127" s="8">
        <v>521.17033258499521</v>
      </c>
      <c r="H127" s="8">
        <v>205.64705882352942</v>
      </c>
      <c r="I127" s="8">
        <v>137.47383810188416</v>
      </c>
      <c r="J127" s="8">
        <v>134.50605782454429</v>
      </c>
      <c r="K127" s="8">
        <v>136.49596104431109</v>
      </c>
      <c r="L127" s="8">
        <v>109.46161926865432</v>
      </c>
      <c r="M127" s="8">
        <v>123.32629304865748</v>
      </c>
      <c r="N127" s="8">
        <v>168.10670572699553</v>
      </c>
      <c r="O127" s="8">
        <v>128.59210191635177</v>
      </c>
      <c r="P127" s="8">
        <v>95.080326305220879</v>
      </c>
      <c r="Q127" s="8">
        <v>93.724117453394683</v>
      </c>
      <c r="R127" s="8">
        <v>136.91618332600621</v>
      </c>
      <c r="S127" s="8">
        <v>181.26231755424064</v>
      </c>
      <c r="T127" s="8">
        <v>112.25985244671325</v>
      </c>
      <c r="U127" s="8">
        <v>122.12171463815788</v>
      </c>
      <c r="V127" s="8">
        <v>120.21117044448366</v>
      </c>
      <c r="W127" s="8">
        <v>80.693205314697209</v>
      </c>
      <c r="X127" s="8">
        <v>67.346937057476083</v>
      </c>
      <c r="Y127" s="8">
        <v>135.41380630777581</v>
      </c>
      <c r="Z127" s="8">
        <v>160.46915743647537</v>
      </c>
      <c r="AA127" s="8">
        <v>154.4306351209635</v>
      </c>
      <c r="AB127" s="8">
        <v>99.100199372577777</v>
      </c>
    </row>
    <row r="128" spans="1:28" hidden="1" x14ac:dyDescent="0.2">
      <c r="A128" s="7">
        <v>43668</v>
      </c>
      <c r="B128" s="8">
        <v>160.99900263867636</v>
      </c>
      <c r="C128" s="8">
        <v>113.24427938931298</v>
      </c>
      <c r="D128" s="8">
        <v>112.33363468352786</v>
      </c>
      <c r="E128" s="8">
        <v>119.42920523760732</v>
      </c>
      <c r="F128" s="8">
        <v>84.768810024420389</v>
      </c>
      <c r="G128" s="8">
        <v>558.13016212997877</v>
      </c>
      <c r="H128" s="8">
        <v>205.64705882352942</v>
      </c>
      <c r="I128" s="8">
        <v>139.04395673412421</v>
      </c>
      <c r="J128" s="8">
        <v>136.1384755456931</v>
      </c>
      <c r="K128" s="8">
        <v>138.00539911073042</v>
      </c>
      <c r="L128" s="8">
        <v>110.92782538704122</v>
      </c>
      <c r="M128" s="8">
        <v>125.59930504038492</v>
      </c>
      <c r="N128" s="8">
        <v>168.2326012239125</v>
      </c>
      <c r="O128" s="8">
        <v>125.66500446666677</v>
      </c>
      <c r="P128" s="8">
        <v>95.331325301204799</v>
      </c>
      <c r="Q128" s="8">
        <v>94.281617462274895</v>
      </c>
      <c r="R128" s="8">
        <v>132.86947990347505</v>
      </c>
      <c r="S128" s="8">
        <v>179.28994082840234</v>
      </c>
      <c r="T128" s="8">
        <v>110.62889179347317</v>
      </c>
      <c r="U128" s="8">
        <v>121.29934210526316</v>
      </c>
      <c r="V128" s="8">
        <v>118.51852416686856</v>
      </c>
      <c r="W128" s="8">
        <v>87.000091578562788</v>
      </c>
      <c r="X128" s="8">
        <v>65.816322300604028</v>
      </c>
      <c r="Y128" s="8">
        <v>132.1693739942088</v>
      </c>
      <c r="Z128" s="8">
        <v>173.84883534055317</v>
      </c>
      <c r="AA128" s="8">
        <v>158.74320524430851</v>
      </c>
      <c r="AB128" s="8">
        <v>98.735408498803906</v>
      </c>
    </row>
    <row r="129" spans="1:28" hidden="1" x14ac:dyDescent="0.2">
      <c r="A129" s="7">
        <v>43675</v>
      </c>
      <c r="B129" s="8">
        <v>159.22109668882052</v>
      </c>
      <c r="C129" s="8">
        <v>112.40458015267177</v>
      </c>
      <c r="D129" s="8">
        <v>113.08589060853195</v>
      </c>
      <c r="E129" s="8">
        <v>123.27113190291612</v>
      </c>
      <c r="F129" s="8">
        <v>86.128737457967247</v>
      </c>
      <c r="G129" s="8">
        <v>565.57928425123112</v>
      </c>
      <c r="H129" s="8">
        <v>199.10588517647059</v>
      </c>
      <c r="I129" s="8">
        <v>147.43545359385902</v>
      </c>
      <c r="J129" s="8">
        <v>139.65662931766479</v>
      </c>
      <c r="K129" s="8">
        <v>140.18868087016233</v>
      </c>
      <c r="L129" s="8">
        <v>114.84535785359185</v>
      </c>
      <c r="M129" s="8">
        <v>127.40031977641732</v>
      </c>
      <c r="N129" s="8">
        <v>169.97166871306786</v>
      </c>
      <c r="O129" s="8">
        <v>129.61602848338404</v>
      </c>
      <c r="P129" s="8">
        <v>97.389558232931719</v>
      </c>
      <c r="Q129" s="8">
        <v>95.109907535997266</v>
      </c>
      <c r="R129" s="8">
        <v>135.06877611109422</v>
      </c>
      <c r="S129" s="8">
        <v>182.6429980276134</v>
      </c>
      <c r="T129" s="8">
        <v>112.5777460284104</v>
      </c>
      <c r="U129" s="8">
        <v>122.2861842105263</v>
      </c>
      <c r="V129" s="8">
        <v>120.51283125566721</v>
      </c>
      <c r="W129" s="8">
        <v>93.702308367260514</v>
      </c>
      <c r="X129" s="8">
        <v>64.54081212906091</v>
      </c>
      <c r="Y129" s="8">
        <v>136.23865923119766</v>
      </c>
      <c r="Z129" s="8">
        <v>179.93050356091231</v>
      </c>
      <c r="AA129" s="8">
        <v>164.69862988703798</v>
      </c>
      <c r="AB129" s="8">
        <v>99.562256788047506</v>
      </c>
    </row>
    <row r="130" spans="1:28" hidden="1" x14ac:dyDescent="0.2">
      <c r="A130" s="7">
        <v>43682</v>
      </c>
      <c r="B130" s="8">
        <v>152.3916966674885</v>
      </c>
      <c r="C130" s="8">
        <v>104.73282213740458</v>
      </c>
      <c r="D130" s="8">
        <v>112.5072372281786</v>
      </c>
      <c r="E130" s="8">
        <v>110.428112537218</v>
      </c>
      <c r="F130" s="8">
        <v>82.955573446357917</v>
      </c>
      <c r="G130" s="8">
        <v>527.77869467330265</v>
      </c>
      <c r="H130" s="8">
        <v>192</v>
      </c>
      <c r="I130" s="8">
        <v>144.45220516399161</v>
      </c>
      <c r="J130" s="8">
        <v>136.41993347649688</v>
      </c>
      <c r="K130" s="8">
        <v>140.97035340850485</v>
      </c>
      <c r="L130" s="8">
        <v>108.91179569705403</v>
      </c>
      <c r="M130" s="8">
        <v>124.59321265449725</v>
      </c>
      <c r="N130" s="8">
        <v>168.11457006429697</v>
      </c>
      <c r="O130" s="8">
        <v>123.30551303963301</v>
      </c>
      <c r="P130" s="8">
        <v>94.427705823293167</v>
      </c>
      <c r="Q130" s="8">
        <v>95.539981611022327</v>
      </c>
      <c r="R130" s="8">
        <v>122.38483507369773</v>
      </c>
      <c r="S130" s="8">
        <v>170.11834319526628</v>
      </c>
      <c r="T130" s="8">
        <v>107.6848737438804</v>
      </c>
      <c r="U130" s="8">
        <v>121.71052631578947</v>
      </c>
      <c r="V130" s="8">
        <v>109.93799262403192</v>
      </c>
      <c r="W130" s="8">
        <v>89.850147738810733</v>
      </c>
      <c r="X130" s="8">
        <v>64.030610611464027</v>
      </c>
      <c r="Y130" s="8">
        <v>132.88425440979529</v>
      </c>
      <c r="Z130" s="8">
        <v>168.56647034867888</v>
      </c>
      <c r="AA130" s="8">
        <v>145.39481204841167</v>
      </c>
      <c r="AB130" s="8">
        <v>99.027247034399167</v>
      </c>
    </row>
    <row r="131" spans="1:28" x14ac:dyDescent="0.2">
      <c r="A131" s="7">
        <v>43689</v>
      </c>
      <c r="B131" s="8">
        <v>150.58557426616733</v>
      </c>
      <c r="C131" s="8">
        <v>105.6488503816794</v>
      </c>
      <c r="D131" s="8">
        <v>115.40051652971385</v>
      </c>
      <c r="E131" s="8">
        <v>109.54994563940426</v>
      </c>
      <c r="F131" s="8">
        <v>82.048955157326702</v>
      </c>
      <c r="G131" s="8">
        <v>617.11786418164002</v>
      </c>
      <c r="H131" s="8">
        <v>193.2235322352941</v>
      </c>
      <c r="I131" s="8">
        <v>145.67341242149337</v>
      </c>
      <c r="J131" s="8">
        <v>142.38671945923784</v>
      </c>
      <c r="K131" s="8">
        <v>143.53100310772251</v>
      </c>
      <c r="L131" s="8">
        <v>113.49369697623382</v>
      </c>
      <c r="M131" s="8">
        <v>126.28244376394377</v>
      </c>
      <c r="N131" s="8">
        <v>173.46553236598155</v>
      </c>
      <c r="O131" s="8">
        <v>120.69004386622247</v>
      </c>
      <c r="P131" s="8">
        <v>96.736947791164653</v>
      </c>
      <c r="Q131" s="8">
        <v>95.006373765631963</v>
      </c>
      <c r="R131" s="8">
        <v>133.22936233821687</v>
      </c>
      <c r="S131" s="8">
        <v>183.4319526627219</v>
      </c>
      <c r="T131" s="8">
        <v>108.56946119058635</v>
      </c>
      <c r="U131" s="8">
        <v>108.55263157894737</v>
      </c>
      <c r="V131" s="8">
        <v>108.27887240753719</v>
      </c>
      <c r="W131" s="8">
        <v>89.307715067786575</v>
      </c>
      <c r="X131" s="8">
        <v>66.326528920241614</v>
      </c>
      <c r="Y131" s="8">
        <v>139.64806817839064</v>
      </c>
      <c r="Z131" s="8">
        <v>167.24587605987622</v>
      </c>
      <c r="AA131" s="8">
        <v>147.65376781654962</v>
      </c>
      <c r="AB131" s="8">
        <v>100.09728113313624</v>
      </c>
    </row>
    <row r="132" spans="1:28" hidden="1" x14ac:dyDescent="0.2">
      <c r="A132" s="7">
        <v>43696</v>
      </c>
      <c r="B132" s="8">
        <v>161.35176119577702</v>
      </c>
      <c r="C132" s="8">
        <v>96.488550763358788</v>
      </c>
      <c r="D132" s="8">
        <v>117.79780013393568</v>
      </c>
      <c r="E132" s="8">
        <v>105.07684440597389</v>
      </c>
      <c r="F132" s="8">
        <v>82.502264301842303</v>
      </c>
      <c r="G132" s="8">
        <v>611.63609195163792</v>
      </c>
      <c r="H132" s="8">
        <v>212.18823247058825</v>
      </c>
      <c r="I132" s="8">
        <v>146.94697138869503</v>
      </c>
      <c r="J132" s="8">
        <v>143.8784138440308</v>
      </c>
      <c r="K132" s="8">
        <v>145.82210427852175</v>
      </c>
      <c r="L132" s="8">
        <v>110.60709458844926</v>
      </c>
      <c r="M132" s="8">
        <v>128.5554557556712</v>
      </c>
      <c r="N132" s="8">
        <v>173.11142708354694</v>
      </c>
      <c r="O132" s="8">
        <v>122.01446793577003</v>
      </c>
      <c r="P132" s="8">
        <v>93.122484939759033</v>
      </c>
      <c r="Q132" s="8">
        <v>96.065629915030755</v>
      </c>
      <c r="R132" s="8">
        <v>125.0959666898915</v>
      </c>
      <c r="S132" s="8">
        <v>174.06311637080864</v>
      </c>
      <c r="T132" s="8">
        <v>109.06704378899914</v>
      </c>
      <c r="U132" s="8">
        <v>104.02960115131579</v>
      </c>
      <c r="V132" s="8">
        <v>108.63080638950247</v>
      </c>
      <c r="W132" s="8">
        <v>88.507860306367391</v>
      </c>
      <c r="X132" s="8">
        <v>59.693876028217439</v>
      </c>
      <c r="Y132" s="8">
        <v>140.8853544373207</v>
      </c>
      <c r="Z132" s="8">
        <v>168.53171100837031</v>
      </c>
      <c r="AA132" s="8">
        <v>163.87720262734575</v>
      </c>
      <c r="AB132" s="8">
        <v>101.96984931759967</v>
      </c>
    </row>
    <row r="133" spans="1:28" hidden="1" x14ac:dyDescent="0.2">
      <c r="A133" s="7">
        <v>43703</v>
      </c>
      <c r="B133" s="8">
        <v>157.41497569853357</v>
      </c>
      <c r="C133" s="8">
        <v>100.64885954198475</v>
      </c>
      <c r="D133" s="8">
        <v>116.04530366169048</v>
      </c>
      <c r="E133" s="8">
        <v>103.86937452631034</v>
      </c>
      <c r="F133" s="8">
        <v>82.048955157326702</v>
      </c>
      <c r="G133" s="8">
        <v>653.45548758272253</v>
      </c>
      <c r="H133" s="8">
        <v>205.92941458823529</v>
      </c>
      <c r="I133" s="8">
        <v>144.9406873691556</v>
      </c>
      <c r="J133" s="8">
        <v>147.84689129881485</v>
      </c>
      <c r="K133" s="8">
        <v>144.609174310344</v>
      </c>
      <c r="L133" s="8">
        <v>108.8659743933116</v>
      </c>
      <c r="M133" s="8">
        <v>132.41833107891367</v>
      </c>
      <c r="N133" s="8">
        <v>170.03462275677336</v>
      </c>
      <c r="O133" s="8">
        <v>118.66444671484577</v>
      </c>
      <c r="P133" s="8">
        <v>87.098393574297177</v>
      </c>
      <c r="Q133" s="8">
        <v>95.555913436698219</v>
      </c>
      <c r="R133" s="8">
        <v>117.15451361840599</v>
      </c>
      <c r="S133" s="8">
        <v>169.13214990138067</v>
      </c>
      <c r="T133" s="8">
        <v>106.64824621004136</v>
      </c>
      <c r="U133" s="8">
        <v>104.02960115131579</v>
      </c>
      <c r="V133" s="8">
        <v>104.86006719825933</v>
      </c>
      <c r="W133" s="8">
        <v>87.082838661841649</v>
      </c>
      <c r="X133" s="8">
        <v>56.377549582205368</v>
      </c>
      <c r="Y133" s="8">
        <v>139.92301457033309</v>
      </c>
      <c r="Z133" s="8">
        <v>164.30929477513979</v>
      </c>
      <c r="AA133" s="8">
        <v>153.40383564435604</v>
      </c>
      <c r="AB133" s="8">
        <v>100.92412942237982</v>
      </c>
    </row>
    <row r="134" spans="1:28" hidden="1" x14ac:dyDescent="0.2">
      <c r="A134" s="7">
        <v>43710</v>
      </c>
      <c r="B134" s="8">
        <v>160.40637108481567</v>
      </c>
      <c r="C134" s="8">
        <v>95.13358778625954</v>
      </c>
      <c r="D134" s="8">
        <v>116.11969896569647</v>
      </c>
      <c r="E134" s="8">
        <v>111.41602697124186</v>
      </c>
      <c r="F134" s="8">
        <v>83.408882590873546</v>
      </c>
      <c r="G134" s="8">
        <v>645.70370530177058</v>
      </c>
      <c r="H134" s="8">
        <v>204</v>
      </c>
      <c r="I134" s="8">
        <v>148.95324145150036</v>
      </c>
      <c r="J134" s="8">
        <v>149.02899659524337</v>
      </c>
      <c r="K134" s="8">
        <v>149.19137665194248</v>
      </c>
      <c r="L134" s="8">
        <v>113.51660190072843</v>
      </c>
      <c r="M134" s="8">
        <v>133.20083882248568</v>
      </c>
      <c r="N134" s="8">
        <v>171.49039154091295</v>
      </c>
      <c r="O134" s="8">
        <v>121.29104666201552</v>
      </c>
      <c r="P134" s="8">
        <v>86.445778112449801</v>
      </c>
      <c r="Q134" s="8">
        <v>97.037271376828159</v>
      </c>
      <c r="R134" s="8">
        <v>112.70792696170884</v>
      </c>
      <c r="S134" s="8">
        <v>173.57001972386587</v>
      </c>
      <c r="T134" s="8">
        <v>109.91015784133124</v>
      </c>
      <c r="U134" s="8">
        <v>106.08552220394736</v>
      </c>
      <c r="V134" s="8">
        <v>107.25658143980496</v>
      </c>
      <c r="W134" s="8">
        <v>86.126691719960249</v>
      </c>
      <c r="X134" s="8">
        <v>55.102039410662265</v>
      </c>
      <c r="Y134" s="8">
        <v>140.91284412738091</v>
      </c>
      <c r="Z134" s="8">
        <v>175.93397351753214</v>
      </c>
      <c r="AA134" s="8">
        <v>162.85040315073832</v>
      </c>
      <c r="AB134" s="8">
        <v>103.69650309807894</v>
      </c>
    </row>
    <row r="135" spans="1:28" x14ac:dyDescent="0.2">
      <c r="A135" s="7">
        <v>43717</v>
      </c>
      <c r="B135" s="8">
        <v>161.56341915210589</v>
      </c>
      <c r="C135" s="8">
        <v>96.793895419847331</v>
      </c>
      <c r="D135" s="8">
        <v>119.73216070321435</v>
      </c>
      <c r="E135" s="8">
        <v>120.41713613705465</v>
      </c>
      <c r="F135" s="8">
        <v>84.768810024420389</v>
      </c>
      <c r="G135" s="8">
        <v>645.73731720636761</v>
      </c>
      <c r="H135" s="8">
        <v>200</v>
      </c>
      <c r="I135" s="8">
        <v>149.94765526866715</v>
      </c>
      <c r="J135" s="8">
        <v>144.66648873252151</v>
      </c>
      <c r="K135" s="8">
        <v>151.91375412050218</v>
      </c>
      <c r="L135" s="8">
        <v>119.49598536100868</v>
      </c>
      <c r="M135" s="8">
        <v>135.13849248196516</v>
      </c>
      <c r="N135" s="8">
        <v>173.5127451445901</v>
      </c>
      <c r="O135" s="8">
        <v>126.55537176528372</v>
      </c>
      <c r="P135" s="8">
        <v>83.734939759036138</v>
      </c>
      <c r="Q135" s="8">
        <v>96.559413771255393</v>
      </c>
      <c r="R135" s="8">
        <v>111.94017904718345</v>
      </c>
      <c r="S135" s="8">
        <v>177.71203155818537</v>
      </c>
      <c r="T135" s="8">
        <v>115.85349318185192</v>
      </c>
      <c r="U135" s="8">
        <v>111.84210937500001</v>
      </c>
      <c r="V135" s="8">
        <v>111.88202486616474</v>
      </c>
      <c r="W135" s="8">
        <v>85.62103481532688</v>
      </c>
      <c r="X135" s="8">
        <v>54.84693737635363</v>
      </c>
      <c r="Y135" s="8">
        <v>147.34671837631893</v>
      </c>
      <c r="Z135" s="8">
        <v>188.7489172675746</v>
      </c>
      <c r="AA135" s="8">
        <v>166.1361583954837</v>
      </c>
      <c r="AB135" s="8">
        <v>105.35019967656613</v>
      </c>
    </row>
    <row r="136" spans="1:28" hidden="1" x14ac:dyDescent="0.2">
      <c r="A136" s="7">
        <v>43724</v>
      </c>
      <c r="B136" s="8">
        <v>164.44193038908153</v>
      </c>
      <c r="C136" s="8">
        <v>105.87786030534352</v>
      </c>
      <c r="D136" s="8">
        <v>121.52599304351499</v>
      </c>
      <c r="E136" s="8">
        <v>130.73546271874108</v>
      </c>
      <c r="F136" s="8">
        <v>82.955573446357917</v>
      </c>
      <c r="G136" s="8">
        <v>552.39617366073355</v>
      </c>
      <c r="H136" s="8">
        <v>187.29411764705884</v>
      </c>
      <c r="I136" s="8">
        <v>149.51150732728541</v>
      </c>
      <c r="J136" s="8">
        <v>139.40332224608281</v>
      </c>
      <c r="K136" s="8">
        <v>142.58761088629154</v>
      </c>
      <c r="L136" s="8">
        <v>121.07673672042442</v>
      </c>
      <c r="M136" s="8">
        <v>136.00794594440578</v>
      </c>
      <c r="N136" s="8">
        <v>164.69940172018568</v>
      </c>
      <c r="O136" s="8">
        <v>132.33166905579677</v>
      </c>
      <c r="P136" s="8">
        <v>84.387545180722896</v>
      </c>
      <c r="Q136" s="8">
        <v>94.839123842611087</v>
      </c>
      <c r="R136" s="8">
        <v>112.04414977571857</v>
      </c>
      <c r="S136" s="8">
        <v>183.4319526627219</v>
      </c>
      <c r="T136" s="8">
        <v>120.20733020614595</v>
      </c>
      <c r="U136" s="8">
        <v>110.52631167763158</v>
      </c>
      <c r="V136" s="8">
        <v>115.56896482550576</v>
      </c>
      <c r="W136" s="8">
        <v>88.195276864814105</v>
      </c>
      <c r="X136" s="8">
        <v>56.632654167534334</v>
      </c>
      <c r="Y136" s="8">
        <v>147.18174449221181</v>
      </c>
      <c r="Z136" s="8">
        <v>194.61338305149232</v>
      </c>
      <c r="AA136" s="8">
        <v>164.28791625719185</v>
      </c>
      <c r="AB136" s="8">
        <v>110.43288474868116</v>
      </c>
    </row>
    <row r="137" spans="1:28" hidden="1" x14ac:dyDescent="0.2">
      <c r="A137" s="7">
        <v>43731</v>
      </c>
      <c r="B137" s="8">
        <v>164.54070278506973</v>
      </c>
      <c r="C137" s="8">
        <v>105.22901221374046</v>
      </c>
      <c r="D137" s="8">
        <v>123.39423226093882</v>
      </c>
      <c r="E137" s="8">
        <v>130.95500718743179</v>
      </c>
      <c r="F137" s="8">
        <v>86.128737457967247</v>
      </c>
      <c r="G137" s="8">
        <v>534.35344485701273</v>
      </c>
      <c r="H137" s="8">
        <v>190.58823529411762</v>
      </c>
      <c r="I137" s="8">
        <v>152.18074668527564</v>
      </c>
      <c r="J137" s="8">
        <v>150.04222488157123</v>
      </c>
      <c r="K137" s="8">
        <v>143.20755565529203</v>
      </c>
      <c r="L137" s="8">
        <v>119.2897998034456</v>
      </c>
      <c r="M137" s="8">
        <v>137.6102325770654</v>
      </c>
      <c r="N137" s="8">
        <v>164.51054037597515</v>
      </c>
      <c r="O137" s="8">
        <v>131.0851437080722</v>
      </c>
      <c r="P137" s="8">
        <v>84.839357429718859</v>
      </c>
      <c r="Q137" s="8">
        <v>95.404589764329245</v>
      </c>
      <c r="R137" s="8">
        <v>106.76583407896804</v>
      </c>
      <c r="S137" s="8">
        <v>191.51873767258382</v>
      </c>
      <c r="T137" s="8">
        <v>114.67865002567103</v>
      </c>
      <c r="U137" s="8">
        <v>107.73026726973684</v>
      </c>
      <c r="V137" s="8">
        <v>114.99917094014316</v>
      </c>
      <c r="W137" s="8">
        <v>88.204472415311372</v>
      </c>
      <c r="X137" s="8">
        <v>54.84693737635363</v>
      </c>
      <c r="Y137" s="8">
        <v>147.84163178008336</v>
      </c>
      <c r="Z137" s="8">
        <v>194.52649686405726</v>
      </c>
      <c r="AA137" s="8">
        <v>169.62727045515214</v>
      </c>
      <c r="AB137" s="8">
        <v>110.45719895219838</v>
      </c>
    </row>
    <row r="138" spans="1:28" hidden="1" x14ac:dyDescent="0.2">
      <c r="A138" s="7">
        <v>43738</v>
      </c>
      <c r="B138" s="8">
        <v>167.44742906247657</v>
      </c>
      <c r="C138" s="8">
        <v>103.96946335877861</v>
      </c>
      <c r="D138" s="8">
        <v>123.73315017166942</v>
      </c>
      <c r="E138" s="8">
        <v>126.23491362430919</v>
      </c>
      <c r="F138" s="8">
        <v>86.128737457967247</v>
      </c>
      <c r="G138" s="8">
        <v>512.34235223907251</v>
      </c>
      <c r="H138" s="8">
        <v>186.21177035294119</v>
      </c>
      <c r="I138" s="8">
        <v>144.19051290997908</v>
      </c>
      <c r="J138" s="8">
        <v>145.14495201646363</v>
      </c>
      <c r="K138" s="8">
        <v>144.93262176277449</v>
      </c>
      <c r="L138" s="8">
        <v>120.32072759126105</v>
      </c>
      <c r="M138" s="8">
        <v>133.66041277703607</v>
      </c>
      <c r="N138" s="8">
        <v>167.73685917946398</v>
      </c>
      <c r="O138" s="8">
        <v>131.73066626000369</v>
      </c>
      <c r="P138" s="8">
        <v>84.688760040160631</v>
      </c>
      <c r="Q138" s="8">
        <v>96.153237434744142</v>
      </c>
      <c r="R138" s="8">
        <v>93.490084025191265</v>
      </c>
      <c r="S138" s="8">
        <v>188.65876725838265</v>
      </c>
      <c r="T138" s="8">
        <v>115.20387049630602</v>
      </c>
      <c r="U138" s="8">
        <v>108.63486842105263</v>
      </c>
      <c r="V138" s="8">
        <v>116.97671416043956</v>
      </c>
      <c r="W138" s="8">
        <v>87.312681455714298</v>
      </c>
      <c r="X138" s="8">
        <v>54.591835342045016</v>
      </c>
      <c r="Y138" s="8">
        <v>146.21941562329985</v>
      </c>
      <c r="Z138" s="8">
        <v>194.91747167536877</v>
      </c>
      <c r="AA138" s="8">
        <v>159.97536153583903</v>
      </c>
      <c r="AB138" s="8">
        <v>111.86770972119211</v>
      </c>
    </row>
    <row r="139" spans="1:28" x14ac:dyDescent="0.2">
      <c r="A139" s="7">
        <v>43745</v>
      </c>
      <c r="B139" s="8">
        <v>166.64313955228701</v>
      </c>
      <c r="C139" s="8">
        <v>100.57251908396947</v>
      </c>
      <c r="D139" s="8">
        <v>121.49293195426193</v>
      </c>
      <c r="E139" s="8">
        <v>118.16686158983872</v>
      </c>
      <c r="F139" s="8">
        <v>86.128737457967247</v>
      </c>
      <c r="G139" s="8">
        <v>549.55439970481916</v>
      </c>
      <c r="H139" s="8">
        <v>192.14117082352939</v>
      </c>
      <c r="I139" s="8">
        <v>143.07397418004186</v>
      </c>
      <c r="J139" s="8">
        <v>145.65156615962755</v>
      </c>
      <c r="K139" s="8">
        <v>144.01617967720404</v>
      </c>
      <c r="L139" s="8">
        <v>114.89117915733429</v>
      </c>
      <c r="M139" s="8">
        <v>134.04545437720893</v>
      </c>
      <c r="N139" s="8">
        <v>166.1158346535122</v>
      </c>
      <c r="O139" s="8">
        <v>127.08959882225039</v>
      </c>
      <c r="P139" s="8">
        <v>84.839357429718859</v>
      </c>
      <c r="Q139" s="8">
        <v>96.320487357765018</v>
      </c>
      <c r="R139" s="8">
        <v>94.937618402610212</v>
      </c>
      <c r="S139" s="8">
        <v>184.91124260355031</v>
      </c>
      <c r="T139" s="8">
        <v>109.37111152373495</v>
      </c>
      <c r="U139" s="8">
        <v>108.96381578947367</v>
      </c>
      <c r="V139" s="8">
        <v>113.74225787639543</v>
      </c>
      <c r="W139" s="8">
        <v>85.970400458869179</v>
      </c>
      <c r="X139" s="8">
        <v>54.081633824448119</v>
      </c>
      <c r="Y139" s="8">
        <v>140.85785374918487</v>
      </c>
      <c r="Z139" s="8">
        <v>193.78801639944425</v>
      </c>
      <c r="AA139" s="8">
        <v>159.15391887415461</v>
      </c>
      <c r="AB139" s="8">
        <v>110.50583708685977</v>
      </c>
    </row>
    <row r="140" spans="1:28" hidden="1" x14ac:dyDescent="0.2">
      <c r="A140" s="7">
        <v>43752</v>
      </c>
      <c r="B140" s="8">
        <v>169.11244945199172</v>
      </c>
      <c r="C140" s="8">
        <v>102.9389358778626</v>
      </c>
      <c r="D140" s="8">
        <v>121.94759261017118</v>
      </c>
      <c r="E140" s="8">
        <v>125.52141742708108</v>
      </c>
      <c r="F140" s="8">
        <v>86.582046602482862</v>
      </c>
      <c r="G140" s="8">
        <v>553.20326966195944</v>
      </c>
      <c r="H140" s="8">
        <v>190.494112</v>
      </c>
      <c r="I140" s="8">
        <v>135.51988834612703</v>
      </c>
      <c r="J140" s="8">
        <v>146.35519691402189</v>
      </c>
      <c r="K140" s="8">
        <v>143.45014326617832</v>
      </c>
      <c r="L140" s="8">
        <v>118.2817838129767</v>
      </c>
      <c r="M140" s="8">
        <v>134.0703009794982</v>
      </c>
      <c r="N140" s="8">
        <v>163.676421723695</v>
      </c>
      <c r="O140" s="8">
        <v>128.93711806203936</v>
      </c>
      <c r="P140" s="8">
        <v>84.638559236947785</v>
      </c>
      <c r="Q140" s="8">
        <v>95.64351538138763</v>
      </c>
      <c r="R140" s="8">
        <v>91.970568682257124</v>
      </c>
      <c r="S140" s="8">
        <v>198.7179487179487</v>
      </c>
      <c r="T140" s="8">
        <v>111.8313838792366</v>
      </c>
      <c r="U140" s="8">
        <v>107.73026726973684</v>
      </c>
      <c r="V140" s="8">
        <v>116.52421875395405</v>
      </c>
      <c r="W140" s="8">
        <v>84.481016396460873</v>
      </c>
      <c r="X140" s="8">
        <v>53.826529239119161</v>
      </c>
      <c r="Y140" s="8">
        <v>144.67968228429152</v>
      </c>
      <c r="Z140" s="8">
        <v>205.21285934340327</v>
      </c>
      <c r="AA140" s="8">
        <v>162.64503093382308</v>
      </c>
      <c r="AB140" s="8">
        <v>110.96790909376988</v>
      </c>
    </row>
    <row r="141" spans="1:28" hidden="1" x14ac:dyDescent="0.2">
      <c r="A141" s="7">
        <v>43759</v>
      </c>
      <c r="B141" s="8">
        <v>168.33638768154137</v>
      </c>
      <c r="C141" s="8">
        <v>100.80152900763359</v>
      </c>
      <c r="D141" s="8">
        <v>121.51773066448102</v>
      </c>
      <c r="E141" s="8">
        <v>130.35126950336274</v>
      </c>
      <c r="F141" s="8">
        <v>85.675428313451633</v>
      </c>
      <c r="G141" s="8">
        <v>533.04186088713868</v>
      </c>
      <c r="H141" s="8">
        <v>205.88235294117646</v>
      </c>
      <c r="I141" s="8">
        <v>136.49685624563853</v>
      </c>
      <c r="J141" s="8">
        <v>148.32536584084903</v>
      </c>
      <c r="K141" s="8">
        <v>138.81402178493349</v>
      </c>
      <c r="L141" s="8">
        <v>123.66551552506229</v>
      </c>
      <c r="M141" s="8">
        <v>134.70375643513214</v>
      </c>
      <c r="N141" s="8">
        <v>165.01415934821907</v>
      </c>
      <c r="O141" s="8">
        <v>135.83751331858684</v>
      </c>
      <c r="P141" s="8">
        <v>85.993970883534132</v>
      </c>
      <c r="Q141" s="8">
        <v>94.576299690606874</v>
      </c>
      <c r="R141" s="8">
        <v>97.184897655271129</v>
      </c>
      <c r="S141" s="8">
        <v>206.90335305719921</v>
      </c>
      <c r="T141" s="8">
        <v>114.72011374485456</v>
      </c>
      <c r="U141" s="8">
        <v>111.43092105263159</v>
      </c>
      <c r="V141" s="8">
        <v>118.18334064633287</v>
      </c>
      <c r="W141" s="8">
        <v>86.053140187178627</v>
      </c>
      <c r="X141" s="8">
        <v>55.86734551358812</v>
      </c>
      <c r="Y141" s="8">
        <v>146.96178847846545</v>
      </c>
      <c r="Z141" s="8">
        <v>198.91398868660275</v>
      </c>
      <c r="AA141" s="8">
        <v>157.51103355078584</v>
      </c>
      <c r="AB141" s="8">
        <v>111.91634785585349</v>
      </c>
    </row>
    <row r="142" spans="1:28" hidden="1" x14ac:dyDescent="0.2">
      <c r="A142" s="7">
        <v>43766</v>
      </c>
      <c r="B142" s="8">
        <v>168.26583173701857</v>
      </c>
      <c r="C142" s="8">
        <v>104.58015267175573</v>
      </c>
      <c r="D142" s="8">
        <v>122.03852507201354</v>
      </c>
      <c r="E142" s="8">
        <v>136.6630151845782</v>
      </c>
      <c r="F142" s="8">
        <v>86.128737457967247</v>
      </c>
      <c r="G142" s="8">
        <v>542.27338923367427</v>
      </c>
      <c r="H142" s="8">
        <v>203.81176752941178</v>
      </c>
      <c r="I142" s="8">
        <v>138.52058967201674</v>
      </c>
      <c r="J142" s="8">
        <v>152.06867582518086</v>
      </c>
      <c r="K142" s="8">
        <v>141.42857984212588</v>
      </c>
      <c r="L142" s="8">
        <v>124.85680985764903</v>
      </c>
      <c r="M142" s="8">
        <v>130.97751134076483</v>
      </c>
      <c r="N142" s="8">
        <v>153.43090410086711</v>
      </c>
      <c r="O142" s="8">
        <v>140.86811665816617</v>
      </c>
      <c r="P142" s="8">
        <v>95.783132530120469</v>
      </c>
      <c r="Q142" s="8">
        <v>95.006373765631963</v>
      </c>
      <c r="R142" s="8">
        <v>108.76519426771279</v>
      </c>
      <c r="S142" s="8">
        <v>209.46745562130172</v>
      </c>
      <c r="T142" s="8">
        <v>119.53006964837786</v>
      </c>
      <c r="U142" s="8">
        <v>110.36184210526316</v>
      </c>
      <c r="V142" s="8">
        <v>123.56293861447757</v>
      </c>
      <c r="W142" s="8">
        <v>75.039078101657026</v>
      </c>
      <c r="X142" s="8">
        <v>56.377549582205368</v>
      </c>
      <c r="Y142" s="8">
        <v>148.47402112933793</v>
      </c>
      <c r="Z142" s="8">
        <v>206.42920080676282</v>
      </c>
      <c r="AA142" s="8">
        <v>162.23431730397698</v>
      </c>
      <c r="AB142" s="8">
        <v>110.70039448931881</v>
      </c>
    </row>
    <row r="143" spans="1:28" x14ac:dyDescent="0.2">
      <c r="A143" s="7">
        <v>43773</v>
      </c>
      <c r="B143" s="8">
        <v>167.06645546494474</v>
      </c>
      <c r="C143" s="8">
        <v>106.87022900763358</v>
      </c>
      <c r="D143" s="8">
        <v>119.22790345351821</v>
      </c>
      <c r="E143" s="8">
        <v>130.07685126656702</v>
      </c>
      <c r="F143" s="8">
        <v>82.048955157326702</v>
      </c>
      <c r="G143" s="8">
        <v>535.36236698566722</v>
      </c>
      <c r="H143" s="8">
        <v>196.70588235294119</v>
      </c>
      <c r="I143" s="8">
        <v>138.03210397766924</v>
      </c>
      <c r="J143" s="8">
        <v>160.84999608359124</v>
      </c>
      <c r="K143" s="8">
        <v>141.50943968367008</v>
      </c>
      <c r="L143" s="8">
        <v>126.16265172221529</v>
      </c>
      <c r="M143" s="8">
        <v>135.38690509534456</v>
      </c>
      <c r="N143" s="8">
        <v>149.63802408501695</v>
      </c>
      <c r="O143" s="8">
        <v>143.66166374316447</v>
      </c>
      <c r="P143" s="8">
        <v>97.540160642570271</v>
      </c>
      <c r="Q143" s="8">
        <v>94.512583537951329</v>
      </c>
      <c r="R143" s="8">
        <v>109.70089323655714</v>
      </c>
      <c r="S143" s="8">
        <v>196.15383629191319</v>
      </c>
      <c r="T143" s="8">
        <v>123.7042190381263</v>
      </c>
      <c r="U143" s="8">
        <v>108.14144325657895</v>
      </c>
      <c r="V143" s="8">
        <v>125.59075668143981</v>
      </c>
      <c r="W143" s="8">
        <v>73.108393116899691</v>
      </c>
      <c r="X143" s="8">
        <v>56.122447547896748</v>
      </c>
      <c r="Y143" s="8">
        <v>154.99037819605107</v>
      </c>
      <c r="Z143" s="8">
        <v>210.25195847527294</v>
      </c>
      <c r="AA143" s="8">
        <v>164.49327307211493</v>
      </c>
      <c r="AB143" s="8">
        <v>108.94942164150882</v>
      </c>
    </row>
    <row r="144" spans="1:28" hidden="1" x14ac:dyDescent="0.2">
      <c r="A144" s="7">
        <v>43780</v>
      </c>
      <c r="B144" s="8">
        <v>167.48975867829441</v>
      </c>
      <c r="C144" s="8">
        <v>118.96947022900764</v>
      </c>
      <c r="D144" s="8">
        <v>112.04430179346699</v>
      </c>
      <c r="E144" s="8">
        <v>132.10758134509226</v>
      </c>
      <c r="F144" s="8">
        <v>84.768810024420389</v>
      </c>
      <c r="G144" s="8">
        <v>497.79721543976427</v>
      </c>
      <c r="H144" s="8">
        <v>211.76470588235296</v>
      </c>
      <c r="I144" s="8">
        <v>139.70691207257499</v>
      </c>
      <c r="J144" s="8">
        <v>161.55362683798558</v>
      </c>
      <c r="K144" s="8">
        <v>140.35040863950442</v>
      </c>
      <c r="L144" s="8">
        <v>128.49942137459695</v>
      </c>
      <c r="M144" s="8">
        <v>133.79704176382953</v>
      </c>
      <c r="N144" s="8">
        <v>152.36858825356333</v>
      </c>
      <c r="O144" s="8">
        <v>144.24041055626958</v>
      </c>
      <c r="P144" s="8">
        <v>98.493980923694764</v>
      </c>
      <c r="Q144" s="8">
        <v>95.571839687350106</v>
      </c>
      <c r="R144" s="8">
        <v>89.707291349109951</v>
      </c>
      <c r="S144" s="8">
        <v>202.2682445759369</v>
      </c>
      <c r="T144" s="8">
        <v>125.74983485141216</v>
      </c>
      <c r="U144" s="8">
        <v>118.58552631578947</v>
      </c>
      <c r="V144" s="8">
        <v>126.44544918536782</v>
      </c>
      <c r="W144" s="8">
        <v>71.995954913927221</v>
      </c>
      <c r="X144" s="8">
        <v>57.653059753748479</v>
      </c>
      <c r="Y144" s="8">
        <v>154.68792836645392</v>
      </c>
      <c r="Z144" s="8">
        <v>209.94786985139652</v>
      </c>
      <c r="AA144" s="8">
        <v>174.35055420834331</v>
      </c>
      <c r="AB144" s="8">
        <v>116.8774424551285</v>
      </c>
    </row>
    <row r="145" spans="1:28" hidden="1" x14ac:dyDescent="0.2">
      <c r="A145" s="7">
        <v>43787</v>
      </c>
      <c r="B145" s="8">
        <v>167.13700012119372</v>
      </c>
      <c r="C145" s="8">
        <v>123.28244274809161</v>
      </c>
      <c r="D145" s="8">
        <v>116.07010237190953</v>
      </c>
      <c r="E145" s="8">
        <v>128.37541319294255</v>
      </c>
      <c r="F145" s="8">
        <v>83.408882590873546</v>
      </c>
      <c r="G145" s="8">
        <v>525.86178870250899</v>
      </c>
      <c r="H145" s="8">
        <v>192.32941741176469</v>
      </c>
      <c r="I145" s="8">
        <v>143.05652477320308</v>
      </c>
      <c r="J145" s="8">
        <v>160.31522826668251</v>
      </c>
      <c r="K145" s="8">
        <v>140.70081700946699</v>
      </c>
      <c r="L145" s="8">
        <v>127.35394605480201</v>
      </c>
      <c r="M145" s="8">
        <v>140.70301352122684</v>
      </c>
      <c r="N145" s="8">
        <v>152.81711830630914</v>
      </c>
      <c r="O145" s="8">
        <v>144.19588300936857</v>
      </c>
      <c r="P145" s="8">
        <v>98.042173694779095</v>
      </c>
      <c r="Q145" s="8">
        <v>95.428481927819092</v>
      </c>
      <c r="R145" s="8">
        <v>86.932178607388195</v>
      </c>
      <c r="S145" s="8">
        <v>200.39447731755425</v>
      </c>
      <c r="T145" s="8">
        <v>125.65308433042391</v>
      </c>
      <c r="U145" s="8">
        <v>117.76315378289472</v>
      </c>
      <c r="V145" s="8">
        <v>124.50143035030771</v>
      </c>
      <c r="W145" s="8">
        <v>73.512918272857902</v>
      </c>
      <c r="X145" s="8">
        <v>56.632654167534334</v>
      </c>
      <c r="Y145" s="8">
        <v>157.84988061176466</v>
      </c>
      <c r="Z145" s="8">
        <v>215.98610801018432</v>
      </c>
      <c r="AA145" s="8">
        <v>173.93982517650502</v>
      </c>
      <c r="AB145" s="8">
        <v>117.21790453394479</v>
      </c>
    </row>
    <row r="146" spans="1:28" hidden="1" x14ac:dyDescent="0.2">
      <c r="A146" s="7">
        <v>43794</v>
      </c>
      <c r="B146" s="8">
        <v>169.32410740832054</v>
      </c>
      <c r="C146" s="8">
        <v>120.80152671755727</v>
      </c>
      <c r="D146" s="8">
        <v>115.15251868105713</v>
      </c>
      <c r="E146" s="8">
        <v>125.13721323475373</v>
      </c>
      <c r="F146" s="8">
        <v>84.768810024420389</v>
      </c>
      <c r="G146" s="8">
        <v>529.83015083520843</v>
      </c>
      <c r="H146" s="8">
        <v>189.64705882352942</v>
      </c>
      <c r="I146" s="8">
        <v>144.45220516399161</v>
      </c>
      <c r="J146" s="8">
        <v>157.44441478875359</v>
      </c>
      <c r="K146" s="8">
        <v>139.89219298755498</v>
      </c>
      <c r="L146" s="8">
        <v>124.10079156468308</v>
      </c>
      <c r="M146" s="8">
        <v>138.15675100840267</v>
      </c>
      <c r="N146" s="8">
        <v>152.61252671368388</v>
      </c>
      <c r="O146" s="8">
        <v>146.07679790933327</v>
      </c>
      <c r="P146" s="8">
        <v>95.180717871485925</v>
      </c>
      <c r="Q146" s="8">
        <v>95.659448003495513</v>
      </c>
      <c r="R146" s="8">
        <v>82.093730949346352</v>
      </c>
      <c r="S146" s="8">
        <v>202.66271203155819</v>
      </c>
      <c r="T146" s="8">
        <v>126.28888116900848</v>
      </c>
      <c r="U146" s="8">
        <v>114.88487253289472</v>
      </c>
      <c r="V146" s="8">
        <v>125.57399448882167</v>
      </c>
      <c r="W146" s="8">
        <v>72.519995564585699</v>
      </c>
      <c r="X146" s="8">
        <v>55.994899081762782</v>
      </c>
      <c r="Y146" s="8">
        <v>157.29997408028524</v>
      </c>
      <c r="Z146" s="8">
        <v>211.16421131475605</v>
      </c>
      <c r="AA146" s="8">
        <v>174.55591102326636</v>
      </c>
      <c r="AB146" s="8">
        <v>116.31810390652255</v>
      </c>
    </row>
    <row r="147" spans="1:28" x14ac:dyDescent="0.2">
      <c r="A147" s="7">
        <v>43801</v>
      </c>
      <c r="B147" s="8">
        <v>168.12473113624677</v>
      </c>
      <c r="C147" s="8">
        <v>123.51145267175572</v>
      </c>
      <c r="D147" s="8">
        <v>117.63247236808736</v>
      </c>
      <c r="E147" s="8">
        <v>120.69155437385039</v>
      </c>
      <c r="F147" s="8">
        <v>85.675428313451633</v>
      </c>
      <c r="G147" s="8">
        <v>564.99074213904919</v>
      </c>
      <c r="H147" s="8">
        <v>207.62353505882353</v>
      </c>
      <c r="I147" s="8">
        <v>147.22609909281229</v>
      </c>
      <c r="J147" s="8">
        <v>157.6695794446828</v>
      </c>
      <c r="K147" s="8">
        <v>139.62264445913658</v>
      </c>
      <c r="L147" s="8">
        <v>126.96447986417046</v>
      </c>
      <c r="M147" s="8">
        <v>138.1194811049688</v>
      </c>
      <c r="N147" s="8">
        <v>153.74567353248864</v>
      </c>
      <c r="O147" s="8">
        <v>147.25653972746892</v>
      </c>
      <c r="P147" s="8">
        <v>96.686746987951807</v>
      </c>
      <c r="Q147" s="8">
        <v>95.75502143604686</v>
      </c>
      <c r="R147" s="8">
        <v>81.693858911597417</v>
      </c>
      <c r="S147" s="8">
        <v>203.94477317554239</v>
      </c>
      <c r="T147" s="8">
        <v>128.5141749416496</v>
      </c>
      <c r="U147" s="8">
        <v>116.11842105263158</v>
      </c>
      <c r="V147" s="8">
        <v>126.39517433870202</v>
      </c>
      <c r="W147" s="8">
        <v>73.025652469219068</v>
      </c>
      <c r="X147" s="8">
        <v>56.249996014030714</v>
      </c>
      <c r="Y147" s="8">
        <v>160.02200330002759</v>
      </c>
      <c r="Z147" s="8">
        <v>214.85665273425982</v>
      </c>
      <c r="AA147" s="8">
        <v>186.05606208087136</v>
      </c>
      <c r="AB147" s="8">
        <v>113.66732556747692</v>
      </c>
    </row>
    <row r="148" spans="1:28" hidden="1" x14ac:dyDescent="0.2">
      <c r="A148" s="7">
        <v>43808</v>
      </c>
      <c r="B148" s="8">
        <v>168.71736269010739</v>
      </c>
      <c r="C148" s="8">
        <v>127.48091603053436</v>
      </c>
      <c r="D148" s="8">
        <v>118.56657999035644</v>
      </c>
      <c r="E148" s="8">
        <v>118.2766201029978</v>
      </c>
      <c r="F148" s="8">
        <v>88.395283180545334</v>
      </c>
      <c r="G148" s="8">
        <v>614.05748589107975</v>
      </c>
      <c r="H148" s="8">
        <v>211.29411764705881</v>
      </c>
      <c r="I148" s="8">
        <v>148.58687718073972</v>
      </c>
      <c r="J148" s="8">
        <v>159.80861412351857</v>
      </c>
      <c r="K148" s="8">
        <v>139.46092612375713</v>
      </c>
      <c r="L148" s="8">
        <v>122.61167823085096</v>
      </c>
      <c r="M148" s="8">
        <v>140.14408048331683</v>
      </c>
      <c r="N148" s="8">
        <v>153.96600639021079</v>
      </c>
      <c r="O148" s="8">
        <v>149.8386288222288</v>
      </c>
      <c r="P148" s="8">
        <v>95.130527108433725</v>
      </c>
      <c r="Q148" s="8">
        <v>95.420516014981132</v>
      </c>
      <c r="R148" s="8">
        <v>80.374279587537742</v>
      </c>
      <c r="S148" s="8">
        <v>207.1992110453649</v>
      </c>
      <c r="T148" s="8">
        <v>128.41742442066135</v>
      </c>
      <c r="U148" s="8">
        <v>115.70723273026316</v>
      </c>
      <c r="V148" s="8">
        <v>125.9929655100709</v>
      </c>
      <c r="W148" s="8">
        <v>72.354508752997376</v>
      </c>
      <c r="X148" s="8">
        <v>57.653059753748479</v>
      </c>
      <c r="Y148" s="8">
        <v>160.0494929900878</v>
      </c>
      <c r="Z148" s="8">
        <v>219.46134699324671</v>
      </c>
      <c r="AA148" s="8">
        <v>186.26141889579441</v>
      </c>
      <c r="AB148" s="8">
        <v>115.27238401130271</v>
      </c>
    </row>
    <row r="149" spans="1:28" hidden="1" x14ac:dyDescent="0.2">
      <c r="A149" s="7">
        <v>43815</v>
      </c>
      <c r="B149" s="8">
        <v>169.91673896218126</v>
      </c>
      <c r="C149" s="8">
        <v>130.34351145038167</v>
      </c>
      <c r="D149" s="8">
        <v>118.92204663204062</v>
      </c>
      <c r="E149" s="8">
        <v>121.45993531613257</v>
      </c>
      <c r="F149" s="8">
        <v>90.661828903123421</v>
      </c>
      <c r="G149" s="8">
        <v>655.35561366477862</v>
      </c>
      <c r="H149" s="8">
        <v>211.19999435294119</v>
      </c>
      <c r="I149" s="8">
        <v>149.30216678297276</v>
      </c>
      <c r="J149" s="8">
        <v>164.31185658068836</v>
      </c>
      <c r="K149" s="8">
        <v>138.54448403818668</v>
      </c>
      <c r="L149" s="8">
        <v>126.82702969864697</v>
      </c>
      <c r="M149" s="8">
        <v>141.68425930482525</v>
      </c>
      <c r="N149" s="8">
        <v>155.48472843115002</v>
      </c>
      <c r="O149" s="8">
        <v>154.01225161963833</v>
      </c>
      <c r="P149" s="8">
        <v>93.724899598393577</v>
      </c>
      <c r="Q149" s="8">
        <v>94.807265766283308</v>
      </c>
      <c r="R149" s="8">
        <v>85.332690456392427</v>
      </c>
      <c r="S149" s="8">
        <v>208.28403353057197</v>
      </c>
      <c r="T149" s="8">
        <v>129.99309688992668</v>
      </c>
      <c r="U149" s="8">
        <v>113.56908305921051</v>
      </c>
      <c r="V149" s="8">
        <v>129.64639449124834</v>
      </c>
      <c r="W149" s="8">
        <v>73.135979768391465</v>
      </c>
      <c r="X149" s="8">
        <v>60.076526528660033</v>
      </c>
      <c r="Y149" s="8">
        <v>158.75722735103733</v>
      </c>
      <c r="Z149" s="8">
        <v>226.88965989382552</v>
      </c>
      <c r="AA149" s="8">
        <v>190.7793458340625</v>
      </c>
      <c r="AB149" s="8">
        <v>109.72762693227757</v>
      </c>
    </row>
    <row r="150" spans="1:28" hidden="1" x14ac:dyDescent="0.2">
      <c r="A150" s="7">
        <v>43822</v>
      </c>
      <c r="B150" s="8">
        <v>169.60631002089841</v>
      </c>
      <c r="C150" s="8">
        <v>127.36641679389314</v>
      </c>
      <c r="D150" s="8">
        <v>117.54980228527899</v>
      </c>
      <c r="E150" s="8">
        <v>121.51482006118658</v>
      </c>
      <c r="F150" s="8">
        <v>93.381683770217123</v>
      </c>
      <c r="G150" s="8">
        <v>660.61877987861476</v>
      </c>
      <c r="H150" s="8">
        <v>217.83529129411764</v>
      </c>
      <c r="I150" s="8">
        <v>152.8436845778088</v>
      </c>
      <c r="J150" s="8">
        <v>163.29862547983748</v>
      </c>
      <c r="K150" s="8">
        <v>142.85714863303835</v>
      </c>
      <c r="L150" s="8">
        <v>128.31614074152847</v>
      </c>
      <c r="M150" s="8">
        <v>141.32405437028805</v>
      </c>
      <c r="N150" s="8">
        <v>155.44538077674883</v>
      </c>
      <c r="O150" s="8">
        <v>153.14413919074323</v>
      </c>
      <c r="P150" s="8">
        <v>96.837354417670667</v>
      </c>
      <c r="Q150" s="8">
        <v>95.324947361021799</v>
      </c>
      <c r="R150" s="8">
        <v>84.892835213588967</v>
      </c>
      <c r="S150" s="8">
        <v>208.87573964497039</v>
      </c>
      <c r="T150" s="8">
        <v>130.91914805581609</v>
      </c>
      <c r="U150" s="8">
        <v>117.1875</v>
      </c>
      <c r="V150" s="8">
        <v>131.84179761494212</v>
      </c>
      <c r="W150" s="8">
        <v>75.783765995690885</v>
      </c>
      <c r="X150" s="8">
        <v>61.862243319840729</v>
      </c>
      <c r="Y150" s="8">
        <v>160.1594764959988</v>
      </c>
      <c r="Z150" s="8">
        <v>230.32146881531656</v>
      </c>
      <c r="AA150" s="8">
        <v>197.96694217031464</v>
      </c>
      <c r="AB150" s="8">
        <v>109.50875532630131</v>
      </c>
    </row>
    <row r="151" spans="1:28" x14ac:dyDescent="0.2">
      <c r="A151" s="7">
        <v>43829</v>
      </c>
      <c r="B151" s="8">
        <v>169.04190479574274</v>
      </c>
      <c r="C151" s="8">
        <v>130.00000229007634</v>
      </c>
      <c r="D151" s="8">
        <v>118.92204663204062</v>
      </c>
      <c r="E151" s="8">
        <v>119.3194357474992</v>
      </c>
      <c r="F151" s="8">
        <v>93.381683770217123</v>
      </c>
      <c r="G151" s="8">
        <v>686.69917291576962</v>
      </c>
      <c r="H151" s="8">
        <v>216</v>
      </c>
      <c r="I151" s="8">
        <v>152.98325540823447</v>
      </c>
      <c r="J151" s="8">
        <v>164.42442905782241</v>
      </c>
      <c r="K151" s="8">
        <v>143.28841549683619</v>
      </c>
      <c r="L151" s="8">
        <v>126.87284871143878</v>
      </c>
      <c r="M151" s="8">
        <v>141.31163106914343</v>
      </c>
      <c r="N151" s="8">
        <v>155.47686409384855</v>
      </c>
      <c r="O151" s="8">
        <v>155.70394781756141</v>
      </c>
      <c r="P151" s="8">
        <v>94.87951807228913</v>
      </c>
      <c r="Q151" s="8">
        <v>94.512583537951329</v>
      </c>
      <c r="R151" s="8">
        <v>80.774151625286692</v>
      </c>
      <c r="S151" s="8">
        <v>206.01576923076922</v>
      </c>
      <c r="T151" s="8">
        <v>131.23704163751324</v>
      </c>
      <c r="U151" s="8">
        <v>117.1875</v>
      </c>
      <c r="V151" s="8">
        <v>134.32211276427392</v>
      </c>
      <c r="W151" s="8">
        <v>75.976833023172745</v>
      </c>
      <c r="X151" s="8">
        <v>65.178567214832469</v>
      </c>
      <c r="Y151" s="8">
        <v>159.6920637803702</v>
      </c>
      <c r="Z151" s="8">
        <v>231.27716474851724</v>
      </c>
      <c r="AA151" s="8">
        <v>198.78838483199902</v>
      </c>
      <c r="AB151" s="8">
        <v>110.87062796063366</v>
      </c>
    </row>
    <row r="152" spans="1:28" hidden="1" x14ac:dyDescent="0.2">
      <c r="A152" s="7">
        <v>43836</v>
      </c>
      <c r="B152" s="8">
        <v>165.65542123654205</v>
      </c>
      <c r="C152" s="8">
        <v>122.90076335877862</v>
      </c>
      <c r="D152" s="8">
        <v>117.54153990624501</v>
      </c>
      <c r="E152" s="8">
        <v>115.31284935855375</v>
      </c>
      <c r="F152" s="8">
        <v>90.661828903123421</v>
      </c>
      <c r="G152" s="8">
        <v>670.23707633702566</v>
      </c>
      <c r="H152" s="8">
        <v>213.74118211764704</v>
      </c>
      <c r="I152" s="8">
        <v>151.13398115840891</v>
      </c>
      <c r="J152" s="8">
        <v>160.39967240077885</v>
      </c>
      <c r="K152" s="8">
        <v>142.64150981030363</v>
      </c>
      <c r="L152" s="8">
        <v>123.55096799308278</v>
      </c>
      <c r="M152" s="8">
        <v>140.69059022008224</v>
      </c>
      <c r="N152" s="8">
        <v>157.0664171062887</v>
      </c>
      <c r="O152" s="8">
        <v>151.98664556453303</v>
      </c>
      <c r="P152" s="8">
        <v>92.118473895582326</v>
      </c>
      <c r="Q152" s="8">
        <v>94.775407689955529</v>
      </c>
      <c r="R152" s="8">
        <v>81.805822282423051</v>
      </c>
      <c r="S152" s="8">
        <v>208.38263313609468</v>
      </c>
      <c r="T152" s="8">
        <v>130.67035744769476</v>
      </c>
      <c r="U152" s="8">
        <v>116.61184621710525</v>
      </c>
      <c r="V152" s="8">
        <v>131.9255968468442</v>
      </c>
      <c r="W152" s="8">
        <v>76.454910631283738</v>
      </c>
      <c r="X152" s="8">
        <v>64.030610611464027</v>
      </c>
      <c r="Y152" s="8">
        <v>158.31730432546891</v>
      </c>
      <c r="Z152" s="8">
        <v>229.36577288211595</v>
      </c>
      <c r="AA152" s="8">
        <v>198.17229898523769</v>
      </c>
      <c r="AB152" s="8">
        <v>108.92510257417814</v>
      </c>
    </row>
    <row r="153" spans="1:28" hidden="1" x14ac:dyDescent="0.2">
      <c r="A153" s="7">
        <v>43843</v>
      </c>
      <c r="B153" s="8">
        <v>164.21615926840022</v>
      </c>
      <c r="C153" s="8">
        <v>121.56488549618321</v>
      </c>
      <c r="D153" s="8">
        <v>118.13673044443473</v>
      </c>
      <c r="E153" s="8">
        <v>115.25796461349968</v>
      </c>
      <c r="F153" s="8">
        <v>94.288302059248352</v>
      </c>
      <c r="G153" s="8">
        <v>731.44439664630227</v>
      </c>
      <c r="H153" s="8">
        <v>215.34117929411764</v>
      </c>
      <c r="I153" s="8">
        <v>155.5652442428472</v>
      </c>
      <c r="J153" s="8">
        <v>166.59161459587997</v>
      </c>
      <c r="K153" s="8">
        <v>138.70620237356616</v>
      </c>
      <c r="L153" s="8">
        <v>121.67239075956972</v>
      </c>
      <c r="M153" s="8">
        <v>146.95068322070094</v>
      </c>
      <c r="N153" s="8">
        <v>163.18854401654795</v>
      </c>
      <c r="O153" s="8">
        <v>151.57485256705291</v>
      </c>
      <c r="P153" s="8">
        <v>93.925697791164652</v>
      </c>
      <c r="Q153" s="8">
        <v>95.165657775814879</v>
      </c>
      <c r="R153" s="8">
        <v>88.771592380265574</v>
      </c>
      <c r="S153" s="8">
        <v>211.04536489151872</v>
      </c>
      <c r="T153" s="8">
        <v>130.79474722307523</v>
      </c>
      <c r="U153" s="8">
        <v>120.72368832236842</v>
      </c>
      <c r="V153" s="8">
        <v>133.23278475725775</v>
      </c>
      <c r="W153" s="8">
        <v>73.963408310105947</v>
      </c>
      <c r="X153" s="8">
        <v>65.816322300604028</v>
      </c>
      <c r="Y153" s="8">
        <v>161.25928955895765</v>
      </c>
      <c r="Z153" s="8">
        <v>232.8410118651783</v>
      </c>
      <c r="AA153" s="8">
        <v>209.98049296622335</v>
      </c>
      <c r="AB153" s="8">
        <v>109.16829324748507</v>
      </c>
    </row>
    <row r="154" spans="1:28" hidden="1" x14ac:dyDescent="0.2">
      <c r="A154" s="7">
        <v>43850</v>
      </c>
      <c r="B154" s="8">
        <v>161.69040658852521</v>
      </c>
      <c r="C154" s="8">
        <v>126.71755725190839</v>
      </c>
      <c r="D154" s="8">
        <v>116.14449767591555</v>
      </c>
      <c r="E154" s="8">
        <v>109.248090518556</v>
      </c>
      <c r="F154" s="8">
        <v>93.381683770217123</v>
      </c>
      <c r="G154" s="8">
        <v>765.07479796410291</v>
      </c>
      <c r="H154" s="8">
        <v>216.47058823529412</v>
      </c>
      <c r="I154" s="8">
        <v>156.97837404047453</v>
      </c>
      <c r="J154" s="8">
        <v>172.69913517306884</v>
      </c>
      <c r="K154" s="8">
        <v>143.53100310772251</v>
      </c>
      <c r="L154" s="8">
        <v>125.20045703548878</v>
      </c>
      <c r="M154" s="8">
        <v>147.80772207656884</v>
      </c>
      <c r="N154" s="8">
        <v>166.32829058343893</v>
      </c>
      <c r="O154" s="8">
        <v>152.6878186463621</v>
      </c>
      <c r="P154" s="8">
        <v>96.134538152610432</v>
      </c>
      <c r="Q154" s="8">
        <v>95.468305916984804</v>
      </c>
      <c r="R154" s="8">
        <v>95.169544984248674</v>
      </c>
      <c r="S154" s="8">
        <v>217.06114398422091</v>
      </c>
      <c r="T154" s="8">
        <v>131.7899110377308</v>
      </c>
      <c r="U154" s="8">
        <v>119.49012746710525</v>
      </c>
      <c r="V154" s="8">
        <v>134.875156188207</v>
      </c>
      <c r="W154" s="8">
        <v>72.556771330976503</v>
      </c>
      <c r="X154" s="8">
        <v>66.8367355398792</v>
      </c>
      <c r="Y154" s="8">
        <v>171.07506931743387</v>
      </c>
      <c r="Z154" s="8">
        <v>236.53345328468208</v>
      </c>
      <c r="AA154" s="8">
        <v>210.4938927045271</v>
      </c>
      <c r="AB154" s="8">
        <v>109.33852671879993</v>
      </c>
    </row>
    <row r="155" spans="1:28" x14ac:dyDescent="0.2">
      <c r="A155" s="7">
        <v>43857</v>
      </c>
      <c r="B155" s="8">
        <v>159.71496713496686</v>
      </c>
      <c r="C155" s="8">
        <v>126.14503816793894</v>
      </c>
      <c r="D155" s="8">
        <v>115.06158621921479</v>
      </c>
      <c r="E155" s="8">
        <v>104.25357871863767</v>
      </c>
      <c r="F155" s="8">
        <v>93.381683770217123</v>
      </c>
      <c r="G155" s="8">
        <v>752.68200348609378</v>
      </c>
      <c r="H155" s="8">
        <v>222.58823529411765</v>
      </c>
      <c r="I155" s="8">
        <v>157.37962316817863</v>
      </c>
      <c r="J155" s="8">
        <v>169.2372718614487</v>
      </c>
      <c r="K155" s="8">
        <v>145.41779833225601</v>
      </c>
      <c r="L155" s="8">
        <v>118.2817838129767</v>
      </c>
      <c r="M155" s="8">
        <v>147.18668122750759</v>
      </c>
      <c r="N155" s="8">
        <v>163.55051363628402</v>
      </c>
      <c r="O155" s="8">
        <v>144.98609560347458</v>
      </c>
      <c r="P155" s="8">
        <v>101.30522088353413</v>
      </c>
      <c r="Q155" s="8">
        <v>96.232879838051616</v>
      </c>
      <c r="R155" s="8">
        <v>89.427382522173843</v>
      </c>
      <c r="S155" s="8">
        <v>204.93097633136094</v>
      </c>
      <c r="T155" s="8">
        <v>131.11265186213274</v>
      </c>
      <c r="U155" s="8">
        <v>119.73684621710525</v>
      </c>
      <c r="V155" s="8">
        <v>127.80292367363579</v>
      </c>
      <c r="W155" s="8">
        <v>69.35736331775388</v>
      </c>
      <c r="X155" s="8">
        <v>64.668365697235572</v>
      </c>
      <c r="Y155" s="8">
        <v>168.40803322540648</v>
      </c>
      <c r="Z155" s="8">
        <v>229.9739501298688</v>
      </c>
      <c r="AA155" s="8">
        <v>186.26141889579441</v>
      </c>
      <c r="AB155" s="8">
        <v>108.17121148692661</v>
      </c>
    </row>
    <row r="156" spans="1:28" hidden="1" x14ac:dyDescent="0.2">
      <c r="A156" s="7">
        <v>43864</v>
      </c>
      <c r="B156" s="8">
        <v>162.1278356655354</v>
      </c>
      <c r="C156" s="8">
        <v>128.62595419847329</v>
      </c>
      <c r="D156" s="8">
        <v>117.70686767209335</v>
      </c>
      <c r="E156" s="8">
        <v>102.08562580052831</v>
      </c>
      <c r="F156" s="8">
        <v>89.755210614092178</v>
      </c>
      <c r="G156" s="8">
        <v>787.37177085300539</v>
      </c>
      <c r="H156" s="8">
        <v>212.37646494117649</v>
      </c>
      <c r="I156" s="8">
        <v>145.34193649685972</v>
      </c>
      <c r="J156" s="8">
        <v>171.1229966541795</v>
      </c>
      <c r="K156" s="8">
        <v>143.63882251908987</v>
      </c>
      <c r="L156" s="8">
        <v>116.72393737805555</v>
      </c>
      <c r="M156" s="8">
        <v>144.01936917105033</v>
      </c>
      <c r="N156" s="8">
        <v>169.17689771518889</v>
      </c>
      <c r="O156" s="8">
        <v>147.64608453302358</v>
      </c>
      <c r="P156" s="8">
        <v>100.30120481927712</v>
      </c>
      <c r="Q156" s="8">
        <v>95.993947849537236</v>
      </c>
      <c r="R156" s="8">
        <v>93.482084185204059</v>
      </c>
      <c r="S156" s="8">
        <v>213.01775147928996</v>
      </c>
      <c r="T156" s="8">
        <v>131.38908172464633</v>
      </c>
      <c r="U156" s="8">
        <v>128.28947779605264</v>
      </c>
      <c r="V156" s="8">
        <v>125.1885361216201</v>
      </c>
      <c r="W156" s="8">
        <v>69.17348540517105</v>
      </c>
      <c r="X156" s="8">
        <v>63.520406542846764</v>
      </c>
      <c r="Y156" s="8">
        <v>169.15040333105316</v>
      </c>
      <c r="Z156" s="8">
        <v>221.80713070038456</v>
      </c>
      <c r="AA156" s="8">
        <v>194.47581470865401</v>
      </c>
      <c r="AB156" s="8">
        <v>108.46303543108149</v>
      </c>
    </row>
    <row r="157" spans="1:28" hidden="1" x14ac:dyDescent="0.2">
      <c r="A157" s="7">
        <v>43871</v>
      </c>
      <c r="B157" s="8">
        <v>163.32721193760921</v>
      </c>
      <c r="C157" s="8">
        <v>136.64122137404578</v>
      </c>
      <c r="D157" s="8">
        <v>121.56732808491917</v>
      </c>
      <c r="E157" s="8">
        <v>105.24149315266152</v>
      </c>
      <c r="F157" s="8">
        <v>88.395283180545334</v>
      </c>
      <c r="G157" s="8">
        <v>805.63305354577005</v>
      </c>
      <c r="H157" s="8">
        <v>213.505888</v>
      </c>
      <c r="I157" s="8">
        <v>153.24493370551292</v>
      </c>
      <c r="J157" s="8">
        <v>177.42753384259876</v>
      </c>
      <c r="K157" s="8">
        <v>146.90027548114321</v>
      </c>
      <c r="L157" s="8">
        <v>116.10537841441564</v>
      </c>
      <c r="M157" s="8">
        <v>146.96310652184556</v>
      </c>
      <c r="N157" s="8">
        <v>166.30468419413467</v>
      </c>
      <c r="O157" s="8">
        <v>152.42070122249751</v>
      </c>
      <c r="P157" s="8">
        <v>99.89959839357428</v>
      </c>
      <c r="Q157" s="8">
        <v>97.077095365993884</v>
      </c>
      <c r="R157" s="8">
        <v>100.81573655777561</v>
      </c>
      <c r="S157" s="8">
        <v>199.5069033530572</v>
      </c>
      <c r="T157" s="8">
        <v>140.76019186621124</v>
      </c>
      <c r="U157" s="8">
        <v>128.70065378289473</v>
      </c>
      <c r="V157" s="8">
        <v>130.85303270833023</v>
      </c>
      <c r="W157" s="8">
        <v>68.162178031502563</v>
      </c>
      <c r="X157" s="8">
        <v>63.392855525692461</v>
      </c>
      <c r="Y157" s="8">
        <v>174.456977576491</v>
      </c>
      <c r="Z157" s="8">
        <v>240.70372963863994</v>
      </c>
      <c r="AA157" s="8">
        <v>203.92238221503627</v>
      </c>
      <c r="AB157" s="8">
        <v>108.36576888938563</v>
      </c>
    </row>
    <row r="158" spans="1:28" hidden="1" x14ac:dyDescent="0.2">
      <c r="A158" s="7">
        <v>43878</v>
      </c>
      <c r="B158" s="8">
        <v>167.16522644989871</v>
      </c>
      <c r="C158" s="8">
        <v>133.47328702290076</v>
      </c>
      <c r="D158" s="8">
        <v>117.99620056215426</v>
      </c>
      <c r="E158" s="8">
        <v>107.84852403120328</v>
      </c>
      <c r="F158" s="8">
        <v>88.395283180545334</v>
      </c>
      <c r="G158" s="8">
        <v>897.93171518527458</v>
      </c>
      <c r="H158" s="8">
        <v>216.47058823529412</v>
      </c>
      <c r="I158" s="8">
        <v>155.44312281926028</v>
      </c>
      <c r="J158" s="8">
        <v>179.67914944213763</v>
      </c>
      <c r="K158" s="8">
        <v>145.55256653177494</v>
      </c>
      <c r="L158" s="8">
        <v>116.79266360629261</v>
      </c>
      <c r="M158" s="8">
        <v>141.88299610276994</v>
      </c>
      <c r="N158" s="8">
        <v>169.90871466936238</v>
      </c>
      <c r="O158" s="8">
        <v>152.85475688046205</v>
      </c>
      <c r="P158" s="8">
        <v>106.37550702811242</v>
      </c>
      <c r="Q158" s="8">
        <v>98.016885919351481</v>
      </c>
      <c r="R158" s="8">
        <v>101.42354365464217</v>
      </c>
      <c r="S158" s="8">
        <v>191.71598619329387</v>
      </c>
      <c r="T158" s="8">
        <v>143.7871484115314</v>
      </c>
      <c r="U158" s="8">
        <v>131.33224095394735</v>
      </c>
      <c r="V158" s="8">
        <v>131.74124959749454</v>
      </c>
      <c r="W158" s="8">
        <v>67.196835539123896</v>
      </c>
      <c r="X158" s="8">
        <v>63.647960111021426</v>
      </c>
      <c r="Y158" s="8">
        <v>186.11494050357277</v>
      </c>
      <c r="Z158" s="8">
        <v>254.90877419476584</v>
      </c>
      <c r="AA158" s="8">
        <v>209.98049296622335</v>
      </c>
      <c r="AB158" s="8">
        <v>112.84047727823332</v>
      </c>
    </row>
    <row r="159" spans="1:28" x14ac:dyDescent="0.2">
      <c r="A159" s="7">
        <v>43885</v>
      </c>
      <c r="B159" s="8">
        <v>165.74007905714353</v>
      </c>
      <c r="C159" s="8">
        <v>134.04580610687023</v>
      </c>
      <c r="D159" s="8">
        <v>107.46465977130974</v>
      </c>
      <c r="E159" s="8">
        <v>101.50934146593531</v>
      </c>
      <c r="F159" s="8">
        <v>87.488664891514105</v>
      </c>
      <c r="G159" s="8">
        <v>810.49267175899308</v>
      </c>
      <c r="H159" s="8">
        <v>223.52941176470588</v>
      </c>
      <c r="I159" s="8">
        <v>150.92463712491278</v>
      </c>
      <c r="J159" s="8">
        <v>173.76865673427125</v>
      </c>
      <c r="K159" s="8">
        <v>144.23180771826719</v>
      </c>
      <c r="L159" s="8">
        <v>113.81442777482576</v>
      </c>
      <c r="M159" s="8">
        <v>138.98894450406297</v>
      </c>
      <c r="N159" s="8">
        <v>165.70664045157949</v>
      </c>
      <c r="O159" s="8">
        <v>146.28826369033419</v>
      </c>
      <c r="P159" s="8">
        <v>100</v>
      </c>
      <c r="Q159" s="8">
        <v>97.355845768649985</v>
      </c>
      <c r="R159" s="8">
        <v>95.961290019503437</v>
      </c>
      <c r="S159" s="8">
        <v>178.40236686390531</v>
      </c>
      <c r="T159" s="8">
        <v>140.52522572288115</v>
      </c>
      <c r="U159" s="8">
        <v>144.65460526315789</v>
      </c>
      <c r="V159" s="8">
        <v>122.97636912942413</v>
      </c>
      <c r="W159" s="8">
        <v>63.24354408137016</v>
      </c>
      <c r="X159" s="8">
        <v>53.698975670944492</v>
      </c>
      <c r="Y159" s="8">
        <v>181.13829752923559</v>
      </c>
      <c r="Z159" s="8">
        <v>237.2719467814413</v>
      </c>
      <c r="AA159" s="8">
        <v>195.09190055541535</v>
      </c>
      <c r="AB159" s="8">
        <v>112.6459198757743</v>
      </c>
    </row>
    <row r="160" spans="1:28" x14ac:dyDescent="0.2">
      <c r="A160" s="7">
        <v>43889</v>
      </c>
      <c r="B160" s="8">
        <v>151.95427887875215</v>
      </c>
      <c r="C160" s="8">
        <v>122.13740458015268</v>
      </c>
      <c r="D160" s="8">
        <v>95.85020752376451</v>
      </c>
      <c r="E160" s="8">
        <v>96.048303844583089</v>
      </c>
      <c r="F160" s="8">
        <v>82.502264301842303</v>
      </c>
      <c r="G160" s="8">
        <v>710.66924986263246</v>
      </c>
      <c r="H160" s="8">
        <v>195.29411764705881</v>
      </c>
      <c r="I160" s="8">
        <v>131.68179344033496</v>
      </c>
      <c r="J160" s="8">
        <v>163.63636542742375</v>
      </c>
      <c r="K160" s="8">
        <v>134.52830732594234</v>
      </c>
      <c r="L160" s="8">
        <v>101.53493234662395</v>
      </c>
      <c r="M160" s="8">
        <v>122.9288269052583</v>
      </c>
      <c r="N160" s="8">
        <v>154.23355123963566</v>
      </c>
      <c r="O160" s="8">
        <v>130.79577030151967</v>
      </c>
      <c r="P160" s="8">
        <v>78.815261044176694</v>
      </c>
      <c r="Q160" s="8">
        <v>97.355845768649985</v>
      </c>
      <c r="R160" s="8">
        <v>79.02271050045816</v>
      </c>
      <c r="S160" s="8">
        <v>159.27021696252464</v>
      </c>
      <c r="T160" s="8">
        <v>125.52868349768302</v>
      </c>
      <c r="U160" s="8">
        <v>134.62171874999999</v>
      </c>
      <c r="V160" s="8">
        <v>103.90481326981107</v>
      </c>
      <c r="W160" s="8">
        <v>51.815760370021891</v>
      </c>
      <c r="X160" s="8">
        <v>48.622445188202931</v>
      </c>
      <c r="Y160" s="8">
        <v>161.58922632909614</v>
      </c>
      <c r="Z160" s="8">
        <v>212.85838771256974</v>
      </c>
      <c r="AA160" s="8">
        <v>186.87750474255574</v>
      </c>
      <c r="AB160" s="8">
        <v>104.57198952198392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4CA52-945E-9F42-A845-C1BDEE9B7EF5}">
  <dimension ref="B1:AJ37"/>
  <sheetViews>
    <sheetView tabSelected="1" zoomScale="70" zoomScaleNormal="66" workbookViewId="0">
      <selection activeCell="J36" sqref="J36"/>
    </sheetView>
  </sheetViews>
  <sheetFormatPr baseColWidth="10" defaultRowHeight="16" x14ac:dyDescent="0.2"/>
  <cols>
    <col min="2" max="6" width="30.83203125" customWidth="1"/>
    <col min="10" max="10" width="26.33203125" bestFit="1" customWidth="1"/>
  </cols>
  <sheetData>
    <row r="1" spans="2:36" x14ac:dyDescent="0.2">
      <c r="B1" s="55" t="s">
        <v>91</v>
      </c>
      <c r="C1" s="57" t="s">
        <v>92</v>
      </c>
      <c r="D1" s="57" t="s">
        <v>93</v>
      </c>
      <c r="E1" s="57" t="s">
        <v>94</v>
      </c>
      <c r="F1" s="54" t="s">
        <v>95</v>
      </c>
    </row>
    <row r="2" spans="2:36" x14ac:dyDescent="0.2">
      <c r="B2" s="56" t="s">
        <v>30</v>
      </c>
      <c r="C2" s="58" t="s">
        <v>32</v>
      </c>
      <c r="D2" s="58" t="s">
        <v>35</v>
      </c>
      <c r="E2" s="58" t="s">
        <v>52</v>
      </c>
      <c r="F2" s="6" t="s">
        <v>51</v>
      </c>
      <c r="J2" s="3"/>
      <c r="K2" s="6" t="s">
        <v>30</v>
      </c>
      <c r="L2" s="6" t="s">
        <v>51</v>
      </c>
      <c r="M2" s="6" t="s">
        <v>52</v>
      </c>
      <c r="N2" s="6" t="s">
        <v>48</v>
      </c>
      <c r="O2" s="6" t="s">
        <v>32</v>
      </c>
      <c r="P2" s="6" t="s">
        <v>33</v>
      </c>
      <c r="Q2" s="6" t="s">
        <v>34</v>
      </c>
      <c r="R2" s="6" t="s">
        <v>47</v>
      </c>
      <c r="S2" s="6" t="s">
        <v>35</v>
      </c>
      <c r="T2" s="6" t="s">
        <v>31</v>
      </c>
      <c r="U2" s="6" t="s">
        <v>36</v>
      </c>
      <c r="V2" s="6" t="s">
        <v>50</v>
      </c>
      <c r="W2" s="6" t="s">
        <v>49</v>
      </c>
      <c r="X2" s="6" t="s">
        <v>37</v>
      </c>
      <c r="Y2" s="6" t="s">
        <v>38</v>
      </c>
      <c r="Z2" s="6" t="s">
        <v>39</v>
      </c>
      <c r="AA2" s="6" t="s">
        <v>54</v>
      </c>
      <c r="AB2" s="6" t="s">
        <v>40</v>
      </c>
      <c r="AC2" s="6" t="s">
        <v>41</v>
      </c>
      <c r="AD2" s="6" t="s">
        <v>42</v>
      </c>
      <c r="AE2" s="6" t="s">
        <v>55</v>
      </c>
      <c r="AF2" s="6" t="s">
        <v>43</v>
      </c>
      <c r="AG2" s="6" t="s">
        <v>44</v>
      </c>
      <c r="AH2" s="6" t="s">
        <v>25</v>
      </c>
      <c r="AI2" s="6" t="s">
        <v>46</v>
      </c>
      <c r="AJ2" s="6" t="s">
        <v>45</v>
      </c>
    </row>
    <row r="3" spans="2:36" x14ac:dyDescent="0.2">
      <c r="B3" s="56" t="s">
        <v>34</v>
      </c>
      <c r="C3" s="58" t="s">
        <v>37</v>
      </c>
      <c r="D3" s="58" t="s">
        <v>50</v>
      </c>
      <c r="E3" s="58" t="s">
        <v>48</v>
      </c>
      <c r="F3" s="6" t="s">
        <v>33</v>
      </c>
      <c r="J3" s="25" t="s">
        <v>30</v>
      </c>
      <c r="K3" s="62">
        <v>3.2530724251825481E-3</v>
      </c>
      <c r="L3" s="63">
        <v>-6.1698552291677674E-4</v>
      </c>
      <c r="M3" s="63">
        <v>1.1770201952884653E-3</v>
      </c>
      <c r="N3" s="63">
        <v>1.1193631616068179E-3</v>
      </c>
      <c r="O3" s="63">
        <v>9.8482355020898527E-4</v>
      </c>
      <c r="P3" s="63">
        <v>3.99243527030587E-4</v>
      </c>
      <c r="Q3" s="63">
        <v>-7.9397062256949548E-4</v>
      </c>
      <c r="R3" s="63">
        <v>4.5182160093884733E-4</v>
      </c>
      <c r="S3" s="63">
        <v>1.1817019620516704E-3</v>
      </c>
      <c r="T3" s="63">
        <v>6.5836273376275879E-4</v>
      </c>
      <c r="U3" s="63">
        <v>1.4458354489836234E-3</v>
      </c>
      <c r="V3" s="63">
        <v>9.1534288022500473E-4</v>
      </c>
      <c r="W3" s="63">
        <v>1.0929895197308551E-3</v>
      </c>
      <c r="X3" s="63">
        <v>1.5248770343809983E-3</v>
      </c>
      <c r="Y3" s="63">
        <v>6.360847625356133E-4</v>
      </c>
      <c r="Z3" s="63">
        <v>1.3733534577023139E-3</v>
      </c>
      <c r="AA3" s="63">
        <v>9.5891005878028033E-4</v>
      </c>
      <c r="AB3" s="63">
        <v>1.0582927184980616E-3</v>
      </c>
      <c r="AC3" s="63">
        <v>4.0664648158091261E-4</v>
      </c>
      <c r="AD3" s="63">
        <v>2.1004940507400325E-3</v>
      </c>
      <c r="AE3" s="63">
        <v>8.5019220320781488E-4</v>
      </c>
      <c r="AF3" s="63">
        <v>-1.135106831779178E-4</v>
      </c>
      <c r="AG3" s="63">
        <v>5.0631114138010528E-4</v>
      </c>
      <c r="AH3" s="63">
        <v>8.7849284185507494E-4</v>
      </c>
      <c r="AI3" s="63">
        <v>8.5682617781785906E-4</v>
      </c>
      <c r="AJ3" s="63">
        <v>1.0638179584688335E-3</v>
      </c>
    </row>
    <row r="4" spans="2:36" x14ac:dyDescent="0.2">
      <c r="B4" s="56" t="s">
        <v>31</v>
      </c>
      <c r="C4" s="58" t="s">
        <v>42</v>
      </c>
      <c r="D4" s="58" t="s">
        <v>39</v>
      </c>
      <c r="E4" s="58" t="s">
        <v>36</v>
      </c>
      <c r="F4" s="6" t="s">
        <v>47</v>
      </c>
      <c r="J4" s="25" t="s">
        <v>51</v>
      </c>
      <c r="K4" s="63">
        <v>-6.1698552291677674E-4</v>
      </c>
      <c r="L4" s="62">
        <v>7.4265147919282543E-3</v>
      </c>
      <c r="M4" s="63">
        <v>7.8035998700536145E-4</v>
      </c>
      <c r="N4" s="63">
        <v>1.7773119328059596E-3</v>
      </c>
      <c r="O4" s="63">
        <v>1.5839516413737403E-4</v>
      </c>
      <c r="P4" s="63">
        <v>2.0026230555105778E-4</v>
      </c>
      <c r="Q4" s="63">
        <v>1.7017999983722448E-3</v>
      </c>
      <c r="R4" s="63">
        <v>7.6611478404396997E-4</v>
      </c>
      <c r="S4" s="63">
        <v>5.7111669007680352E-4</v>
      </c>
      <c r="T4" s="63">
        <v>2.1462377827078366E-5</v>
      </c>
      <c r="U4" s="63">
        <v>1.6652635428942386E-3</v>
      </c>
      <c r="V4" s="63">
        <v>5.7685585824480479E-5</v>
      </c>
      <c r="W4" s="63">
        <v>2.4560418423143795E-4</v>
      </c>
      <c r="X4" s="63">
        <v>1.1334726281828007E-3</v>
      </c>
      <c r="Y4" s="63">
        <v>1.8533708793134101E-3</v>
      </c>
      <c r="Z4" s="63">
        <v>-2.1031707569643078E-3</v>
      </c>
      <c r="AA4" s="63">
        <v>2.7244602673439446E-4</v>
      </c>
      <c r="AB4" s="63">
        <v>1.6045805819161784E-3</v>
      </c>
      <c r="AC4" s="63">
        <v>1.3266464916079285E-3</v>
      </c>
      <c r="AD4" s="63">
        <v>1.3409104511681509E-3</v>
      </c>
      <c r="AE4" s="63">
        <v>7.3411484061351208E-4</v>
      </c>
      <c r="AF4" s="63">
        <v>2.4692182156805229E-3</v>
      </c>
      <c r="AG4" s="63">
        <v>1.2352811563723072E-3</v>
      </c>
      <c r="AH4" s="63">
        <v>8.8851881552248573E-4</v>
      </c>
      <c r="AI4" s="63">
        <v>2.4151609370235763E-3</v>
      </c>
      <c r="AJ4" s="63">
        <v>-3.0685724917842038E-6</v>
      </c>
    </row>
    <row r="5" spans="2:36" x14ac:dyDescent="0.2">
      <c r="B5" s="56" t="s">
        <v>49</v>
      </c>
      <c r="C5" s="58" t="s">
        <v>44</v>
      </c>
      <c r="D5" s="58" t="s">
        <v>41</v>
      </c>
      <c r="E5" s="58" t="s">
        <v>38</v>
      </c>
      <c r="F5" s="6" t="s">
        <v>40</v>
      </c>
      <c r="J5" s="25" t="s">
        <v>52</v>
      </c>
      <c r="K5" s="63">
        <v>1.1770201952884653E-3</v>
      </c>
      <c r="L5" s="63">
        <v>7.8035998700536145E-4</v>
      </c>
      <c r="M5" s="62">
        <v>4.4233071273393201E-3</v>
      </c>
      <c r="N5" s="63">
        <v>6.2906308503625637E-4</v>
      </c>
      <c r="O5" s="63">
        <v>1.4981098305930864E-3</v>
      </c>
      <c r="P5" s="63">
        <v>3.8519767842989583E-3</v>
      </c>
      <c r="Q5" s="63">
        <v>-1.3807370396965708E-3</v>
      </c>
      <c r="R5" s="63">
        <v>2.1381419852321303E-3</v>
      </c>
      <c r="S5" s="63">
        <v>1.4433997156854876E-3</v>
      </c>
      <c r="T5" s="63">
        <v>1.0059880316704262E-3</v>
      </c>
      <c r="U5" s="63">
        <v>2.2557441510865786E-3</v>
      </c>
      <c r="V5" s="63">
        <v>1.7746994025153763E-3</v>
      </c>
      <c r="W5" s="63">
        <v>1.1850003128726658E-3</v>
      </c>
      <c r="X5" s="63">
        <v>1.0846672581615012E-3</v>
      </c>
      <c r="Y5" s="63">
        <v>1.2169975482438946E-3</v>
      </c>
      <c r="Z5" s="63">
        <v>2.4883320123058332E-3</v>
      </c>
      <c r="AA5" s="63">
        <v>9.2760559274160826E-4</v>
      </c>
      <c r="AB5" s="63">
        <v>2.0227735492638448E-3</v>
      </c>
      <c r="AC5" s="63">
        <v>1.6819753434249459E-3</v>
      </c>
      <c r="AD5" s="63">
        <v>1.8954403311715194E-3</v>
      </c>
      <c r="AE5" s="63">
        <v>1.8512821246464937E-3</v>
      </c>
      <c r="AF5" s="63">
        <v>1.8211076247418379E-3</v>
      </c>
      <c r="AG5" s="63">
        <v>1.3536576253983237E-3</v>
      </c>
      <c r="AH5" s="63">
        <v>1.8985481474111654E-3</v>
      </c>
      <c r="AI5" s="63">
        <v>3.1890562006394027E-3</v>
      </c>
      <c r="AJ5" s="63">
        <v>-6.4878140052260748E-5</v>
      </c>
    </row>
    <row r="6" spans="2:36" x14ac:dyDescent="0.2">
      <c r="B6" s="56" t="s">
        <v>54</v>
      </c>
      <c r="C6" s="59"/>
      <c r="D6" s="59"/>
      <c r="E6" s="59"/>
      <c r="F6" s="6" t="s">
        <v>25</v>
      </c>
      <c r="J6" s="25" t="s">
        <v>48</v>
      </c>
      <c r="K6" s="63">
        <v>1.1193631616068179E-3</v>
      </c>
      <c r="L6" s="63">
        <v>1.7773119328059596E-3</v>
      </c>
      <c r="M6" s="63">
        <v>6.2906308503625637E-4</v>
      </c>
      <c r="N6" s="62">
        <v>7.0071352711639718E-3</v>
      </c>
      <c r="O6" s="63">
        <v>1.6143538148456586E-3</v>
      </c>
      <c r="P6" s="63">
        <v>-1.0308271933318631E-3</v>
      </c>
      <c r="Q6" s="63">
        <v>1.076811935338672E-3</v>
      </c>
      <c r="R6" s="63">
        <v>1.3753599377028785E-3</v>
      </c>
      <c r="S6" s="63">
        <v>-5.8062528766949443E-4</v>
      </c>
      <c r="T6" s="63">
        <v>4.006227550648242E-4</v>
      </c>
      <c r="U6" s="63">
        <v>3.5614994318677938E-3</v>
      </c>
      <c r="V6" s="63">
        <v>-3.7399060834459593E-4</v>
      </c>
      <c r="W6" s="63">
        <v>-3.1260090208267338E-4</v>
      </c>
      <c r="X6" s="63">
        <v>2.8178877812256981E-3</v>
      </c>
      <c r="Y6" s="63">
        <v>2.8934859114296177E-5</v>
      </c>
      <c r="Z6" s="63">
        <v>1.8382520362066697E-3</v>
      </c>
      <c r="AA6" s="63">
        <v>3.2239815616079827E-3</v>
      </c>
      <c r="AB6" s="63">
        <v>2.6047336215413272E-3</v>
      </c>
      <c r="AC6" s="63">
        <v>5.3368824989481951E-4</v>
      </c>
      <c r="AD6" s="63">
        <v>3.9796650627062407E-3</v>
      </c>
      <c r="AE6" s="63">
        <v>1.6213105528903337E-3</v>
      </c>
      <c r="AF6" s="63">
        <v>2.310355579919896E-3</v>
      </c>
      <c r="AG6" s="63">
        <v>1.4669289291433991E-3</v>
      </c>
      <c r="AH6" s="63">
        <v>3.3883767341899408E-3</v>
      </c>
      <c r="AI6" s="63">
        <v>3.2901395487892836E-3</v>
      </c>
      <c r="AJ6" s="63">
        <v>3.6924703655817872E-5</v>
      </c>
    </row>
    <row r="7" spans="2:36" x14ac:dyDescent="0.2">
      <c r="B7" s="56" t="s">
        <v>55</v>
      </c>
      <c r="C7" s="59"/>
      <c r="D7" s="59"/>
      <c r="E7" s="59"/>
      <c r="J7" s="25" t="s">
        <v>32</v>
      </c>
      <c r="K7" s="63">
        <v>9.8482355020898527E-4</v>
      </c>
      <c r="L7" s="63">
        <v>1.5839516413737403E-4</v>
      </c>
      <c r="M7" s="63">
        <v>1.4981098305930864E-3</v>
      </c>
      <c r="N7" s="63">
        <v>1.6143538148456586E-3</v>
      </c>
      <c r="O7" s="62">
        <v>2.7086985422082478E-3</v>
      </c>
      <c r="P7" s="63">
        <v>1.3399377847820009E-3</v>
      </c>
      <c r="Q7" s="63">
        <v>-2.7453223699812416E-4</v>
      </c>
      <c r="R7" s="63">
        <v>1.4571769722732421E-3</v>
      </c>
      <c r="S7" s="63">
        <v>3.3287842308712414E-4</v>
      </c>
      <c r="T7" s="63">
        <v>5.1288880529680773E-4</v>
      </c>
      <c r="U7" s="63">
        <v>1.6532321440450549E-3</v>
      </c>
      <c r="V7" s="63">
        <v>9.4435035058621994E-4</v>
      </c>
      <c r="W7" s="63">
        <v>5.5890135087639857E-4</v>
      </c>
      <c r="X7" s="63">
        <v>1.6654208203581234E-3</v>
      </c>
      <c r="Y7" s="63">
        <v>2.870743050575464E-4</v>
      </c>
      <c r="Z7" s="63">
        <v>1.069932003778447E-3</v>
      </c>
      <c r="AA7" s="63">
        <v>1.3980230977499795E-3</v>
      </c>
      <c r="AB7" s="63">
        <v>1.5135893016797052E-3</v>
      </c>
      <c r="AC7" s="63">
        <v>8.550077467749049E-4</v>
      </c>
      <c r="AD7" s="63">
        <v>2.464323750842047E-3</v>
      </c>
      <c r="AE7" s="63">
        <v>1.1746204517794113E-3</v>
      </c>
      <c r="AF7" s="63">
        <v>1.7794980768841423E-3</v>
      </c>
      <c r="AG7" s="63">
        <v>5.8789197629966101E-4</v>
      </c>
      <c r="AH7" s="63">
        <v>1.5417483543123552E-3</v>
      </c>
      <c r="AI7" s="63">
        <v>2.3761272452669001E-3</v>
      </c>
      <c r="AJ7" s="63">
        <v>-4.5560533071346235E-4</v>
      </c>
    </row>
    <row r="8" spans="2:36" x14ac:dyDescent="0.2">
      <c r="B8" s="56" t="s">
        <v>43</v>
      </c>
      <c r="C8" s="59"/>
      <c r="D8" s="59"/>
      <c r="E8" s="59"/>
      <c r="J8" s="25" t="s">
        <v>33</v>
      </c>
      <c r="K8" s="63">
        <v>3.99243527030587E-4</v>
      </c>
      <c r="L8" s="63">
        <v>2.0026230555105778E-4</v>
      </c>
      <c r="M8" s="63">
        <v>3.8519767842989583E-3</v>
      </c>
      <c r="N8" s="63">
        <v>-1.0308271933318631E-3</v>
      </c>
      <c r="O8" s="63">
        <v>1.3399377847820009E-3</v>
      </c>
      <c r="P8" s="62">
        <v>1.2609036271078747E-2</v>
      </c>
      <c r="Q8" s="63">
        <v>-8.1332465101633441E-4</v>
      </c>
      <c r="R8" s="63">
        <v>2.5625021501760417E-3</v>
      </c>
      <c r="S8" s="63">
        <v>1.6078736115898878E-3</v>
      </c>
      <c r="T8" s="63">
        <v>1.5539788363982392E-3</v>
      </c>
      <c r="U8" s="63">
        <v>1.4739872327561834E-3</v>
      </c>
      <c r="V8" s="63">
        <v>1.8523064788772364E-3</v>
      </c>
      <c r="W8" s="63">
        <v>2.0325309912754739E-3</v>
      </c>
      <c r="X8" s="63">
        <v>2.6900662575632617E-4</v>
      </c>
      <c r="Y8" s="63">
        <v>1.4720513508718997E-3</v>
      </c>
      <c r="Z8" s="63">
        <v>4.328784567508721E-3</v>
      </c>
      <c r="AA8" s="63">
        <v>2.0377933455351326E-3</v>
      </c>
      <c r="AB8" s="63">
        <v>1.7642109567822535E-3</v>
      </c>
      <c r="AC8" s="63">
        <v>2.2434885096133269E-3</v>
      </c>
      <c r="AD8" s="63">
        <v>1.1796452340612261E-3</v>
      </c>
      <c r="AE8" s="63">
        <v>3.4968653616586289E-3</v>
      </c>
      <c r="AF8" s="63">
        <v>1.6576242180725144E-3</v>
      </c>
      <c r="AG8" s="63">
        <v>1.4736572006095734E-3</v>
      </c>
      <c r="AH8" s="63">
        <v>3.2179123724855921E-3</v>
      </c>
      <c r="AI8" s="63">
        <v>4.1415993782103963E-3</v>
      </c>
      <c r="AJ8" s="63">
        <v>-5.7534648712535786E-4</v>
      </c>
    </row>
    <row r="9" spans="2:36" x14ac:dyDescent="0.2">
      <c r="B9" s="56" t="s">
        <v>46</v>
      </c>
      <c r="C9" s="59"/>
      <c r="D9" s="59"/>
      <c r="E9" s="59"/>
      <c r="J9" s="25" t="s">
        <v>34</v>
      </c>
      <c r="K9" s="63">
        <v>-7.9397062256949548E-4</v>
      </c>
      <c r="L9" s="63">
        <v>1.7017999983722448E-3</v>
      </c>
      <c r="M9" s="63">
        <v>-1.3807370396965708E-3</v>
      </c>
      <c r="N9" s="63">
        <v>1.076811935338672E-3</v>
      </c>
      <c r="O9" s="63">
        <v>-2.7453223699812416E-4</v>
      </c>
      <c r="P9" s="63">
        <v>-8.1332465101633441E-4</v>
      </c>
      <c r="Q9" s="62">
        <v>9.5415849918753376E-3</v>
      </c>
      <c r="R9" s="63">
        <v>5.6877636164837759E-4</v>
      </c>
      <c r="S9" s="63">
        <v>-9.1990777752485762E-4</v>
      </c>
      <c r="T9" s="63">
        <v>2.79606164493495E-4</v>
      </c>
      <c r="U9" s="63">
        <v>9.8610116165955821E-4</v>
      </c>
      <c r="V9" s="63">
        <v>-2.1821800648584943E-4</v>
      </c>
      <c r="W9" s="63">
        <v>1.7933809774947076E-4</v>
      </c>
      <c r="X9" s="63">
        <v>1.3592724947575736E-3</v>
      </c>
      <c r="Y9" s="63">
        <v>9.5760458654260976E-4</v>
      </c>
      <c r="Z9" s="63">
        <v>-5.4051292648569268E-4</v>
      </c>
      <c r="AA9" s="63">
        <v>4.5505327130072328E-4</v>
      </c>
      <c r="AB9" s="63">
        <v>3.5073303482522234E-4</v>
      </c>
      <c r="AC9" s="63">
        <v>-9.5669783515104435E-5</v>
      </c>
      <c r="AD9" s="63">
        <v>1.3816177481729638E-3</v>
      </c>
      <c r="AE9" s="63">
        <v>3.8879800078778513E-4</v>
      </c>
      <c r="AF9" s="63">
        <v>1.1197287248236054E-3</v>
      </c>
      <c r="AG9" s="63">
        <v>1.0984255814207135E-3</v>
      </c>
      <c r="AH9" s="63">
        <v>-8.4169457283726239E-6</v>
      </c>
      <c r="AI9" s="63">
        <v>1.4472137451004759E-4</v>
      </c>
      <c r="AJ9" s="63">
        <v>9.2563592319665038E-4</v>
      </c>
    </row>
    <row r="10" spans="2:36" x14ac:dyDescent="0.2">
      <c r="B10" s="56" t="s">
        <v>45</v>
      </c>
      <c r="C10" s="59"/>
      <c r="D10" s="59"/>
      <c r="E10" s="59"/>
      <c r="J10" s="25" t="s">
        <v>47</v>
      </c>
      <c r="K10" s="63">
        <v>4.5182160093884733E-4</v>
      </c>
      <c r="L10" s="63">
        <v>7.6611478404396997E-4</v>
      </c>
      <c r="M10" s="63">
        <v>2.1381419852321303E-3</v>
      </c>
      <c r="N10" s="63">
        <v>1.3753599377028785E-3</v>
      </c>
      <c r="O10" s="63">
        <v>1.4571769722732421E-3</v>
      </c>
      <c r="P10" s="63">
        <v>2.5625021501760417E-3</v>
      </c>
      <c r="Q10" s="63">
        <v>5.6877636164837759E-4</v>
      </c>
      <c r="R10" s="62">
        <v>2.780806876207713E-3</v>
      </c>
      <c r="S10" s="63">
        <v>6.3114215325770406E-4</v>
      </c>
      <c r="T10" s="63">
        <v>1.01266554458064E-3</v>
      </c>
      <c r="U10" s="63">
        <v>1.3699867596754761E-3</v>
      </c>
      <c r="V10" s="63">
        <v>1.421425161538762E-3</v>
      </c>
      <c r="W10" s="63">
        <v>9.1691981649865448E-4</v>
      </c>
      <c r="X10" s="63">
        <v>8.3426042884582601E-4</v>
      </c>
      <c r="Y10" s="63">
        <v>4.3782905787048134E-4</v>
      </c>
      <c r="Z10" s="63">
        <v>1.8938055526057716E-3</v>
      </c>
      <c r="AA10" s="63">
        <v>1.3479513199069592E-3</v>
      </c>
      <c r="AB10" s="63">
        <v>1.5144947794184457E-3</v>
      </c>
      <c r="AC10" s="63">
        <v>1.3223582466480698E-3</v>
      </c>
      <c r="AD10" s="63">
        <v>1.6952588118074891E-3</v>
      </c>
      <c r="AE10" s="63">
        <v>1.9229196866679097E-3</v>
      </c>
      <c r="AF10" s="63">
        <v>1.8942661052004962E-3</v>
      </c>
      <c r="AG10" s="63">
        <v>1.1764164402414518E-3</v>
      </c>
      <c r="AH10" s="63">
        <v>1.6523935108065024E-3</v>
      </c>
      <c r="AI10" s="63">
        <v>2.3538579084470814E-3</v>
      </c>
      <c r="AJ10" s="63">
        <v>-3.3948959313167637E-4</v>
      </c>
    </row>
    <row r="11" spans="2:36" x14ac:dyDescent="0.2">
      <c r="J11" s="25" t="s">
        <v>35</v>
      </c>
      <c r="K11" s="63">
        <v>1.1817019620516704E-3</v>
      </c>
      <c r="L11" s="63">
        <v>5.7111669007680352E-4</v>
      </c>
      <c r="M11" s="63">
        <v>1.4433997156854876E-3</v>
      </c>
      <c r="N11" s="63">
        <v>-5.8062528766949443E-4</v>
      </c>
      <c r="O11" s="63">
        <v>3.3287842308712414E-4</v>
      </c>
      <c r="P11" s="63">
        <v>1.6078736115898878E-3</v>
      </c>
      <c r="Q11" s="63">
        <v>-9.1990777752485762E-4</v>
      </c>
      <c r="R11" s="63">
        <v>6.3114215325770406E-4</v>
      </c>
      <c r="S11" s="62">
        <v>3.414105963219647E-3</v>
      </c>
      <c r="T11" s="63">
        <v>8.5785436747642778E-4</v>
      </c>
      <c r="U11" s="63">
        <v>1.1282606528329562E-3</v>
      </c>
      <c r="V11" s="63">
        <v>1.1204144825834167E-3</v>
      </c>
      <c r="W11" s="63">
        <v>4.8742756477598484E-4</v>
      </c>
      <c r="X11" s="63">
        <v>4.8676443920466547E-4</v>
      </c>
      <c r="Y11" s="63">
        <v>1.2735474842915991E-3</v>
      </c>
      <c r="Z11" s="63">
        <v>1.1606733887011057E-3</v>
      </c>
      <c r="AA11" s="63">
        <v>-2.3433152447283447E-4</v>
      </c>
      <c r="AB11" s="63">
        <v>9.5753345882265803E-4</v>
      </c>
      <c r="AC11" s="63">
        <v>1.5409486493684848E-4</v>
      </c>
      <c r="AD11" s="63">
        <v>1.0352480666758613E-3</v>
      </c>
      <c r="AE11" s="63">
        <v>6.3523928090703223E-4</v>
      </c>
      <c r="AF11" s="63">
        <v>7.6902672137209581E-5</v>
      </c>
      <c r="AG11" s="63">
        <v>8.6729908980471746E-4</v>
      </c>
      <c r="AH11" s="63">
        <v>-1.220583500366543E-4</v>
      </c>
      <c r="AI11" s="63">
        <v>7.8878756224625573E-4</v>
      </c>
      <c r="AJ11" s="63">
        <v>5.543700467087393E-4</v>
      </c>
    </row>
    <row r="12" spans="2:36" x14ac:dyDescent="0.2">
      <c r="J12" s="25" t="s">
        <v>31</v>
      </c>
      <c r="K12" s="63">
        <v>6.5836273376275879E-4</v>
      </c>
      <c r="L12" s="63">
        <v>2.1462377827078366E-5</v>
      </c>
      <c r="M12" s="63">
        <v>1.0059880316704262E-3</v>
      </c>
      <c r="N12" s="63">
        <v>4.006227550648242E-4</v>
      </c>
      <c r="O12" s="63">
        <v>5.1288880529680773E-4</v>
      </c>
      <c r="P12" s="63">
        <v>1.5539788363982392E-3</v>
      </c>
      <c r="Q12" s="63">
        <v>2.79606164493495E-4</v>
      </c>
      <c r="R12" s="63">
        <v>1.01266554458064E-3</v>
      </c>
      <c r="S12" s="63">
        <v>8.5785436747642778E-4</v>
      </c>
      <c r="T12" s="62">
        <v>1.4145826002400625E-3</v>
      </c>
      <c r="U12" s="63">
        <v>8.5043064655591883E-4</v>
      </c>
      <c r="V12" s="63">
        <v>8.7996341339272889E-4</v>
      </c>
      <c r="W12" s="63">
        <v>8.2605212254094015E-4</v>
      </c>
      <c r="X12" s="63">
        <v>3.9390047076203974E-4</v>
      </c>
      <c r="Y12" s="63">
        <v>6.6832551877820897E-4</v>
      </c>
      <c r="Z12" s="63">
        <v>1.84632838030308E-3</v>
      </c>
      <c r="AA12" s="63">
        <v>8.0031780531054578E-5</v>
      </c>
      <c r="AB12" s="63">
        <v>8.2737932332121208E-4</v>
      </c>
      <c r="AC12" s="63">
        <v>6.7487182967373679E-4</v>
      </c>
      <c r="AD12" s="63">
        <v>1.0347957738017753E-3</v>
      </c>
      <c r="AE12" s="63">
        <v>1.1764285965921433E-3</v>
      </c>
      <c r="AF12" s="63">
        <v>7.223260946867577E-4</v>
      </c>
      <c r="AG12" s="63">
        <v>9.8045451815555575E-4</v>
      </c>
      <c r="AH12" s="63">
        <v>5.3329043907596597E-4</v>
      </c>
      <c r="AI12" s="63">
        <v>8.4238764411545758E-4</v>
      </c>
      <c r="AJ12" s="63">
        <v>3.9009405619324592E-4</v>
      </c>
    </row>
    <row r="13" spans="2:36" x14ac:dyDescent="0.2">
      <c r="B13" s="55" t="s">
        <v>96</v>
      </c>
      <c r="C13" s="54" t="s">
        <v>97</v>
      </c>
      <c r="J13" s="25" t="s">
        <v>36</v>
      </c>
      <c r="K13" s="63">
        <v>1.4458354489836234E-3</v>
      </c>
      <c r="L13" s="63">
        <v>1.6652635428942386E-3</v>
      </c>
      <c r="M13" s="63">
        <v>2.2557441510865786E-3</v>
      </c>
      <c r="N13" s="63">
        <v>3.5614994318677938E-3</v>
      </c>
      <c r="O13" s="63">
        <v>1.6532321440450549E-3</v>
      </c>
      <c r="P13" s="63">
        <v>1.4739872327561834E-3</v>
      </c>
      <c r="Q13" s="63">
        <v>9.8610116165955821E-4</v>
      </c>
      <c r="R13" s="63">
        <v>1.3699867596754761E-3</v>
      </c>
      <c r="S13" s="63">
        <v>1.1282606528329562E-3</v>
      </c>
      <c r="T13" s="63">
        <v>8.5043064655591883E-4</v>
      </c>
      <c r="U13" s="62">
        <v>6.7911856503539659E-3</v>
      </c>
      <c r="V13" s="63">
        <v>5.7517725315747194E-4</v>
      </c>
      <c r="W13" s="63">
        <v>9.165932156780601E-4</v>
      </c>
      <c r="X13" s="63">
        <v>2.6663877166510173E-3</v>
      </c>
      <c r="Y13" s="63">
        <v>1.6487659235186565E-3</v>
      </c>
      <c r="Z13" s="63">
        <v>2.7650108324135665E-3</v>
      </c>
      <c r="AA13" s="63">
        <v>2.6229389736225172E-3</v>
      </c>
      <c r="AB13" s="63">
        <v>2.7557451065621536E-3</v>
      </c>
      <c r="AC13" s="63">
        <v>9.3045659389180192E-4</v>
      </c>
      <c r="AD13" s="63">
        <v>4.0651085243742485E-3</v>
      </c>
      <c r="AE13" s="63">
        <v>2.205878347029741E-3</v>
      </c>
      <c r="AF13" s="63">
        <v>1.5836920085642815E-3</v>
      </c>
      <c r="AG13" s="63">
        <v>1.9843712478203254E-3</v>
      </c>
      <c r="AH13" s="63">
        <v>2.5774838745942297E-3</v>
      </c>
      <c r="AI13" s="63">
        <v>4.0592607073010739E-3</v>
      </c>
      <c r="AJ13" s="63">
        <v>9.8865113736215605E-4</v>
      </c>
    </row>
    <row r="14" spans="2:36" x14ac:dyDescent="0.2">
      <c r="B14" s="60" t="s">
        <v>33</v>
      </c>
      <c r="C14" s="10">
        <v>0.5</v>
      </c>
      <c r="J14" s="25" t="s">
        <v>50</v>
      </c>
      <c r="K14" s="63">
        <v>9.1534288022500473E-4</v>
      </c>
      <c r="L14" s="63">
        <v>5.7685585824480479E-5</v>
      </c>
      <c r="M14" s="63">
        <v>1.7746994025153763E-3</v>
      </c>
      <c r="N14" s="63">
        <v>-3.7399060834459593E-4</v>
      </c>
      <c r="O14" s="63">
        <v>9.4435035058621994E-4</v>
      </c>
      <c r="P14" s="63">
        <v>1.8523064788772364E-3</v>
      </c>
      <c r="Q14" s="63">
        <v>-2.1821800648584943E-4</v>
      </c>
      <c r="R14" s="63">
        <v>1.421425161538762E-3</v>
      </c>
      <c r="S14" s="63">
        <v>1.1204144825834167E-3</v>
      </c>
      <c r="T14" s="63">
        <v>8.7996341339272889E-4</v>
      </c>
      <c r="U14" s="63">
        <v>5.7517725315747194E-4</v>
      </c>
      <c r="V14" s="62">
        <v>2.5633241352360264E-3</v>
      </c>
      <c r="W14" s="63">
        <v>8.1406764703684763E-4</v>
      </c>
      <c r="X14" s="63">
        <v>7.2132089488558817E-4</v>
      </c>
      <c r="Y14" s="63">
        <v>1.3585711290401085E-3</v>
      </c>
      <c r="Z14" s="63">
        <v>1.0708024030304808E-3</v>
      </c>
      <c r="AA14" s="63">
        <v>1.0093024182670908E-3</v>
      </c>
      <c r="AB14" s="63">
        <v>1.4714051754005802E-3</v>
      </c>
      <c r="AC14" s="63">
        <v>7.3325729960587252E-4</v>
      </c>
      <c r="AD14" s="63">
        <v>1.0138312438658474E-3</v>
      </c>
      <c r="AE14" s="63">
        <v>4.3273563406914437E-4</v>
      </c>
      <c r="AF14" s="63">
        <v>-1.3852161699693757E-4</v>
      </c>
      <c r="AG14" s="63">
        <v>8.8158263623905548E-4</v>
      </c>
      <c r="AH14" s="63">
        <v>3.0254715807437706E-4</v>
      </c>
      <c r="AI14" s="63">
        <v>1.009932496695749E-3</v>
      </c>
      <c r="AJ14" s="63">
        <v>2.4268870821675634E-4</v>
      </c>
    </row>
    <row r="15" spans="2:36" x14ac:dyDescent="0.2">
      <c r="B15" s="56" t="s">
        <v>54</v>
      </c>
      <c r="C15" s="10">
        <v>0.23200000000000001</v>
      </c>
      <c r="J15" s="25" t="s">
        <v>49</v>
      </c>
      <c r="K15" s="63">
        <v>1.0929895197308551E-3</v>
      </c>
      <c r="L15" s="63">
        <v>2.4560418423143795E-4</v>
      </c>
      <c r="M15" s="63">
        <v>1.1850003128726658E-3</v>
      </c>
      <c r="N15" s="63">
        <v>-3.1260090208267338E-4</v>
      </c>
      <c r="O15" s="63">
        <v>5.5890135087639857E-4</v>
      </c>
      <c r="P15" s="63">
        <v>2.0325309912754739E-3</v>
      </c>
      <c r="Q15" s="63">
        <v>1.7933809774947076E-4</v>
      </c>
      <c r="R15" s="63">
        <v>9.1691981649865448E-4</v>
      </c>
      <c r="S15" s="63">
        <v>4.8742756477598484E-4</v>
      </c>
      <c r="T15" s="63">
        <v>8.2605212254094015E-4</v>
      </c>
      <c r="U15" s="63">
        <v>9.165932156780601E-4</v>
      </c>
      <c r="V15" s="63">
        <v>8.1406764703684763E-4</v>
      </c>
      <c r="W15" s="62">
        <v>1.7210987231562481E-3</v>
      </c>
      <c r="X15" s="63">
        <v>2.2025873359254349E-4</v>
      </c>
      <c r="Y15" s="63">
        <v>6.3205523473813243E-4</v>
      </c>
      <c r="Z15" s="63">
        <v>9.3401161791010015E-4</v>
      </c>
      <c r="AA15" s="63">
        <v>2.8614009109705784E-4</v>
      </c>
      <c r="AB15" s="63">
        <v>3.689672282072465E-4</v>
      </c>
      <c r="AC15" s="63">
        <v>4.6780937108811219E-4</v>
      </c>
      <c r="AD15" s="63">
        <v>7.7835862925549357E-4</v>
      </c>
      <c r="AE15" s="63">
        <v>1.1631339878272091E-3</v>
      </c>
      <c r="AF15" s="63">
        <v>3.4074820168990939E-4</v>
      </c>
      <c r="AG15" s="63">
        <v>6.2006964601329603E-4</v>
      </c>
      <c r="AH15" s="63">
        <v>4.576229597559875E-4</v>
      </c>
      <c r="AI15" s="63">
        <v>1.1777291047480932E-3</v>
      </c>
      <c r="AJ15" s="63">
        <v>4.8721953469550982E-4</v>
      </c>
    </row>
    <row r="16" spans="2:36" x14ac:dyDescent="0.2">
      <c r="B16" s="56" t="s">
        <v>25</v>
      </c>
      <c r="C16" s="10">
        <v>0.215</v>
      </c>
      <c r="J16" s="25" t="s">
        <v>37</v>
      </c>
      <c r="K16" s="63">
        <v>1.5248770343809983E-3</v>
      </c>
      <c r="L16" s="63">
        <v>1.1334726281828007E-3</v>
      </c>
      <c r="M16" s="63">
        <v>1.0846672581615012E-3</v>
      </c>
      <c r="N16" s="63">
        <v>2.8178877812256981E-3</v>
      </c>
      <c r="O16" s="63">
        <v>1.6654208203581234E-3</v>
      </c>
      <c r="P16" s="63">
        <v>2.6900662575632617E-4</v>
      </c>
      <c r="Q16" s="63">
        <v>1.3592724947575736E-3</v>
      </c>
      <c r="R16" s="63">
        <v>8.3426042884582601E-4</v>
      </c>
      <c r="S16" s="63">
        <v>4.8676443920466547E-4</v>
      </c>
      <c r="T16" s="63">
        <v>3.9390047076203974E-4</v>
      </c>
      <c r="U16" s="63">
        <v>2.6663877166510173E-3</v>
      </c>
      <c r="V16" s="63">
        <v>7.2132089488558817E-4</v>
      </c>
      <c r="W16" s="63">
        <v>2.2025873359254349E-4</v>
      </c>
      <c r="X16" s="62">
        <v>3.3522186436045153E-3</v>
      </c>
      <c r="Y16" s="63">
        <v>2.0915508219838765E-3</v>
      </c>
      <c r="Z16" s="63">
        <v>1.5630393307675685E-3</v>
      </c>
      <c r="AA16" s="63">
        <v>1.5581311121370049E-3</v>
      </c>
      <c r="AB16" s="63">
        <v>2.5590668934866705E-3</v>
      </c>
      <c r="AC16" s="63">
        <v>7.2132492307651309E-4</v>
      </c>
      <c r="AD16" s="63">
        <v>3.8814256342976439E-3</v>
      </c>
      <c r="AE16" s="63">
        <v>9.8672454796497723E-4</v>
      </c>
      <c r="AF16" s="63">
        <v>1.9134502474791658E-3</v>
      </c>
      <c r="AG16" s="63">
        <v>1.6678824080203238E-3</v>
      </c>
      <c r="AH16" s="63">
        <v>2.1827911800113447E-3</v>
      </c>
      <c r="AI16" s="63">
        <v>2.5916730595344013E-3</v>
      </c>
      <c r="AJ16" s="63">
        <v>3.132320369783577E-4</v>
      </c>
    </row>
    <row r="17" spans="2:36" x14ac:dyDescent="0.2">
      <c r="B17" s="56" t="s">
        <v>46</v>
      </c>
      <c r="C17" s="10">
        <v>0.215</v>
      </c>
      <c r="J17" s="25" t="s">
        <v>38</v>
      </c>
      <c r="K17" s="63">
        <v>6.360847625356133E-4</v>
      </c>
      <c r="L17" s="63">
        <v>1.8533708793134101E-3</v>
      </c>
      <c r="M17" s="63">
        <v>1.2169975482438946E-3</v>
      </c>
      <c r="N17" s="63">
        <v>2.8934859114296177E-5</v>
      </c>
      <c r="O17" s="63">
        <v>2.870743050575464E-4</v>
      </c>
      <c r="P17" s="63">
        <v>1.4720513508718997E-3</v>
      </c>
      <c r="Q17" s="63">
        <v>9.5760458654260976E-4</v>
      </c>
      <c r="R17" s="63">
        <v>4.3782905787048134E-4</v>
      </c>
      <c r="S17" s="63">
        <v>1.2735474842915991E-3</v>
      </c>
      <c r="T17" s="63">
        <v>6.6832551877820897E-4</v>
      </c>
      <c r="U17" s="63">
        <v>1.6487659235186565E-3</v>
      </c>
      <c r="V17" s="63">
        <v>1.3585711290401085E-3</v>
      </c>
      <c r="W17" s="63">
        <v>6.3205523473813243E-4</v>
      </c>
      <c r="X17" s="63">
        <v>2.0915508219838765E-3</v>
      </c>
      <c r="Y17" s="62">
        <v>6.3948628075743592E-3</v>
      </c>
      <c r="Z17" s="63">
        <v>3.3566111129590382E-3</v>
      </c>
      <c r="AA17" s="63">
        <v>1.1745138403527404E-3</v>
      </c>
      <c r="AB17" s="63">
        <v>1.783953955111589E-3</v>
      </c>
      <c r="AC17" s="63">
        <v>6.0181570000011821E-4</v>
      </c>
      <c r="AD17" s="63">
        <v>3.1264485882259671E-3</v>
      </c>
      <c r="AE17" s="63">
        <v>1.2334197984547328E-3</v>
      </c>
      <c r="AF17" s="63">
        <v>8.1514997902189051E-4</v>
      </c>
      <c r="AG17" s="63">
        <v>2.1431770321409479E-3</v>
      </c>
      <c r="AH17" s="63">
        <v>3.4801977547420078E-4</v>
      </c>
      <c r="AI17" s="63">
        <v>7.1039471665467391E-4</v>
      </c>
      <c r="AJ17" s="63">
        <v>8.406353206871376E-4</v>
      </c>
    </row>
    <row r="18" spans="2:36" x14ac:dyDescent="0.2">
      <c r="B18" s="56" t="s">
        <v>38</v>
      </c>
      <c r="C18" s="10">
        <v>0.19800000000000001</v>
      </c>
      <c r="J18" s="25" t="s">
        <v>39</v>
      </c>
      <c r="K18" s="63">
        <v>1.3733534577023139E-3</v>
      </c>
      <c r="L18" s="63">
        <v>-2.1031707569643078E-3</v>
      </c>
      <c r="M18" s="63">
        <v>2.4883320123058332E-3</v>
      </c>
      <c r="N18" s="63">
        <v>1.8382520362066697E-3</v>
      </c>
      <c r="O18" s="63">
        <v>1.069932003778447E-3</v>
      </c>
      <c r="P18" s="63">
        <v>4.328784567508721E-3</v>
      </c>
      <c r="Q18" s="63">
        <v>-5.4051292648569268E-4</v>
      </c>
      <c r="R18" s="63">
        <v>1.8938055526057716E-3</v>
      </c>
      <c r="S18" s="63">
        <v>1.1606733887011057E-3</v>
      </c>
      <c r="T18" s="63">
        <v>1.84632838030308E-3</v>
      </c>
      <c r="U18" s="63">
        <v>2.7650108324135665E-3</v>
      </c>
      <c r="V18" s="63">
        <v>1.0708024030304808E-3</v>
      </c>
      <c r="W18" s="63">
        <v>9.3401161791010015E-4</v>
      </c>
      <c r="X18" s="63">
        <v>1.5630393307675685E-3</v>
      </c>
      <c r="Y18" s="63">
        <v>3.3566111129590382E-3</v>
      </c>
      <c r="Z18" s="62">
        <v>1.6314829907923503E-2</v>
      </c>
      <c r="AA18" s="63">
        <v>1.6868323514907192E-3</v>
      </c>
      <c r="AB18" s="63">
        <v>1.9631710048914502E-3</v>
      </c>
      <c r="AC18" s="63">
        <v>2.4644701349935197E-3</v>
      </c>
      <c r="AD18" s="63">
        <v>4.1511302334606088E-3</v>
      </c>
      <c r="AE18" s="63">
        <v>1.3686631908369719E-3</v>
      </c>
      <c r="AF18" s="63">
        <v>3.7401826164181759E-3</v>
      </c>
      <c r="AG18" s="63">
        <v>2.7161618290678581E-3</v>
      </c>
      <c r="AH18" s="63">
        <v>2.2054898760231591E-3</v>
      </c>
      <c r="AI18" s="63">
        <v>1.4492252651471206E-3</v>
      </c>
      <c r="AJ18" s="63">
        <v>5.709044000339965E-4</v>
      </c>
    </row>
    <row r="19" spans="2:36" x14ac:dyDescent="0.2">
      <c r="B19" s="56" t="s">
        <v>98</v>
      </c>
      <c r="C19" s="10">
        <v>0.17299999999999999</v>
      </c>
      <c r="J19" s="25" t="s">
        <v>54</v>
      </c>
      <c r="K19" s="63">
        <v>9.5891005878028033E-4</v>
      </c>
      <c r="L19" s="63">
        <v>2.7244602673439446E-4</v>
      </c>
      <c r="M19" s="63">
        <v>9.2760559274160826E-4</v>
      </c>
      <c r="N19" s="63">
        <v>3.2239815616079827E-3</v>
      </c>
      <c r="O19" s="63">
        <v>1.3980230977499795E-3</v>
      </c>
      <c r="P19" s="63">
        <v>2.0377933455351326E-3</v>
      </c>
      <c r="Q19" s="63">
        <v>4.5505327130072328E-4</v>
      </c>
      <c r="R19" s="63">
        <v>1.3479513199069592E-3</v>
      </c>
      <c r="S19" s="63">
        <v>-2.3433152447283447E-4</v>
      </c>
      <c r="T19" s="63">
        <v>8.0031780531054578E-5</v>
      </c>
      <c r="U19" s="63">
        <v>2.6229389736225172E-3</v>
      </c>
      <c r="V19" s="63">
        <v>1.0093024182670908E-3</v>
      </c>
      <c r="W19" s="63">
        <v>2.8614009109705784E-4</v>
      </c>
      <c r="X19" s="63">
        <v>1.5581311121370049E-3</v>
      </c>
      <c r="Y19" s="63">
        <v>1.1745138403527404E-3</v>
      </c>
      <c r="Z19" s="63">
        <v>1.6868323514907192E-3</v>
      </c>
      <c r="AA19" s="62">
        <v>6.6654601308457065E-3</v>
      </c>
      <c r="AB19" s="63">
        <v>1.6520625357148804E-3</v>
      </c>
      <c r="AC19" s="63">
        <v>-2.1117080389717173E-4</v>
      </c>
      <c r="AD19" s="63">
        <v>2.8968077891090628E-3</v>
      </c>
      <c r="AE19" s="63">
        <v>1.6688088236033283E-3</v>
      </c>
      <c r="AF19" s="63">
        <v>1.4546435643415308E-3</v>
      </c>
      <c r="AG19" s="63">
        <v>8.4105045187295754E-4</v>
      </c>
      <c r="AH19" s="63">
        <v>2.1749033756100424E-3</v>
      </c>
      <c r="AI19" s="63">
        <v>1.3032619804338528E-3</v>
      </c>
      <c r="AJ19" s="63">
        <v>-6.4593816525626438E-4</v>
      </c>
    </row>
    <row r="20" spans="2:36" x14ac:dyDescent="0.2">
      <c r="B20" s="56" t="s">
        <v>47</v>
      </c>
      <c r="C20" s="10">
        <v>0.16700000000000001</v>
      </c>
      <c r="J20" s="25" t="s">
        <v>40</v>
      </c>
      <c r="K20" s="63">
        <v>1.0582927184980616E-3</v>
      </c>
      <c r="L20" s="63">
        <v>1.6045805819161784E-3</v>
      </c>
      <c r="M20" s="63">
        <v>2.0227735492638448E-3</v>
      </c>
      <c r="N20" s="63">
        <v>2.6047336215413272E-3</v>
      </c>
      <c r="O20" s="63">
        <v>1.5135893016797052E-3</v>
      </c>
      <c r="P20" s="63">
        <v>1.7642109567822535E-3</v>
      </c>
      <c r="Q20" s="63">
        <v>3.5073303482522234E-4</v>
      </c>
      <c r="R20" s="63">
        <v>1.5144947794184457E-3</v>
      </c>
      <c r="S20" s="63">
        <v>9.5753345882265803E-4</v>
      </c>
      <c r="T20" s="63">
        <v>8.2737932332121208E-4</v>
      </c>
      <c r="U20" s="63">
        <v>2.7557451065621536E-3</v>
      </c>
      <c r="V20" s="63">
        <v>1.4714051754005802E-3</v>
      </c>
      <c r="W20" s="63">
        <v>3.689672282072465E-4</v>
      </c>
      <c r="X20" s="63">
        <v>2.5590668934866705E-3</v>
      </c>
      <c r="Y20" s="63">
        <v>1.783953955111589E-3</v>
      </c>
      <c r="Z20" s="63">
        <v>1.9631710048914502E-3</v>
      </c>
      <c r="AA20" s="63">
        <v>1.6520625357148804E-3</v>
      </c>
      <c r="AB20" s="62">
        <v>4.1746895871549328E-3</v>
      </c>
      <c r="AC20" s="63">
        <v>2.1718609762989604E-3</v>
      </c>
      <c r="AD20" s="63">
        <v>3.151774770768479E-3</v>
      </c>
      <c r="AE20" s="63">
        <v>1.2825188457071574E-3</v>
      </c>
      <c r="AF20" s="63">
        <v>9.8996277226330262E-4</v>
      </c>
      <c r="AG20" s="63">
        <v>2.3765837583290352E-3</v>
      </c>
      <c r="AH20" s="63">
        <v>2.2811543897385956E-3</v>
      </c>
      <c r="AI20" s="63">
        <v>3.3894490385872555E-3</v>
      </c>
      <c r="AJ20" s="63">
        <v>3.0171796265161436E-4</v>
      </c>
    </row>
    <row r="21" spans="2:36" x14ac:dyDescent="0.2">
      <c r="B21" s="56" t="s">
        <v>42</v>
      </c>
      <c r="C21" s="10">
        <v>0.13500000000000001</v>
      </c>
      <c r="J21" s="25" t="s">
        <v>41</v>
      </c>
      <c r="K21" s="63">
        <v>4.0664648158091261E-4</v>
      </c>
      <c r="L21" s="63">
        <v>1.3266464916079285E-3</v>
      </c>
      <c r="M21" s="63">
        <v>1.6819753434249459E-3</v>
      </c>
      <c r="N21" s="63">
        <v>5.3368824989481951E-4</v>
      </c>
      <c r="O21" s="63">
        <v>8.550077467749049E-4</v>
      </c>
      <c r="P21" s="63">
        <v>2.2434885096133269E-3</v>
      </c>
      <c r="Q21" s="63">
        <v>-9.5669783515104435E-5</v>
      </c>
      <c r="R21" s="63">
        <v>1.3223582466480698E-3</v>
      </c>
      <c r="S21" s="63">
        <v>1.5409486493684848E-4</v>
      </c>
      <c r="T21" s="63">
        <v>6.7487182967373679E-4</v>
      </c>
      <c r="U21" s="63">
        <v>9.3045659389180192E-4</v>
      </c>
      <c r="V21" s="63">
        <v>7.3325729960587252E-4</v>
      </c>
      <c r="W21" s="63">
        <v>4.6780937108811219E-4</v>
      </c>
      <c r="X21" s="63">
        <v>7.2132492307651309E-4</v>
      </c>
      <c r="Y21" s="63">
        <v>6.0181570000011821E-4</v>
      </c>
      <c r="Z21" s="63">
        <v>2.4644701349935197E-3</v>
      </c>
      <c r="AA21" s="63">
        <v>-2.1117080389717173E-4</v>
      </c>
      <c r="AB21" s="63">
        <v>2.1718609762989604E-3</v>
      </c>
      <c r="AC21" s="62">
        <v>3.9017813844057811E-3</v>
      </c>
      <c r="AD21" s="63">
        <v>1.1276752902864022E-3</v>
      </c>
      <c r="AE21" s="63">
        <v>4.6057644899558315E-4</v>
      </c>
      <c r="AF21" s="63">
        <v>2.0335232935336984E-4</v>
      </c>
      <c r="AG21" s="63">
        <v>1.5133862851236823E-3</v>
      </c>
      <c r="AH21" s="63">
        <v>1.3392346130811543E-3</v>
      </c>
      <c r="AI21" s="63">
        <v>2.6518418511593507E-3</v>
      </c>
      <c r="AJ21" s="63">
        <v>-2.041432459782587E-4</v>
      </c>
    </row>
    <row r="22" spans="2:36" x14ac:dyDescent="0.2">
      <c r="B22" s="56" t="s">
        <v>35</v>
      </c>
      <c r="C22" s="10">
        <v>9.1999999999999998E-2</v>
      </c>
      <c r="J22" s="25" t="s">
        <v>42</v>
      </c>
      <c r="K22" s="63">
        <v>2.1004940507400325E-3</v>
      </c>
      <c r="L22" s="63">
        <v>1.3409104511681509E-3</v>
      </c>
      <c r="M22" s="63">
        <v>1.8954403311715194E-3</v>
      </c>
      <c r="N22" s="63">
        <v>3.9796650627062407E-3</v>
      </c>
      <c r="O22" s="63">
        <v>2.464323750842047E-3</v>
      </c>
      <c r="P22" s="63">
        <v>1.1796452340612261E-3</v>
      </c>
      <c r="Q22" s="63">
        <v>1.3816177481729638E-3</v>
      </c>
      <c r="R22" s="63">
        <v>1.6952588118074891E-3</v>
      </c>
      <c r="S22" s="63">
        <v>1.0352480666758613E-3</v>
      </c>
      <c r="T22" s="63">
        <v>1.0347957738017753E-3</v>
      </c>
      <c r="U22" s="63">
        <v>4.0651085243742485E-3</v>
      </c>
      <c r="V22" s="63">
        <v>1.0138312438658474E-3</v>
      </c>
      <c r="W22" s="63">
        <v>7.7835862925549357E-4</v>
      </c>
      <c r="X22" s="63">
        <v>3.8814256342976439E-3</v>
      </c>
      <c r="Y22" s="63">
        <v>3.1264485882259671E-3</v>
      </c>
      <c r="Z22" s="63">
        <v>4.1511302334606088E-3</v>
      </c>
      <c r="AA22" s="63">
        <v>2.8968077891090628E-3</v>
      </c>
      <c r="AB22" s="63">
        <v>3.151774770768479E-3</v>
      </c>
      <c r="AC22" s="63">
        <v>1.1276752902864022E-3</v>
      </c>
      <c r="AD22" s="62">
        <v>6.18449827012558E-3</v>
      </c>
      <c r="AE22" s="63">
        <v>2.5633227641806934E-3</v>
      </c>
      <c r="AF22" s="63">
        <v>3.113994782636559E-3</v>
      </c>
      <c r="AG22" s="63">
        <v>2.4915415797043864E-3</v>
      </c>
      <c r="AH22" s="63">
        <v>2.8535068933594468E-3</v>
      </c>
      <c r="AI22" s="63">
        <v>3.648990515433599E-3</v>
      </c>
      <c r="AJ22" s="63">
        <v>2.6754706479969093E-4</v>
      </c>
    </row>
    <row r="23" spans="2:36" x14ac:dyDescent="0.2">
      <c r="B23" s="56" t="s">
        <v>40</v>
      </c>
      <c r="C23" s="10">
        <v>0.09</v>
      </c>
      <c r="J23" s="25" t="s">
        <v>55</v>
      </c>
      <c r="K23" s="63">
        <v>8.5019220320781488E-4</v>
      </c>
      <c r="L23" s="63">
        <v>7.3411484061351208E-4</v>
      </c>
      <c r="M23" s="63">
        <v>1.8512821246464937E-3</v>
      </c>
      <c r="N23" s="63">
        <v>1.6213105528903337E-3</v>
      </c>
      <c r="O23" s="63">
        <v>1.1746204517794113E-3</v>
      </c>
      <c r="P23" s="63">
        <v>3.4968653616586289E-3</v>
      </c>
      <c r="Q23" s="63">
        <v>3.8879800078778513E-4</v>
      </c>
      <c r="R23" s="63">
        <v>1.9229196866679097E-3</v>
      </c>
      <c r="S23" s="63">
        <v>6.3523928090703223E-4</v>
      </c>
      <c r="T23" s="63">
        <v>1.1764285965921433E-3</v>
      </c>
      <c r="U23" s="63">
        <v>2.205878347029741E-3</v>
      </c>
      <c r="V23" s="63">
        <v>4.3273563406914437E-4</v>
      </c>
      <c r="W23" s="63">
        <v>1.1631339878272091E-3</v>
      </c>
      <c r="X23" s="63">
        <v>9.8672454796497723E-4</v>
      </c>
      <c r="Y23" s="63">
        <v>1.2334197984547328E-3</v>
      </c>
      <c r="Z23" s="63">
        <v>1.3686631908369719E-3</v>
      </c>
      <c r="AA23" s="63">
        <v>1.6688088236033283E-3</v>
      </c>
      <c r="AB23" s="63">
        <v>1.2825188457071574E-3</v>
      </c>
      <c r="AC23" s="63">
        <v>4.6057644899558315E-4</v>
      </c>
      <c r="AD23" s="63">
        <v>2.5633227641806934E-3</v>
      </c>
      <c r="AE23" s="62">
        <v>5.0718369783921786E-3</v>
      </c>
      <c r="AF23" s="63">
        <v>1.7675394069992256E-3</v>
      </c>
      <c r="AG23" s="63">
        <v>1.2314603669735362E-3</v>
      </c>
      <c r="AH23" s="63">
        <v>2.1496218993317653E-3</v>
      </c>
      <c r="AI23" s="63">
        <v>2.1342484472912297E-3</v>
      </c>
      <c r="AJ23" s="63">
        <v>4.744182680104908E-4</v>
      </c>
    </row>
    <row r="24" spans="2:36" x14ac:dyDescent="0.2">
      <c r="B24" s="56" t="s">
        <v>30</v>
      </c>
      <c r="C24" s="10">
        <v>8.5500000000000007E-2</v>
      </c>
      <c r="J24" s="25" t="s">
        <v>43</v>
      </c>
      <c r="K24" s="63">
        <v>-1.135106831779178E-4</v>
      </c>
      <c r="L24" s="63">
        <v>2.4692182156805229E-3</v>
      </c>
      <c r="M24" s="63">
        <v>1.8211076247418379E-3</v>
      </c>
      <c r="N24" s="63">
        <v>2.310355579919896E-3</v>
      </c>
      <c r="O24" s="63">
        <v>1.7794980768841423E-3</v>
      </c>
      <c r="P24" s="63">
        <v>1.6576242180725144E-3</v>
      </c>
      <c r="Q24" s="63">
        <v>1.1197287248236054E-3</v>
      </c>
      <c r="R24" s="63">
        <v>1.8942661052004962E-3</v>
      </c>
      <c r="S24" s="63">
        <v>7.6902672137209581E-5</v>
      </c>
      <c r="T24" s="63">
        <v>7.223260946867577E-4</v>
      </c>
      <c r="U24" s="63">
        <v>1.5836920085642815E-3</v>
      </c>
      <c r="V24" s="63">
        <v>-1.3852161699693757E-4</v>
      </c>
      <c r="W24" s="63">
        <v>3.4074820168990939E-4</v>
      </c>
      <c r="X24" s="63">
        <v>1.9134502474791658E-3</v>
      </c>
      <c r="Y24" s="63">
        <v>8.1514997902189051E-4</v>
      </c>
      <c r="Z24" s="63">
        <v>3.7401826164181759E-3</v>
      </c>
      <c r="AA24" s="63">
        <v>1.4546435643415308E-3</v>
      </c>
      <c r="AB24" s="63">
        <v>9.8996277226330262E-4</v>
      </c>
      <c r="AC24" s="63">
        <v>2.0335232935336984E-4</v>
      </c>
      <c r="AD24" s="63">
        <v>3.113994782636559E-3</v>
      </c>
      <c r="AE24" s="63">
        <v>1.7675394069992256E-3</v>
      </c>
      <c r="AF24" s="62">
        <v>6.6483198471064212E-3</v>
      </c>
      <c r="AG24" s="63">
        <v>1.107894968932463E-3</v>
      </c>
      <c r="AH24" s="63">
        <v>2.3748651916432818E-3</v>
      </c>
      <c r="AI24" s="63">
        <v>2.1797254497343196E-3</v>
      </c>
      <c r="AJ24" s="63">
        <v>-1.1004720255156858E-3</v>
      </c>
    </row>
    <row r="25" spans="2:36" x14ac:dyDescent="0.2">
      <c r="B25" s="56" t="s">
        <v>31</v>
      </c>
      <c r="C25" s="10">
        <v>8.2000000000000003E-2</v>
      </c>
      <c r="J25" s="25" t="s">
        <v>44</v>
      </c>
      <c r="K25" s="63">
        <v>5.0631114138010528E-4</v>
      </c>
      <c r="L25" s="63">
        <v>1.2352811563723072E-3</v>
      </c>
      <c r="M25" s="63">
        <v>1.3536576253983237E-3</v>
      </c>
      <c r="N25" s="63">
        <v>1.4669289291433991E-3</v>
      </c>
      <c r="O25" s="63">
        <v>5.8789197629966101E-4</v>
      </c>
      <c r="P25" s="63">
        <v>1.4736572006095734E-3</v>
      </c>
      <c r="Q25" s="63">
        <v>1.0984255814207135E-3</v>
      </c>
      <c r="R25" s="63">
        <v>1.1764164402414518E-3</v>
      </c>
      <c r="S25" s="63">
        <v>8.6729908980471746E-4</v>
      </c>
      <c r="T25" s="63">
        <v>9.8045451815555575E-4</v>
      </c>
      <c r="U25" s="63">
        <v>1.9843712478203254E-3</v>
      </c>
      <c r="V25" s="63">
        <v>8.8158263623905548E-4</v>
      </c>
      <c r="W25" s="63">
        <v>6.2006964601329603E-4</v>
      </c>
      <c r="X25" s="63">
        <v>1.6678824080203238E-3</v>
      </c>
      <c r="Y25" s="63">
        <v>2.1431770321409479E-3</v>
      </c>
      <c r="Z25" s="63">
        <v>2.7161618290678581E-3</v>
      </c>
      <c r="AA25" s="63">
        <v>8.4105045187295754E-4</v>
      </c>
      <c r="AB25" s="63">
        <v>2.3765837583290352E-3</v>
      </c>
      <c r="AC25" s="63">
        <v>1.5133862851236823E-3</v>
      </c>
      <c r="AD25" s="63">
        <v>2.4915415797043864E-3</v>
      </c>
      <c r="AE25" s="63">
        <v>1.2314603669735362E-3</v>
      </c>
      <c r="AF25" s="63">
        <v>1.107894968932463E-3</v>
      </c>
      <c r="AG25" s="62">
        <v>2.4150306658306852E-3</v>
      </c>
      <c r="AH25" s="63">
        <v>1.7581444343491019E-3</v>
      </c>
      <c r="AI25" s="63">
        <v>2.4452467815339186E-3</v>
      </c>
      <c r="AJ25" s="63">
        <v>5.603014330746789E-4</v>
      </c>
    </row>
    <row r="26" spans="2:36" x14ac:dyDescent="0.2">
      <c r="B26" s="56" t="s">
        <v>49</v>
      </c>
      <c r="C26" s="10">
        <v>8.1000000000000003E-2</v>
      </c>
      <c r="J26" s="25" t="s">
        <v>25</v>
      </c>
      <c r="K26" s="63">
        <v>8.7849284185507494E-4</v>
      </c>
      <c r="L26" s="63">
        <v>8.8851881552248573E-4</v>
      </c>
      <c r="M26" s="63">
        <v>1.8985481474111654E-3</v>
      </c>
      <c r="N26" s="63">
        <v>3.3883767341899408E-3</v>
      </c>
      <c r="O26" s="63">
        <v>1.5417483543123552E-3</v>
      </c>
      <c r="P26" s="63">
        <v>3.2179123724855921E-3</v>
      </c>
      <c r="Q26" s="63">
        <v>-8.4169457283726239E-6</v>
      </c>
      <c r="R26" s="63">
        <v>1.6523935108065024E-3</v>
      </c>
      <c r="S26" s="63">
        <v>-1.220583500366543E-4</v>
      </c>
      <c r="T26" s="63">
        <v>5.3329043907596597E-4</v>
      </c>
      <c r="U26" s="63">
        <v>2.5774838745942297E-3</v>
      </c>
      <c r="V26" s="63">
        <v>3.0254715807437706E-4</v>
      </c>
      <c r="W26" s="63">
        <v>4.576229597559875E-4</v>
      </c>
      <c r="X26" s="63">
        <v>2.1827911800113447E-3</v>
      </c>
      <c r="Y26" s="63">
        <v>3.4801977547420078E-4</v>
      </c>
      <c r="Z26" s="63">
        <v>2.2054898760231591E-3</v>
      </c>
      <c r="AA26" s="63">
        <v>2.1749033756100424E-3</v>
      </c>
      <c r="AB26" s="63">
        <v>2.2811543897385956E-3</v>
      </c>
      <c r="AC26" s="63">
        <v>1.3392346130811543E-3</v>
      </c>
      <c r="AD26" s="63">
        <v>2.8535068933594468E-3</v>
      </c>
      <c r="AE26" s="63">
        <v>2.1496218993317653E-3</v>
      </c>
      <c r="AF26" s="63">
        <v>2.3748651916432818E-3</v>
      </c>
      <c r="AG26" s="63">
        <v>1.7581444343491019E-3</v>
      </c>
      <c r="AH26" s="62">
        <v>4.5565070229168945E-3</v>
      </c>
      <c r="AI26" s="63">
        <v>4.173665882269125E-3</v>
      </c>
      <c r="AJ26" s="63">
        <v>1.7546986473545594E-4</v>
      </c>
    </row>
    <row r="27" spans="2:36" x14ac:dyDescent="0.2">
      <c r="B27" s="56" t="s">
        <v>50</v>
      </c>
      <c r="C27" s="10">
        <v>7.5999999999999998E-2</v>
      </c>
      <c r="J27" s="25" t="s">
        <v>46</v>
      </c>
      <c r="K27" s="63">
        <v>8.5682617781785906E-4</v>
      </c>
      <c r="L27" s="63">
        <v>2.4151609370235763E-3</v>
      </c>
      <c r="M27" s="63">
        <v>3.1890562006394027E-3</v>
      </c>
      <c r="N27" s="63">
        <v>3.2901395487892836E-3</v>
      </c>
      <c r="O27" s="63">
        <v>2.3761272452669001E-3</v>
      </c>
      <c r="P27" s="63">
        <v>4.1415993782103963E-3</v>
      </c>
      <c r="Q27" s="63">
        <v>1.4472137451004759E-4</v>
      </c>
      <c r="R27" s="63">
        <v>2.3538579084470814E-3</v>
      </c>
      <c r="S27" s="63">
        <v>7.8878756224625573E-4</v>
      </c>
      <c r="T27" s="63">
        <v>8.4238764411545758E-4</v>
      </c>
      <c r="U27" s="63">
        <v>4.0592607073010739E-3</v>
      </c>
      <c r="V27" s="63">
        <v>1.009932496695749E-3</v>
      </c>
      <c r="W27" s="63">
        <v>1.1777291047480932E-3</v>
      </c>
      <c r="X27" s="63">
        <v>2.5916730595344013E-3</v>
      </c>
      <c r="Y27" s="63">
        <v>7.1039471665467391E-4</v>
      </c>
      <c r="Z27" s="63">
        <v>1.4492252651471206E-3</v>
      </c>
      <c r="AA27" s="63">
        <v>1.3032619804338528E-3</v>
      </c>
      <c r="AB27" s="63">
        <v>3.3894490385872555E-3</v>
      </c>
      <c r="AC27" s="63">
        <v>2.6518418511593507E-3</v>
      </c>
      <c r="AD27" s="63">
        <v>3.648990515433599E-3</v>
      </c>
      <c r="AE27" s="63">
        <v>2.1342484472912297E-3</v>
      </c>
      <c r="AF27" s="63">
        <v>2.1797254497343196E-3</v>
      </c>
      <c r="AG27" s="63">
        <v>2.4452467815339186E-3</v>
      </c>
      <c r="AH27" s="63">
        <v>4.173665882269125E-3</v>
      </c>
      <c r="AI27" s="62">
        <v>7.2706187605753687E-3</v>
      </c>
      <c r="AJ27" s="63">
        <v>3.1242469725578274E-4</v>
      </c>
    </row>
    <row r="28" spans="2:36" x14ac:dyDescent="0.2">
      <c r="B28" s="56" t="s">
        <v>51</v>
      </c>
      <c r="C28" s="10">
        <v>7.2999999999999995E-2</v>
      </c>
      <c r="J28" s="25" t="s">
        <v>45</v>
      </c>
      <c r="K28" s="63">
        <v>1.0638179584688335E-3</v>
      </c>
      <c r="L28" s="63">
        <v>-3.0685724917842038E-6</v>
      </c>
      <c r="M28" s="63">
        <v>-6.4878140052260748E-5</v>
      </c>
      <c r="N28" s="63">
        <v>3.6924703655817872E-5</v>
      </c>
      <c r="O28" s="63">
        <v>-4.5560533071346235E-4</v>
      </c>
      <c r="P28" s="63">
        <v>-5.7534648712535786E-4</v>
      </c>
      <c r="Q28" s="63">
        <v>9.2563592319665038E-4</v>
      </c>
      <c r="R28" s="63">
        <v>-3.3948959313167637E-4</v>
      </c>
      <c r="S28" s="63">
        <v>5.543700467087393E-4</v>
      </c>
      <c r="T28" s="63">
        <v>3.9009405619324592E-4</v>
      </c>
      <c r="U28" s="63">
        <v>9.8865113736215605E-4</v>
      </c>
      <c r="V28" s="63">
        <v>2.4268870821675634E-4</v>
      </c>
      <c r="W28" s="63">
        <v>4.8721953469550982E-4</v>
      </c>
      <c r="X28" s="63">
        <v>3.132320369783577E-4</v>
      </c>
      <c r="Y28" s="63">
        <v>8.406353206871376E-4</v>
      </c>
      <c r="Z28" s="63">
        <v>5.709044000339965E-4</v>
      </c>
      <c r="AA28" s="63">
        <v>-6.4593816525626438E-4</v>
      </c>
      <c r="AB28" s="63">
        <v>3.0171796265161436E-4</v>
      </c>
      <c r="AC28" s="63">
        <v>-2.041432459782587E-4</v>
      </c>
      <c r="AD28" s="63">
        <v>2.6754706479969093E-4</v>
      </c>
      <c r="AE28" s="63">
        <v>4.744182680104908E-4</v>
      </c>
      <c r="AF28" s="63">
        <v>-1.1004720255156858E-3</v>
      </c>
      <c r="AG28" s="63">
        <v>5.603014330746789E-4</v>
      </c>
      <c r="AH28" s="63">
        <v>1.7546986473545594E-4</v>
      </c>
      <c r="AI28" s="63">
        <v>3.1242469725578274E-4</v>
      </c>
      <c r="AJ28" s="62">
        <v>3.3190243344150393E-3</v>
      </c>
    </row>
    <row r="29" spans="2:36" x14ac:dyDescent="0.2">
      <c r="B29" s="56" t="s">
        <v>99</v>
      </c>
      <c r="C29" s="10">
        <v>7.0000000000000007E-2</v>
      </c>
    </row>
    <row r="30" spans="2:36" x14ac:dyDescent="0.2">
      <c r="B30" s="56" t="s">
        <v>45</v>
      </c>
      <c r="C30" s="10">
        <v>5.0999999999999997E-2</v>
      </c>
    </row>
    <row r="31" spans="2:36" x14ac:dyDescent="0.2">
      <c r="B31" s="56" t="s">
        <v>48</v>
      </c>
      <c r="C31" s="10">
        <v>4.1000000000000002E-2</v>
      </c>
    </row>
    <row r="32" spans="2:36" x14ac:dyDescent="0.2">
      <c r="B32" s="56" t="s">
        <v>36</v>
      </c>
      <c r="C32" s="10">
        <v>3.9E-2</v>
      </c>
    </row>
    <row r="33" spans="2:3" x14ac:dyDescent="0.2">
      <c r="B33" s="56" t="s">
        <v>34</v>
      </c>
      <c r="C33" s="10">
        <v>-5.1999999999999998E-2</v>
      </c>
    </row>
    <row r="34" spans="2:3" x14ac:dyDescent="0.2">
      <c r="B34" s="56" t="s">
        <v>44</v>
      </c>
      <c r="C34" s="9"/>
    </row>
    <row r="35" spans="2:3" x14ac:dyDescent="0.2">
      <c r="B35" s="56" t="s">
        <v>41</v>
      </c>
      <c r="C35" s="9"/>
    </row>
    <row r="36" spans="2:3" x14ac:dyDescent="0.2">
      <c r="B36" s="56" t="s">
        <v>100</v>
      </c>
      <c r="C36" s="9"/>
    </row>
    <row r="37" spans="2:3" x14ac:dyDescent="0.2">
      <c r="B37" s="56" t="s">
        <v>43</v>
      </c>
      <c r="C37" s="9"/>
    </row>
  </sheetData>
  <conditionalFormatting sqref="K3:AJ28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3AB2-7E22-964A-91E1-F25DE9F69358}">
  <dimension ref="A1:J160"/>
  <sheetViews>
    <sheetView zoomScale="87" zoomScaleNormal="70" workbookViewId="0">
      <selection activeCell="B2" sqref="B2:J2"/>
    </sheetView>
  </sheetViews>
  <sheetFormatPr baseColWidth="10" defaultRowHeight="16" x14ac:dyDescent="0.2"/>
  <cols>
    <col min="2" max="10" width="11.6640625" bestFit="1" customWidth="1"/>
  </cols>
  <sheetData>
    <row r="1" spans="1:10" x14ac:dyDescent="0.2">
      <c r="B1" s="6" t="s">
        <v>2</v>
      </c>
      <c r="C1" s="6" t="s">
        <v>8</v>
      </c>
      <c r="D1" s="6" t="s">
        <v>11</v>
      </c>
      <c r="E1" s="6" t="s">
        <v>14</v>
      </c>
      <c r="F1" s="6" t="s">
        <v>19</v>
      </c>
      <c r="G1" s="6" t="s">
        <v>1</v>
      </c>
      <c r="H1" s="6" t="s">
        <v>23</v>
      </c>
      <c r="I1" s="6" t="s">
        <v>27</v>
      </c>
      <c r="J1" s="6" t="s">
        <v>28</v>
      </c>
    </row>
    <row r="2" spans="1:10" x14ac:dyDescent="0.2">
      <c r="A2" s="6" t="s">
        <v>0</v>
      </c>
      <c r="B2" s="6" t="s">
        <v>30</v>
      </c>
      <c r="C2" s="6" t="s">
        <v>34</v>
      </c>
      <c r="D2" s="6" t="s">
        <v>31</v>
      </c>
      <c r="E2" s="6" t="s">
        <v>49</v>
      </c>
      <c r="F2" s="6" t="s">
        <v>54</v>
      </c>
      <c r="G2" s="6" t="s">
        <v>55</v>
      </c>
      <c r="H2" s="6" t="s">
        <v>43</v>
      </c>
      <c r="I2" s="6" t="s">
        <v>46</v>
      </c>
      <c r="J2" s="6" t="s">
        <v>45</v>
      </c>
    </row>
    <row r="3" spans="1:10" x14ac:dyDescent="0.2">
      <c r="A3" s="7">
        <v>42793</v>
      </c>
      <c r="B3" s="8">
        <v>100</v>
      </c>
      <c r="C3" s="8">
        <v>100</v>
      </c>
      <c r="D3" s="8">
        <v>100</v>
      </c>
      <c r="E3" s="8">
        <v>100</v>
      </c>
      <c r="F3" s="8">
        <v>100</v>
      </c>
      <c r="G3" s="8">
        <v>100</v>
      </c>
      <c r="H3" s="8">
        <v>100</v>
      </c>
      <c r="I3" s="8">
        <v>100</v>
      </c>
      <c r="J3" s="8">
        <v>100</v>
      </c>
    </row>
    <row r="4" spans="1:10" x14ac:dyDescent="0.2">
      <c r="A4" s="7">
        <v>42821</v>
      </c>
      <c r="B4" s="8">
        <v>98.095095325451027</v>
      </c>
      <c r="C4" s="8">
        <v>92.658820705882349</v>
      </c>
      <c r="D4" s="8">
        <v>103.63882090183914</v>
      </c>
      <c r="E4" s="8">
        <v>101.57381174734323</v>
      </c>
      <c r="F4" s="8">
        <v>108.87573964497039</v>
      </c>
      <c r="G4" s="8">
        <v>102.2892388238275</v>
      </c>
      <c r="H4" s="8">
        <v>91.836732351103763</v>
      </c>
      <c r="I4" s="8">
        <v>101.55047029007567</v>
      </c>
      <c r="J4" s="8">
        <v>95.865758553782015</v>
      </c>
    </row>
    <row r="5" spans="1:10" x14ac:dyDescent="0.2">
      <c r="A5" s="7">
        <v>42849</v>
      </c>
      <c r="B5" s="8">
        <v>105.94045269054102</v>
      </c>
      <c r="C5" s="8">
        <v>89.411764705882362</v>
      </c>
      <c r="D5" s="8">
        <v>103.03234513607865</v>
      </c>
      <c r="E5" s="8">
        <v>105.63424841620635</v>
      </c>
      <c r="F5" s="8">
        <v>117.85009861932937</v>
      </c>
      <c r="G5" s="8">
        <v>102.85005616024793</v>
      </c>
      <c r="H5" s="8">
        <v>92.602035903009281</v>
      </c>
      <c r="I5" s="8">
        <v>109.20012228360328</v>
      </c>
      <c r="J5" s="8">
        <v>91.585607567393339</v>
      </c>
    </row>
    <row r="6" spans="1:10" x14ac:dyDescent="0.2">
      <c r="A6" s="7">
        <v>42877</v>
      </c>
      <c r="B6" s="8">
        <v>110.97784488593857</v>
      </c>
      <c r="C6" s="8">
        <v>107.38823388235295</v>
      </c>
      <c r="D6" s="8">
        <v>111.18598832288362</v>
      </c>
      <c r="E6" s="8">
        <v>116.69814342621746</v>
      </c>
      <c r="F6" s="8">
        <v>125.44378698224851</v>
      </c>
      <c r="G6" s="8">
        <v>109.20290730540334</v>
      </c>
      <c r="H6" s="8">
        <v>86.989788597199265</v>
      </c>
      <c r="I6" s="8">
        <v>113.56402005918494</v>
      </c>
      <c r="J6" s="8">
        <v>98.492222689310438</v>
      </c>
    </row>
    <row r="7" spans="1:10" x14ac:dyDescent="0.2">
      <c r="A7" s="7">
        <v>42905</v>
      </c>
      <c r="B7" s="8">
        <v>106.36375590389069</v>
      </c>
      <c r="C7" s="8">
        <v>101.17647058823529</v>
      </c>
      <c r="D7" s="8">
        <v>112.60108676284719</v>
      </c>
      <c r="E7" s="8">
        <v>119.91658530191083</v>
      </c>
      <c r="F7" s="8">
        <v>120.21696252465482</v>
      </c>
      <c r="G7" s="8">
        <v>105.18525986536527</v>
      </c>
      <c r="H7" s="8">
        <v>83.163258082569939</v>
      </c>
      <c r="I7" s="8">
        <v>124.60211443271501</v>
      </c>
      <c r="J7" s="8">
        <v>83.657596481400603</v>
      </c>
    </row>
    <row r="8" spans="1:10" x14ac:dyDescent="0.2">
      <c r="A8" s="7">
        <v>42933</v>
      </c>
      <c r="B8" s="8">
        <v>107.64780269587403</v>
      </c>
      <c r="C8" s="8">
        <v>93.788236705882355</v>
      </c>
      <c r="D8" s="8">
        <v>112.93801400018926</v>
      </c>
      <c r="E8" s="8">
        <v>122.3087744364373</v>
      </c>
      <c r="F8" s="8">
        <v>125.14792899408282</v>
      </c>
      <c r="G8" s="8">
        <v>105.04735235029932</v>
      </c>
      <c r="H8" s="8">
        <v>82.397954530664421</v>
      </c>
      <c r="I8" s="8">
        <v>136.97504401863685</v>
      </c>
      <c r="J8" s="8">
        <v>83.730548819579226</v>
      </c>
    </row>
    <row r="9" spans="1:10" x14ac:dyDescent="0.2">
      <c r="A9" s="7">
        <v>42961</v>
      </c>
      <c r="B9" s="8">
        <v>113.71524282283436</v>
      </c>
      <c r="C9" s="8">
        <v>100.23529411764707</v>
      </c>
      <c r="D9" s="8">
        <v>109.36658393665435</v>
      </c>
      <c r="E9" s="8">
        <v>123.89832744887745</v>
      </c>
      <c r="F9" s="8">
        <v>126.42998027613413</v>
      </c>
      <c r="G9" s="8">
        <v>107.56642753240125</v>
      </c>
      <c r="H9" s="8">
        <v>86.734691664931333</v>
      </c>
      <c r="I9" s="8">
        <v>132.97053222066467</v>
      </c>
      <c r="J9" s="8">
        <v>82.028214106430624</v>
      </c>
    </row>
    <row r="10" spans="1:10" x14ac:dyDescent="0.2">
      <c r="A10" s="7">
        <v>42989</v>
      </c>
      <c r="B10" s="8">
        <v>111.68336200013988</v>
      </c>
      <c r="C10" s="8">
        <v>106.11764705882354</v>
      </c>
      <c r="D10" s="8">
        <v>108.89488715208439</v>
      </c>
      <c r="E10" s="8">
        <v>125.90493978745766</v>
      </c>
      <c r="F10" s="8">
        <v>135.99605522682444</v>
      </c>
      <c r="G10" s="8">
        <v>111.34504398303882</v>
      </c>
      <c r="H10" s="8">
        <v>83.928574389577179</v>
      </c>
      <c r="I10" s="8">
        <v>145.95953943895205</v>
      </c>
      <c r="J10" s="8">
        <v>72.981521059412501</v>
      </c>
    </row>
    <row r="11" spans="1:10" x14ac:dyDescent="0.2">
      <c r="A11" s="7">
        <v>43017</v>
      </c>
      <c r="B11" s="8">
        <v>112.17722115801236</v>
      </c>
      <c r="C11" s="8">
        <v>108.84706023529411</v>
      </c>
      <c r="D11" s="8">
        <v>111.65768375974463</v>
      </c>
      <c r="E11" s="8">
        <v>125.59804728363162</v>
      </c>
      <c r="F11" s="8">
        <v>142.99802761341223</v>
      </c>
      <c r="G11" s="8">
        <v>112.85281179147223</v>
      </c>
      <c r="H11" s="8">
        <v>89.030615075749623</v>
      </c>
      <c r="I11" s="8">
        <v>157.61371965924346</v>
      </c>
      <c r="J11" s="8">
        <v>77.28599597694533</v>
      </c>
    </row>
    <row r="12" spans="1:10" x14ac:dyDescent="0.2">
      <c r="A12" s="7">
        <v>43045</v>
      </c>
      <c r="B12" s="8">
        <v>126.17467788169843</v>
      </c>
      <c r="C12" s="8">
        <v>112.09411623529411</v>
      </c>
      <c r="D12" s="8">
        <v>113.81401673102494</v>
      </c>
      <c r="E12" s="8">
        <v>132.90839734169978</v>
      </c>
      <c r="F12" s="8">
        <v>138.46153846153842</v>
      </c>
      <c r="G12" s="8">
        <v>111.85070088767218</v>
      </c>
      <c r="H12" s="8">
        <v>85.714278425656161</v>
      </c>
      <c r="I12" s="8">
        <v>163.10710301989019</v>
      </c>
      <c r="J12" s="8">
        <v>79.28015463424876</v>
      </c>
    </row>
    <row r="13" spans="1:10" x14ac:dyDescent="0.2">
      <c r="A13" s="7">
        <v>43073</v>
      </c>
      <c r="B13" s="8">
        <v>137.90037937489575</v>
      </c>
      <c r="C13" s="8">
        <v>115.29411764705881</v>
      </c>
      <c r="D13" s="8">
        <v>113.61186847487339</v>
      </c>
      <c r="E13" s="8">
        <v>136.34718387870345</v>
      </c>
      <c r="F13" s="8">
        <v>140.72978303747533</v>
      </c>
      <c r="G13" s="8">
        <v>105.81042490972948</v>
      </c>
      <c r="H13" s="8">
        <v>72.704079777957148</v>
      </c>
      <c r="I13" s="8">
        <v>153.24982188366178</v>
      </c>
      <c r="J13" s="8">
        <v>89.250977103646747</v>
      </c>
    </row>
    <row r="14" spans="1:10" x14ac:dyDescent="0.2">
      <c r="A14" s="7">
        <v>43101</v>
      </c>
      <c r="B14" s="8">
        <v>140.11570311348797</v>
      </c>
      <c r="C14" s="8">
        <v>116.14117788235293</v>
      </c>
      <c r="D14" s="8">
        <v>112.93801400018926</v>
      </c>
      <c r="E14" s="8">
        <v>136.70915428534539</v>
      </c>
      <c r="F14" s="8">
        <v>138.0670611439842</v>
      </c>
      <c r="G14" s="8">
        <v>102.94199143905465</v>
      </c>
      <c r="H14" s="8">
        <v>71.683671640722665</v>
      </c>
      <c r="I14" s="8">
        <v>148.37252436977639</v>
      </c>
      <c r="J14" s="8">
        <v>89.178015037841192</v>
      </c>
    </row>
    <row r="15" spans="1:10" x14ac:dyDescent="0.2">
      <c r="A15" s="7">
        <v>43129</v>
      </c>
      <c r="B15" s="8">
        <v>152.54691184364702</v>
      </c>
      <c r="C15" s="8">
        <v>99.388233882352935</v>
      </c>
      <c r="D15" s="8">
        <v>109.05660548746386</v>
      </c>
      <c r="E15" s="8">
        <v>140.30531963636577</v>
      </c>
      <c r="F15" s="8">
        <v>151.38067061143983</v>
      </c>
      <c r="G15" s="8">
        <v>103.74183976487559</v>
      </c>
      <c r="H15" s="8">
        <v>72.831628244091121</v>
      </c>
      <c r="I15" s="8">
        <v>170.65406993175964</v>
      </c>
      <c r="J15" s="8">
        <v>89.494167776953674</v>
      </c>
    </row>
    <row r="16" spans="1:10" x14ac:dyDescent="0.2">
      <c r="A16" s="7">
        <v>43157</v>
      </c>
      <c r="B16" s="8">
        <v>131.08508264067663</v>
      </c>
      <c r="C16" s="8">
        <v>135.15294682352942</v>
      </c>
      <c r="D16" s="8">
        <v>102.42588015198977</v>
      </c>
      <c r="E16" s="8">
        <v>129.05256328214412</v>
      </c>
      <c r="F16" s="8">
        <v>153.45167652859962</v>
      </c>
      <c r="G16" s="8">
        <v>99.328862719376559</v>
      </c>
      <c r="H16" s="8">
        <v>69.260202314790746</v>
      </c>
      <c r="I16" s="8">
        <v>161.72091756567323</v>
      </c>
      <c r="J16" s="8">
        <v>85.865758067400677</v>
      </c>
    </row>
    <row r="17" spans="1:10" x14ac:dyDescent="0.2">
      <c r="A17" s="7">
        <v>43185</v>
      </c>
      <c r="B17" s="8">
        <v>121.65937258391256</v>
      </c>
      <c r="C17" s="8">
        <v>144.37646494117647</v>
      </c>
      <c r="D17" s="8">
        <v>99.568733136202155</v>
      </c>
      <c r="E17" s="8">
        <v>122.92257203458338</v>
      </c>
      <c r="F17" s="8">
        <v>163.01776134122287</v>
      </c>
      <c r="G17" s="8">
        <v>99.209347224676307</v>
      </c>
      <c r="H17" s="8">
        <v>63.647960111021426</v>
      </c>
      <c r="I17" s="8">
        <v>152.2640871985223</v>
      </c>
      <c r="J17" s="8">
        <v>91.118676610830576</v>
      </c>
    </row>
    <row r="18" spans="1:10" x14ac:dyDescent="0.2">
      <c r="A18" s="7">
        <v>43213</v>
      </c>
      <c r="B18" s="8">
        <v>122.60476269487388</v>
      </c>
      <c r="C18" s="8">
        <v>171.76470588235293</v>
      </c>
      <c r="D18" s="8">
        <v>101.10512133848199</v>
      </c>
      <c r="E18" s="8">
        <v>125.09442752448179</v>
      </c>
      <c r="F18" s="8">
        <v>162.72189349112423</v>
      </c>
      <c r="G18" s="8">
        <v>94.96184963579617</v>
      </c>
      <c r="H18" s="8">
        <v>63.265301957517806</v>
      </c>
      <c r="I18" s="8">
        <v>150.58013708368557</v>
      </c>
      <c r="J18" s="8">
        <v>94.649805187247324</v>
      </c>
    </row>
    <row r="19" spans="1:10" x14ac:dyDescent="0.2">
      <c r="A19" s="7">
        <v>43241</v>
      </c>
      <c r="B19" s="8">
        <v>118.72441856676654</v>
      </c>
      <c r="C19" s="8">
        <v>175.24705599999999</v>
      </c>
      <c r="D19" s="8">
        <v>103.90835730087697</v>
      </c>
      <c r="E19" s="8">
        <v>127.30563145568728</v>
      </c>
      <c r="F19" s="8">
        <v>182.44575936883629</v>
      </c>
      <c r="G19" s="8">
        <v>86.889771634359789</v>
      </c>
      <c r="H19" s="8">
        <v>70.15305943487094</v>
      </c>
      <c r="I19" s="8">
        <v>171.69114767112791</v>
      </c>
      <c r="J19" s="8">
        <v>94.698443321908726</v>
      </c>
    </row>
    <row r="20" spans="1:10" x14ac:dyDescent="0.2">
      <c r="A20" s="7">
        <v>43269</v>
      </c>
      <c r="B20" s="8">
        <v>117.18639690194455</v>
      </c>
      <c r="C20" s="8">
        <v>168.84705317647058</v>
      </c>
      <c r="D20" s="8">
        <v>100.13477898119054</v>
      </c>
      <c r="E20" s="8">
        <v>130.25652848195583</v>
      </c>
      <c r="F20" s="8">
        <v>199.90138067061142</v>
      </c>
      <c r="G20" s="8">
        <v>89.160619357192772</v>
      </c>
      <c r="H20" s="8">
        <v>59.923467859095204</v>
      </c>
      <c r="I20" s="8">
        <v>184.32076891180583</v>
      </c>
      <c r="J20" s="8">
        <v>100</v>
      </c>
    </row>
    <row r="21" spans="1:10" x14ac:dyDescent="0.2">
      <c r="A21" s="7">
        <v>43297</v>
      </c>
      <c r="B21" s="8">
        <v>123.63482332574473</v>
      </c>
      <c r="C21" s="8">
        <v>170.44706447058823</v>
      </c>
      <c r="D21" s="8">
        <v>107.54717820271611</v>
      </c>
      <c r="E21" s="8">
        <v>124.81900574726149</v>
      </c>
      <c r="F21" s="8">
        <v>183.1360946745562</v>
      </c>
      <c r="G21" s="8">
        <v>95.780089062611637</v>
      </c>
      <c r="H21" s="8">
        <v>57.015304667976928</v>
      </c>
      <c r="I21" s="8">
        <v>167.46072253271097</v>
      </c>
      <c r="J21" s="8">
        <v>103.03988341633674</v>
      </c>
    </row>
    <row r="22" spans="1:10" x14ac:dyDescent="0.2">
      <c r="A22" s="7">
        <v>43325</v>
      </c>
      <c r="B22" s="8">
        <v>127.27528316881826</v>
      </c>
      <c r="C22" s="8">
        <v>196.04706164705883</v>
      </c>
      <c r="D22" s="8">
        <v>108.49057042414705</v>
      </c>
      <c r="E22" s="8">
        <v>124.70883971185333</v>
      </c>
      <c r="F22" s="8">
        <v>220.61144970414199</v>
      </c>
      <c r="G22" s="8">
        <v>88.829645734016154</v>
      </c>
      <c r="H22" s="8">
        <v>59.630100519640294</v>
      </c>
      <c r="I22" s="8">
        <v>160.47848301138191</v>
      </c>
      <c r="J22" s="8">
        <v>100.5836624797501</v>
      </c>
    </row>
    <row r="23" spans="1:10" x14ac:dyDescent="0.2">
      <c r="A23" s="7">
        <v>43353</v>
      </c>
      <c r="B23" s="8">
        <v>135.61450110281496</v>
      </c>
      <c r="C23" s="8">
        <v>187.67058258823528</v>
      </c>
      <c r="D23" s="8">
        <v>108.24798281326076</v>
      </c>
      <c r="E23" s="8">
        <v>129.43027495388299</v>
      </c>
      <c r="F23" s="8">
        <v>226.33137080867849</v>
      </c>
      <c r="G23" s="8">
        <v>82.743405794154796</v>
      </c>
      <c r="H23" s="8">
        <v>55.102039410662265</v>
      </c>
      <c r="I23" s="8">
        <v>141.99609243244782</v>
      </c>
      <c r="J23" s="8">
        <v>101.41051076899372</v>
      </c>
    </row>
    <row r="24" spans="1:10" x14ac:dyDescent="0.2">
      <c r="A24" s="7">
        <v>43381</v>
      </c>
      <c r="B24" s="8">
        <v>131.5789417985491</v>
      </c>
      <c r="C24" s="8">
        <v>200</v>
      </c>
      <c r="D24" s="8">
        <v>108.84097744640071</v>
      </c>
      <c r="E24" s="8">
        <v>130.82310149790524</v>
      </c>
      <c r="F24" s="8">
        <v>228.69823471400389</v>
      </c>
      <c r="G24" s="8">
        <v>79.847384752617018</v>
      </c>
      <c r="H24" s="8">
        <v>57.334182210862707</v>
      </c>
      <c r="I24" s="8">
        <v>137.07773012709447</v>
      </c>
      <c r="J24" s="8">
        <v>92.159537556397737</v>
      </c>
    </row>
    <row r="25" spans="1:10" x14ac:dyDescent="0.2">
      <c r="A25" s="7">
        <v>43409</v>
      </c>
      <c r="B25" s="8">
        <v>142.78255639413479</v>
      </c>
      <c r="C25" s="8">
        <v>212.32941741176469</v>
      </c>
      <c r="D25" s="8">
        <v>112.83019458882188</v>
      </c>
      <c r="E25" s="8">
        <v>139.6049741957039</v>
      </c>
      <c r="F25" s="8">
        <v>213.70808678500987</v>
      </c>
      <c r="G25" s="8">
        <v>69.918180654174336</v>
      </c>
      <c r="H25" s="8">
        <v>55.841832759136921</v>
      </c>
      <c r="I25" s="8">
        <v>131.32765511169171</v>
      </c>
      <c r="J25" s="8">
        <v>98.929965901262932</v>
      </c>
    </row>
    <row r="26" spans="1:10" x14ac:dyDescent="0.2">
      <c r="A26" s="7">
        <v>43437</v>
      </c>
      <c r="B26" s="8">
        <v>138.30957083492717</v>
      </c>
      <c r="C26" s="8">
        <v>231.62353505882351</v>
      </c>
      <c r="D26" s="8">
        <v>115.33693458235584</v>
      </c>
      <c r="E26" s="8">
        <v>148.01699955906517</v>
      </c>
      <c r="F26" s="8">
        <v>171.89349112426032</v>
      </c>
      <c r="G26" s="8">
        <v>70.727224530492549</v>
      </c>
      <c r="H26" s="8">
        <v>54.528059833467857</v>
      </c>
      <c r="I26" s="8">
        <v>152.47972227620622</v>
      </c>
      <c r="J26" s="8">
        <v>110.48152288334254</v>
      </c>
    </row>
    <row r="27" spans="1:10" x14ac:dyDescent="0.2">
      <c r="A27" s="7">
        <v>43465</v>
      </c>
      <c r="B27" s="8">
        <v>130.76053912400712</v>
      </c>
      <c r="C27" s="8">
        <v>201.41176470588235</v>
      </c>
      <c r="D27" s="8">
        <v>107.54717820271611</v>
      </c>
      <c r="E27" s="8">
        <v>138.4639630395977</v>
      </c>
      <c r="F27" s="8">
        <v>151.08481262327416</v>
      </c>
      <c r="G27" s="8">
        <v>60.338327489335128</v>
      </c>
      <c r="H27" s="8">
        <v>49.454080371069374</v>
      </c>
      <c r="I27" s="8">
        <v>124.75613640780507</v>
      </c>
      <c r="J27" s="8">
        <v>107.68482527649927</v>
      </c>
    </row>
    <row r="28" spans="1:10" x14ac:dyDescent="0.2">
      <c r="A28" s="7">
        <v>43493</v>
      </c>
      <c r="B28" s="8">
        <v>136.20713265667564</v>
      </c>
      <c r="C28" s="8">
        <v>205.1764705882353</v>
      </c>
      <c r="D28" s="8">
        <v>113.20755174693606</v>
      </c>
      <c r="E28" s="8">
        <v>144.05098766051327</v>
      </c>
      <c r="F28" s="8">
        <v>162.42602564102563</v>
      </c>
      <c r="G28" s="8">
        <v>67.389909921575153</v>
      </c>
      <c r="H28" s="8">
        <v>56.071427141035024</v>
      </c>
      <c r="I28" s="8">
        <v>142.73539010920413</v>
      </c>
      <c r="J28" s="8">
        <v>113.25389655904165</v>
      </c>
    </row>
    <row r="29" spans="1:10" x14ac:dyDescent="0.2">
      <c r="A29" s="7">
        <v>43521</v>
      </c>
      <c r="B29" s="8">
        <v>141.27275118077813</v>
      </c>
      <c r="C29" s="8">
        <v>202.16470870588233</v>
      </c>
      <c r="D29" s="8">
        <v>122.50674619299514</v>
      </c>
      <c r="E29" s="8">
        <v>144.73559183607821</v>
      </c>
      <c r="F29" s="8">
        <v>168.44181459566073</v>
      </c>
      <c r="G29" s="8">
        <v>69.394139084144683</v>
      </c>
      <c r="H29" s="8">
        <v>60.446427029427888</v>
      </c>
      <c r="I29" s="8">
        <v>162.13163119551933</v>
      </c>
      <c r="J29" s="8">
        <v>111.25973303792476</v>
      </c>
    </row>
    <row r="30" spans="1:10" x14ac:dyDescent="0.2">
      <c r="A30" s="7">
        <v>43549</v>
      </c>
      <c r="B30" s="8">
        <v>137.99915177088394</v>
      </c>
      <c r="C30" s="8">
        <v>191.62353505882353</v>
      </c>
      <c r="D30" s="8">
        <v>126.49596333541631</v>
      </c>
      <c r="E30" s="8">
        <v>146.56121897133744</v>
      </c>
      <c r="F30" s="8">
        <v>155.22682445759369</v>
      </c>
      <c r="G30" s="8">
        <v>73.549694039248706</v>
      </c>
      <c r="H30" s="8">
        <v>63.022957575944957</v>
      </c>
      <c r="I30" s="8">
        <v>158.32221335170152</v>
      </c>
      <c r="J30" s="8">
        <v>114.15369718646386</v>
      </c>
    </row>
    <row r="31" spans="1:10" x14ac:dyDescent="0.2">
      <c r="A31" s="7">
        <v>43577</v>
      </c>
      <c r="B31" s="8">
        <v>145.02609658419235</v>
      </c>
      <c r="C31" s="8">
        <v>190.54117364705883</v>
      </c>
      <c r="D31" s="8">
        <v>129.17790010153237</v>
      </c>
      <c r="E31" s="8">
        <v>152.65973949229243</v>
      </c>
      <c r="F31" s="8">
        <v>167.35699211045366</v>
      </c>
      <c r="G31" s="8">
        <v>82.45840256849506</v>
      </c>
      <c r="H31" s="8">
        <v>70.408161469179547</v>
      </c>
      <c r="I31" s="8">
        <v>170.24335630191351</v>
      </c>
      <c r="J31" s="8">
        <v>107.17412972636818</v>
      </c>
    </row>
    <row r="32" spans="1:10" x14ac:dyDescent="0.2">
      <c r="A32" s="7">
        <v>43605</v>
      </c>
      <c r="B32" s="8">
        <v>141.65372477830996</v>
      </c>
      <c r="C32" s="8">
        <v>191.43528847058823</v>
      </c>
      <c r="D32" s="8">
        <v>134.58221703162602</v>
      </c>
      <c r="E32" s="8">
        <v>156.76738893976412</v>
      </c>
      <c r="F32" s="8">
        <v>152.95857988165679</v>
      </c>
      <c r="G32" s="8">
        <v>75.204564913245335</v>
      </c>
      <c r="H32" s="8">
        <v>73.979589949500252</v>
      </c>
      <c r="I32" s="8">
        <v>157.30567673586279</v>
      </c>
      <c r="J32" s="8">
        <v>102.01848745226106</v>
      </c>
    </row>
    <row r="33" spans="1:10" x14ac:dyDescent="0.2">
      <c r="A33" s="7">
        <v>43633</v>
      </c>
      <c r="B33" s="8">
        <v>153.97205923640217</v>
      </c>
      <c r="C33" s="8">
        <v>174.02352376470586</v>
      </c>
      <c r="D33" s="8">
        <v>137.30458371851418</v>
      </c>
      <c r="E33" s="8">
        <v>161.90588350793385</v>
      </c>
      <c r="F33" s="8">
        <v>179.09270216962523</v>
      </c>
      <c r="G33" s="8">
        <v>77.217983190713895</v>
      </c>
      <c r="H33" s="8">
        <v>63.775508577155392</v>
      </c>
      <c r="I33" s="8">
        <v>146.21623930810389</v>
      </c>
      <c r="J33" s="8">
        <v>100.072966929619</v>
      </c>
    </row>
    <row r="34" spans="1:10" x14ac:dyDescent="0.2">
      <c r="A34" s="7">
        <v>43661</v>
      </c>
      <c r="B34" s="8">
        <v>161.80329214886589</v>
      </c>
      <c r="C34" s="8">
        <v>205.64705882352942</v>
      </c>
      <c r="D34" s="8">
        <v>136.49596104431109</v>
      </c>
      <c r="E34" s="8">
        <v>168.10670572699553</v>
      </c>
      <c r="F34" s="8">
        <v>181.26231755424064</v>
      </c>
      <c r="G34" s="8">
        <v>80.693205314697209</v>
      </c>
      <c r="H34" s="8">
        <v>67.346937057476083</v>
      </c>
      <c r="I34" s="8">
        <v>154.4306351209635</v>
      </c>
      <c r="J34" s="8">
        <v>99.100199372577777</v>
      </c>
    </row>
    <row r="35" spans="1:10" x14ac:dyDescent="0.2">
      <c r="A35" s="7">
        <v>43689</v>
      </c>
      <c r="B35" s="8">
        <v>150.58557426616733</v>
      </c>
      <c r="C35" s="8">
        <v>193.2235322352941</v>
      </c>
      <c r="D35" s="8">
        <v>143.53100310772251</v>
      </c>
      <c r="E35" s="8">
        <v>173.46553236598155</v>
      </c>
      <c r="F35" s="8">
        <v>183.4319526627219</v>
      </c>
      <c r="G35" s="8">
        <v>89.307715067786575</v>
      </c>
      <c r="H35" s="8">
        <v>66.326528920241614</v>
      </c>
      <c r="I35" s="8">
        <v>147.65376781654962</v>
      </c>
      <c r="J35" s="8">
        <v>100.09728113313624</v>
      </c>
    </row>
    <row r="36" spans="1:10" x14ac:dyDescent="0.2">
      <c r="A36" s="7">
        <v>43717</v>
      </c>
      <c r="B36" s="8">
        <v>161.56341915210589</v>
      </c>
      <c r="C36" s="8">
        <v>200</v>
      </c>
      <c r="D36" s="8">
        <v>151.91375412050218</v>
      </c>
      <c r="E36" s="8">
        <v>173.5127451445901</v>
      </c>
      <c r="F36" s="8">
        <v>177.71203155818537</v>
      </c>
      <c r="G36" s="8">
        <v>85.62103481532688</v>
      </c>
      <c r="H36" s="8">
        <v>54.84693737635363</v>
      </c>
      <c r="I36" s="8">
        <v>166.1361583954837</v>
      </c>
      <c r="J36" s="8">
        <v>105.35019967656613</v>
      </c>
    </row>
    <row r="37" spans="1:10" x14ac:dyDescent="0.2">
      <c r="A37" s="7">
        <v>43745</v>
      </c>
      <c r="B37" s="8">
        <v>166.64313955228701</v>
      </c>
      <c r="C37" s="8">
        <v>192.14117082352939</v>
      </c>
      <c r="D37" s="8">
        <v>144.01617967720404</v>
      </c>
      <c r="E37" s="8">
        <v>166.1158346535122</v>
      </c>
      <c r="F37" s="8">
        <v>184.91124260355031</v>
      </c>
      <c r="G37" s="8">
        <v>85.970400458869179</v>
      </c>
      <c r="H37" s="8">
        <v>54.081633824448119</v>
      </c>
      <c r="I37" s="8">
        <v>159.15391887415461</v>
      </c>
      <c r="J37" s="8">
        <v>110.50583708685977</v>
      </c>
    </row>
    <row r="38" spans="1:10" x14ac:dyDescent="0.2">
      <c r="A38" s="7">
        <v>43773</v>
      </c>
      <c r="B38" s="8">
        <v>167.06645546494474</v>
      </c>
      <c r="C38" s="8">
        <v>196.70588235294119</v>
      </c>
      <c r="D38" s="8">
        <v>141.50943968367008</v>
      </c>
      <c r="E38" s="8">
        <v>149.63802408501695</v>
      </c>
      <c r="F38" s="8">
        <v>196.15383629191319</v>
      </c>
      <c r="G38" s="8">
        <v>73.108393116899691</v>
      </c>
      <c r="H38" s="8">
        <v>56.122447547896748</v>
      </c>
      <c r="I38" s="8">
        <v>164.49327307211493</v>
      </c>
      <c r="J38" s="8">
        <v>108.94942164150882</v>
      </c>
    </row>
    <row r="39" spans="1:10" x14ac:dyDescent="0.2">
      <c r="A39" s="7">
        <v>43801</v>
      </c>
      <c r="B39" s="8">
        <v>168.12473113624677</v>
      </c>
      <c r="C39" s="8">
        <v>207.62353505882353</v>
      </c>
      <c r="D39" s="8">
        <v>139.62264445913658</v>
      </c>
      <c r="E39" s="8">
        <v>153.74567353248864</v>
      </c>
      <c r="F39" s="8">
        <v>203.94477317554239</v>
      </c>
      <c r="G39" s="8">
        <v>73.025652469219068</v>
      </c>
      <c r="H39" s="8">
        <v>56.249996014030714</v>
      </c>
      <c r="I39" s="8">
        <v>186.05606208087136</v>
      </c>
      <c r="J39" s="8">
        <v>113.66732556747692</v>
      </c>
    </row>
    <row r="40" spans="1:10" x14ac:dyDescent="0.2">
      <c r="A40" s="7">
        <v>43829</v>
      </c>
      <c r="B40" s="8">
        <v>169.04190479574274</v>
      </c>
      <c r="C40" s="8">
        <v>216</v>
      </c>
      <c r="D40" s="8">
        <v>143.28841549683619</v>
      </c>
      <c r="E40" s="8">
        <v>155.47686409384855</v>
      </c>
      <c r="F40" s="8">
        <v>206.01576923076922</v>
      </c>
      <c r="G40" s="8">
        <v>75.976833023172745</v>
      </c>
      <c r="H40" s="8">
        <v>65.178567214832469</v>
      </c>
      <c r="I40" s="8">
        <v>198.78838483199902</v>
      </c>
      <c r="J40" s="8">
        <v>110.87062796063366</v>
      </c>
    </row>
    <row r="41" spans="1:10" x14ac:dyDescent="0.2">
      <c r="A41" s="7">
        <v>43857</v>
      </c>
      <c r="B41" s="8">
        <v>159.71496713496686</v>
      </c>
      <c r="C41" s="8">
        <v>222.58823529411765</v>
      </c>
      <c r="D41" s="8">
        <v>145.41779833225601</v>
      </c>
      <c r="E41" s="8">
        <v>163.55051363628402</v>
      </c>
      <c r="F41" s="8">
        <v>204.93097633136094</v>
      </c>
      <c r="G41" s="8">
        <v>69.35736331775388</v>
      </c>
      <c r="H41" s="8">
        <v>64.668365697235572</v>
      </c>
      <c r="I41" s="8">
        <v>186.26141889579441</v>
      </c>
      <c r="J41" s="8">
        <v>108.17121148692661</v>
      </c>
    </row>
    <row r="42" spans="1:10" x14ac:dyDescent="0.2">
      <c r="A42" s="7">
        <v>43885</v>
      </c>
      <c r="B42" s="8">
        <v>165.74007905714353</v>
      </c>
      <c r="C42" s="8">
        <v>223.52941176470588</v>
      </c>
      <c r="D42" s="8">
        <v>144.23180771826719</v>
      </c>
      <c r="E42" s="8">
        <v>165.70664045157949</v>
      </c>
      <c r="F42" s="8">
        <v>178.40236686390531</v>
      </c>
      <c r="G42" s="8">
        <v>63.24354408137016</v>
      </c>
      <c r="H42" s="8">
        <v>53.698975670944492</v>
      </c>
      <c r="I42" s="8">
        <v>195.09190055541535</v>
      </c>
      <c r="J42" s="8">
        <v>112.6459198757743</v>
      </c>
    </row>
    <row r="43" spans="1:10" x14ac:dyDescent="0.2">
      <c r="A43" s="7">
        <v>43889</v>
      </c>
      <c r="B43" s="8">
        <v>151.95427887875215</v>
      </c>
      <c r="C43" s="8">
        <v>195.29411764705881</v>
      </c>
      <c r="D43" s="8">
        <v>134.52830732594234</v>
      </c>
      <c r="E43" s="8">
        <v>154.23355123963566</v>
      </c>
      <c r="F43" s="8">
        <v>159.27021696252464</v>
      </c>
      <c r="G43" s="8">
        <v>51.815760370021891</v>
      </c>
      <c r="H43" s="8">
        <v>48.622445188202931</v>
      </c>
      <c r="I43" s="8">
        <v>186.87750474255574</v>
      </c>
      <c r="J43" s="8">
        <v>104.57198952198392</v>
      </c>
    </row>
    <row r="44" spans="1:10" x14ac:dyDescent="0.2">
      <c r="A44" s="7"/>
    </row>
    <row r="45" spans="1:10" x14ac:dyDescent="0.2">
      <c r="A45" s="7"/>
    </row>
    <row r="46" spans="1:10" x14ac:dyDescent="0.2">
      <c r="A46" s="7"/>
    </row>
    <row r="47" spans="1:10" x14ac:dyDescent="0.2">
      <c r="A47" s="7"/>
    </row>
    <row r="48" spans="1:10" x14ac:dyDescent="0.2">
      <c r="A48" s="7"/>
    </row>
    <row r="49" spans="1:1" x14ac:dyDescent="0.2">
      <c r="A49" s="7"/>
    </row>
    <row r="50" spans="1:1" x14ac:dyDescent="0.2">
      <c r="A50" s="7"/>
    </row>
    <row r="51" spans="1:1" x14ac:dyDescent="0.2">
      <c r="A51" s="7"/>
    </row>
    <row r="52" spans="1:1" x14ac:dyDescent="0.2">
      <c r="A52" s="7"/>
    </row>
    <row r="53" spans="1:1" x14ac:dyDescent="0.2">
      <c r="A53" s="7"/>
    </row>
    <row r="54" spans="1:1" x14ac:dyDescent="0.2">
      <c r="A54" s="7"/>
    </row>
    <row r="55" spans="1:1" x14ac:dyDescent="0.2">
      <c r="A55" s="7"/>
    </row>
    <row r="56" spans="1:1" x14ac:dyDescent="0.2">
      <c r="A56" s="7"/>
    </row>
    <row r="57" spans="1:1" x14ac:dyDescent="0.2">
      <c r="A57" s="7"/>
    </row>
    <row r="58" spans="1:1" x14ac:dyDescent="0.2">
      <c r="A58" s="7"/>
    </row>
    <row r="59" spans="1:1" x14ac:dyDescent="0.2">
      <c r="A59" s="7"/>
    </row>
    <row r="60" spans="1:1" x14ac:dyDescent="0.2">
      <c r="A60" s="7"/>
    </row>
    <row r="61" spans="1:1" x14ac:dyDescent="0.2">
      <c r="A61" s="7"/>
    </row>
    <row r="62" spans="1:1" x14ac:dyDescent="0.2">
      <c r="A62" s="7"/>
    </row>
    <row r="63" spans="1:1" x14ac:dyDescent="0.2">
      <c r="A63" s="7"/>
    </row>
    <row r="64" spans="1:1" x14ac:dyDescent="0.2">
      <c r="A64" s="7"/>
    </row>
    <row r="65" spans="1:1" x14ac:dyDescent="0.2">
      <c r="A65" s="7"/>
    </row>
    <row r="66" spans="1:1" x14ac:dyDescent="0.2">
      <c r="A66" s="7"/>
    </row>
    <row r="67" spans="1:1" x14ac:dyDescent="0.2">
      <c r="A67" s="7"/>
    </row>
    <row r="68" spans="1:1" x14ac:dyDescent="0.2">
      <c r="A68" s="7"/>
    </row>
    <row r="69" spans="1:1" x14ac:dyDescent="0.2">
      <c r="A69" s="7"/>
    </row>
    <row r="70" spans="1:1" x14ac:dyDescent="0.2">
      <c r="A70" s="7"/>
    </row>
    <row r="71" spans="1:1" x14ac:dyDescent="0.2">
      <c r="A71" s="7"/>
    </row>
    <row r="72" spans="1:1" x14ac:dyDescent="0.2">
      <c r="A72" s="7"/>
    </row>
    <row r="73" spans="1:1" x14ac:dyDescent="0.2">
      <c r="A73" s="7"/>
    </row>
    <row r="74" spans="1:1" x14ac:dyDescent="0.2">
      <c r="A74" s="7"/>
    </row>
    <row r="75" spans="1:1" x14ac:dyDescent="0.2">
      <c r="A75" s="7"/>
    </row>
    <row r="76" spans="1:1" x14ac:dyDescent="0.2">
      <c r="A76" s="7"/>
    </row>
    <row r="77" spans="1:1" x14ac:dyDescent="0.2">
      <c r="A77" s="7"/>
    </row>
    <row r="78" spans="1:1" x14ac:dyDescent="0.2">
      <c r="A78" s="7"/>
    </row>
    <row r="79" spans="1:1" x14ac:dyDescent="0.2">
      <c r="A79" s="7"/>
    </row>
    <row r="80" spans="1:1" x14ac:dyDescent="0.2">
      <c r="A80" s="7"/>
    </row>
    <row r="81" spans="1:1" x14ac:dyDescent="0.2">
      <c r="A81" s="7"/>
    </row>
    <row r="82" spans="1:1" x14ac:dyDescent="0.2">
      <c r="A82" s="7"/>
    </row>
    <row r="83" spans="1:1" x14ac:dyDescent="0.2">
      <c r="A83" s="7"/>
    </row>
    <row r="84" spans="1:1" x14ac:dyDescent="0.2">
      <c r="A84" s="7"/>
    </row>
    <row r="85" spans="1:1" x14ac:dyDescent="0.2">
      <c r="A85" s="7"/>
    </row>
    <row r="86" spans="1:1" x14ac:dyDescent="0.2">
      <c r="A86" s="7"/>
    </row>
    <row r="87" spans="1:1" x14ac:dyDescent="0.2">
      <c r="A87" s="7"/>
    </row>
    <row r="88" spans="1:1" x14ac:dyDescent="0.2">
      <c r="A88" s="7"/>
    </row>
    <row r="89" spans="1:1" x14ac:dyDescent="0.2">
      <c r="A89" s="7"/>
    </row>
    <row r="90" spans="1:1" x14ac:dyDescent="0.2">
      <c r="A90" s="7"/>
    </row>
    <row r="91" spans="1:1" x14ac:dyDescent="0.2">
      <c r="A91" s="7"/>
    </row>
    <row r="92" spans="1:1" x14ac:dyDescent="0.2">
      <c r="A92" s="7"/>
    </row>
    <row r="93" spans="1:1" x14ac:dyDescent="0.2">
      <c r="A93" s="7"/>
    </row>
    <row r="94" spans="1:1" x14ac:dyDescent="0.2">
      <c r="A94" s="7"/>
    </row>
    <row r="95" spans="1:1" x14ac:dyDescent="0.2">
      <c r="A95" s="7"/>
    </row>
    <row r="96" spans="1:1" x14ac:dyDescent="0.2">
      <c r="A96" s="7"/>
    </row>
    <row r="97" spans="1:1" x14ac:dyDescent="0.2">
      <c r="A97" s="7"/>
    </row>
    <row r="98" spans="1:1" x14ac:dyDescent="0.2">
      <c r="A98" s="7"/>
    </row>
    <row r="99" spans="1:1" x14ac:dyDescent="0.2">
      <c r="A99" s="7"/>
    </row>
    <row r="100" spans="1:1" x14ac:dyDescent="0.2">
      <c r="A100" s="7"/>
    </row>
    <row r="101" spans="1:1" x14ac:dyDescent="0.2">
      <c r="A101" s="7"/>
    </row>
    <row r="102" spans="1:1" x14ac:dyDescent="0.2">
      <c r="A102" s="7"/>
    </row>
    <row r="103" spans="1:1" x14ac:dyDescent="0.2">
      <c r="A103" s="7"/>
    </row>
    <row r="104" spans="1:1" x14ac:dyDescent="0.2">
      <c r="A104" s="7"/>
    </row>
    <row r="105" spans="1:1" x14ac:dyDescent="0.2">
      <c r="A105" s="7"/>
    </row>
    <row r="106" spans="1:1" x14ac:dyDescent="0.2">
      <c r="A106" s="7"/>
    </row>
    <row r="107" spans="1:1" x14ac:dyDescent="0.2">
      <c r="A107" s="7"/>
    </row>
    <row r="108" spans="1:1" x14ac:dyDescent="0.2">
      <c r="A108" s="7"/>
    </row>
    <row r="109" spans="1:1" x14ac:dyDescent="0.2">
      <c r="A109" s="7"/>
    </row>
    <row r="110" spans="1:1" x14ac:dyDescent="0.2">
      <c r="A110" s="7"/>
    </row>
    <row r="111" spans="1:1" x14ac:dyDescent="0.2">
      <c r="A111" s="7"/>
    </row>
    <row r="112" spans="1:1" x14ac:dyDescent="0.2">
      <c r="A112" s="7"/>
    </row>
    <row r="113" spans="1:1" x14ac:dyDescent="0.2">
      <c r="A113" s="7"/>
    </row>
    <row r="114" spans="1:1" x14ac:dyDescent="0.2">
      <c r="A114" s="7"/>
    </row>
    <row r="115" spans="1:1" x14ac:dyDescent="0.2">
      <c r="A115" s="7"/>
    </row>
    <row r="116" spans="1:1" x14ac:dyDescent="0.2">
      <c r="A116" s="7"/>
    </row>
    <row r="117" spans="1:1" x14ac:dyDescent="0.2">
      <c r="A117" s="7"/>
    </row>
    <row r="118" spans="1:1" x14ac:dyDescent="0.2">
      <c r="A118" s="7"/>
    </row>
    <row r="119" spans="1:1" x14ac:dyDescent="0.2">
      <c r="A119" s="7"/>
    </row>
    <row r="120" spans="1:1" x14ac:dyDescent="0.2">
      <c r="A120" s="7"/>
    </row>
    <row r="121" spans="1:1" x14ac:dyDescent="0.2">
      <c r="A121" s="7"/>
    </row>
    <row r="122" spans="1:1" x14ac:dyDescent="0.2">
      <c r="A122" s="7"/>
    </row>
    <row r="123" spans="1:1" x14ac:dyDescent="0.2">
      <c r="A123" s="7"/>
    </row>
    <row r="124" spans="1:1" x14ac:dyDescent="0.2">
      <c r="A124" s="7"/>
    </row>
    <row r="125" spans="1:1" x14ac:dyDescent="0.2">
      <c r="A125" s="7"/>
    </row>
    <row r="126" spans="1:1" x14ac:dyDescent="0.2">
      <c r="A126" s="7"/>
    </row>
    <row r="127" spans="1:1" x14ac:dyDescent="0.2">
      <c r="A127" s="7"/>
    </row>
    <row r="128" spans="1:1" x14ac:dyDescent="0.2">
      <c r="A128" s="7"/>
    </row>
    <row r="129" spans="1:1" x14ac:dyDescent="0.2">
      <c r="A129" s="7"/>
    </row>
    <row r="130" spans="1:1" x14ac:dyDescent="0.2">
      <c r="A130" s="7"/>
    </row>
    <row r="131" spans="1:1" x14ac:dyDescent="0.2">
      <c r="A131" s="7"/>
    </row>
    <row r="132" spans="1:1" x14ac:dyDescent="0.2">
      <c r="A132" s="7"/>
    </row>
    <row r="133" spans="1:1" x14ac:dyDescent="0.2">
      <c r="A133" s="7"/>
    </row>
    <row r="134" spans="1:1" x14ac:dyDescent="0.2">
      <c r="A134" s="7"/>
    </row>
    <row r="135" spans="1:1" x14ac:dyDescent="0.2">
      <c r="A135" s="7"/>
    </row>
    <row r="136" spans="1:1" x14ac:dyDescent="0.2">
      <c r="A136" s="7"/>
    </row>
    <row r="137" spans="1:1" x14ac:dyDescent="0.2">
      <c r="A137" s="7"/>
    </row>
    <row r="138" spans="1:1" x14ac:dyDescent="0.2">
      <c r="A138" s="7"/>
    </row>
    <row r="139" spans="1:1" x14ac:dyDescent="0.2">
      <c r="A139" s="7"/>
    </row>
    <row r="140" spans="1:1" x14ac:dyDescent="0.2">
      <c r="A140" s="7"/>
    </row>
    <row r="141" spans="1:1" x14ac:dyDescent="0.2">
      <c r="A141" s="7"/>
    </row>
    <row r="142" spans="1:1" x14ac:dyDescent="0.2">
      <c r="A142" s="7"/>
    </row>
    <row r="143" spans="1:1" x14ac:dyDescent="0.2">
      <c r="A143" s="7"/>
    </row>
    <row r="144" spans="1:1" x14ac:dyDescent="0.2">
      <c r="A144" s="7"/>
    </row>
    <row r="145" spans="1:1" x14ac:dyDescent="0.2">
      <c r="A145" s="7"/>
    </row>
    <row r="146" spans="1:1" x14ac:dyDescent="0.2">
      <c r="A146" s="7"/>
    </row>
    <row r="147" spans="1:1" x14ac:dyDescent="0.2">
      <c r="A147" s="7"/>
    </row>
    <row r="148" spans="1:1" x14ac:dyDescent="0.2">
      <c r="A148" s="7"/>
    </row>
    <row r="149" spans="1:1" x14ac:dyDescent="0.2">
      <c r="A149" s="7"/>
    </row>
    <row r="150" spans="1:1" x14ac:dyDescent="0.2">
      <c r="A150" s="7"/>
    </row>
    <row r="151" spans="1:1" x14ac:dyDescent="0.2">
      <c r="A151" s="7"/>
    </row>
    <row r="152" spans="1:1" x14ac:dyDescent="0.2">
      <c r="A152" s="7"/>
    </row>
    <row r="153" spans="1:1" x14ac:dyDescent="0.2">
      <c r="A153" s="7"/>
    </row>
    <row r="154" spans="1:1" x14ac:dyDescent="0.2">
      <c r="A154" s="7"/>
    </row>
    <row r="155" spans="1:1" x14ac:dyDescent="0.2">
      <c r="A155" s="7"/>
    </row>
    <row r="156" spans="1:1" x14ac:dyDescent="0.2">
      <c r="A156" s="7"/>
    </row>
    <row r="157" spans="1:1" x14ac:dyDescent="0.2">
      <c r="A157" s="7"/>
    </row>
    <row r="158" spans="1:1" x14ac:dyDescent="0.2">
      <c r="A158" s="7"/>
    </row>
    <row r="159" spans="1:1" x14ac:dyDescent="0.2">
      <c r="A159" s="7"/>
    </row>
    <row r="160" spans="1:1" x14ac:dyDescent="0.2">
      <c r="A160" s="7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2F4CD-8D0C-9B47-943C-598CABA0CDF0}">
  <dimension ref="A1:E160"/>
  <sheetViews>
    <sheetView workbookViewId="0">
      <selection activeCell="B2" sqref="B2:E2"/>
    </sheetView>
  </sheetViews>
  <sheetFormatPr baseColWidth="10" defaultRowHeight="16" x14ac:dyDescent="0.2"/>
  <cols>
    <col min="2" max="2" width="11.6640625" customWidth="1"/>
    <col min="3" max="5" width="11.6640625" bestFit="1" customWidth="1"/>
  </cols>
  <sheetData>
    <row r="1" spans="1:5" x14ac:dyDescent="0.2">
      <c r="B1" s="6" t="s">
        <v>6</v>
      </c>
      <c r="C1" s="6" t="s">
        <v>15</v>
      </c>
      <c r="D1" s="6" t="s">
        <v>22</v>
      </c>
      <c r="E1" s="6" t="s">
        <v>24</v>
      </c>
    </row>
    <row r="2" spans="1:5" x14ac:dyDescent="0.2">
      <c r="A2" s="6" t="s">
        <v>0</v>
      </c>
      <c r="B2" s="6" t="s">
        <v>32</v>
      </c>
      <c r="C2" s="6" t="s">
        <v>37</v>
      </c>
      <c r="D2" s="6" t="s">
        <v>42</v>
      </c>
      <c r="E2" s="6" t="s">
        <v>44</v>
      </c>
    </row>
    <row r="3" spans="1:5" x14ac:dyDescent="0.2">
      <c r="A3" s="7">
        <v>42793</v>
      </c>
      <c r="B3" s="8">
        <v>100</v>
      </c>
      <c r="C3" s="8">
        <v>100</v>
      </c>
      <c r="D3" s="8">
        <v>100</v>
      </c>
      <c r="E3" s="8">
        <v>100</v>
      </c>
    </row>
    <row r="4" spans="1:5" x14ac:dyDescent="0.2">
      <c r="A4" s="7">
        <v>42821</v>
      </c>
      <c r="B4" s="8">
        <v>99.682678159129324</v>
      </c>
      <c r="C4" s="8">
        <v>95.191987650350313</v>
      </c>
      <c r="D4" s="8">
        <v>95.27400688030859</v>
      </c>
      <c r="E4" s="8">
        <v>97.965361505783932</v>
      </c>
    </row>
    <row r="5" spans="1:5" x14ac:dyDescent="0.2">
      <c r="A5" s="7">
        <v>42849</v>
      </c>
      <c r="B5" s="8">
        <v>99.138708092328869</v>
      </c>
      <c r="C5" s="8">
        <v>96.32721750311002</v>
      </c>
      <c r="D5" s="8">
        <v>99.178820150119662</v>
      </c>
      <c r="E5" s="8">
        <v>100.65989003739043</v>
      </c>
    </row>
    <row r="6" spans="1:5" x14ac:dyDescent="0.2">
      <c r="A6" s="7">
        <v>42877</v>
      </c>
      <c r="B6" s="8">
        <v>100.634630082467</v>
      </c>
      <c r="C6" s="8">
        <v>94.802450635558174</v>
      </c>
      <c r="D6" s="8">
        <v>102.91604165966287</v>
      </c>
      <c r="E6" s="8">
        <v>103.82182853510665</v>
      </c>
    </row>
    <row r="7" spans="1:5" x14ac:dyDescent="0.2">
      <c r="A7" s="7">
        <v>42905</v>
      </c>
      <c r="B7" s="8">
        <v>106.98095810568564</v>
      </c>
      <c r="C7" s="8">
        <v>96.794661030487717</v>
      </c>
      <c r="D7" s="8">
        <v>107.92693842557193</v>
      </c>
      <c r="E7" s="8">
        <v>105.36156462363388</v>
      </c>
    </row>
    <row r="8" spans="1:5" x14ac:dyDescent="0.2">
      <c r="A8" s="7">
        <v>42933</v>
      </c>
      <c r="B8" s="8">
        <v>111.06074040632619</v>
      </c>
      <c r="C8" s="8">
        <v>102.19254540217129</v>
      </c>
      <c r="D8" s="8">
        <v>111.88202486616474</v>
      </c>
      <c r="E8" s="8">
        <v>108.46852374122969</v>
      </c>
    </row>
    <row r="9" spans="1:5" x14ac:dyDescent="0.2">
      <c r="A9" s="7">
        <v>42961</v>
      </c>
      <c r="B9" s="8">
        <v>112.87397698438866</v>
      </c>
      <c r="C9" s="8">
        <v>102.80468008468959</v>
      </c>
      <c r="D9" s="8">
        <v>113.30652466252806</v>
      </c>
      <c r="E9" s="8">
        <v>105.63651101557632</v>
      </c>
    </row>
    <row r="10" spans="1:5" x14ac:dyDescent="0.2">
      <c r="A10" s="7">
        <v>42989</v>
      </c>
      <c r="B10" s="8">
        <v>114.23390441793551</v>
      </c>
      <c r="C10" s="8">
        <v>99.488036716483847</v>
      </c>
      <c r="D10" s="8">
        <v>111.88202486616474</v>
      </c>
      <c r="E10" s="8">
        <v>107.91861720975027</v>
      </c>
    </row>
    <row r="11" spans="1:5" x14ac:dyDescent="0.2">
      <c r="A11" s="7">
        <v>43017</v>
      </c>
      <c r="B11" s="8">
        <v>117.40706842954482</v>
      </c>
      <c r="C11" s="8">
        <v>107.91318993685452</v>
      </c>
      <c r="D11" s="8">
        <v>127.08229351708708</v>
      </c>
      <c r="E11" s="8">
        <v>115.47979421170729</v>
      </c>
    </row>
    <row r="12" spans="1:5" x14ac:dyDescent="0.2">
      <c r="A12" s="7">
        <v>43045</v>
      </c>
      <c r="B12" s="8">
        <v>117.40706842954482</v>
      </c>
      <c r="C12" s="8">
        <v>112.78797802533063</v>
      </c>
      <c r="D12" s="8">
        <v>123.3283031113894</v>
      </c>
      <c r="E12" s="8">
        <v>114.21501826271702</v>
      </c>
    </row>
    <row r="13" spans="1:5" x14ac:dyDescent="0.2">
      <c r="A13" s="7">
        <v>43073</v>
      </c>
      <c r="B13" s="8">
        <v>117.22574749159345</v>
      </c>
      <c r="C13" s="8">
        <v>119.899839062879</v>
      </c>
      <c r="D13" s="8">
        <v>129.07658719881306</v>
      </c>
      <c r="E13" s="8">
        <v>116.82706397654836</v>
      </c>
    </row>
    <row r="14" spans="1:5" x14ac:dyDescent="0.2">
      <c r="A14" s="7">
        <v>43101</v>
      </c>
      <c r="B14" s="8">
        <v>116.99909291933564</v>
      </c>
      <c r="C14" s="8">
        <v>119.78853577715161</v>
      </c>
      <c r="D14" s="8">
        <v>125.84212923888485</v>
      </c>
      <c r="E14" s="8">
        <v>119.71405608232213</v>
      </c>
    </row>
    <row r="15" spans="1:5" x14ac:dyDescent="0.2">
      <c r="A15" s="7">
        <v>43129</v>
      </c>
      <c r="B15" s="8">
        <v>127.83317875340401</v>
      </c>
      <c r="C15" s="8">
        <v>129.12632118255584</v>
      </c>
      <c r="D15" s="8">
        <v>134.27183791760811</v>
      </c>
      <c r="E15" s="8">
        <v>114.7374241060606</v>
      </c>
    </row>
    <row r="16" spans="1:5" x14ac:dyDescent="0.2">
      <c r="A16" s="7">
        <v>43157</v>
      </c>
      <c r="B16" s="8">
        <v>117.86037757406045</v>
      </c>
      <c r="C16" s="8">
        <v>131.48581149662354</v>
      </c>
      <c r="D16" s="8">
        <v>129.42853291196693</v>
      </c>
      <c r="E16" s="8">
        <v>111.35551584700345</v>
      </c>
    </row>
    <row r="17" spans="1:5" x14ac:dyDescent="0.2">
      <c r="A17" s="7">
        <v>43185</v>
      </c>
      <c r="B17" s="8">
        <v>109.70081297277933</v>
      </c>
      <c r="C17" s="8">
        <v>121.52476842570437</v>
      </c>
      <c r="D17" s="8">
        <v>115.82035079002348</v>
      </c>
      <c r="E17" s="8">
        <v>107.89112751969006</v>
      </c>
    </row>
    <row r="18" spans="1:5" x14ac:dyDescent="0.2">
      <c r="A18" s="7">
        <v>43213</v>
      </c>
      <c r="B18" s="8">
        <v>115.14052270696673</v>
      </c>
      <c r="C18" s="8">
        <v>124.1736254685281</v>
      </c>
      <c r="D18" s="8">
        <v>117.3118859497867</v>
      </c>
      <c r="E18" s="8">
        <v>106.26891136290655</v>
      </c>
    </row>
    <row r="19" spans="1:5" x14ac:dyDescent="0.2">
      <c r="A19" s="7">
        <v>43241</v>
      </c>
      <c r="B19" s="8">
        <v>116.04714099599798</v>
      </c>
      <c r="C19" s="8">
        <v>124.70785252549477</v>
      </c>
      <c r="D19" s="8">
        <v>118.40121395680288</v>
      </c>
      <c r="E19" s="8">
        <v>111.46549935291445</v>
      </c>
    </row>
    <row r="20" spans="1:5" x14ac:dyDescent="0.2">
      <c r="A20" s="7">
        <v>43269</v>
      </c>
      <c r="B20" s="8">
        <v>113.32728612890428</v>
      </c>
      <c r="C20" s="8">
        <v>119.37674389263759</v>
      </c>
      <c r="D20" s="8">
        <v>110.18937858854964</v>
      </c>
      <c r="E20" s="8">
        <v>113.63762204117739</v>
      </c>
    </row>
    <row r="21" spans="1:5" x14ac:dyDescent="0.2">
      <c r="A21" s="7">
        <v>43297</v>
      </c>
      <c r="B21" s="8">
        <v>113.32728612890428</v>
      </c>
      <c r="C21" s="8">
        <v>119.14302212894874</v>
      </c>
      <c r="D21" s="8">
        <v>112.88755364127883</v>
      </c>
      <c r="E21" s="8">
        <v>114.79241448425665</v>
      </c>
    </row>
    <row r="22" spans="1:5" x14ac:dyDescent="0.2">
      <c r="A22" s="7">
        <v>43325</v>
      </c>
      <c r="B22" s="8">
        <v>114.23390441793551</v>
      </c>
      <c r="C22" s="8">
        <v>128.61435789903967</v>
      </c>
      <c r="D22" s="8">
        <v>117.64705773913381</v>
      </c>
      <c r="E22" s="8">
        <v>119.52158975863595</v>
      </c>
    </row>
    <row r="23" spans="1:5" x14ac:dyDescent="0.2">
      <c r="A23" s="7">
        <v>43353</v>
      </c>
      <c r="B23" s="8">
        <v>113.32728612890428</v>
      </c>
      <c r="C23" s="8">
        <v>127.82415198273016</v>
      </c>
      <c r="D23" s="8">
        <v>117.278373295739</v>
      </c>
      <c r="E23" s="8">
        <v>117.21199387440183</v>
      </c>
    </row>
    <row r="24" spans="1:5" x14ac:dyDescent="0.2">
      <c r="A24" s="7">
        <v>43381</v>
      </c>
      <c r="B24" s="8">
        <v>109.70081297277933</v>
      </c>
      <c r="C24" s="8">
        <v>127.15637456107677</v>
      </c>
      <c r="D24" s="8">
        <v>120.14413340519971</v>
      </c>
      <c r="E24" s="8">
        <v>118.7242265252743</v>
      </c>
    </row>
    <row r="25" spans="1:5" x14ac:dyDescent="0.2">
      <c r="A25" s="7">
        <v>43409</v>
      </c>
      <c r="B25" s="8">
        <v>98.821393504404526</v>
      </c>
      <c r="C25" s="8">
        <v>120.87924698673893</v>
      </c>
      <c r="D25" s="8">
        <v>111.11111986295023</v>
      </c>
      <c r="E25" s="8">
        <v>113.28018183338415</v>
      </c>
    </row>
    <row r="26" spans="1:5" x14ac:dyDescent="0.2">
      <c r="A26" s="7">
        <v>43437</v>
      </c>
      <c r="B26" s="8">
        <v>94.288302059248352</v>
      </c>
      <c r="C26" s="8">
        <v>125.07512465387035</v>
      </c>
      <c r="D26" s="8">
        <v>110.67538664908285</v>
      </c>
      <c r="E26" s="8">
        <v>121.88617877058508</v>
      </c>
    </row>
    <row r="27" spans="1:5" x14ac:dyDescent="0.2">
      <c r="A27" s="7">
        <v>43465</v>
      </c>
      <c r="B27" s="8">
        <v>87.488664891514105</v>
      </c>
      <c r="C27" s="8">
        <v>108.6143552279211</v>
      </c>
      <c r="D27" s="8">
        <v>87.112454738141594</v>
      </c>
      <c r="E27" s="8">
        <v>105.38906531176974</v>
      </c>
    </row>
    <row r="28" spans="1:5" x14ac:dyDescent="0.2">
      <c r="A28" s="7">
        <v>43493</v>
      </c>
      <c r="B28" s="8">
        <v>92.475065481185879</v>
      </c>
      <c r="C28" s="8">
        <v>114.51307878715812</v>
      </c>
      <c r="D28" s="8">
        <v>105.89911365507336</v>
      </c>
      <c r="E28" s="8">
        <v>114.59994816057046</v>
      </c>
    </row>
    <row r="29" spans="1:5" x14ac:dyDescent="0.2">
      <c r="A29" s="7">
        <v>43521</v>
      </c>
      <c r="B29" s="8">
        <v>99.728011793435755</v>
      </c>
      <c r="C29" s="8">
        <v>117.69616288694853</v>
      </c>
      <c r="D29" s="8">
        <v>108.24534634641682</v>
      </c>
      <c r="E29" s="8">
        <v>122.87599732955725</v>
      </c>
    </row>
    <row r="30" spans="1:5" x14ac:dyDescent="0.2">
      <c r="A30" s="7">
        <v>43549</v>
      </c>
      <c r="B30" s="8">
        <v>87.488664891514105</v>
      </c>
      <c r="C30" s="8">
        <v>110.8402873865395</v>
      </c>
      <c r="D30" s="8">
        <v>102.19541150311417</v>
      </c>
      <c r="E30" s="8">
        <v>126.06543651540932</v>
      </c>
    </row>
    <row r="31" spans="1:5" x14ac:dyDescent="0.2">
      <c r="A31" s="7">
        <v>43577</v>
      </c>
      <c r="B31" s="8">
        <v>93.381683770217123</v>
      </c>
      <c r="C31" s="8">
        <v>125.57596495438987</v>
      </c>
      <c r="D31" s="8">
        <v>116.60801798585614</v>
      </c>
      <c r="E31" s="8">
        <v>132.1693739942088</v>
      </c>
    </row>
    <row r="32" spans="1:5" x14ac:dyDescent="0.2">
      <c r="A32" s="7">
        <v>43605</v>
      </c>
      <c r="B32" s="8">
        <v>95.194920348279595</v>
      </c>
      <c r="C32" s="8">
        <v>123.07179127594414</v>
      </c>
      <c r="D32" s="8">
        <v>108.51349450355269</v>
      </c>
      <c r="E32" s="8">
        <v>129.55732828037748</v>
      </c>
    </row>
    <row r="33" spans="1:5" x14ac:dyDescent="0.2">
      <c r="A33" s="7">
        <v>43633</v>
      </c>
      <c r="B33" s="8">
        <v>89.755210614092178</v>
      </c>
      <c r="C33" s="8">
        <v>122.09237556132166</v>
      </c>
      <c r="D33" s="8">
        <v>113.1221757372943</v>
      </c>
      <c r="E33" s="8">
        <v>129.77729529219948</v>
      </c>
    </row>
    <row r="34" spans="1:5" x14ac:dyDescent="0.2">
      <c r="A34" s="7">
        <v>43661</v>
      </c>
      <c r="B34" s="8">
        <v>87.94197403602972</v>
      </c>
      <c r="C34" s="8">
        <v>128.59210191635177</v>
      </c>
      <c r="D34" s="8">
        <v>120.21117044448366</v>
      </c>
      <c r="E34" s="8">
        <v>135.41380630777581</v>
      </c>
    </row>
    <row r="35" spans="1:5" x14ac:dyDescent="0.2">
      <c r="A35" s="7">
        <v>43689</v>
      </c>
      <c r="B35" s="8">
        <v>82.048955157326702</v>
      </c>
      <c r="C35" s="8">
        <v>120.69004386622247</v>
      </c>
      <c r="D35" s="8">
        <v>108.27887240753719</v>
      </c>
      <c r="E35" s="8">
        <v>139.64806817839064</v>
      </c>
    </row>
    <row r="36" spans="1:5" x14ac:dyDescent="0.2">
      <c r="A36" s="7">
        <v>43717</v>
      </c>
      <c r="B36" s="8">
        <v>84.768810024420389</v>
      </c>
      <c r="C36" s="8">
        <v>126.55537176528372</v>
      </c>
      <c r="D36" s="8">
        <v>111.88202486616474</v>
      </c>
      <c r="E36" s="8">
        <v>147.34671837631893</v>
      </c>
    </row>
    <row r="37" spans="1:5" x14ac:dyDescent="0.2">
      <c r="A37" s="7">
        <v>43745</v>
      </c>
      <c r="B37" s="8">
        <v>86.128737457967247</v>
      </c>
      <c r="C37" s="8">
        <v>127.08959882225039</v>
      </c>
      <c r="D37" s="8">
        <v>113.74225787639543</v>
      </c>
      <c r="E37" s="8">
        <v>140.85785374918487</v>
      </c>
    </row>
    <row r="38" spans="1:5" x14ac:dyDescent="0.2">
      <c r="A38" s="7">
        <v>43773</v>
      </c>
      <c r="B38" s="8">
        <v>82.048955157326702</v>
      </c>
      <c r="C38" s="8">
        <v>143.66166374316447</v>
      </c>
      <c r="D38" s="8">
        <v>125.59075668143981</v>
      </c>
      <c r="E38" s="8">
        <v>154.99037819605107</v>
      </c>
    </row>
    <row r="39" spans="1:5" x14ac:dyDescent="0.2">
      <c r="A39" s="7">
        <v>43801</v>
      </c>
      <c r="B39" s="8">
        <v>85.675428313451633</v>
      </c>
      <c r="C39" s="8">
        <v>147.25653972746892</v>
      </c>
      <c r="D39" s="8">
        <v>126.39517433870202</v>
      </c>
      <c r="E39" s="8">
        <v>160.02200330002759</v>
      </c>
    </row>
    <row r="40" spans="1:5" x14ac:dyDescent="0.2">
      <c r="A40" s="7">
        <v>43829</v>
      </c>
      <c r="B40" s="8">
        <v>93.381683770217123</v>
      </c>
      <c r="C40" s="8">
        <v>155.70394781756141</v>
      </c>
      <c r="D40" s="8">
        <v>134.32211276427392</v>
      </c>
      <c r="E40" s="8">
        <v>159.6920637803702</v>
      </c>
    </row>
    <row r="41" spans="1:5" x14ac:dyDescent="0.2">
      <c r="A41" s="7">
        <v>43857</v>
      </c>
      <c r="B41" s="8">
        <v>93.381683770217123</v>
      </c>
      <c r="C41" s="8">
        <v>144.98609560347458</v>
      </c>
      <c r="D41" s="8">
        <v>127.80292367363579</v>
      </c>
      <c r="E41" s="8">
        <v>168.40803322540648</v>
      </c>
    </row>
    <row r="42" spans="1:5" x14ac:dyDescent="0.2">
      <c r="A42" s="7">
        <v>43885</v>
      </c>
      <c r="B42" s="8">
        <v>87.488664891514105</v>
      </c>
      <c r="C42" s="8">
        <v>146.28826369033419</v>
      </c>
      <c r="D42" s="8">
        <v>122.97636912942413</v>
      </c>
      <c r="E42" s="8">
        <v>181.13829752923559</v>
      </c>
    </row>
    <row r="43" spans="1:5" x14ac:dyDescent="0.2">
      <c r="A43" s="7">
        <v>43889</v>
      </c>
      <c r="B43" s="8">
        <v>82.502264301842303</v>
      </c>
      <c r="C43" s="8">
        <v>130.79577030151967</v>
      </c>
      <c r="D43" s="8">
        <v>103.90481326981107</v>
      </c>
      <c r="E43" s="8">
        <v>161.58922632909614</v>
      </c>
    </row>
    <row r="44" spans="1:5" x14ac:dyDescent="0.2">
      <c r="A44" s="7"/>
    </row>
    <row r="45" spans="1:5" x14ac:dyDescent="0.2">
      <c r="A45" s="7"/>
    </row>
    <row r="46" spans="1:5" x14ac:dyDescent="0.2">
      <c r="A46" s="7"/>
    </row>
    <row r="47" spans="1:5" x14ac:dyDescent="0.2">
      <c r="A47" s="7"/>
    </row>
    <row r="48" spans="1:5" x14ac:dyDescent="0.2">
      <c r="A48" s="7"/>
    </row>
    <row r="49" spans="1:1" x14ac:dyDescent="0.2">
      <c r="A49" s="7"/>
    </row>
    <row r="50" spans="1:1" x14ac:dyDescent="0.2">
      <c r="A50" s="7"/>
    </row>
    <row r="51" spans="1:1" x14ac:dyDescent="0.2">
      <c r="A51" s="7"/>
    </row>
    <row r="52" spans="1:1" x14ac:dyDescent="0.2">
      <c r="A52" s="7"/>
    </row>
    <row r="53" spans="1:1" x14ac:dyDescent="0.2">
      <c r="A53" s="7"/>
    </row>
    <row r="54" spans="1:1" x14ac:dyDescent="0.2">
      <c r="A54" s="7"/>
    </row>
    <row r="55" spans="1:1" x14ac:dyDescent="0.2">
      <c r="A55" s="7"/>
    </row>
    <row r="56" spans="1:1" x14ac:dyDescent="0.2">
      <c r="A56" s="7"/>
    </row>
    <row r="57" spans="1:1" x14ac:dyDescent="0.2">
      <c r="A57" s="7"/>
    </row>
    <row r="58" spans="1:1" x14ac:dyDescent="0.2">
      <c r="A58" s="7"/>
    </row>
    <row r="59" spans="1:1" x14ac:dyDescent="0.2">
      <c r="A59" s="7"/>
    </row>
    <row r="60" spans="1:1" x14ac:dyDescent="0.2">
      <c r="A60" s="7"/>
    </row>
    <row r="61" spans="1:1" x14ac:dyDescent="0.2">
      <c r="A61" s="7"/>
    </row>
    <row r="62" spans="1:1" x14ac:dyDescent="0.2">
      <c r="A62" s="7"/>
    </row>
    <row r="63" spans="1:1" x14ac:dyDescent="0.2">
      <c r="A63" s="7"/>
    </row>
    <row r="64" spans="1:1" x14ac:dyDescent="0.2">
      <c r="A64" s="7"/>
    </row>
    <row r="65" spans="1:1" x14ac:dyDescent="0.2">
      <c r="A65" s="7"/>
    </row>
    <row r="66" spans="1:1" x14ac:dyDescent="0.2">
      <c r="A66" s="7"/>
    </row>
    <row r="67" spans="1:1" x14ac:dyDescent="0.2">
      <c r="A67" s="7"/>
    </row>
    <row r="68" spans="1:1" x14ac:dyDescent="0.2">
      <c r="A68" s="7"/>
    </row>
    <row r="69" spans="1:1" x14ac:dyDescent="0.2">
      <c r="A69" s="7"/>
    </row>
    <row r="70" spans="1:1" x14ac:dyDescent="0.2">
      <c r="A70" s="7"/>
    </row>
    <row r="71" spans="1:1" x14ac:dyDescent="0.2">
      <c r="A71" s="7"/>
    </row>
    <row r="72" spans="1:1" x14ac:dyDescent="0.2">
      <c r="A72" s="7"/>
    </row>
    <row r="73" spans="1:1" x14ac:dyDescent="0.2">
      <c r="A73" s="7"/>
    </row>
    <row r="74" spans="1:1" x14ac:dyDescent="0.2">
      <c r="A74" s="7"/>
    </row>
    <row r="75" spans="1:1" x14ac:dyDescent="0.2">
      <c r="A75" s="7"/>
    </row>
    <row r="76" spans="1:1" x14ac:dyDescent="0.2">
      <c r="A76" s="7"/>
    </row>
    <row r="77" spans="1:1" x14ac:dyDescent="0.2">
      <c r="A77" s="7"/>
    </row>
    <row r="78" spans="1:1" x14ac:dyDescent="0.2">
      <c r="A78" s="7"/>
    </row>
    <row r="79" spans="1:1" x14ac:dyDescent="0.2">
      <c r="A79" s="7"/>
    </row>
    <row r="80" spans="1:1" x14ac:dyDescent="0.2">
      <c r="A80" s="7"/>
    </row>
    <row r="81" spans="1:1" x14ac:dyDescent="0.2">
      <c r="A81" s="7"/>
    </row>
    <row r="82" spans="1:1" x14ac:dyDescent="0.2">
      <c r="A82" s="7"/>
    </row>
    <row r="83" spans="1:1" x14ac:dyDescent="0.2">
      <c r="A83" s="7"/>
    </row>
    <row r="84" spans="1:1" x14ac:dyDescent="0.2">
      <c r="A84" s="7"/>
    </row>
    <row r="85" spans="1:1" x14ac:dyDescent="0.2">
      <c r="A85" s="7"/>
    </row>
    <row r="86" spans="1:1" x14ac:dyDescent="0.2">
      <c r="A86" s="7"/>
    </row>
    <row r="87" spans="1:1" x14ac:dyDescent="0.2">
      <c r="A87" s="7"/>
    </row>
    <row r="88" spans="1:1" x14ac:dyDescent="0.2">
      <c r="A88" s="7"/>
    </row>
    <row r="89" spans="1:1" x14ac:dyDescent="0.2">
      <c r="A89" s="7"/>
    </row>
    <row r="90" spans="1:1" x14ac:dyDescent="0.2">
      <c r="A90" s="7"/>
    </row>
    <row r="91" spans="1:1" x14ac:dyDescent="0.2">
      <c r="A91" s="7"/>
    </row>
    <row r="92" spans="1:1" x14ac:dyDescent="0.2">
      <c r="A92" s="7"/>
    </row>
    <row r="93" spans="1:1" x14ac:dyDescent="0.2">
      <c r="A93" s="7"/>
    </row>
    <row r="94" spans="1:1" x14ac:dyDescent="0.2">
      <c r="A94" s="7"/>
    </row>
    <row r="95" spans="1:1" x14ac:dyDescent="0.2">
      <c r="A95" s="7"/>
    </row>
    <row r="96" spans="1:1" x14ac:dyDescent="0.2">
      <c r="A96" s="7"/>
    </row>
    <row r="97" spans="1:1" x14ac:dyDescent="0.2">
      <c r="A97" s="7"/>
    </row>
    <row r="98" spans="1:1" x14ac:dyDescent="0.2">
      <c r="A98" s="7"/>
    </row>
    <row r="99" spans="1:1" x14ac:dyDescent="0.2">
      <c r="A99" s="7"/>
    </row>
    <row r="100" spans="1:1" x14ac:dyDescent="0.2">
      <c r="A100" s="7"/>
    </row>
    <row r="101" spans="1:1" x14ac:dyDescent="0.2">
      <c r="A101" s="7"/>
    </row>
    <row r="102" spans="1:1" x14ac:dyDescent="0.2">
      <c r="A102" s="7"/>
    </row>
    <row r="103" spans="1:1" x14ac:dyDescent="0.2">
      <c r="A103" s="7"/>
    </row>
    <row r="104" spans="1:1" x14ac:dyDescent="0.2">
      <c r="A104" s="7"/>
    </row>
    <row r="105" spans="1:1" x14ac:dyDescent="0.2">
      <c r="A105" s="7"/>
    </row>
    <row r="106" spans="1:1" x14ac:dyDescent="0.2">
      <c r="A106" s="7"/>
    </row>
    <row r="107" spans="1:1" x14ac:dyDescent="0.2">
      <c r="A107" s="7"/>
    </row>
    <row r="108" spans="1:1" x14ac:dyDescent="0.2">
      <c r="A108" s="7"/>
    </row>
    <row r="109" spans="1:1" x14ac:dyDescent="0.2">
      <c r="A109" s="7"/>
    </row>
    <row r="110" spans="1:1" x14ac:dyDescent="0.2">
      <c r="A110" s="7"/>
    </row>
    <row r="111" spans="1:1" x14ac:dyDescent="0.2">
      <c r="A111" s="7"/>
    </row>
    <row r="112" spans="1:1" x14ac:dyDescent="0.2">
      <c r="A112" s="7"/>
    </row>
    <row r="113" spans="1:1" x14ac:dyDescent="0.2">
      <c r="A113" s="7"/>
    </row>
    <row r="114" spans="1:1" x14ac:dyDescent="0.2">
      <c r="A114" s="7"/>
    </row>
    <row r="115" spans="1:1" x14ac:dyDescent="0.2">
      <c r="A115" s="7"/>
    </row>
    <row r="116" spans="1:1" x14ac:dyDescent="0.2">
      <c r="A116" s="7"/>
    </row>
    <row r="117" spans="1:1" x14ac:dyDescent="0.2">
      <c r="A117" s="7"/>
    </row>
    <row r="118" spans="1:1" x14ac:dyDescent="0.2">
      <c r="A118" s="7"/>
    </row>
    <row r="119" spans="1:1" x14ac:dyDescent="0.2">
      <c r="A119" s="7"/>
    </row>
    <row r="120" spans="1:1" x14ac:dyDescent="0.2">
      <c r="A120" s="7"/>
    </row>
    <row r="121" spans="1:1" x14ac:dyDescent="0.2">
      <c r="A121" s="7"/>
    </row>
    <row r="122" spans="1:1" x14ac:dyDescent="0.2">
      <c r="A122" s="7"/>
    </row>
    <row r="123" spans="1:1" x14ac:dyDescent="0.2">
      <c r="A123" s="7"/>
    </row>
    <row r="124" spans="1:1" x14ac:dyDescent="0.2">
      <c r="A124" s="7"/>
    </row>
    <row r="125" spans="1:1" x14ac:dyDescent="0.2">
      <c r="A125" s="7"/>
    </row>
    <row r="126" spans="1:1" x14ac:dyDescent="0.2">
      <c r="A126" s="7"/>
    </row>
    <row r="127" spans="1:1" x14ac:dyDescent="0.2">
      <c r="A127" s="7"/>
    </row>
    <row r="128" spans="1:1" x14ac:dyDescent="0.2">
      <c r="A128" s="7"/>
    </row>
    <row r="129" spans="1:1" x14ac:dyDescent="0.2">
      <c r="A129" s="7"/>
    </row>
    <row r="130" spans="1:1" x14ac:dyDescent="0.2">
      <c r="A130" s="7"/>
    </row>
    <row r="131" spans="1:1" x14ac:dyDescent="0.2">
      <c r="A131" s="7"/>
    </row>
    <row r="132" spans="1:1" x14ac:dyDescent="0.2">
      <c r="A132" s="7"/>
    </row>
    <row r="133" spans="1:1" x14ac:dyDescent="0.2">
      <c r="A133" s="7"/>
    </row>
    <row r="134" spans="1:1" x14ac:dyDescent="0.2">
      <c r="A134" s="7"/>
    </row>
    <row r="135" spans="1:1" x14ac:dyDescent="0.2">
      <c r="A135" s="7"/>
    </row>
    <row r="136" spans="1:1" x14ac:dyDescent="0.2">
      <c r="A136" s="7"/>
    </row>
    <row r="137" spans="1:1" x14ac:dyDescent="0.2">
      <c r="A137" s="7"/>
    </row>
    <row r="138" spans="1:1" x14ac:dyDescent="0.2">
      <c r="A138" s="7"/>
    </row>
    <row r="139" spans="1:1" x14ac:dyDescent="0.2">
      <c r="A139" s="7"/>
    </row>
    <row r="140" spans="1:1" x14ac:dyDescent="0.2">
      <c r="A140" s="7"/>
    </row>
    <row r="141" spans="1:1" x14ac:dyDescent="0.2">
      <c r="A141" s="7"/>
    </row>
    <row r="142" spans="1:1" x14ac:dyDescent="0.2">
      <c r="A142" s="7"/>
    </row>
    <row r="143" spans="1:1" x14ac:dyDescent="0.2">
      <c r="A143" s="7"/>
    </row>
    <row r="144" spans="1:1" x14ac:dyDescent="0.2">
      <c r="A144" s="7"/>
    </row>
    <row r="145" spans="1:1" x14ac:dyDescent="0.2">
      <c r="A145" s="7"/>
    </row>
    <row r="146" spans="1:1" x14ac:dyDescent="0.2">
      <c r="A146" s="7"/>
    </row>
    <row r="147" spans="1:1" x14ac:dyDescent="0.2">
      <c r="A147" s="7"/>
    </row>
    <row r="148" spans="1:1" x14ac:dyDescent="0.2">
      <c r="A148" s="7"/>
    </row>
    <row r="149" spans="1:1" x14ac:dyDescent="0.2">
      <c r="A149" s="7"/>
    </row>
    <row r="150" spans="1:1" x14ac:dyDescent="0.2">
      <c r="A150" s="7"/>
    </row>
    <row r="151" spans="1:1" x14ac:dyDescent="0.2">
      <c r="A151" s="7"/>
    </row>
    <row r="152" spans="1:1" x14ac:dyDescent="0.2">
      <c r="A152" s="7"/>
    </row>
    <row r="153" spans="1:1" x14ac:dyDescent="0.2">
      <c r="A153" s="7"/>
    </row>
    <row r="154" spans="1:1" x14ac:dyDescent="0.2">
      <c r="A154" s="7"/>
    </row>
    <row r="155" spans="1:1" x14ac:dyDescent="0.2">
      <c r="A155" s="7"/>
    </row>
    <row r="156" spans="1:1" x14ac:dyDescent="0.2">
      <c r="A156" s="7"/>
    </row>
    <row r="157" spans="1:1" x14ac:dyDescent="0.2">
      <c r="A157" s="7"/>
    </row>
    <row r="158" spans="1:1" x14ac:dyDescent="0.2">
      <c r="A158" s="7"/>
    </row>
    <row r="159" spans="1:1" x14ac:dyDescent="0.2">
      <c r="A159" s="7"/>
    </row>
    <row r="160" spans="1:1" x14ac:dyDescent="0.2">
      <c r="A160" s="7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BF7AB-73B0-7C4C-B221-AAE66A0D2A22}">
  <dimension ref="A1:E43"/>
  <sheetViews>
    <sheetView workbookViewId="0">
      <selection activeCell="B2" sqref="B2:E2"/>
    </sheetView>
  </sheetViews>
  <sheetFormatPr baseColWidth="10" defaultRowHeight="16" x14ac:dyDescent="0.2"/>
  <sheetData>
    <row r="1" spans="1:5" x14ac:dyDescent="0.2">
      <c r="B1" s="6" t="s">
        <v>10</v>
      </c>
      <c r="C1" s="6" t="s">
        <v>13</v>
      </c>
      <c r="D1" s="6" t="s">
        <v>18</v>
      </c>
      <c r="E1" s="6" t="s">
        <v>21</v>
      </c>
    </row>
    <row r="2" spans="1:5" x14ac:dyDescent="0.2">
      <c r="A2" s="6" t="s">
        <v>0</v>
      </c>
      <c r="B2" s="6" t="s">
        <v>35</v>
      </c>
      <c r="C2" s="6" t="s">
        <v>50</v>
      </c>
      <c r="D2" s="6" t="s">
        <v>39</v>
      </c>
      <c r="E2" s="6" t="s">
        <v>41</v>
      </c>
    </row>
    <row r="3" spans="1:5" x14ac:dyDescent="0.2">
      <c r="A3" s="7">
        <v>42793</v>
      </c>
      <c r="B3" s="8">
        <v>100</v>
      </c>
      <c r="C3" s="8">
        <v>100</v>
      </c>
      <c r="D3" s="8">
        <v>100</v>
      </c>
      <c r="E3" s="8">
        <v>100</v>
      </c>
    </row>
    <row r="4" spans="1:5" x14ac:dyDescent="0.2">
      <c r="A4" s="7">
        <v>42821</v>
      </c>
      <c r="B4" s="8">
        <v>95.384182251173172</v>
      </c>
      <c r="C4" s="8">
        <v>100.23598931223476</v>
      </c>
      <c r="D4" s="8">
        <v>96.329171494488392</v>
      </c>
      <c r="E4" s="8">
        <v>105.40707236842107</v>
      </c>
    </row>
    <row r="5" spans="1:5" x14ac:dyDescent="0.2">
      <c r="A5" s="7">
        <v>42849</v>
      </c>
      <c r="B5" s="8">
        <v>102.78638060192461</v>
      </c>
      <c r="C5" s="8">
        <v>101.05576820132237</v>
      </c>
      <c r="D5" s="8">
        <v>92.410430323013188</v>
      </c>
      <c r="E5" s="8">
        <v>107.11348273026316</v>
      </c>
    </row>
    <row r="6" spans="1:5" x14ac:dyDescent="0.2">
      <c r="A6" s="7">
        <v>42877</v>
      </c>
      <c r="B6" s="8">
        <v>116.83084483058951</v>
      </c>
      <c r="C6" s="8">
        <v>103.41572466983668</v>
      </c>
      <c r="D6" s="8">
        <v>85.604606641038018</v>
      </c>
      <c r="E6" s="8">
        <v>106.72286184210526</v>
      </c>
    </row>
    <row r="7" spans="1:5" x14ac:dyDescent="0.2">
      <c r="A7" s="7">
        <v>42905</v>
      </c>
      <c r="B7" s="8">
        <v>121.95328798067236</v>
      </c>
      <c r="C7" s="8">
        <v>109.40255845478677</v>
      </c>
      <c r="D7" s="8">
        <v>78.750799914021101</v>
      </c>
      <c r="E7" s="8">
        <v>108.94326069078946</v>
      </c>
    </row>
    <row r="8" spans="1:5" x14ac:dyDescent="0.2">
      <c r="A8" s="7">
        <v>42933</v>
      </c>
      <c r="B8" s="8">
        <v>121.13707349105189</v>
      </c>
      <c r="C8" s="8">
        <v>110.01117600270337</v>
      </c>
      <c r="D8" s="8">
        <v>84.948816499129748</v>
      </c>
      <c r="E8" s="8">
        <v>113.83634457236842</v>
      </c>
    </row>
    <row r="9" spans="1:5" x14ac:dyDescent="0.2">
      <c r="A9" s="7">
        <v>42961</v>
      </c>
      <c r="B9" s="8">
        <v>128.45482770770698</v>
      </c>
      <c r="C9" s="8">
        <v>104.3969704534351</v>
      </c>
      <c r="D9" s="8">
        <v>81.565896660541455</v>
      </c>
      <c r="E9" s="8">
        <v>102.24095394736841</v>
      </c>
    </row>
    <row r="10" spans="1:5" x14ac:dyDescent="0.2">
      <c r="A10" s="7">
        <v>42989</v>
      </c>
      <c r="B10" s="8">
        <v>135.74444513775526</v>
      </c>
      <c r="C10" s="8">
        <v>102.16121967056964</v>
      </c>
      <c r="D10" s="8">
        <v>86.332370550764779</v>
      </c>
      <c r="E10" s="8">
        <v>109.86841694078949</v>
      </c>
    </row>
    <row r="11" spans="1:5" x14ac:dyDescent="0.2">
      <c r="A11" s="7">
        <v>43017</v>
      </c>
      <c r="B11" s="8">
        <v>138.19307453400154</v>
      </c>
      <c r="C11" s="8">
        <v>96.633959840169922</v>
      </c>
      <c r="D11" s="8">
        <v>87.707931160365234</v>
      </c>
      <c r="E11" s="8">
        <v>111.71875</v>
      </c>
    </row>
    <row r="12" spans="1:5" x14ac:dyDescent="0.2">
      <c r="A12" s="7">
        <v>43045</v>
      </c>
      <c r="B12" s="8">
        <v>140.24768759492508</v>
      </c>
      <c r="C12" s="8">
        <v>97.453728792603926</v>
      </c>
      <c r="D12" s="8">
        <v>90.267116200678842</v>
      </c>
      <c r="E12" s="8">
        <v>118.42104851973684</v>
      </c>
    </row>
    <row r="13" spans="1:5" x14ac:dyDescent="0.2">
      <c r="A13" s="7">
        <v>43073</v>
      </c>
      <c r="B13" s="8">
        <v>145.84858277085794</v>
      </c>
      <c r="C13" s="8">
        <v>101.00608369131577</v>
      </c>
      <c r="D13" s="8">
        <v>101.55949854798865</v>
      </c>
      <c r="E13" s="8">
        <v>111.0608552631579</v>
      </c>
    </row>
    <row r="14" spans="1:5" x14ac:dyDescent="0.2">
      <c r="A14" s="7">
        <v>43101</v>
      </c>
      <c r="B14" s="8">
        <v>153.36336485683549</v>
      </c>
      <c r="C14" s="8">
        <v>102.0494372860654</v>
      </c>
      <c r="D14" s="8">
        <v>106.54190653757271</v>
      </c>
      <c r="E14" s="8">
        <v>111.01973684210526</v>
      </c>
    </row>
    <row r="15" spans="1:5" x14ac:dyDescent="0.2">
      <c r="A15" s="7">
        <v>43129</v>
      </c>
      <c r="B15" s="8">
        <v>161.21587563230725</v>
      </c>
      <c r="C15" s="8">
        <v>107.87479299776939</v>
      </c>
      <c r="D15" s="8">
        <v>110.80454405946463</v>
      </c>
      <c r="E15" s="8">
        <v>108.88157894736842</v>
      </c>
    </row>
    <row r="16" spans="1:5" x14ac:dyDescent="0.2">
      <c r="A16" s="7">
        <v>43157</v>
      </c>
      <c r="B16" s="8">
        <v>151.92795248882501</v>
      </c>
      <c r="C16" s="8">
        <v>101.10545271132895</v>
      </c>
      <c r="D16" s="8">
        <v>92.490403930818914</v>
      </c>
      <c r="E16" s="8">
        <v>104.02960115131579</v>
      </c>
    </row>
    <row r="17" spans="1:5" x14ac:dyDescent="0.2">
      <c r="A17" s="7">
        <v>43185</v>
      </c>
      <c r="B17" s="8">
        <v>139.45961270643437</v>
      </c>
      <c r="C17" s="8">
        <v>96.186809186764151</v>
      </c>
      <c r="D17" s="8">
        <v>93.722009807085655</v>
      </c>
      <c r="E17" s="8">
        <v>104.52302631578947</v>
      </c>
    </row>
    <row r="18" spans="1:5" x14ac:dyDescent="0.2">
      <c r="A18" s="7">
        <v>43213</v>
      </c>
      <c r="B18" s="8">
        <v>131.94484187854889</v>
      </c>
      <c r="C18" s="8">
        <v>99.552850588675923</v>
      </c>
      <c r="D18" s="8">
        <v>106.36596204121911</v>
      </c>
      <c r="E18" s="8">
        <v>101.48026315789474</v>
      </c>
    </row>
    <row r="19" spans="1:5" x14ac:dyDescent="0.2">
      <c r="A19" s="7">
        <v>43241</v>
      </c>
      <c r="B19" s="8">
        <v>137.91162786128984</v>
      </c>
      <c r="C19" s="8">
        <v>105.88746476493691</v>
      </c>
      <c r="D19" s="8">
        <v>125.15994781541949</v>
      </c>
      <c r="E19" s="8">
        <v>112.91118009868421</v>
      </c>
    </row>
    <row r="20" spans="1:5" x14ac:dyDescent="0.2">
      <c r="A20" s="7">
        <v>43269</v>
      </c>
      <c r="B20" s="8">
        <v>126.25950538304265</v>
      </c>
      <c r="C20" s="8">
        <v>106.89354845625267</v>
      </c>
      <c r="D20" s="8">
        <v>116.72264541968454</v>
      </c>
      <c r="E20" s="8">
        <v>112.91118009868421</v>
      </c>
    </row>
    <row r="21" spans="1:5" x14ac:dyDescent="0.2">
      <c r="A21" s="7">
        <v>43297</v>
      </c>
      <c r="B21" s="8">
        <v>139.26259890972696</v>
      </c>
      <c r="C21" s="8">
        <v>109.55160204815297</v>
      </c>
      <c r="D21" s="8">
        <v>121.86500622308856</v>
      </c>
      <c r="E21" s="8">
        <v>118.00987253289475</v>
      </c>
    </row>
    <row r="22" spans="1:5" x14ac:dyDescent="0.2">
      <c r="A22" s="7">
        <v>43325</v>
      </c>
      <c r="B22" s="8">
        <v>133.29581292698603</v>
      </c>
      <c r="C22" s="8">
        <v>112.40839368007964</v>
      </c>
      <c r="D22" s="8">
        <v>108.75720082567817</v>
      </c>
      <c r="E22" s="8">
        <v>109.29276315789474</v>
      </c>
    </row>
    <row r="23" spans="1:5" x14ac:dyDescent="0.2">
      <c r="A23" s="7">
        <v>43353</v>
      </c>
      <c r="B23" s="8">
        <v>136.64508968885701</v>
      </c>
      <c r="C23" s="8">
        <v>120.03477406446964</v>
      </c>
      <c r="D23" s="8">
        <v>114.57933689555873</v>
      </c>
      <c r="E23" s="8">
        <v>111.67763157894737</v>
      </c>
    </row>
    <row r="24" spans="1:5" x14ac:dyDescent="0.2">
      <c r="A24" s="7">
        <v>43381</v>
      </c>
      <c r="B24" s="8">
        <v>119.78610244261476</v>
      </c>
      <c r="C24" s="8">
        <v>120.17140429334484</v>
      </c>
      <c r="D24" s="8">
        <v>121.56109947567899</v>
      </c>
      <c r="E24" s="8">
        <v>115.54276315789474</v>
      </c>
    </row>
    <row r="25" spans="1:5" x14ac:dyDescent="0.2">
      <c r="A25" s="7">
        <v>43409</v>
      </c>
      <c r="B25" s="8">
        <v>120.96819929547422</v>
      </c>
      <c r="C25" s="8">
        <v>114.20940841611207</v>
      </c>
      <c r="D25" s="8">
        <v>117.1625070604406</v>
      </c>
      <c r="E25" s="8">
        <v>104.85197368421053</v>
      </c>
    </row>
    <row r="26" spans="1:5" x14ac:dyDescent="0.2">
      <c r="A26" s="7">
        <v>43437</v>
      </c>
      <c r="B26" s="8">
        <v>130.03096622659632</v>
      </c>
      <c r="C26" s="8">
        <v>121.72400641599785</v>
      </c>
      <c r="D26" s="8">
        <v>99.968009437236006</v>
      </c>
      <c r="E26" s="8">
        <v>107.15460115131579</v>
      </c>
    </row>
    <row r="27" spans="1:5" x14ac:dyDescent="0.2">
      <c r="A27" s="7">
        <v>43465</v>
      </c>
      <c r="B27" s="8">
        <v>129.32733547220195</v>
      </c>
      <c r="C27" s="8">
        <v>111.68798381100527</v>
      </c>
      <c r="D27" s="8">
        <v>77.087330637497359</v>
      </c>
      <c r="E27" s="8">
        <v>98.519732730263158</v>
      </c>
    </row>
    <row r="28" spans="1:5" x14ac:dyDescent="0.2">
      <c r="A28" s="7">
        <v>43493</v>
      </c>
      <c r="B28" s="8">
        <v>129.91838249137018</v>
      </c>
      <c r="C28" s="8">
        <v>107.46490479530731</v>
      </c>
      <c r="D28" s="8">
        <v>110.05278302900845</v>
      </c>
      <c r="E28" s="8">
        <v>102.22039884868421</v>
      </c>
    </row>
    <row r="29" spans="1:5" x14ac:dyDescent="0.2">
      <c r="A29" s="7">
        <v>43521</v>
      </c>
      <c r="B29" s="8">
        <v>138.86856568726614</v>
      </c>
      <c r="C29" s="8">
        <v>116.65631060349497</v>
      </c>
      <c r="D29" s="8">
        <v>120.59340354611803</v>
      </c>
      <c r="E29" s="8">
        <v>112.66447368421051</v>
      </c>
    </row>
    <row r="30" spans="1:5" x14ac:dyDescent="0.2">
      <c r="A30" s="7">
        <v>43549</v>
      </c>
      <c r="B30" s="8">
        <v>143.45624102044025</v>
      </c>
      <c r="C30" s="8">
        <v>112.25934015005987</v>
      </c>
      <c r="D30" s="8">
        <v>134.95681274026862</v>
      </c>
      <c r="E30" s="8">
        <v>110.85525904605262</v>
      </c>
    </row>
    <row r="31" spans="1:5" x14ac:dyDescent="0.2">
      <c r="A31" s="7">
        <v>43577</v>
      </c>
      <c r="B31" s="8">
        <v>136.53250595363093</v>
      </c>
      <c r="C31" s="8">
        <v>104.03676551889789</v>
      </c>
      <c r="D31" s="8">
        <v>124.68009657165628</v>
      </c>
      <c r="E31" s="8">
        <v>112.00657894736841</v>
      </c>
    </row>
    <row r="32" spans="1:5" x14ac:dyDescent="0.2">
      <c r="A32" s="7">
        <v>43605</v>
      </c>
      <c r="B32" s="8">
        <v>132.76104511007728</v>
      </c>
      <c r="C32" s="8">
        <v>108.69457188685698</v>
      </c>
      <c r="D32" s="8">
        <v>139.33940707502072</v>
      </c>
      <c r="E32" s="8">
        <v>117.1875</v>
      </c>
    </row>
    <row r="33" spans="1:5" x14ac:dyDescent="0.2">
      <c r="A33" s="7">
        <v>43633</v>
      </c>
      <c r="B33" s="8">
        <v>143.76584136689675</v>
      </c>
      <c r="C33" s="8">
        <v>121.11538886808127</v>
      </c>
      <c r="D33" s="8">
        <v>137.41203265025567</v>
      </c>
      <c r="E33" s="8">
        <v>115.70723273026316</v>
      </c>
    </row>
    <row r="34" spans="1:5" x14ac:dyDescent="0.2">
      <c r="A34" s="7">
        <v>43661</v>
      </c>
      <c r="B34" s="8">
        <v>134.50605782454429</v>
      </c>
      <c r="C34" s="8">
        <v>123.32629304865748</v>
      </c>
      <c r="D34" s="8">
        <v>136.91618332600621</v>
      </c>
      <c r="E34" s="8">
        <v>122.12171463815788</v>
      </c>
    </row>
    <row r="35" spans="1:5" x14ac:dyDescent="0.2">
      <c r="A35" s="7">
        <v>43689</v>
      </c>
      <c r="B35" s="8">
        <v>142.38671945923784</v>
      </c>
      <c r="C35" s="8">
        <v>126.28244376394377</v>
      </c>
      <c r="D35" s="8">
        <v>133.22936233821687</v>
      </c>
      <c r="E35" s="8">
        <v>108.55263157894737</v>
      </c>
    </row>
    <row r="36" spans="1:5" x14ac:dyDescent="0.2">
      <c r="A36" s="7">
        <v>43717</v>
      </c>
      <c r="B36" s="8">
        <v>144.66648873252151</v>
      </c>
      <c r="C36" s="8">
        <v>135.13849248196516</v>
      </c>
      <c r="D36" s="8">
        <v>111.94017904718345</v>
      </c>
      <c r="E36" s="8">
        <v>111.84210937500001</v>
      </c>
    </row>
    <row r="37" spans="1:5" x14ac:dyDescent="0.2">
      <c r="A37" s="7">
        <v>43745</v>
      </c>
      <c r="B37" s="8">
        <v>145.65156615962755</v>
      </c>
      <c r="C37" s="8">
        <v>134.04545437720893</v>
      </c>
      <c r="D37" s="8">
        <v>94.937618402610212</v>
      </c>
      <c r="E37" s="8">
        <v>108.96381578947367</v>
      </c>
    </row>
    <row r="38" spans="1:5" x14ac:dyDescent="0.2">
      <c r="A38" s="7">
        <v>43773</v>
      </c>
      <c r="B38" s="8">
        <v>160.84999608359124</v>
      </c>
      <c r="C38" s="8">
        <v>135.38690509534456</v>
      </c>
      <c r="D38" s="8">
        <v>109.70089323655714</v>
      </c>
      <c r="E38" s="8">
        <v>108.14144325657895</v>
      </c>
    </row>
    <row r="39" spans="1:5" x14ac:dyDescent="0.2">
      <c r="A39" s="7">
        <v>43801</v>
      </c>
      <c r="B39" s="8">
        <v>157.6695794446828</v>
      </c>
      <c r="C39" s="8">
        <v>138.1194811049688</v>
      </c>
      <c r="D39" s="8">
        <v>81.693858911597417</v>
      </c>
      <c r="E39" s="8">
        <v>116.11842105263158</v>
      </c>
    </row>
    <row r="40" spans="1:5" x14ac:dyDescent="0.2">
      <c r="A40" s="7">
        <v>43829</v>
      </c>
      <c r="B40" s="8">
        <v>164.42442905782241</v>
      </c>
      <c r="C40" s="8">
        <v>141.31163106914343</v>
      </c>
      <c r="D40" s="8">
        <v>80.774151625286692</v>
      </c>
      <c r="E40" s="8">
        <v>117.1875</v>
      </c>
    </row>
    <row r="41" spans="1:5" x14ac:dyDescent="0.2">
      <c r="A41" s="7">
        <v>43857</v>
      </c>
      <c r="B41" s="8">
        <v>169.2372718614487</v>
      </c>
      <c r="C41" s="8">
        <v>147.18668122750759</v>
      </c>
      <c r="D41" s="8">
        <v>89.427382522173843</v>
      </c>
      <c r="E41" s="8">
        <v>119.73684621710525</v>
      </c>
    </row>
    <row r="42" spans="1:5" x14ac:dyDescent="0.2">
      <c r="A42" s="7">
        <v>43885</v>
      </c>
      <c r="B42" s="8">
        <v>173.76865673427125</v>
      </c>
      <c r="C42" s="8">
        <v>138.98894450406297</v>
      </c>
      <c r="D42" s="8">
        <v>95.961290019503437</v>
      </c>
      <c r="E42" s="8">
        <v>144.65460526315789</v>
      </c>
    </row>
    <row r="43" spans="1:5" x14ac:dyDescent="0.2">
      <c r="A43" s="7">
        <v>43889</v>
      </c>
      <c r="B43" s="8">
        <v>163.63636542742375</v>
      </c>
      <c r="C43" s="8">
        <v>122.9288269052583</v>
      </c>
      <c r="D43" s="8">
        <v>79.02271050045816</v>
      </c>
      <c r="E43" s="8">
        <v>134.62171874999999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338AC-C31F-1C4A-9180-AFFAECA353C6}">
  <dimension ref="A1:E43"/>
  <sheetViews>
    <sheetView workbookViewId="0">
      <selection activeCell="B2" sqref="B2:E2"/>
    </sheetView>
  </sheetViews>
  <sheetFormatPr baseColWidth="10" defaultRowHeight="16" x14ac:dyDescent="0.2"/>
  <sheetData>
    <row r="1" spans="1:5" x14ac:dyDescent="0.2">
      <c r="B1" s="6" t="s">
        <v>4</v>
      </c>
      <c r="C1" s="6" t="s">
        <v>5</v>
      </c>
      <c r="D1" s="6" t="s">
        <v>12</v>
      </c>
      <c r="E1" s="6" t="s">
        <v>16</v>
      </c>
    </row>
    <row r="2" spans="1:5" x14ac:dyDescent="0.2">
      <c r="A2" s="6" t="s">
        <v>0</v>
      </c>
      <c r="B2" s="6" t="s">
        <v>52</v>
      </c>
      <c r="C2" s="6" t="s">
        <v>48</v>
      </c>
      <c r="D2" s="6" t="s">
        <v>36</v>
      </c>
      <c r="E2" s="6" t="s">
        <v>38</v>
      </c>
    </row>
    <row r="3" spans="1:5" x14ac:dyDescent="0.2">
      <c r="A3" s="7">
        <v>42793</v>
      </c>
      <c r="B3" s="8">
        <v>100</v>
      </c>
      <c r="C3" s="8">
        <v>100</v>
      </c>
      <c r="D3" s="8">
        <v>100</v>
      </c>
      <c r="E3" s="8">
        <v>100</v>
      </c>
    </row>
    <row r="4" spans="1:5" x14ac:dyDescent="0.2">
      <c r="A4" s="7">
        <v>42821</v>
      </c>
      <c r="B4" s="8">
        <v>90.931635191108256</v>
      </c>
      <c r="C4" s="8">
        <v>100.30187158627174</v>
      </c>
      <c r="D4" s="8">
        <v>96.746845509881069</v>
      </c>
      <c r="E4" s="8">
        <v>98.995978915662647</v>
      </c>
    </row>
    <row r="5" spans="1:5" x14ac:dyDescent="0.2">
      <c r="A5" s="7">
        <v>42849</v>
      </c>
      <c r="B5" s="8">
        <v>100.95065056666404</v>
      </c>
      <c r="C5" s="8">
        <v>104.2810156026902</v>
      </c>
      <c r="D5" s="8">
        <v>94.59335419961721</v>
      </c>
      <c r="E5" s="8">
        <v>109.5883534136546</v>
      </c>
    </row>
    <row r="6" spans="1:5" x14ac:dyDescent="0.2">
      <c r="A6" s="7">
        <v>42877</v>
      </c>
      <c r="B6" s="8">
        <v>104.30685207649127</v>
      </c>
      <c r="C6" s="8">
        <v>102.25027454721595</v>
      </c>
      <c r="D6" s="8">
        <v>104.26115902583464</v>
      </c>
      <c r="E6" s="8">
        <v>107.1285140562249</v>
      </c>
    </row>
    <row r="7" spans="1:5" x14ac:dyDescent="0.2">
      <c r="A7" s="7">
        <v>42905</v>
      </c>
      <c r="B7" s="8">
        <v>107.49772003391156</v>
      </c>
      <c r="C7" s="8">
        <v>99.725581763204275</v>
      </c>
      <c r="D7" s="8">
        <v>100.06872393728641</v>
      </c>
      <c r="E7" s="8">
        <v>114.75904116465863</v>
      </c>
    </row>
    <row r="8" spans="1:5" x14ac:dyDescent="0.2">
      <c r="A8" s="7">
        <v>42933</v>
      </c>
      <c r="B8" s="8">
        <v>102.95941305315853</v>
      </c>
      <c r="C8" s="8">
        <v>104.99451179991833</v>
      </c>
      <c r="D8" s="8">
        <v>110.42382311918335</v>
      </c>
      <c r="E8" s="8">
        <v>117.82128012048192</v>
      </c>
    </row>
    <row r="9" spans="1:5" x14ac:dyDescent="0.2">
      <c r="A9" s="7">
        <v>42961</v>
      </c>
      <c r="B9" s="8">
        <v>94.982227866560081</v>
      </c>
      <c r="C9" s="8">
        <v>98.463238115435672</v>
      </c>
      <c r="D9" s="8">
        <v>106.00228609382425</v>
      </c>
      <c r="E9" s="8">
        <v>107.63052710843372</v>
      </c>
    </row>
    <row r="10" spans="1:5" x14ac:dyDescent="0.2">
      <c r="A10" s="7">
        <v>42989</v>
      </c>
      <c r="B10" s="8">
        <v>100.02479871021907</v>
      </c>
      <c r="C10" s="8">
        <v>98.710219468178892</v>
      </c>
      <c r="D10" s="8">
        <v>112.37112658093349</v>
      </c>
      <c r="E10" s="8">
        <v>94.87951807228913</v>
      </c>
    </row>
    <row r="11" spans="1:5" x14ac:dyDescent="0.2">
      <c r="A11" s="7">
        <v>43017</v>
      </c>
      <c r="B11" s="8">
        <v>99.487473758060077</v>
      </c>
      <c r="C11" s="8">
        <v>113.6663015184578</v>
      </c>
      <c r="D11" s="8">
        <v>124.7651695411148</v>
      </c>
      <c r="E11" s="8">
        <v>98.242971887550183</v>
      </c>
    </row>
    <row r="12" spans="1:5" x14ac:dyDescent="0.2">
      <c r="A12" s="7">
        <v>43045</v>
      </c>
      <c r="B12" s="8">
        <v>104.32338262111777</v>
      </c>
      <c r="C12" s="8">
        <v>112.92536843717717</v>
      </c>
      <c r="D12" s="8">
        <v>126.20847073500707</v>
      </c>
      <c r="E12" s="8">
        <v>95.983940763052189</v>
      </c>
    </row>
    <row r="13" spans="1:5" x14ac:dyDescent="0.2">
      <c r="A13" s="7">
        <v>43073</v>
      </c>
      <c r="B13" s="8">
        <v>101.42184094054856</v>
      </c>
      <c r="C13" s="8">
        <v>93.825466181419657</v>
      </c>
      <c r="D13" s="8">
        <v>129.6678016188865</v>
      </c>
      <c r="E13" s="8">
        <v>108.98593875502007</v>
      </c>
    </row>
    <row r="14" spans="1:5" x14ac:dyDescent="0.2">
      <c r="A14" s="7">
        <v>43101</v>
      </c>
      <c r="B14" s="8">
        <v>107.25799696405723</v>
      </c>
      <c r="C14" s="8">
        <v>93.057085239137479</v>
      </c>
      <c r="D14" s="8">
        <v>130.10308911326052</v>
      </c>
      <c r="E14" s="8">
        <v>112.2992018072289</v>
      </c>
    </row>
    <row r="15" spans="1:5" x14ac:dyDescent="0.2">
      <c r="A15" s="7">
        <v>43129</v>
      </c>
      <c r="B15" s="8">
        <v>116.55782329042057</v>
      </c>
      <c r="C15" s="8">
        <v>101.28979699724461</v>
      </c>
      <c r="D15" s="8">
        <v>134.82244055796377</v>
      </c>
      <c r="E15" s="8">
        <v>102.4598393574297</v>
      </c>
    </row>
    <row r="16" spans="1:5" x14ac:dyDescent="0.2">
      <c r="A16" s="7">
        <v>43157</v>
      </c>
      <c r="B16" s="8">
        <v>100.5951897115385</v>
      </c>
      <c r="C16" s="8">
        <v>98.737656352231397</v>
      </c>
      <c r="D16" s="8">
        <v>129.53035145336304</v>
      </c>
      <c r="E16" s="8">
        <v>107.7309186746988</v>
      </c>
    </row>
    <row r="17" spans="1:5" x14ac:dyDescent="0.2">
      <c r="A17" s="7">
        <v>43185</v>
      </c>
      <c r="B17" s="8">
        <v>97.445644395753959</v>
      </c>
      <c r="C17" s="8">
        <v>102.38749738680006</v>
      </c>
      <c r="D17" s="8">
        <v>123.32187751102508</v>
      </c>
      <c r="E17" s="8">
        <v>106.4758985943775</v>
      </c>
    </row>
    <row r="18" spans="1:5" x14ac:dyDescent="0.2">
      <c r="A18" s="7">
        <v>43213</v>
      </c>
      <c r="B18" s="8">
        <v>94.122509761738371</v>
      </c>
      <c r="C18" s="8">
        <v>113.55654300529872</v>
      </c>
      <c r="D18" s="8">
        <v>134.98280710273508</v>
      </c>
      <c r="E18" s="8">
        <v>100</v>
      </c>
    </row>
    <row r="19" spans="1:5" x14ac:dyDescent="0.2">
      <c r="A19" s="7">
        <v>43241</v>
      </c>
      <c r="B19" s="8">
        <v>107.27453329524235</v>
      </c>
      <c r="C19" s="8">
        <v>113.33699853660804</v>
      </c>
      <c r="D19" s="8">
        <v>152.78350273615109</v>
      </c>
      <c r="E19" s="8">
        <v>96.234939759036138</v>
      </c>
    </row>
    <row r="20" spans="1:5" x14ac:dyDescent="0.2">
      <c r="A20" s="7">
        <v>43269</v>
      </c>
      <c r="B20" s="8">
        <v>108.34918237290914</v>
      </c>
      <c r="C20" s="8">
        <v>115.69704257393208</v>
      </c>
      <c r="D20" s="8">
        <v>148.38486605338531</v>
      </c>
      <c r="E20" s="8">
        <v>95.632525100401594</v>
      </c>
    </row>
    <row r="21" spans="1:5" x14ac:dyDescent="0.2">
      <c r="A21" s="7">
        <v>43297</v>
      </c>
      <c r="B21" s="8">
        <v>104.06712239342713</v>
      </c>
      <c r="C21" s="8">
        <v>115.25796461349968</v>
      </c>
      <c r="D21" s="8">
        <v>137.4341334508988</v>
      </c>
      <c r="E21" s="8">
        <v>97.339352409638551</v>
      </c>
    </row>
    <row r="22" spans="1:5" x14ac:dyDescent="0.2">
      <c r="A22" s="7">
        <v>43325</v>
      </c>
      <c r="B22" s="8">
        <v>91.353228971205851</v>
      </c>
      <c r="C22" s="8">
        <v>136.49836643789058</v>
      </c>
      <c r="D22" s="8">
        <v>121.28292456893817</v>
      </c>
      <c r="E22" s="8">
        <v>92.771084337349393</v>
      </c>
    </row>
    <row r="23" spans="1:5" x14ac:dyDescent="0.2">
      <c r="A23" s="7">
        <v>43353</v>
      </c>
      <c r="B23" s="8">
        <v>91.295363385175136</v>
      </c>
      <c r="C23" s="8">
        <v>127.71680174076847</v>
      </c>
      <c r="D23" s="8">
        <v>119.93126140062948</v>
      </c>
      <c r="E23" s="8">
        <v>94.728920682730916</v>
      </c>
    </row>
    <row r="24" spans="1:5" x14ac:dyDescent="0.2">
      <c r="A24" s="7">
        <v>43381</v>
      </c>
      <c r="B24" s="8">
        <v>91.187895418798917</v>
      </c>
      <c r="C24" s="8">
        <v>119.48408998266136</v>
      </c>
      <c r="D24" s="8">
        <v>114.82244376529466</v>
      </c>
      <c r="E24" s="8">
        <v>90.562254016064244</v>
      </c>
    </row>
    <row r="25" spans="1:5" x14ac:dyDescent="0.2">
      <c r="A25" s="7">
        <v>43409</v>
      </c>
      <c r="B25" s="8">
        <v>83.938166620334258</v>
      </c>
      <c r="C25" s="8">
        <v>115.31284935855375</v>
      </c>
      <c r="D25" s="8">
        <v>115.3264551969551</v>
      </c>
      <c r="E25" s="8">
        <v>88.253012048192758</v>
      </c>
    </row>
    <row r="26" spans="1:5" x14ac:dyDescent="0.2">
      <c r="A26" s="7">
        <v>43437</v>
      </c>
      <c r="B26" s="8">
        <v>89.088200470462098</v>
      </c>
      <c r="C26" s="8">
        <v>109.49507187129922</v>
      </c>
      <c r="D26" s="8">
        <v>117.75486745682164</v>
      </c>
      <c r="E26" s="8">
        <v>97.991967871485926</v>
      </c>
    </row>
    <row r="27" spans="1:5" x14ac:dyDescent="0.2">
      <c r="A27" s="7">
        <v>43465</v>
      </c>
      <c r="B27" s="8">
        <v>80.540629242451615</v>
      </c>
      <c r="C27" s="8">
        <v>101.2623601131921</v>
      </c>
      <c r="D27" s="8">
        <v>105.33791040834315</v>
      </c>
      <c r="E27" s="8">
        <v>80.572284136546173</v>
      </c>
    </row>
    <row r="28" spans="1:5" x14ac:dyDescent="0.2">
      <c r="A28" s="7">
        <v>43493</v>
      </c>
      <c r="B28" s="8">
        <v>82.698189776819135</v>
      </c>
      <c r="C28" s="8">
        <v>119.3194357474992</v>
      </c>
      <c r="D28" s="8">
        <v>118.05268416711641</v>
      </c>
      <c r="E28" s="8">
        <v>88.554211847389553</v>
      </c>
    </row>
    <row r="29" spans="1:5" x14ac:dyDescent="0.2">
      <c r="A29" s="7">
        <v>43521</v>
      </c>
      <c r="B29" s="8">
        <v>93.775317072205382</v>
      </c>
      <c r="C29" s="8">
        <v>123.49067637160682</v>
      </c>
      <c r="D29" s="8">
        <v>124.5589839835517</v>
      </c>
      <c r="E29" s="8">
        <v>86.84738453815261</v>
      </c>
    </row>
    <row r="30" spans="1:5" x14ac:dyDescent="0.2">
      <c r="A30" s="7">
        <v>43549</v>
      </c>
      <c r="B30" s="8">
        <v>93.866249534047711</v>
      </c>
      <c r="C30" s="8">
        <v>117.78265739751137</v>
      </c>
      <c r="D30" s="8">
        <v>108.63687474745132</v>
      </c>
      <c r="E30" s="8">
        <v>79.668674698795172</v>
      </c>
    </row>
    <row r="31" spans="1:5" x14ac:dyDescent="0.2">
      <c r="A31" s="7">
        <v>43577</v>
      </c>
      <c r="B31" s="8">
        <v>100.96718028463934</v>
      </c>
      <c r="C31" s="8">
        <v>136.27882196919987</v>
      </c>
      <c r="D31" s="8">
        <v>129.57617046615485</v>
      </c>
      <c r="E31" s="8">
        <v>84.53815261044177</v>
      </c>
    </row>
    <row r="32" spans="1:5" x14ac:dyDescent="0.2">
      <c r="A32" s="7">
        <v>43605</v>
      </c>
      <c r="B32" s="8">
        <v>106.96040169496237</v>
      </c>
      <c r="C32" s="8">
        <v>116.63008323985089</v>
      </c>
      <c r="D32" s="8">
        <v>100.61854750888671</v>
      </c>
      <c r="E32" s="8">
        <v>88.504011044176707</v>
      </c>
    </row>
    <row r="33" spans="1:5" x14ac:dyDescent="0.2">
      <c r="A33" s="7">
        <v>43633</v>
      </c>
      <c r="B33" s="8">
        <v>109.92807712715486</v>
      </c>
      <c r="C33" s="8">
        <v>113.8858459871485</v>
      </c>
      <c r="D33" s="8">
        <v>105.3150031928979</v>
      </c>
      <c r="E33" s="8">
        <v>97.289151606425705</v>
      </c>
    </row>
    <row r="34" spans="1:5" x14ac:dyDescent="0.2">
      <c r="A34" s="7">
        <v>43661</v>
      </c>
      <c r="B34" s="8">
        <v>112.58989491121854</v>
      </c>
      <c r="C34" s="8">
        <v>120.8013238639585</v>
      </c>
      <c r="D34" s="8">
        <v>109.46161926865432</v>
      </c>
      <c r="E34" s="8">
        <v>95.080326305220879</v>
      </c>
    </row>
    <row r="35" spans="1:5" x14ac:dyDescent="0.2">
      <c r="A35" s="7">
        <v>43689</v>
      </c>
      <c r="B35" s="8">
        <v>115.40051652971385</v>
      </c>
      <c r="C35" s="8">
        <v>109.54994563940426</v>
      </c>
      <c r="D35" s="8">
        <v>113.49369697623382</v>
      </c>
      <c r="E35" s="8">
        <v>96.736947791164653</v>
      </c>
    </row>
    <row r="36" spans="1:5" x14ac:dyDescent="0.2">
      <c r="A36" s="7">
        <v>43717</v>
      </c>
      <c r="B36" s="8">
        <v>119.73216070321435</v>
      </c>
      <c r="C36" s="8">
        <v>120.41713613705465</v>
      </c>
      <c r="D36" s="8">
        <v>119.49598536100868</v>
      </c>
      <c r="E36" s="8">
        <v>83.734939759036138</v>
      </c>
    </row>
    <row r="37" spans="1:5" x14ac:dyDescent="0.2">
      <c r="A37" s="7">
        <v>43745</v>
      </c>
      <c r="B37" s="8">
        <v>121.49293195426193</v>
      </c>
      <c r="C37" s="8">
        <v>118.16686158983872</v>
      </c>
      <c r="D37" s="8">
        <v>114.89117915733429</v>
      </c>
      <c r="E37" s="8">
        <v>84.839357429718859</v>
      </c>
    </row>
    <row r="38" spans="1:5" x14ac:dyDescent="0.2">
      <c r="A38" s="7">
        <v>43773</v>
      </c>
      <c r="B38" s="8">
        <v>119.22790345351821</v>
      </c>
      <c r="C38" s="8">
        <v>130.07685126656702</v>
      </c>
      <c r="D38" s="8">
        <v>126.16265172221529</v>
      </c>
      <c r="E38" s="8">
        <v>97.540160642570271</v>
      </c>
    </row>
    <row r="39" spans="1:5" x14ac:dyDescent="0.2">
      <c r="A39" s="7">
        <v>43801</v>
      </c>
      <c r="B39" s="8">
        <v>117.63247236808736</v>
      </c>
      <c r="C39" s="8">
        <v>120.69155437385039</v>
      </c>
      <c r="D39" s="8">
        <v>126.96447986417046</v>
      </c>
      <c r="E39" s="8">
        <v>96.686746987951807</v>
      </c>
    </row>
    <row r="40" spans="1:5" x14ac:dyDescent="0.2">
      <c r="A40" s="7">
        <v>43829</v>
      </c>
      <c r="B40" s="8">
        <v>118.92204663204062</v>
      </c>
      <c r="C40" s="8">
        <v>119.3194357474992</v>
      </c>
      <c r="D40" s="8">
        <v>126.87284871143878</v>
      </c>
      <c r="E40" s="8">
        <v>94.87951807228913</v>
      </c>
    </row>
    <row r="41" spans="1:5" x14ac:dyDescent="0.2">
      <c r="A41" s="7">
        <v>43857</v>
      </c>
      <c r="B41" s="8">
        <v>115.06158621921479</v>
      </c>
      <c r="C41" s="8">
        <v>104.25357871863767</v>
      </c>
      <c r="D41" s="8">
        <v>118.2817838129767</v>
      </c>
      <c r="E41" s="8">
        <v>101.30522088353413</v>
      </c>
    </row>
    <row r="42" spans="1:5" x14ac:dyDescent="0.2">
      <c r="A42" s="7">
        <v>43885</v>
      </c>
      <c r="B42" s="8">
        <v>107.46465977130974</v>
      </c>
      <c r="C42" s="8">
        <v>101.50934146593531</v>
      </c>
      <c r="D42" s="8">
        <v>113.81442777482576</v>
      </c>
      <c r="E42" s="8">
        <v>100</v>
      </c>
    </row>
    <row r="43" spans="1:5" x14ac:dyDescent="0.2">
      <c r="A43" s="7">
        <v>43889</v>
      </c>
      <c r="B43" s="8">
        <v>95.85020752376451</v>
      </c>
      <c r="C43" s="8">
        <v>96.048303844583089</v>
      </c>
      <c r="D43" s="8">
        <v>101.53493234662395</v>
      </c>
      <c r="E43" s="8">
        <v>78.815261044176694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C89B2-B39E-A347-8127-3049FA360EB1}">
  <dimension ref="A1:F43"/>
  <sheetViews>
    <sheetView zoomScale="90" zoomScaleNormal="90" workbookViewId="0">
      <selection activeCell="B2" sqref="B2:F2"/>
    </sheetView>
  </sheetViews>
  <sheetFormatPr baseColWidth="10" defaultRowHeight="16" x14ac:dyDescent="0.2"/>
  <cols>
    <col min="1" max="1" width="11.6640625" bestFit="1" customWidth="1"/>
  </cols>
  <sheetData>
    <row r="1" spans="1:6" x14ac:dyDescent="0.2">
      <c r="B1" s="6" t="s">
        <v>3</v>
      </c>
      <c r="C1" s="6" t="s">
        <v>7</v>
      </c>
      <c r="D1" s="6" t="s">
        <v>9</v>
      </c>
      <c r="E1" s="6" t="s">
        <v>20</v>
      </c>
      <c r="F1" s="6" t="s">
        <v>26</v>
      </c>
    </row>
    <row r="2" spans="1:6" x14ac:dyDescent="0.2">
      <c r="A2" s="6" t="s">
        <v>0</v>
      </c>
      <c r="B2" s="6" t="s">
        <v>51</v>
      </c>
      <c r="C2" s="6" t="s">
        <v>33</v>
      </c>
      <c r="D2" s="6" t="s">
        <v>47</v>
      </c>
      <c r="E2" s="6" t="s">
        <v>40</v>
      </c>
      <c r="F2" s="6" t="s">
        <v>25</v>
      </c>
    </row>
    <row r="3" spans="1:6" x14ac:dyDescent="0.2">
      <c r="A3" s="7">
        <v>42793</v>
      </c>
      <c r="B3" s="8">
        <v>100</v>
      </c>
      <c r="C3" s="8">
        <v>100</v>
      </c>
      <c r="D3" s="8">
        <v>100</v>
      </c>
      <c r="E3" s="8">
        <v>100</v>
      </c>
      <c r="F3" s="8">
        <v>100</v>
      </c>
    </row>
    <row r="4" spans="1:6" x14ac:dyDescent="0.2">
      <c r="A4" s="7">
        <v>42821</v>
      </c>
      <c r="B4" s="8">
        <v>104.19847328244273</v>
      </c>
      <c r="C4" s="8">
        <v>114.84782554484907</v>
      </c>
      <c r="D4" s="8">
        <v>102.16329727843684</v>
      </c>
      <c r="E4" s="8">
        <v>100.27644091987398</v>
      </c>
      <c r="F4" s="8">
        <v>105.99478898340206</v>
      </c>
    </row>
    <row r="5" spans="1:6" x14ac:dyDescent="0.2">
      <c r="A5" s="7">
        <v>42849</v>
      </c>
      <c r="B5" s="8">
        <v>110.87786259541986</v>
      </c>
      <c r="C5" s="8">
        <v>131.05767729850888</v>
      </c>
      <c r="D5" s="8">
        <v>109.28122819260292</v>
      </c>
      <c r="E5" s="8">
        <v>103.70421710308824</v>
      </c>
      <c r="F5" s="8">
        <v>107.81928771189031</v>
      </c>
    </row>
    <row r="6" spans="1:6" x14ac:dyDescent="0.2">
      <c r="A6" s="7">
        <v>42877</v>
      </c>
      <c r="B6" s="8">
        <v>114.79007633587786</v>
      </c>
      <c r="C6" s="8">
        <v>151.23591808918923</v>
      </c>
      <c r="D6" s="8">
        <v>110.65945568736915</v>
      </c>
      <c r="E6" s="8">
        <v>107.96130360639403</v>
      </c>
      <c r="F6" s="8">
        <v>104.51781502202981</v>
      </c>
    </row>
    <row r="7" spans="1:6" x14ac:dyDescent="0.2">
      <c r="A7" s="7">
        <v>42905</v>
      </c>
      <c r="B7" s="8">
        <v>114.31297709923665</v>
      </c>
      <c r="C7" s="8">
        <v>148.44458973525155</v>
      </c>
      <c r="D7" s="8">
        <v>115.66644103279833</v>
      </c>
      <c r="E7" s="8">
        <v>106.81409970460538</v>
      </c>
      <c r="F7" s="8">
        <v>101.21633538169132</v>
      </c>
    </row>
    <row r="8" spans="1:6" x14ac:dyDescent="0.2">
      <c r="A8" s="7">
        <v>42933</v>
      </c>
      <c r="B8" s="8">
        <v>118.03435114503817</v>
      </c>
      <c r="C8" s="8">
        <v>155.0697821578984</v>
      </c>
      <c r="D8" s="8">
        <v>111.60153872993719</v>
      </c>
      <c r="E8" s="8">
        <v>111.2370493776655</v>
      </c>
      <c r="F8" s="8">
        <v>106.21199141984347</v>
      </c>
    </row>
    <row r="9" spans="1:6" x14ac:dyDescent="0.2">
      <c r="A9" s="7">
        <v>42961</v>
      </c>
      <c r="B9" s="8">
        <v>116.88931297709924</v>
      </c>
      <c r="C9" s="8">
        <v>156.86900862840071</v>
      </c>
      <c r="D9" s="8">
        <v>110.17097348220517</v>
      </c>
      <c r="E9" s="8">
        <v>99.7788583214612</v>
      </c>
      <c r="F9" s="8">
        <v>111.29453364543065</v>
      </c>
    </row>
    <row r="10" spans="1:6" x14ac:dyDescent="0.2">
      <c r="A10" s="7">
        <v>42989</v>
      </c>
      <c r="B10" s="8">
        <v>107.44274809160305</v>
      </c>
      <c r="C10" s="8">
        <v>194.11467976938491</v>
      </c>
      <c r="D10" s="8">
        <v>117.06210397766922</v>
      </c>
      <c r="E10" s="8">
        <v>100.46994334402055</v>
      </c>
      <c r="F10" s="8">
        <v>116.15986040243025</v>
      </c>
    </row>
    <row r="11" spans="1:6" x14ac:dyDescent="0.2">
      <c r="A11" s="7">
        <v>43017</v>
      </c>
      <c r="B11" s="8">
        <v>107.25190839694656</v>
      </c>
      <c r="C11" s="8">
        <v>162.30031171514526</v>
      </c>
      <c r="D11" s="8">
        <v>122.12142358688067</v>
      </c>
      <c r="E11" s="8">
        <v>107.4775454727725</v>
      </c>
      <c r="F11" s="8">
        <v>125.32580582668646</v>
      </c>
    </row>
    <row r="12" spans="1:6" x14ac:dyDescent="0.2">
      <c r="A12" s="7">
        <v>43045</v>
      </c>
      <c r="B12" s="8">
        <v>98.664122137404576</v>
      </c>
      <c r="C12" s="8">
        <v>168.15200658900272</v>
      </c>
      <c r="D12" s="8">
        <v>124.37194696441034</v>
      </c>
      <c r="E12" s="8">
        <v>107.9474777594327</v>
      </c>
      <c r="F12" s="8">
        <v>137.35882601839836</v>
      </c>
    </row>
    <row r="13" spans="1:6" x14ac:dyDescent="0.2">
      <c r="A13" s="7">
        <v>43073</v>
      </c>
      <c r="B13" s="8">
        <v>72.538169083969478</v>
      </c>
      <c r="C13" s="8">
        <v>177.01361229168299</v>
      </c>
      <c r="D13" s="8">
        <v>112.73552337752966</v>
      </c>
      <c r="E13" s="8">
        <v>108.23773346890762</v>
      </c>
      <c r="F13" s="8">
        <v>126.9331090692113</v>
      </c>
    </row>
    <row r="14" spans="1:6" x14ac:dyDescent="0.2">
      <c r="A14" s="7">
        <v>43101</v>
      </c>
      <c r="B14" s="8">
        <v>81.832058778625949</v>
      </c>
      <c r="C14" s="8">
        <v>170.82561676768762</v>
      </c>
      <c r="D14" s="8">
        <v>110.04885205861828</v>
      </c>
      <c r="E14" s="8">
        <v>109.50933682126708</v>
      </c>
      <c r="F14" s="8">
        <v>126.10772938501702</v>
      </c>
    </row>
    <row r="15" spans="1:6" x14ac:dyDescent="0.2">
      <c r="A15" s="7">
        <v>43129</v>
      </c>
      <c r="B15" s="8">
        <v>77.099236641221367</v>
      </c>
      <c r="C15" s="8">
        <v>218.09314750137636</v>
      </c>
      <c r="D15" s="8">
        <v>116.78297627355201</v>
      </c>
      <c r="E15" s="8">
        <v>119.15687820751563</v>
      </c>
      <c r="F15" s="8">
        <v>144.87402510641226</v>
      </c>
    </row>
    <row r="16" spans="1:6" x14ac:dyDescent="0.2">
      <c r="A16" s="7">
        <v>43157</v>
      </c>
      <c r="B16" s="8">
        <v>85.877862595419856</v>
      </c>
      <c r="C16" s="8">
        <v>231.24264618727685</v>
      </c>
      <c r="D16" s="8">
        <v>110.39776343335659</v>
      </c>
      <c r="E16" s="8">
        <v>113.83552629814861</v>
      </c>
      <c r="F16" s="8">
        <v>139.53085038281233</v>
      </c>
    </row>
    <row r="17" spans="1:6" x14ac:dyDescent="0.2">
      <c r="A17" s="7">
        <v>43185</v>
      </c>
      <c r="B17" s="8">
        <v>83.435116793893144</v>
      </c>
      <c r="C17" s="8">
        <v>244.25759636358504</v>
      </c>
      <c r="D17" s="8">
        <v>107.8681123517097</v>
      </c>
      <c r="E17" s="8">
        <v>110.82239421761975</v>
      </c>
      <c r="F17" s="8">
        <v>142.48479830555686</v>
      </c>
    </row>
    <row r="18" spans="1:6" x14ac:dyDescent="0.2">
      <c r="A18" s="7">
        <v>43213</v>
      </c>
      <c r="B18" s="8">
        <v>79.007633587786259</v>
      </c>
      <c r="C18" s="8">
        <v>213.87254054359269</v>
      </c>
      <c r="D18" s="8">
        <v>118.35309839497556</v>
      </c>
      <c r="E18" s="8">
        <v>109.52315161086806</v>
      </c>
      <c r="F18" s="8">
        <v>136.96785120708691</v>
      </c>
    </row>
    <row r="19" spans="1:6" x14ac:dyDescent="0.2">
      <c r="A19" s="7">
        <v>43241</v>
      </c>
      <c r="B19" s="8">
        <v>86.030532061068698</v>
      </c>
      <c r="C19" s="8">
        <v>250.09247267374352</v>
      </c>
      <c r="D19" s="8">
        <v>128.1402581995813</v>
      </c>
      <c r="E19" s="8">
        <v>109.44022417250103</v>
      </c>
      <c r="F19" s="8">
        <v>147.6107705927154</v>
      </c>
    </row>
    <row r="20" spans="1:6" x14ac:dyDescent="0.2">
      <c r="A20" s="7">
        <v>43269</v>
      </c>
      <c r="B20" s="8">
        <v>80.687020610687028</v>
      </c>
      <c r="C20" s="8">
        <v>280.81385100363457</v>
      </c>
      <c r="D20" s="8">
        <v>126.98883461270063</v>
      </c>
      <c r="E20" s="8">
        <v>108.51417300661154</v>
      </c>
      <c r="F20" s="8">
        <v>159.60034769070975</v>
      </c>
    </row>
    <row r="21" spans="1:6" x14ac:dyDescent="0.2">
      <c r="A21" s="7">
        <v>43297</v>
      </c>
      <c r="B21" s="8">
        <v>74.274811450381691</v>
      </c>
      <c r="C21" s="8">
        <v>279.3509369539106</v>
      </c>
      <c r="D21" s="8">
        <v>130.82693300767622</v>
      </c>
      <c r="E21" s="8">
        <v>107.72633608089389</v>
      </c>
      <c r="F21" s="8">
        <v>149.00087139879881</v>
      </c>
    </row>
    <row r="22" spans="1:6" x14ac:dyDescent="0.2">
      <c r="A22" s="7">
        <v>43325</v>
      </c>
      <c r="B22" s="8">
        <v>77.48091603053436</v>
      </c>
      <c r="C22" s="8">
        <v>251.13503192979599</v>
      </c>
      <c r="D22" s="8">
        <v>131.03628750872295</v>
      </c>
      <c r="E22" s="8">
        <v>112.67449793156872</v>
      </c>
      <c r="F22" s="8">
        <v>155.25629896188181</v>
      </c>
    </row>
    <row r="23" spans="1:6" x14ac:dyDescent="0.2">
      <c r="A23" s="7">
        <v>43353</v>
      </c>
      <c r="B23" s="8">
        <v>83.053437404580151</v>
      </c>
      <c r="C23" s="8">
        <v>237.66603938681624</v>
      </c>
      <c r="D23" s="8">
        <v>131.9958199581298</v>
      </c>
      <c r="E23" s="8">
        <v>116.87629625089968</v>
      </c>
      <c r="F23" s="8">
        <v>136.62901627504806</v>
      </c>
    </row>
    <row r="24" spans="1:6" x14ac:dyDescent="0.2">
      <c r="A24" s="7">
        <v>43381</v>
      </c>
      <c r="B24" s="8">
        <v>76.335877862595424</v>
      </c>
      <c r="C24" s="8">
        <v>240.82730551828976</v>
      </c>
      <c r="D24" s="8">
        <v>128.08792393579904</v>
      </c>
      <c r="E24" s="8">
        <v>119.46095699961181</v>
      </c>
      <c r="F24" s="8">
        <v>138.88792682689709</v>
      </c>
    </row>
    <row r="25" spans="1:6" x14ac:dyDescent="0.2">
      <c r="A25" s="7">
        <v>43409</v>
      </c>
      <c r="B25" s="8">
        <v>78.091605343511446</v>
      </c>
      <c r="C25" s="8">
        <v>242.05480844030922</v>
      </c>
      <c r="D25" s="8">
        <v>117.86461618981157</v>
      </c>
      <c r="E25" s="8">
        <v>101.78300074037321</v>
      </c>
      <c r="F25" s="8">
        <v>132.92789110213539</v>
      </c>
    </row>
    <row r="26" spans="1:6" x14ac:dyDescent="0.2">
      <c r="A26" s="7">
        <v>43437</v>
      </c>
      <c r="B26" s="8">
        <v>95.610687022900763</v>
      </c>
      <c r="C26" s="8">
        <v>263.25877815270258</v>
      </c>
      <c r="D26" s="8">
        <v>118.63224005582693</v>
      </c>
      <c r="E26" s="8">
        <v>108.85971551789125</v>
      </c>
      <c r="F26" s="8">
        <v>134.66551059366657</v>
      </c>
    </row>
    <row r="27" spans="1:6" x14ac:dyDescent="0.2">
      <c r="A27" s="7">
        <v>43465</v>
      </c>
      <c r="B27" s="8">
        <v>93.912214885496184</v>
      </c>
      <c r="C27" s="8">
        <v>228.72036608844178</v>
      </c>
      <c r="D27" s="8">
        <v>108.11235519888346</v>
      </c>
      <c r="E27" s="8">
        <v>94.706287345025231</v>
      </c>
      <c r="F27" s="8">
        <v>117.98436608139646</v>
      </c>
    </row>
    <row r="28" spans="1:6" x14ac:dyDescent="0.2">
      <c r="A28" s="7">
        <v>43493</v>
      </c>
      <c r="B28" s="8">
        <v>98.893132061068698</v>
      </c>
      <c r="C28" s="8">
        <v>268.5051123506791</v>
      </c>
      <c r="D28" s="8">
        <v>113.04955338450802</v>
      </c>
      <c r="E28" s="8">
        <v>96.475473295797471</v>
      </c>
      <c r="F28" s="8">
        <v>134.17897887365731</v>
      </c>
    </row>
    <row r="29" spans="1:6" x14ac:dyDescent="0.2">
      <c r="A29" s="7">
        <v>43521</v>
      </c>
      <c r="B29" s="8">
        <v>104.58015267175573</v>
      </c>
      <c r="C29" s="8">
        <v>312.46007041432534</v>
      </c>
      <c r="D29" s="8">
        <v>121.44103279832518</v>
      </c>
      <c r="E29" s="8">
        <v>112.66068314196775</v>
      </c>
      <c r="F29" s="8">
        <v>142.43267145843043</v>
      </c>
    </row>
    <row r="30" spans="1:6" x14ac:dyDescent="0.2">
      <c r="A30" s="7">
        <v>43549</v>
      </c>
      <c r="B30" s="8">
        <v>102.6335854961832</v>
      </c>
      <c r="C30" s="8">
        <v>333.02505409408013</v>
      </c>
      <c r="D30" s="8">
        <v>122.80181437543615</v>
      </c>
      <c r="E30" s="8">
        <v>109.19143356437964</v>
      </c>
      <c r="F30" s="8">
        <v>143.63163325163569</v>
      </c>
    </row>
    <row r="31" spans="1:6" x14ac:dyDescent="0.2">
      <c r="A31" s="7">
        <v>43577</v>
      </c>
      <c r="B31" s="8">
        <v>115.15267633587787</v>
      </c>
      <c r="C31" s="8">
        <v>369.93441449580604</v>
      </c>
      <c r="D31" s="8">
        <v>123.27286113049547</v>
      </c>
      <c r="E31" s="8">
        <v>117.04215942065403</v>
      </c>
      <c r="F31" s="8">
        <v>159.18332248798129</v>
      </c>
    </row>
    <row r="32" spans="1:6" x14ac:dyDescent="0.2">
      <c r="A32" s="7">
        <v>43605</v>
      </c>
      <c r="B32" s="8">
        <v>107.25190839694656</v>
      </c>
      <c r="C32" s="8">
        <v>454.06086171076402</v>
      </c>
      <c r="D32" s="8">
        <v>127.21562805303559</v>
      </c>
      <c r="E32" s="8">
        <v>107.9751280711853</v>
      </c>
      <c r="F32" s="8">
        <v>156.38575423780634</v>
      </c>
    </row>
    <row r="33" spans="1:6" x14ac:dyDescent="0.2">
      <c r="A33" s="7">
        <v>43633</v>
      </c>
      <c r="B33" s="8">
        <v>108.62595648854962</v>
      </c>
      <c r="C33" s="8">
        <v>511.93880423845962</v>
      </c>
      <c r="D33" s="8">
        <v>127.7390125610607</v>
      </c>
      <c r="E33" s="8">
        <v>108.08569338177452</v>
      </c>
      <c r="F33" s="8">
        <v>149.76542831912127</v>
      </c>
    </row>
    <row r="34" spans="1:6" x14ac:dyDescent="0.2">
      <c r="A34" s="7">
        <v>43661</v>
      </c>
      <c r="B34" s="8">
        <v>111.71756183206108</v>
      </c>
      <c r="C34" s="8">
        <v>521.17033258499521</v>
      </c>
      <c r="D34" s="8">
        <v>137.47383810188416</v>
      </c>
      <c r="E34" s="8">
        <v>112.25985244671325</v>
      </c>
      <c r="F34" s="8">
        <v>160.46915743647537</v>
      </c>
    </row>
    <row r="35" spans="1:6" x14ac:dyDescent="0.2">
      <c r="A35" s="7">
        <v>43689</v>
      </c>
      <c r="B35" s="8">
        <v>105.6488503816794</v>
      </c>
      <c r="C35" s="8">
        <v>617.11786418164002</v>
      </c>
      <c r="D35" s="8">
        <v>145.67341242149337</v>
      </c>
      <c r="E35" s="8">
        <v>108.56946119058635</v>
      </c>
      <c r="F35" s="8">
        <v>167.24587605987622</v>
      </c>
    </row>
    <row r="36" spans="1:6" x14ac:dyDescent="0.2">
      <c r="A36" s="7">
        <v>43717</v>
      </c>
      <c r="B36" s="8">
        <v>96.793895419847331</v>
      </c>
      <c r="C36" s="8">
        <v>645.73731720636761</v>
      </c>
      <c r="D36" s="8">
        <v>149.94765526866715</v>
      </c>
      <c r="E36" s="8">
        <v>115.85349318185192</v>
      </c>
      <c r="F36" s="8">
        <v>188.7489172675746</v>
      </c>
    </row>
    <row r="37" spans="1:6" x14ac:dyDescent="0.2">
      <c r="A37" s="7">
        <v>43745</v>
      </c>
      <c r="B37" s="8">
        <v>100.57251908396947</v>
      </c>
      <c r="C37" s="8">
        <v>549.55439970481916</v>
      </c>
      <c r="D37" s="8">
        <v>143.07397418004186</v>
      </c>
      <c r="E37" s="8">
        <v>109.37111152373495</v>
      </c>
      <c r="F37" s="8">
        <v>193.78801639944425</v>
      </c>
    </row>
    <row r="38" spans="1:6" x14ac:dyDescent="0.2">
      <c r="A38" s="7">
        <v>43773</v>
      </c>
      <c r="B38" s="8">
        <v>106.87022900763358</v>
      </c>
      <c r="C38" s="8">
        <v>535.36236698566722</v>
      </c>
      <c r="D38" s="8">
        <v>138.03210397766924</v>
      </c>
      <c r="E38" s="8">
        <v>123.7042190381263</v>
      </c>
      <c r="F38" s="8">
        <v>210.25195847527294</v>
      </c>
    </row>
    <row r="39" spans="1:6" x14ac:dyDescent="0.2">
      <c r="A39" s="7">
        <v>43801</v>
      </c>
      <c r="B39" s="8">
        <v>123.51145267175572</v>
      </c>
      <c r="C39" s="8">
        <v>564.99074213904919</v>
      </c>
      <c r="D39" s="8">
        <v>147.22609909281229</v>
      </c>
      <c r="E39" s="8">
        <v>128.5141749416496</v>
      </c>
      <c r="F39" s="8">
        <v>214.85665273425982</v>
      </c>
    </row>
    <row r="40" spans="1:6" x14ac:dyDescent="0.2">
      <c r="A40" s="7">
        <v>43829</v>
      </c>
      <c r="B40" s="8">
        <v>130.00000229007634</v>
      </c>
      <c r="C40" s="8">
        <v>686.69917291576962</v>
      </c>
      <c r="D40" s="8">
        <v>152.98325540823447</v>
      </c>
      <c r="E40" s="8">
        <v>131.23704163751324</v>
      </c>
      <c r="F40" s="8">
        <v>231.27716474851724</v>
      </c>
    </row>
    <row r="41" spans="1:6" x14ac:dyDescent="0.2">
      <c r="A41" s="7">
        <v>43857</v>
      </c>
      <c r="B41" s="8">
        <v>126.14503816793894</v>
      </c>
      <c r="C41" s="8">
        <v>752.68200348609378</v>
      </c>
      <c r="D41" s="8">
        <v>157.37962316817863</v>
      </c>
      <c r="E41" s="8">
        <v>131.11265186213274</v>
      </c>
      <c r="F41" s="8">
        <v>229.9739501298688</v>
      </c>
    </row>
    <row r="42" spans="1:6" x14ac:dyDescent="0.2">
      <c r="A42" s="7">
        <v>43885</v>
      </c>
      <c r="B42" s="8">
        <v>134.04580610687023</v>
      </c>
      <c r="C42" s="8">
        <v>810.49267175899308</v>
      </c>
      <c r="D42" s="8">
        <v>150.92463712491278</v>
      </c>
      <c r="E42" s="8">
        <v>140.52522572288115</v>
      </c>
      <c r="F42" s="8">
        <v>237.2719467814413</v>
      </c>
    </row>
    <row r="43" spans="1:6" x14ac:dyDescent="0.2">
      <c r="A43" s="7">
        <v>43889</v>
      </c>
      <c r="B43" s="8">
        <v>122.13740458015268</v>
      </c>
      <c r="C43" s="8">
        <v>710.66924986263246</v>
      </c>
      <c r="D43" s="8">
        <v>131.68179344033496</v>
      </c>
      <c r="E43" s="8">
        <v>125.52868349768302</v>
      </c>
      <c r="F43" s="8">
        <v>212.85838771256974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Yahoo Finance Data</vt:lpstr>
      <vt:lpstr>Correlations</vt:lpstr>
      <vt:lpstr>Portfolio Optimsation</vt:lpstr>
      <vt:lpstr>Sharpe Optimisation</vt:lpstr>
      <vt:lpstr>Normalized Stocks</vt:lpstr>
      <vt:lpstr>Stock Overview</vt:lpstr>
      <vt:lpstr>Consumer Goods</vt:lpstr>
      <vt:lpstr>Financial Services</vt:lpstr>
      <vt:lpstr>Healthcare</vt:lpstr>
      <vt:lpstr>Industrials</vt:lpstr>
      <vt:lpstr>Technology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Willekes, Jelle (Stud. SBE)</dc:creator>
  <cp:lastModifiedBy>Willekes, Jelle (Stud. SBE)</cp:lastModifiedBy>
  <dcterms:created xsi:type="dcterms:W3CDTF">2020-03-01T16:53:01Z</dcterms:created>
  <dcterms:modified xsi:type="dcterms:W3CDTF">2020-07-21T19:23:33Z</dcterms:modified>
</cp:coreProperties>
</file>