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6" i="2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25"/>
  <c r="G63"/>
  <c r="G62"/>
  <c r="I64"/>
  <c r="J64"/>
  <c r="H64"/>
  <c r="H26"/>
  <c r="I26"/>
  <c r="J26"/>
  <c r="H27"/>
  <c r="I27"/>
  <c r="J27"/>
  <c r="H28"/>
  <c r="I28"/>
  <c r="J28"/>
  <c r="H29"/>
  <c r="I29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J29"/>
  <c r="H30"/>
  <c r="J30"/>
  <c r="H31"/>
  <c r="J31"/>
  <c r="H32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J32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I25"/>
  <c r="J25"/>
  <c r="H25"/>
  <c r="H63"/>
  <c r="I63"/>
  <c r="J63"/>
  <c r="F63"/>
  <c r="H62"/>
  <c r="I62"/>
  <c r="J62"/>
  <c r="F26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25"/>
  <c r="F43" i="1"/>
  <c r="F42"/>
  <c r="F5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"/>
  <c r="E43"/>
  <c r="D43"/>
  <c r="C43"/>
  <c r="D42"/>
  <c r="E42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E4"/>
  <c r="D4"/>
  <c r="C42"/>
  <c r="B4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"/>
</calcChain>
</file>

<file path=xl/sharedStrings.xml><?xml version="1.0" encoding="utf-8"?>
<sst xmlns="http://schemas.openxmlformats.org/spreadsheetml/2006/main" count="15" uniqueCount="14">
  <si>
    <t>yn</t>
  </si>
  <si>
    <t>year</t>
  </si>
  <si>
    <t>yn 2</t>
  </si>
  <si>
    <t>yn 5</t>
  </si>
  <si>
    <t>yn 10</t>
  </si>
  <si>
    <t>y2</t>
  </si>
  <si>
    <t>y</t>
  </si>
  <si>
    <t>pob</t>
  </si>
  <si>
    <t>PIB per cápita</t>
  </si>
  <si>
    <t>Base</t>
  </si>
  <si>
    <t>Impacto 2%</t>
  </si>
  <si>
    <t>Impacto 5%</t>
  </si>
  <si>
    <t>Impacto 10%</t>
  </si>
  <si>
    <t>Impacto 1%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</si>
</sst>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Sheet2!$E$1</c:f>
              <c:strCache>
                <c:ptCount val="1"/>
                <c:pt idx="0">
                  <c:v>PIB per cápita</c:v>
                </c:pt>
              </c:strCache>
            </c:strRef>
          </c:tx>
          <c:marker>
            <c:symbol val="none"/>
          </c:marker>
          <c:cat>
            <c:numRef>
              <c:f>Sheet2!$B$2:$B$62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Sheet2!$E$2:$E$62</c:f>
              <c:numCache>
                <c:formatCode>_(* #,##0_);_(* \(#,##0\);_(* "-"??_);_(@_)</c:formatCode>
                <c:ptCount val="61"/>
                <c:pt idx="0">
                  <c:v>4107.1173245873197</c:v>
                </c:pt>
                <c:pt idx="1">
                  <c:v>4162.0243870097702</c:v>
                </c:pt>
                <c:pt idx="2">
                  <c:v>4191.6425834524498</c:v>
                </c:pt>
                <c:pt idx="3">
                  <c:v>4262.1650714113903</c:v>
                </c:pt>
                <c:pt idx="4">
                  <c:v>4384.7569864691304</c:v>
                </c:pt>
                <c:pt idx="5">
                  <c:v>4347.8181072529396</c:v>
                </c:pt>
                <c:pt idx="6">
                  <c:v>4416.70743842102</c:v>
                </c:pt>
                <c:pt idx="7">
                  <c:v>4567.0406366450698</c:v>
                </c:pt>
                <c:pt idx="8">
                  <c:v>4598.10497881842</c:v>
                </c:pt>
                <c:pt idx="9">
                  <c:v>4567.1323152273499</c:v>
                </c:pt>
                <c:pt idx="10">
                  <c:v>4714.9628959984202</c:v>
                </c:pt>
                <c:pt idx="11">
                  <c:v>4694.4418354478103</c:v>
                </c:pt>
                <c:pt idx="12">
                  <c:v>4685.9710991910097</c:v>
                </c:pt>
                <c:pt idx="13">
                  <c:v>4678.7885820363699</c:v>
                </c:pt>
                <c:pt idx="14">
                  <c:v>4879.3508527997001</c:v>
                </c:pt>
                <c:pt idx="15">
                  <c:v>5010.7903494111497</c:v>
                </c:pt>
                <c:pt idx="16">
                  <c:v>5203.5836138821996</c:v>
                </c:pt>
                <c:pt idx="17">
                  <c:v>5412.4542636858196</c:v>
                </c:pt>
                <c:pt idx="18">
                  <c:v>5553.3287380576203</c:v>
                </c:pt>
                <c:pt idx="19">
                  <c:v>5390.42540727288</c:v>
                </c:pt>
                <c:pt idx="20">
                  <c:v>5633.6280932191703</c:v>
                </c:pt>
                <c:pt idx="21">
                  <c:v>5792.3894781270201</c:v>
                </c:pt>
                <c:pt idx="22">
                  <c:v>5911.3124457590402</c:v>
                </c:pt>
              </c:numCache>
            </c:numRef>
          </c:val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Base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Sheet2!$B$2:$B$62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Sheet2!$F$2:$F$62</c:f>
              <c:numCache>
                <c:formatCode>_(* #,##0_);_(* \(#,##0\);_(* "-"??_);_(@_)</c:formatCode>
                <c:ptCount val="61"/>
                <c:pt idx="22">
                  <c:v>5911.3124457590402</c:v>
                </c:pt>
                <c:pt idx="23">
                  <c:v>6065.006569348775</c:v>
                </c:pt>
                <c:pt idx="24">
                  <c:v>6222.6967401518432</c:v>
                </c:pt>
                <c:pt idx="25">
                  <c:v>6384.4868553957913</c:v>
                </c:pt>
                <c:pt idx="26">
                  <c:v>6550.4835136360816</c:v>
                </c:pt>
                <c:pt idx="27">
                  <c:v>6720.7960849906203</c:v>
                </c:pt>
                <c:pt idx="28">
                  <c:v>6895.5367832003767</c:v>
                </c:pt>
                <c:pt idx="29">
                  <c:v>7074.8207395635864</c:v>
                </c:pt>
                <c:pt idx="30">
                  <c:v>7258.7660787922396</c:v>
                </c:pt>
                <c:pt idx="31">
                  <c:v>7447.493996840838</c:v>
                </c:pt>
                <c:pt idx="32">
                  <c:v>7641.1288407586999</c:v>
                </c:pt>
                <c:pt idx="33">
                  <c:v>7839.7981906184259</c:v>
                </c:pt>
                <c:pt idx="34">
                  <c:v>8043.6329435745056</c:v>
                </c:pt>
                <c:pt idx="35">
                  <c:v>8252.7674001074429</c:v>
                </c:pt>
                <c:pt idx="36">
                  <c:v>8467.3393525102365</c:v>
                </c:pt>
                <c:pt idx="37">
                  <c:v>8687.4901756755025</c:v>
                </c:pt>
                <c:pt idx="38">
                  <c:v>8913.3649202430661</c:v>
                </c:pt>
                <c:pt idx="39">
                  <c:v>9145.1124081693852</c:v>
                </c:pt>
                <c:pt idx="40">
                  <c:v>9382.8853307817899</c:v>
                </c:pt>
                <c:pt idx="41">
                  <c:v>9626.840349382117</c:v>
                </c:pt>
                <c:pt idx="42">
                  <c:v>9877.1381984660529</c:v>
                </c:pt>
                <c:pt idx="43">
                  <c:v>10133.94379162617</c:v>
                </c:pt>
                <c:pt idx="44">
                  <c:v>10397.426330208451</c:v>
                </c:pt>
                <c:pt idx="45">
                  <c:v>10667.759414793871</c:v>
                </c:pt>
                <c:pt idx="46">
                  <c:v>10945.121159578512</c:v>
                </c:pt>
                <c:pt idx="47">
                  <c:v>11229.694309727553</c:v>
                </c:pt>
                <c:pt idx="48">
                  <c:v>11521.66636178047</c:v>
                </c:pt>
                <c:pt idx="49">
                  <c:v>11821.229687186762</c:v>
                </c:pt>
                <c:pt idx="50">
                  <c:v>12128.581659053618</c:v>
                </c:pt>
                <c:pt idx="51">
                  <c:v>12443.924782189013</c:v>
                </c:pt>
                <c:pt idx="52">
                  <c:v>12767.466826525928</c:v>
                </c:pt>
                <c:pt idx="53">
                  <c:v>13099.420964015602</c:v>
                </c:pt>
                <c:pt idx="54">
                  <c:v>13440.005909080008</c:v>
                </c:pt>
                <c:pt idx="55">
                  <c:v>13789.446062716088</c:v>
                </c:pt>
                <c:pt idx="56">
                  <c:v>14147.971660346706</c:v>
                </c:pt>
                <c:pt idx="57">
                  <c:v>14515.818923515721</c:v>
                </c:pt>
                <c:pt idx="58">
                  <c:v>14893.23021552713</c:v>
                </c:pt>
                <c:pt idx="59">
                  <c:v>15280.454201130835</c:v>
                </c:pt>
                <c:pt idx="60">
                  <c:v>15677.746010360237</c:v>
                </c:pt>
              </c:numCache>
            </c:numRef>
          </c:val>
        </c:ser>
        <c:ser>
          <c:idx val="5"/>
          <c:order val="2"/>
          <c:tx>
            <c:strRef>
              <c:f>Sheet2!$G$1</c:f>
              <c:strCache>
                <c:ptCount val="1"/>
                <c:pt idx="0">
                  <c:v>Impacto 1%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Sheet2!$B$2:$B$62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Sheet2!$G$2:$G$62</c:f>
              <c:numCache>
                <c:formatCode>_(* #,##0_);_(* \(#,##0\);_(* "-"??_);_(@_)</c:formatCode>
                <c:ptCount val="61"/>
                <c:pt idx="22">
                  <c:v>5911.3124457590402</c:v>
                </c:pt>
                <c:pt idx="23">
                  <c:v>6063.4026932205261</c:v>
                </c:pt>
                <c:pt idx="24">
                  <c:v>6219.4060215054578</c:v>
                </c:pt>
                <c:pt idx="25">
                  <c:v>6379.4231090056874</c:v>
                </c:pt>
                <c:pt idx="26">
                  <c:v>6543.5572244348732</c:v>
                </c:pt>
                <c:pt idx="27">
                  <c:v>6711.9142934740321</c:v>
                </c:pt>
                <c:pt idx="28">
                  <c:v>6884.6029671317938</c:v>
                </c:pt>
                <c:pt idx="29">
                  <c:v>7061.7346918634757</c:v>
                </c:pt>
                <c:pt idx="30">
                  <c:v>7243.4237814942244</c:v>
                </c:pt>
                <c:pt idx="31">
                  <c:v>7429.7874909926504</c:v>
                </c:pt>
                <c:pt idx="32">
                  <c:v>7620.9460921425562</c:v>
                </c:pt>
                <c:pt idx="33">
                  <c:v>7817.022951161598</c:v>
                </c:pt>
                <c:pt idx="34">
                  <c:v>8018.1446083169785</c:v>
                </c:pt>
                <c:pt idx="35">
                  <c:v>8224.4408595895366</c:v>
                </c:pt>
                <c:pt idx="36">
                  <c:v>8436.0448404389554</c:v>
                </c:pt>
                <c:pt idx="37">
                  <c:v>8653.0931117241325</c:v>
                </c:pt>
                <c:pt idx="38">
                  <c:v>8875.7257478341689</c:v>
                </c:pt>
                <c:pt idx="39">
                  <c:v>9104.0864270868533</c:v>
                </c:pt>
                <c:pt idx="40">
                  <c:v>9338.3225244529767</c:v>
                </c:pt>
                <c:pt idx="41">
                  <c:v>9578.5852066663265</c:v>
                </c:pt>
                <c:pt idx="42">
                  <c:v>9825.0295297807261</c:v>
                </c:pt>
                <c:pt idx="43">
                  <c:v>10077.814539237095</c:v>
                </c:pt>
                <c:pt idx="44">
                  <c:v>10337.103372505106</c:v>
                </c:pt>
                <c:pt idx="45">
                  <c:v>10603.063364365658</c:v>
                </c:pt>
                <c:pt idx="46">
                  <c:v>10875.866154902154</c:v>
                </c:pt>
                <c:pt idx="47">
                  <c:v>11155.687800270229</c:v>
                </c:pt>
                <c:pt idx="48">
                  <c:v>11442.708886317443</c:v>
                </c:pt>
                <c:pt idx="49">
                  <c:v>11737.114645126272</c:v>
                </c:pt>
                <c:pt idx="50">
                  <c:v>12039.095074555573</c:v>
                </c:pt>
                <c:pt idx="51">
                  <c:v>12348.84506085771</c:v>
                </c:pt>
                <c:pt idx="52">
                  <c:v>12666.564504450449</c:v>
                </c:pt>
                <c:pt idx="53">
                  <c:v>12992.458448924801</c:v>
                </c:pt>
                <c:pt idx="54">
                  <c:v>13326.737213372062</c:v>
                </c:pt>
                <c:pt idx="55">
                  <c:v>13669.616528115455</c:v>
                </c:pt>
                <c:pt idx="56">
                  <c:v>14021.317673933969</c:v>
                </c:pt>
                <c:pt idx="57">
                  <c:v>14382.067624868241</c:v>
                </c:pt>
                <c:pt idx="58">
                  <c:v>14752.099194700644</c:v>
                </c:pt>
                <c:pt idx="59">
                  <c:v>15131.651187204114</c:v>
                </c:pt>
                <c:pt idx="60">
                  <c:v>15520.968550256635</c:v>
                </c:pt>
              </c:numCache>
            </c:numRef>
          </c:val>
        </c:ser>
        <c:ser>
          <c:idx val="2"/>
          <c:order val="3"/>
          <c:tx>
            <c:strRef>
              <c:f>Sheet2!$H$1</c:f>
              <c:strCache>
                <c:ptCount val="1"/>
                <c:pt idx="0">
                  <c:v>Impacto 2%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Sheet2!$B$2:$B$62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Sheet2!$H$2:$H$62</c:f>
              <c:numCache>
                <c:formatCode>_(* #,##0_);_(* \(#,##0\);_(* "-"??_);_(@_)</c:formatCode>
                <c:ptCount val="61"/>
                <c:pt idx="22">
                  <c:v>5911.3124457590402</c:v>
                </c:pt>
                <c:pt idx="23">
                  <c:v>6061.7829644292833</c:v>
                </c:pt>
                <c:pt idx="24">
                  <c:v>6216.0836607794654</c:v>
                </c:pt>
                <c:pt idx="25">
                  <c:v>6374.3120307256613</c:v>
                </c:pt>
                <c:pt idx="26">
                  <c:v>6536.5680519104972</c:v>
                </c:pt>
                <c:pt idx="27">
                  <c:v>6702.9542468746886</c:v>
                </c:pt>
                <c:pt idx="28">
                  <c:v>6873.5757478365849</c:v>
                </c:pt>
                <c:pt idx="29">
                  <c:v>7048.5403631206573</c:v>
                </c:pt>
                <c:pt idx="30">
                  <c:v>7227.9586452769008</c:v>
                </c:pt>
                <c:pt idx="31">
                  <c:v>7411.943960934198</c:v>
                </c:pt>
                <c:pt idx="32">
                  <c:v>7600.6125624317692</c:v>
                </c:pt>
                <c:pt idx="33">
                  <c:v>7794.0836612739868</c:v>
                </c:pt>
                <c:pt idx="34">
                  <c:v>7992.4795034549488</c:v>
                </c:pt>
                <c:pt idx="35">
                  <c:v>8195.925446700423</c:v>
                </c:pt>
                <c:pt idx="36">
                  <c:v>8404.5500396759526</c:v>
                </c:pt>
                <c:pt idx="37">
                  <c:v>8618.4851032111819</c:v>
                </c:pt>
                <c:pt idx="38">
                  <c:v>8837.8658135917231</c:v>
                </c:pt>
                <c:pt idx="39">
                  <c:v>9062.8307879711811</c:v>
                </c:pt>
                <c:pt idx="40">
                  <c:v>9293.5221719573256</c:v>
                </c:pt>
                <c:pt idx="41">
                  <c:v>9530.0857294277284</c:v>
                </c:pt>
                <c:pt idx="42">
                  <c:v>9772.6709346316366</c:v>
                </c:pt>
                <c:pt idx="43">
                  <c:v>10021.431066636267</c:v>
                </c:pt>
                <c:pt idx="44">
                  <c:v>10276.523306177198</c:v>
                </c:pt>
                <c:pt idx="45">
                  <c:v>10538.108834974057</c:v>
                </c:pt>
                <c:pt idx="46">
                  <c:v>10806.352937574255</c:v>
                </c:pt>
                <c:pt idx="47">
                  <c:v>11081.425105789129</c:v>
                </c:pt>
                <c:pt idx="48">
                  <c:v>11363.499145788453</c:v>
                </c:pt>
                <c:pt idx="49">
                  <c:v>11652.75328792103</c:v>
                </c:pt>
                <c:pt idx="50">
                  <c:v>11949.370299330705</c:v>
                </c:pt>
                <c:pt idx="51">
                  <c:v>12253.537599439001</c:v>
                </c:pt>
                <c:pt idx="52">
                  <c:v>12565.447378367318</c:v>
                </c:pt>
                <c:pt idx="53">
                  <c:v>12885.296718373538</c:v>
                </c:pt>
                <c:pt idx="54">
                  <c:v>13213.287718379746</c:v>
                </c:pt>
                <c:pt idx="55">
                  <c:v>13549.627621669779</c:v>
                </c:pt>
                <c:pt idx="56">
                  <c:v>13894.528946837258</c:v>
                </c:pt>
                <c:pt idx="57">
                  <c:v>14248.209622066877</c:v>
                </c:pt>
                <c:pt idx="58">
                  <c:v>14610.893122833764</c:v>
                </c:pt>
                <c:pt idx="59">
                  <c:v>14982.808613107936</c:v>
                </c:pt>
                <c:pt idx="60">
                  <c:v>15364.191090153032</c:v>
                </c:pt>
              </c:numCache>
            </c:numRef>
          </c:val>
        </c:ser>
        <c:ser>
          <c:idx val="3"/>
          <c:order val="4"/>
          <c:tx>
            <c:strRef>
              <c:f>Sheet2!$I$1</c:f>
              <c:strCache>
                <c:ptCount val="1"/>
                <c:pt idx="0">
                  <c:v>Impacto 5%</c:v>
                </c:pt>
              </c:strCache>
            </c:strRef>
          </c:tx>
          <c:spPr>
            <a:ln>
              <a:solidFill>
                <a:srgbClr val="FFFF00"/>
              </a:solidFill>
              <a:prstDash val="dash"/>
            </a:ln>
          </c:spPr>
          <c:marker>
            <c:symbol val="none"/>
          </c:marker>
          <c:cat>
            <c:numRef>
              <c:f>Sheet2!$B$2:$B$62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Sheet2!$I$2:$I$62</c:f>
              <c:numCache>
                <c:formatCode>_(* #,##0_);_(* \(#,##0\);_(* "-"??_);_(@_)</c:formatCode>
                <c:ptCount val="61"/>
                <c:pt idx="22">
                  <c:v>5911.3124457590402</c:v>
                </c:pt>
                <c:pt idx="23">
                  <c:v>6056.8254035396258</c:v>
                </c:pt>
                <c:pt idx="24">
                  <c:v>6205.9203105195375</c:v>
                </c:pt>
                <c:pt idx="25">
                  <c:v>6358.685340015174</c:v>
                </c:pt>
                <c:pt idx="26">
                  <c:v>6515.2108358186433</c:v>
                </c:pt>
                <c:pt idx="27">
                  <c:v>6675.5893656262242</c:v>
                </c:pt>
                <c:pt idx="28">
                  <c:v>6839.9157757820258</c:v>
                </c:pt>
                <c:pt idx="29">
                  <c:v>7008.2872473692169</c:v>
                </c:pt>
                <c:pt idx="30">
                  <c:v>7180.8033536820012</c:v>
                </c:pt>
                <c:pt idx="31">
                  <c:v>7357.5661191123172</c:v>
                </c:pt>
                <c:pt idx="32">
                  <c:v>7538.6800794861001</c:v>
                </c:pt>
                <c:pt idx="33">
                  <c:v>7724.2523438847793</c:v>
                </c:pt>
                <c:pt idx="34">
                  <c:v>7914.3926579885738</c:v>
                </c:pt>
                <c:pt idx="35">
                  <c:v>8109.2134689790491</c:v>
                </c:pt>
                <c:pt idx="36">
                  <c:v>8308.8299920393165</c:v>
                </c:pt>
                <c:pt idx="37">
                  <c:v>8513.3602784912</c:v>
                </c:pt>
                <c:pt idx="38">
                  <c:v>8722.9252856096718</c:v>
                </c:pt>
                <c:pt idx="39">
                  <c:v>8937.6489481558383</c:v>
                </c:pt>
                <c:pt idx="40">
                  <c:v>9157.6582516707858</c:v>
                </c:pt>
                <c:pt idx="41">
                  <c:v>9383.0833075736282</c:v>
                </c:pt>
                <c:pt idx="42">
                  <c:v>9614.0574301081633</c:v>
                </c:pt>
                <c:pt idx="43">
                  <c:v>9850.7172151836603</c:v>
                </c:pt>
                <c:pt idx="44">
                  <c:v>10093.202621156386</c:v>
                </c:pt>
                <c:pt idx="45">
                  <c:v>10341.657051599646</c:v>
                </c:pt>
                <c:pt idx="46">
                  <c:v>10596.22744011131</c:v>
                </c:pt>
                <c:pt idx="47">
                  <c:v>10857.064337208942</c:v>
                </c:pt>
                <c:pt idx="48">
                  <c:v>11124.321999363952</c:v>
                </c:pt>
                <c:pt idx="49">
                  <c:v>11398.158480227421</c:v>
                </c:pt>
                <c:pt idx="50">
                  <c:v>11678.735724101523</c:v>
                </c:pt>
                <c:pt idx="51">
                  <c:v>11966.219661711859</c:v>
                </c:pt>
                <c:pt idx="52">
                  <c:v>12260.780308337315</c:v>
                </c:pt>
                <c:pt idx="53">
                  <c:v>12562.591864355485</c:v>
                </c:pt>
                <c:pt idx="54">
                  <c:v>12871.832818263134</c:v>
                </c:pt>
                <c:pt idx="55">
                  <c:v>13188.686052232595</c:v>
                </c:pt>
                <c:pt idx="56">
                  <c:v>13513.33895026656</c:v>
                </c:pt>
                <c:pt idx="57">
                  <c:v>13845.983509015203</c:v>
                </c:pt>
                <c:pt idx="58">
                  <c:v>14186.816451321181</c:v>
                </c:pt>
                <c:pt idx="59">
                  <c:v>14536.039342559667</c:v>
                </c:pt>
                <c:pt idx="60">
                  <c:v>14893.858709842225</c:v>
                </c:pt>
              </c:numCache>
            </c:numRef>
          </c:val>
        </c:ser>
        <c:ser>
          <c:idx val="4"/>
          <c:order val="5"/>
          <c:tx>
            <c:strRef>
              <c:f>Sheet2!$J$1</c:f>
              <c:strCache>
                <c:ptCount val="1"/>
                <c:pt idx="0">
                  <c:v>Impacto 10%</c:v>
                </c:pt>
              </c:strCache>
            </c:strRef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cat>
            <c:numRef>
              <c:f>Sheet2!$B$2:$B$62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Sheet2!$J$2:$J$62</c:f>
              <c:numCache>
                <c:formatCode>_(* #,##0_);_(* \(#,##0\);_(* "-"??_);_(@_)</c:formatCode>
                <c:ptCount val="61"/>
                <c:pt idx="22">
                  <c:v>5911.3124457590402</c:v>
                </c:pt>
                <c:pt idx="23">
                  <c:v>6048.2137493297487</c:v>
                </c:pt>
                <c:pt idx="24">
                  <c:v>6188.2855784125722</c:v>
                </c:pt>
                <c:pt idx="25">
                  <c:v>6331.6013598614609</c:v>
                </c:pt>
                <c:pt idx="26">
                  <c:v>6478.2362210380134</c:v>
                </c:pt>
                <c:pt idx="27">
                  <c:v>6628.2670291938839</c:v>
                </c:pt>
                <c:pt idx="28">
                  <c:v>6781.7724317652537</c:v>
                </c:pt>
                <c:pt idx="29">
                  <c:v>6938.8328976004923</c:v>
                </c:pt>
                <c:pt idx="30">
                  <c:v>7099.5307591426172</c:v>
                </c:pt>
                <c:pt idx="31">
                  <c:v>7263.9502555886666</c:v>
                </c:pt>
                <c:pt idx="32">
                  <c:v>7432.1775770486101</c:v>
                </c:pt>
                <c:pt idx="33">
                  <c:v>7604.3009097269423</c:v>
                </c:pt>
                <c:pt idx="34">
                  <c:v>7780.4104821506462</c:v>
                </c:pt>
                <c:pt idx="35">
                  <c:v>7960.5986124677638</c:v>
                </c:pt>
                <c:pt idx="36">
                  <c:v>8144.9597568413592</c:v>
                </c:pt>
                <c:pt idx="37">
                  <c:v>8333.590558964248</c:v>
                </c:pt>
                <c:pt idx="38">
                  <c:v>8526.5899007204534</c:v>
                </c:pt>
                <c:pt idx="39">
                  <c:v>8724.0589540199326</c:v>
                </c:pt>
                <c:pt idx="40">
                  <c:v>8926.1012338337659</c:v>
                </c:pt>
                <c:pt idx="41">
                  <c:v>9132.8226524575857</c:v>
                </c:pt>
                <c:pt idx="42">
                  <c:v>9344.3315750317161</c:v>
                </c:pt>
                <c:pt idx="43">
                  <c:v>9560.7388763471026</c:v>
                </c:pt>
                <c:pt idx="44">
                  <c:v>9782.1579989668353</c:v>
                </c:pt>
                <c:pt idx="45">
                  <c:v>10008.705012693707</c:v>
                </c:pt>
                <c:pt idx="46">
                  <c:v>10240.498675415</c:v>
                </c:pt>
                <c:pt idx="47">
                  <c:v>10477.660495356395</c:v>
                </c:pt>
                <c:pt idx="48">
                  <c:v>10720.314794777616</c:v>
                </c:pt>
                <c:pt idx="49">
                  <c:v>10968.588775143233</c:v>
                </c:pt>
                <c:pt idx="50">
                  <c:v>11222.612583802756</c:v>
                </c:pt>
                <c:pt idx="51">
                  <c:v>11482.519382214992</c:v>
                </c:pt>
                <c:pt idx="52">
                  <c:v>11748.445415752425</c:v>
                </c:pt>
                <c:pt idx="53">
                  <c:v>12020.530085122207</c:v>
                </c:pt>
                <c:pt idx="54">
                  <c:v>12298.916019441205</c:v>
                </c:pt>
                <c:pt idx="55">
                  <c:v>12583.749151003409</c:v>
                </c:pt>
                <c:pt idx="56">
                  <c:v>12875.178791778886</c:v>
                </c:pt>
                <c:pt idx="57">
                  <c:v>13173.357711684403</c:v>
                </c:pt>
                <c:pt idx="58">
                  <c:v>13478.442218666722</c:v>
                </c:pt>
                <c:pt idx="59">
                  <c:v>13790.592240640566</c:v>
                </c:pt>
                <c:pt idx="60">
                  <c:v>14109.971409324213</c:v>
                </c:pt>
              </c:numCache>
            </c:numRef>
          </c:val>
        </c:ser>
        <c:marker val="1"/>
        <c:axId val="74521216"/>
        <c:axId val="74543488"/>
      </c:lineChart>
      <c:catAx>
        <c:axId val="74521216"/>
        <c:scaling>
          <c:orientation val="minMax"/>
        </c:scaling>
        <c:axPos val="b"/>
        <c:numFmt formatCode="General" sourceLinked="1"/>
        <c:tickLblPos val="nextTo"/>
        <c:crossAx val="74543488"/>
        <c:crosses val="autoZero"/>
        <c:auto val="1"/>
        <c:lblAlgn val="ctr"/>
        <c:lblOffset val="100"/>
      </c:catAx>
      <c:valAx>
        <c:axId val="74543488"/>
        <c:scaling>
          <c:orientation val="minMax"/>
          <c:max val="16000"/>
          <c:min val="4000"/>
        </c:scaling>
        <c:axPos val="l"/>
        <c:majorGridlines>
          <c:spPr>
            <a:ln>
              <a:prstDash val="lgDash"/>
            </a:ln>
          </c:spPr>
        </c:majorGridlines>
        <c:numFmt formatCode="_(* #,##0_);_(* \(#,##0\);_(* &quot;-&quot;??_);_(@_)" sourceLinked="1"/>
        <c:tickLblPos val="nextTo"/>
        <c:crossAx val="74521216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29</xdr:row>
      <xdr:rowOff>66675</xdr:rowOff>
    </xdr:from>
    <xdr:to>
      <xdr:col>21</xdr:col>
      <xdr:colOff>314325</xdr:colOff>
      <xdr:row>53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45"/>
  <sheetViews>
    <sheetView workbookViewId="0">
      <selection activeCell="A2" sqref="A2"/>
    </sheetView>
  </sheetViews>
  <sheetFormatPr defaultRowHeight="15"/>
  <sheetData>
    <row r="2" spans="1:6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2012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>
      <c r="A4">
        <v>2013</v>
      </c>
      <c r="B4">
        <f>+B3*1.026</f>
        <v>102.60000000000001</v>
      </c>
      <c r="C4">
        <f>+B4*0.98</f>
        <v>100.548</v>
      </c>
      <c r="D4">
        <f>+B4*0.95</f>
        <v>97.47</v>
      </c>
      <c r="E4">
        <f>+B4*0.9</f>
        <v>92.34</v>
      </c>
      <c r="F4">
        <f>+F3*(1+$C$42/100)</f>
        <v>102.54546718771726</v>
      </c>
    </row>
    <row r="5" spans="1:6">
      <c r="A5">
        <v>2014</v>
      </c>
      <c r="B5">
        <f t="shared" ref="B5:B41" si="0">+B4*1.026</f>
        <v>105.26760000000002</v>
      </c>
      <c r="C5">
        <f t="shared" ref="C5:C41" si="1">+B5*0.98</f>
        <v>103.16224800000002</v>
      </c>
      <c r="D5">
        <f t="shared" ref="D5:D41" si="2">+B5*0.95</f>
        <v>100.00422</v>
      </c>
      <c r="E5">
        <f t="shared" ref="E5:E41" si="3">+B5*0.9</f>
        <v>94.74084000000002</v>
      </c>
      <c r="F5">
        <f t="shared" ref="F5:F41" si="4">+F4*(1+$C$42/100)</f>
        <v>105.15572840747198</v>
      </c>
    </row>
    <row r="6" spans="1:6">
      <c r="A6">
        <v>2015</v>
      </c>
      <c r="B6">
        <f t="shared" si="0"/>
        <v>108.00455760000001</v>
      </c>
      <c r="C6">
        <f t="shared" si="1"/>
        <v>105.84446644800001</v>
      </c>
      <c r="D6">
        <f t="shared" si="2"/>
        <v>102.60432972000001</v>
      </c>
      <c r="E6">
        <f t="shared" si="3"/>
        <v>97.204101840000007</v>
      </c>
      <c r="F6">
        <f t="shared" si="4"/>
        <v>107.83243297008927</v>
      </c>
    </row>
    <row r="7" spans="1:6">
      <c r="A7">
        <v>2016</v>
      </c>
      <c r="B7">
        <f t="shared" si="0"/>
        <v>110.81267609760002</v>
      </c>
      <c r="C7">
        <f t="shared" si="1"/>
        <v>108.59642257564802</v>
      </c>
      <c r="D7">
        <f t="shared" si="2"/>
        <v>105.27204229272002</v>
      </c>
      <c r="E7">
        <f t="shared" si="3"/>
        <v>99.731408487840014</v>
      </c>
      <c r="F7">
        <f t="shared" si="4"/>
        <v>110.57727216906011</v>
      </c>
    </row>
    <row r="8" spans="1:6">
      <c r="A8">
        <v>2017</v>
      </c>
      <c r="B8">
        <f t="shared" si="0"/>
        <v>113.69380567613761</v>
      </c>
      <c r="C8">
        <f t="shared" si="1"/>
        <v>111.41992956261485</v>
      </c>
      <c r="D8">
        <f t="shared" si="2"/>
        <v>108.00911539233073</v>
      </c>
      <c r="E8">
        <f t="shared" si="3"/>
        <v>102.32442510852385</v>
      </c>
      <c r="F8">
        <f t="shared" si="4"/>
        <v>113.39198034919634</v>
      </c>
    </row>
    <row r="9" spans="1:6">
      <c r="A9">
        <v>2018</v>
      </c>
      <c r="B9">
        <f t="shared" si="0"/>
        <v>116.6498446237172</v>
      </c>
      <c r="C9">
        <f t="shared" si="1"/>
        <v>114.31684773124286</v>
      </c>
      <c r="D9">
        <f t="shared" si="2"/>
        <v>110.81735239253133</v>
      </c>
      <c r="E9">
        <f t="shared" si="3"/>
        <v>104.98486016134548</v>
      </c>
      <c r="F9">
        <f t="shared" si="4"/>
        <v>116.27833600248795</v>
      </c>
    </row>
    <row r="10" spans="1:6">
      <c r="A10">
        <v>2019</v>
      </c>
      <c r="B10">
        <f t="shared" si="0"/>
        <v>119.68274058393385</v>
      </c>
      <c r="C10">
        <f t="shared" si="1"/>
        <v>117.28908577225518</v>
      </c>
      <c r="D10">
        <f t="shared" si="2"/>
        <v>113.69860355473715</v>
      </c>
      <c r="E10">
        <f t="shared" si="3"/>
        <v>107.71446652554047</v>
      </c>
      <c r="F10">
        <f t="shared" si="4"/>
        <v>119.23816289185491</v>
      </c>
    </row>
    <row r="11" spans="1:6">
      <c r="A11">
        <v>2020</v>
      </c>
      <c r="B11">
        <f t="shared" si="0"/>
        <v>122.79449183911613</v>
      </c>
      <c r="C11">
        <f t="shared" si="1"/>
        <v>120.33860200233381</v>
      </c>
      <c r="D11">
        <f t="shared" si="2"/>
        <v>116.65476724716032</v>
      </c>
      <c r="E11">
        <f t="shared" si="3"/>
        <v>110.51504265520452</v>
      </c>
      <c r="F11">
        <f t="shared" si="4"/>
        <v>122.27333120350394</v>
      </c>
    </row>
    <row r="12" spans="1:6">
      <c r="A12">
        <v>2021</v>
      </c>
      <c r="B12">
        <f t="shared" si="0"/>
        <v>125.98714862693316</v>
      </c>
      <c r="C12">
        <f t="shared" si="1"/>
        <v>123.4674056543945</v>
      </c>
      <c r="D12">
        <f t="shared" si="2"/>
        <v>119.6877911955865</v>
      </c>
      <c r="E12">
        <f t="shared" si="3"/>
        <v>113.38843376423985</v>
      </c>
      <c r="F12">
        <f t="shared" si="4"/>
        <v>125.38575872861799</v>
      </c>
    </row>
    <row r="13" spans="1:6">
      <c r="A13">
        <v>2022</v>
      </c>
      <c r="B13">
        <f t="shared" si="0"/>
        <v>129.26281449123343</v>
      </c>
      <c r="C13">
        <f t="shared" si="1"/>
        <v>126.67755820140876</v>
      </c>
      <c r="D13">
        <f t="shared" si="2"/>
        <v>122.79967376667175</v>
      </c>
      <c r="E13">
        <f t="shared" si="3"/>
        <v>116.33653304211009</v>
      </c>
      <c r="F13">
        <f t="shared" si="4"/>
        <v>128.5774120751253</v>
      </c>
    </row>
    <row r="14" spans="1:6">
      <c r="A14">
        <v>2023</v>
      </c>
      <c r="B14">
        <f t="shared" si="0"/>
        <v>132.6236476680055</v>
      </c>
      <c r="C14">
        <f t="shared" si="1"/>
        <v>129.9711747146454</v>
      </c>
      <c r="D14">
        <f t="shared" si="2"/>
        <v>125.99246528460522</v>
      </c>
      <c r="E14">
        <f t="shared" si="3"/>
        <v>119.36128290120496</v>
      </c>
      <c r="F14">
        <f t="shared" si="4"/>
        <v>131.85030791031363</v>
      </c>
    </row>
    <row r="15" spans="1:6">
      <c r="A15">
        <v>2024</v>
      </c>
      <c r="B15">
        <f t="shared" si="0"/>
        <v>136.07186250737365</v>
      </c>
      <c r="C15">
        <f t="shared" si="1"/>
        <v>133.35042525722616</v>
      </c>
      <c r="D15">
        <f t="shared" si="2"/>
        <v>129.26826938200497</v>
      </c>
      <c r="E15">
        <f t="shared" si="3"/>
        <v>122.4646762566363</v>
      </c>
      <c r="F15">
        <f t="shared" si="4"/>
        <v>135.20651423507485</v>
      </c>
    </row>
    <row r="16" spans="1:6">
      <c r="A16">
        <v>2025</v>
      </c>
      <c r="B16">
        <f t="shared" si="0"/>
        <v>139.60973093256538</v>
      </c>
      <c r="C16">
        <f t="shared" si="1"/>
        <v>136.81753631391408</v>
      </c>
      <c r="D16">
        <f t="shared" si="2"/>
        <v>132.62924438593711</v>
      </c>
      <c r="E16">
        <f t="shared" si="3"/>
        <v>125.64875783930884</v>
      </c>
      <c r="F16">
        <f t="shared" si="4"/>
        <v>138.64815169058494</v>
      </c>
    </row>
    <row r="17" spans="1:6">
      <c r="A17">
        <v>2026</v>
      </c>
      <c r="B17">
        <f t="shared" si="0"/>
        <v>143.2395839368121</v>
      </c>
      <c r="C17">
        <f t="shared" si="1"/>
        <v>140.37479225807584</v>
      </c>
      <c r="D17">
        <f t="shared" si="2"/>
        <v>136.07760473997149</v>
      </c>
      <c r="E17">
        <f t="shared" si="3"/>
        <v>128.91562554313089</v>
      </c>
      <c r="F17">
        <f t="shared" si="4"/>
        <v>142.17739489824524</v>
      </c>
    </row>
    <row r="18" spans="1:6">
      <c r="A18">
        <v>2027</v>
      </c>
      <c r="B18">
        <f t="shared" si="0"/>
        <v>146.9638131191692</v>
      </c>
      <c r="C18">
        <f t="shared" si="1"/>
        <v>144.02453685678583</v>
      </c>
      <c r="D18">
        <f t="shared" si="2"/>
        <v>139.61562246321074</v>
      </c>
      <c r="E18">
        <f t="shared" si="3"/>
        <v>132.26743180725228</v>
      </c>
      <c r="F18">
        <f t="shared" si="4"/>
        <v>145.79647383373128</v>
      </c>
    </row>
    <row r="19" spans="1:6">
      <c r="A19">
        <v>2028</v>
      </c>
      <c r="B19">
        <f t="shared" si="0"/>
        <v>150.7848722602676</v>
      </c>
      <c r="C19">
        <f t="shared" si="1"/>
        <v>147.76917481506226</v>
      </c>
      <c r="D19">
        <f t="shared" si="2"/>
        <v>143.24562864725422</v>
      </c>
      <c r="E19">
        <f t="shared" si="3"/>
        <v>135.70638503424084</v>
      </c>
      <c r="F19">
        <f t="shared" si="4"/>
        <v>149.50767523601769</v>
      </c>
    </row>
    <row r="20" spans="1:6">
      <c r="A20">
        <v>2029</v>
      </c>
      <c r="B20">
        <f t="shared" si="0"/>
        <v>154.70527893903457</v>
      </c>
      <c r="C20">
        <f t="shared" si="1"/>
        <v>151.61117336025387</v>
      </c>
      <c r="D20">
        <f t="shared" si="2"/>
        <v>146.97001499208284</v>
      </c>
      <c r="E20">
        <f t="shared" si="3"/>
        <v>139.23475104513111</v>
      </c>
      <c r="F20">
        <f t="shared" si="4"/>
        <v>153.3133440522694</v>
      </c>
    </row>
    <row r="21" spans="1:6">
      <c r="A21">
        <v>2030</v>
      </c>
      <c r="B21">
        <f t="shared" si="0"/>
        <v>158.72761619144947</v>
      </c>
      <c r="C21">
        <f t="shared" si="1"/>
        <v>155.55306386762047</v>
      </c>
      <c r="D21">
        <f t="shared" si="2"/>
        <v>150.79123538187699</v>
      </c>
      <c r="E21">
        <f t="shared" si="3"/>
        <v>142.85485457230453</v>
      </c>
      <c r="F21">
        <f t="shared" si="4"/>
        <v>157.21588491951201</v>
      </c>
    </row>
    <row r="22" spans="1:6">
      <c r="A22">
        <v>2031</v>
      </c>
      <c r="B22">
        <f t="shared" si="0"/>
        <v>162.85453421242715</v>
      </c>
      <c r="C22">
        <f t="shared" si="1"/>
        <v>159.59744352817862</v>
      </c>
      <c r="D22">
        <f t="shared" si="2"/>
        <v>154.71180750180579</v>
      </c>
      <c r="E22">
        <f t="shared" si="3"/>
        <v>146.56908079118443</v>
      </c>
      <c r="F22">
        <f t="shared" si="4"/>
        <v>161.21776368401751</v>
      </c>
    </row>
    <row r="23" spans="1:6">
      <c r="A23">
        <v>2032</v>
      </c>
      <c r="B23">
        <f t="shared" si="0"/>
        <v>167.08875210195026</v>
      </c>
      <c r="C23">
        <f t="shared" si="1"/>
        <v>163.74697705991125</v>
      </c>
      <c r="D23">
        <f t="shared" si="2"/>
        <v>158.73431449685273</v>
      </c>
      <c r="E23">
        <f t="shared" si="3"/>
        <v>150.37987689175523</v>
      </c>
      <c r="F23">
        <f t="shared" si="4"/>
        <v>165.32150895936573</v>
      </c>
    </row>
    <row r="24" spans="1:6">
      <c r="A24">
        <v>2033</v>
      </c>
      <c r="B24">
        <f t="shared" si="0"/>
        <v>171.43305965660096</v>
      </c>
      <c r="C24">
        <f t="shared" si="1"/>
        <v>168.00439846346893</v>
      </c>
      <c r="D24">
        <f t="shared" si="2"/>
        <v>162.86140667377092</v>
      </c>
      <c r="E24">
        <f t="shared" si="3"/>
        <v>154.28975369094087</v>
      </c>
      <c r="F24">
        <f t="shared" si="4"/>
        <v>169.52971372416545</v>
      </c>
    </row>
    <row r="25" spans="1:6">
      <c r="A25">
        <v>2034</v>
      </c>
      <c r="B25">
        <f t="shared" si="0"/>
        <v>175.89031920767258</v>
      </c>
      <c r="C25">
        <f t="shared" si="1"/>
        <v>172.37251282351912</v>
      </c>
      <c r="D25">
        <f t="shared" si="2"/>
        <v>167.09580324728893</v>
      </c>
      <c r="E25">
        <f t="shared" si="3"/>
        <v>158.30128728690534</v>
      </c>
      <c r="F25">
        <f t="shared" si="4"/>
        <v>173.8450369604451</v>
      </c>
    </row>
    <row r="26" spans="1:6">
      <c r="A26">
        <v>2035</v>
      </c>
      <c r="B26">
        <f t="shared" si="0"/>
        <v>180.46346750707207</v>
      </c>
      <c r="C26">
        <f t="shared" si="1"/>
        <v>176.85419815693064</v>
      </c>
      <c r="D26">
        <f t="shared" si="2"/>
        <v>171.44029413171845</v>
      </c>
      <c r="E26">
        <f t="shared" si="3"/>
        <v>162.41712075636485</v>
      </c>
      <c r="F26">
        <f t="shared" si="4"/>
        <v>178.27020533374818</v>
      </c>
    </row>
    <row r="27" spans="1:6">
      <c r="A27">
        <v>2036</v>
      </c>
      <c r="B27">
        <f t="shared" si="0"/>
        <v>185.15551766225593</v>
      </c>
      <c r="C27">
        <f t="shared" si="1"/>
        <v>181.45240730901082</v>
      </c>
      <c r="D27">
        <f t="shared" si="2"/>
        <v>175.89774177914313</v>
      </c>
      <c r="E27">
        <f t="shared" si="3"/>
        <v>166.63996589603033</v>
      </c>
      <c r="F27">
        <f t="shared" si="4"/>
        <v>182.80801491599493</v>
      </c>
    </row>
    <row r="28" spans="1:6">
      <c r="A28">
        <v>2037</v>
      </c>
      <c r="B28">
        <f t="shared" si="0"/>
        <v>189.96956112147458</v>
      </c>
      <c r="C28">
        <f t="shared" si="1"/>
        <v>186.17016989904508</v>
      </c>
      <c r="D28">
        <f t="shared" si="2"/>
        <v>180.47108306540085</v>
      </c>
      <c r="E28">
        <f t="shared" si="3"/>
        <v>170.97260500932714</v>
      </c>
      <c r="F28">
        <f t="shared" si="4"/>
        <v>187.46133295219886</v>
      </c>
    </row>
    <row r="29" spans="1:6">
      <c r="A29">
        <v>2038</v>
      </c>
      <c r="B29">
        <f t="shared" si="0"/>
        <v>194.90876971063292</v>
      </c>
      <c r="C29">
        <f t="shared" si="1"/>
        <v>191.01059431642025</v>
      </c>
      <c r="D29">
        <f t="shared" si="2"/>
        <v>185.16333122510127</v>
      </c>
      <c r="E29">
        <f t="shared" si="3"/>
        <v>175.41789273956962</v>
      </c>
      <c r="F29">
        <f t="shared" si="4"/>
        <v>192.23309967215448</v>
      </c>
    </row>
    <row r="30" spans="1:6">
      <c r="A30">
        <v>2039</v>
      </c>
      <c r="B30">
        <f t="shared" si="0"/>
        <v>199.97639772310939</v>
      </c>
      <c r="C30">
        <f t="shared" si="1"/>
        <v>195.97686976864719</v>
      </c>
      <c r="D30">
        <f t="shared" si="2"/>
        <v>189.97757783695391</v>
      </c>
      <c r="E30">
        <f t="shared" si="3"/>
        <v>179.97875795079844</v>
      </c>
      <c r="F30">
        <f t="shared" si="4"/>
        <v>197.12633014824101</v>
      </c>
    </row>
    <row r="31" spans="1:6">
      <c r="A31">
        <v>2040</v>
      </c>
      <c r="B31">
        <f t="shared" si="0"/>
        <v>205.17578406391024</v>
      </c>
      <c r="C31">
        <f t="shared" si="1"/>
        <v>201.07226838263205</v>
      </c>
      <c r="D31">
        <f t="shared" si="2"/>
        <v>194.91699486071471</v>
      </c>
      <c r="E31">
        <f t="shared" si="3"/>
        <v>184.65820565751923</v>
      </c>
      <c r="F31">
        <f t="shared" si="4"/>
        <v>202.1441162005157</v>
      </c>
    </row>
    <row r="32" spans="1:6">
      <c r="A32">
        <v>2041</v>
      </c>
      <c r="B32">
        <f t="shared" si="0"/>
        <v>210.51035444957191</v>
      </c>
      <c r="C32">
        <f t="shared" si="1"/>
        <v>206.30014736058047</v>
      </c>
      <c r="D32">
        <f t="shared" si="2"/>
        <v>199.9848367270933</v>
      </c>
      <c r="E32">
        <f t="shared" si="3"/>
        <v>189.45931900461471</v>
      </c>
      <c r="F32">
        <f t="shared" si="4"/>
        <v>207.28962835030089</v>
      </c>
    </row>
    <row r="33" spans="1:6">
      <c r="A33">
        <v>2042</v>
      </c>
      <c r="B33">
        <f t="shared" si="0"/>
        <v>215.98362366526078</v>
      </c>
      <c r="C33">
        <f t="shared" si="1"/>
        <v>211.66395119195556</v>
      </c>
      <c r="D33">
        <f t="shared" si="2"/>
        <v>205.18444248199773</v>
      </c>
      <c r="E33">
        <f t="shared" si="3"/>
        <v>194.38526129873472</v>
      </c>
      <c r="F33">
        <f t="shared" si="4"/>
        <v>212.56611782349887</v>
      </c>
    </row>
    <row r="34" spans="1:6">
      <c r="A34">
        <v>2043</v>
      </c>
      <c r="B34">
        <f t="shared" si="0"/>
        <v>221.59919788055757</v>
      </c>
      <c r="C34">
        <f t="shared" si="1"/>
        <v>217.16721392294642</v>
      </c>
      <c r="D34">
        <f t="shared" si="2"/>
        <v>210.51923798652967</v>
      </c>
      <c r="E34">
        <f t="shared" si="3"/>
        <v>199.43927809250181</v>
      </c>
      <c r="F34">
        <f t="shared" si="4"/>
        <v>217.97691860490045</v>
      </c>
    </row>
    <row r="35" spans="1:6">
      <c r="A35">
        <v>2044</v>
      </c>
      <c r="B35">
        <f t="shared" si="0"/>
        <v>227.36077702545208</v>
      </c>
      <c r="C35">
        <f t="shared" si="1"/>
        <v>222.81356148494302</v>
      </c>
      <c r="D35">
        <f t="shared" si="2"/>
        <v>215.99273817417946</v>
      </c>
      <c r="E35">
        <f t="shared" si="3"/>
        <v>204.62469932290688</v>
      </c>
      <c r="F35">
        <f t="shared" si="4"/>
        <v>223.52544954478535</v>
      </c>
    </row>
    <row r="36" spans="1:6">
      <c r="A36">
        <v>2045</v>
      </c>
      <c r="B36">
        <f t="shared" si="0"/>
        <v>233.27215722811383</v>
      </c>
      <c r="C36">
        <f t="shared" si="1"/>
        <v>228.60671408355154</v>
      </c>
      <c r="D36">
        <f t="shared" si="2"/>
        <v>221.60854936670813</v>
      </c>
      <c r="E36">
        <f t="shared" si="3"/>
        <v>209.94494150530244</v>
      </c>
      <c r="F36">
        <f t="shared" si="4"/>
        <v>229.21521651914537</v>
      </c>
    </row>
    <row r="37" spans="1:6">
      <c r="A37">
        <v>2046</v>
      </c>
      <c r="B37">
        <f t="shared" si="0"/>
        <v>239.3372333160448</v>
      </c>
      <c r="C37">
        <f t="shared" si="1"/>
        <v>234.55048864972389</v>
      </c>
      <c r="D37">
        <f t="shared" si="2"/>
        <v>227.37037165024256</v>
      </c>
      <c r="E37">
        <f t="shared" si="3"/>
        <v>215.40350998444032</v>
      </c>
      <c r="F37">
        <f t="shared" si="4"/>
        <v>235.04981464489529</v>
      </c>
    </row>
    <row r="38" spans="1:6">
      <c r="A38">
        <v>2047</v>
      </c>
      <c r="B38">
        <f t="shared" si="0"/>
        <v>245.56000138226196</v>
      </c>
      <c r="C38">
        <f t="shared" si="1"/>
        <v>240.64880135461672</v>
      </c>
      <c r="D38">
        <f t="shared" si="2"/>
        <v>233.28200131314884</v>
      </c>
      <c r="E38">
        <f t="shared" si="3"/>
        <v>221.00400124403578</v>
      </c>
      <c r="F38">
        <f t="shared" si="4"/>
        <v>241.03293055147137</v>
      </c>
    </row>
    <row r="39" spans="1:6">
      <c r="A39">
        <v>2048</v>
      </c>
      <c r="B39">
        <f t="shared" si="0"/>
        <v>251.94456141820078</v>
      </c>
      <c r="C39">
        <f t="shared" si="1"/>
        <v>246.90567018983677</v>
      </c>
      <c r="D39">
        <f t="shared" si="2"/>
        <v>239.34733334729071</v>
      </c>
      <c r="E39">
        <f t="shared" si="3"/>
        <v>226.75010527638071</v>
      </c>
      <c r="F39">
        <f t="shared" si="4"/>
        <v>247.16834471025243</v>
      </c>
    </row>
    <row r="40" spans="1:6">
      <c r="A40">
        <v>2049</v>
      </c>
      <c r="B40">
        <f t="shared" si="0"/>
        <v>258.49512001507401</v>
      </c>
      <c r="C40">
        <f t="shared" si="1"/>
        <v>253.32521761477253</v>
      </c>
      <c r="D40">
        <f t="shared" si="2"/>
        <v>245.57036401432029</v>
      </c>
      <c r="E40">
        <f t="shared" si="3"/>
        <v>232.6456080135666</v>
      </c>
      <c r="F40">
        <f t="shared" si="4"/>
        <v>253.4599338232758</v>
      </c>
    </row>
    <row r="41" spans="1:6">
      <c r="A41">
        <v>2050</v>
      </c>
      <c r="B41">
        <f t="shared" si="0"/>
        <v>265.21599313546596</v>
      </c>
      <c r="C41">
        <f t="shared" si="1"/>
        <v>259.91167327275662</v>
      </c>
      <c r="D41">
        <f t="shared" si="2"/>
        <v>251.95519347869265</v>
      </c>
      <c r="E41">
        <f t="shared" si="3"/>
        <v>238.69439382191936</v>
      </c>
      <c r="F41">
        <f t="shared" si="4"/>
        <v>259.91167327275718</v>
      </c>
    </row>
    <row r="42" spans="1:6">
      <c r="B42" s="2">
        <f>+(((B41/B3)^(1/(2050-2012)))-1)*100</f>
        <v>2.6000000000000023</v>
      </c>
      <c r="C42" s="2">
        <f>+(((C41/C3)^(1/(2050-2012)))-1)*100</f>
        <v>2.5454671877172652</v>
      </c>
      <c r="D42" s="2">
        <f>+(((D41/D3)^(1/(2050-2012)))-1)*100</f>
        <v>2.4616015329215202</v>
      </c>
      <c r="E42" s="2">
        <f>+(((E41/E3)^(1/(2050-2012)))-1)*100</f>
        <v>2.3159206153774869</v>
      </c>
      <c r="F42" s="2">
        <f>+(((F41/F3)^(1/(2050-2012)))-1)*100</f>
        <v>2.5454671877172652</v>
      </c>
    </row>
    <row r="43" spans="1:6">
      <c r="C43" s="2">
        <f>+B42-C42</f>
        <v>5.4532812282737098E-2</v>
      </c>
      <c r="D43" s="2">
        <f>+B42-D42</f>
        <v>0.13839846707848213</v>
      </c>
      <c r="E43" s="2">
        <f>+B42-E42</f>
        <v>0.28407938462251536</v>
      </c>
      <c r="F43" s="2">
        <f>+B42-F42</f>
        <v>5.4532812282737098E-2</v>
      </c>
    </row>
    <row r="44" spans="1:6">
      <c r="F44" s="2"/>
    </row>
    <row r="45" spans="1:6">
      <c r="F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4"/>
  <sheetViews>
    <sheetView tabSelected="1" topLeftCell="G22" workbookViewId="0">
      <selection activeCell="S60" sqref="S60"/>
    </sheetView>
  </sheetViews>
  <sheetFormatPr defaultRowHeight="15"/>
  <cols>
    <col min="5" max="5" width="9.5703125" bestFit="1" customWidth="1"/>
    <col min="6" max="6" width="10.5703125" bestFit="1" customWidth="1"/>
    <col min="7" max="7" width="10.5703125" customWidth="1"/>
    <col min="8" max="10" width="10.5703125" bestFit="1" customWidth="1"/>
  </cols>
  <sheetData>
    <row r="1" spans="1:10"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12</v>
      </c>
    </row>
    <row r="2" spans="1:10">
      <c r="A2">
        <v>1</v>
      </c>
      <c r="B2">
        <v>1990</v>
      </c>
      <c r="C2">
        <v>1573932.1337905601</v>
      </c>
      <c r="D2">
        <v>383220.641</v>
      </c>
      <c r="E2" s="4">
        <v>4107.1173245873197</v>
      </c>
      <c r="F2" s="4"/>
      <c r="G2" s="4"/>
      <c r="H2" s="4"/>
      <c r="I2" s="4"/>
      <c r="J2" s="4"/>
    </row>
    <row r="3" spans="1:10">
      <c r="A3">
        <v>2</v>
      </c>
      <c r="B3">
        <v>1991</v>
      </c>
      <c r="C3">
        <v>1625917.8718894301</v>
      </c>
      <c r="D3">
        <v>390655.53699400002</v>
      </c>
      <c r="E3" s="4">
        <v>4162.0243870097702</v>
      </c>
      <c r="F3" s="4"/>
      <c r="G3" s="4"/>
      <c r="H3" s="4"/>
      <c r="I3" s="4"/>
      <c r="J3" s="4"/>
    </row>
    <row r="4" spans="1:10">
      <c r="A4">
        <v>3</v>
      </c>
      <c r="B4">
        <v>1992</v>
      </c>
      <c r="C4">
        <v>1668951.3405754899</v>
      </c>
      <c r="D4">
        <v>398161.65318199998</v>
      </c>
      <c r="E4" s="4">
        <v>4191.6425834524498</v>
      </c>
      <c r="F4" s="4"/>
      <c r="G4" s="4"/>
      <c r="H4" s="4"/>
      <c r="I4" s="4"/>
      <c r="J4" s="4"/>
    </row>
    <row r="5" spans="1:10">
      <c r="A5">
        <v>4</v>
      </c>
      <c r="B5">
        <v>1993</v>
      </c>
      <c r="C5">
        <v>1729047.77175671</v>
      </c>
      <c r="D5">
        <v>405673.58203799999</v>
      </c>
      <c r="E5" s="4">
        <v>4262.1650714113903</v>
      </c>
      <c r="F5" s="4"/>
      <c r="G5" s="4"/>
      <c r="H5" s="4"/>
      <c r="I5" s="4"/>
      <c r="J5" s="4"/>
    </row>
    <row r="6" spans="1:10">
      <c r="A6">
        <v>5</v>
      </c>
      <c r="B6">
        <v>1994</v>
      </c>
      <c r="C6">
        <v>1811456.7472880201</v>
      </c>
      <c r="D6">
        <v>413125.91618599999</v>
      </c>
      <c r="E6" s="4">
        <v>4384.7569864691304</v>
      </c>
      <c r="F6" s="4"/>
      <c r="G6" s="4"/>
      <c r="H6" s="4"/>
      <c r="I6" s="4"/>
      <c r="J6" s="4"/>
    </row>
    <row r="7" spans="1:10">
      <c r="A7">
        <v>6</v>
      </c>
      <c r="B7">
        <v>1995</v>
      </c>
      <c r="C7">
        <v>1828054.24490771</v>
      </c>
      <c r="D7">
        <v>420453.24800000002</v>
      </c>
      <c r="E7" s="4">
        <v>4347.8181072529396</v>
      </c>
      <c r="F7" s="4"/>
      <c r="G7" s="4"/>
      <c r="H7" s="4"/>
      <c r="I7" s="4"/>
      <c r="J7" s="4"/>
    </row>
    <row r="8" spans="1:10">
      <c r="A8">
        <v>7</v>
      </c>
      <c r="B8">
        <v>1996</v>
      </c>
      <c r="C8">
        <v>1888831.08927351</v>
      </c>
      <c r="D8">
        <v>427655.921432</v>
      </c>
      <c r="E8" s="4">
        <v>4416.70743842102</v>
      </c>
      <c r="F8" s="4"/>
      <c r="G8" s="4"/>
      <c r="H8" s="4"/>
      <c r="I8" s="4"/>
      <c r="J8" s="4"/>
    </row>
    <row r="9" spans="1:10">
      <c r="A9">
        <v>8</v>
      </c>
      <c r="B9">
        <v>1997</v>
      </c>
      <c r="C9">
        <v>1985646.6998215299</v>
      </c>
      <c r="D9">
        <v>434777.54147599998</v>
      </c>
      <c r="E9" s="4">
        <v>4567.0406366450698</v>
      </c>
      <c r="F9" s="4"/>
      <c r="G9" s="4"/>
      <c r="H9" s="4"/>
      <c r="I9" s="4"/>
      <c r="J9" s="4"/>
    </row>
    <row r="10" spans="1:10">
      <c r="A10">
        <v>9</v>
      </c>
      <c r="B10">
        <v>1998</v>
      </c>
      <c r="C10">
        <v>2031523.67099455</v>
      </c>
      <c r="D10">
        <v>441817.59232400003</v>
      </c>
      <c r="E10" s="4">
        <v>4598.10497881842</v>
      </c>
      <c r="F10" s="4"/>
      <c r="G10" s="4"/>
      <c r="H10" s="4"/>
      <c r="I10" s="4"/>
      <c r="J10" s="4"/>
    </row>
    <row r="11" spans="1:10">
      <c r="A11">
        <v>10</v>
      </c>
      <c r="B11">
        <v>1999</v>
      </c>
      <c r="C11">
        <v>2049617.3533081899</v>
      </c>
      <c r="D11">
        <v>448775.55801799998</v>
      </c>
      <c r="E11" s="4">
        <v>4567.1323152273499</v>
      </c>
      <c r="F11" s="4"/>
      <c r="G11" s="4"/>
      <c r="H11" s="4"/>
      <c r="I11" s="4"/>
      <c r="J11" s="4"/>
    </row>
    <row r="12" spans="1:10">
      <c r="A12">
        <v>11</v>
      </c>
      <c r="B12">
        <v>2000</v>
      </c>
      <c r="C12">
        <v>2148377.1954724402</v>
      </c>
      <c r="D12">
        <v>455650.92300000001</v>
      </c>
      <c r="E12" s="4">
        <v>4714.9628959984202</v>
      </c>
      <c r="F12" s="4"/>
      <c r="G12" s="4"/>
      <c r="H12" s="4"/>
      <c r="I12" s="4"/>
      <c r="J12" s="4"/>
    </row>
    <row r="13" spans="1:10">
      <c r="A13">
        <v>12</v>
      </c>
      <c r="B13">
        <v>2001</v>
      </c>
      <c r="C13">
        <v>2170947.70011308</v>
      </c>
      <c r="D13">
        <v>462450.65467000002</v>
      </c>
      <c r="E13" s="4">
        <v>4694.4418354478103</v>
      </c>
      <c r="F13" s="4"/>
      <c r="G13" s="4"/>
      <c r="H13" s="4"/>
      <c r="I13" s="4"/>
      <c r="J13" s="4"/>
    </row>
    <row r="14" spans="1:10">
      <c r="A14">
        <v>13</v>
      </c>
      <c r="B14">
        <v>2002</v>
      </c>
      <c r="C14">
        <v>2198540.9452832998</v>
      </c>
      <c r="D14">
        <v>469175.09706</v>
      </c>
      <c r="E14" s="4">
        <v>4685.9710991910097</v>
      </c>
      <c r="F14" s="4"/>
      <c r="G14" s="4"/>
      <c r="H14" s="4"/>
      <c r="I14" s="4"/>
      <c r="J14" s="4"/>
    </row>
    <row r="15" spans="1:10">
      <c r="A15">
        <v>14</v>
      </c>
      <c r="B15">
        <v>2003</v>
      </c>
      <c r="C15">
        <v>2226232.1684393398</v>
      </c>
      <c r="D15">
        <v>475813.79868000001</v>
      </c>
      <c r="E15" s="4">
        <v>4678.7885820363699</v>
      </c>
      <c r="F15" s="4"/>
      <c r="G15" s="4"/>
      <c r="H15" s="4"/>
      <c r="I15" s="4"/>
      <c r="J15" s="4"/>
    </row>
    <row r="16" spans="1:10">
      <c r="A16">
        <v>15</v>
      </c>
      <c r="B16">
        <v>2004</v>
      </c>
      <c r="C16">
        <v>2353585.6617684499</v>
      </c>
      <c r="D16">
        <v>482356.30778999999</v>
      </c>
      <c r="E16" s="4">
        <v>4879.3508527997001</v>
      </c>
      <c r="F16" s="4"/>
      <c r="G16" s="4"/>
      <c r="H16" s="4"/>
      <c r="I16" s="4"/>
      <c r="J16" s="4"/>
    </row>
    <row r="17" spans="1:10">
      <c r="A17">
        <v>16</v>
      </c>
      <c r="B17">
        <v>2005</v>
      </c>
      <c r="C17">
        <v>2449235.1033361098</v>
      </c>
      <c r="D17">
        <v>488792.17300000001</v>
      </c>
      <c r="E17" s="4">
        <v>5010.7903494111497</v>
      </c>
      <c r="F17" s="4"/>
      <c r="G17" s="4"/>
      <c r="H17" s="4"/>
      <c r="I17" s="4"/>
      <c r="J17" s="4"/>
    </row>
    <row r="18" spans="1:10">
      <c r="A18">
        <v>17</v>
      </c>
      <c r="B18">
        <v>2006</v>
      </c>
      <c r="C18">
        <v>2576314.4378243699</v>
      </c>
      <c r="D18">
        <v>495103.88013200002</v>
      </c>
      <c r="E18" s="4">
        <v>5203.5836138821996</v>
      </c>
      <c r="F18" s="4"/>
      <c r="G18" s="4"/>
      <c r="H18" s="4"/>
      <c r="I18" s="4"/>
      <c r="J18" s="4"/>
    </row>
    <row r="19" spans="1:10">
      <c r="A19">
        <v>18</v>
      </c>
      <c r="B19">
        <v>2007</v>
      </c>
      <c r="C19">
        <v>2713254.6466869898</v>
      </c>
      <c r="D19">
        <v>501298.39708600001</v>
      </c>
      <c r="E19" s="4">
        <v>5412.4542636858196</v>
      </c>
      <c r="F19" s="4"/>
      <c r="G19" s="4"/>
      <c r="H19" s="4"/>
      <c r="I19" s="4"/>
      <c r="J19" s="4"/>
    </row>
    <row r="20" spans="1:10">
      <c r="A20">
        <v>19</v>
      </c>
      <c r="B20">
        <v>2008</v>
      </c>
      <c r="C20">
        <v>2817770.0787708801</v>
      </c>
      <c r="D20">
        <v>507401.99467400002</v>
      </c>
      <c r="E20" s="4">
        <v>5553.3287380576203</v>
      </c>
      <c r="F20" s="4"/>
      <c r="G20" s="4"/>
      <c r="H20" s="4"/>
      <c r="I20" s="4"/>
      <c r="J20" s="4"/>
    </row>
    <row r="21" spans="1:10">
      <c r="A21">
        <v>20</v>
      </c>
      <c r="B21">
        <v>2009</v>
      </c>
      <c r="C21">
        <v>2767665.1097148899</v>
      </c>
      <c r="D21">
        <v>513440.94400800002</v>
      </c>
      <c r="E21" s="4">
        <v>5390.42540727288</v>
      </c>
      <c r="F21" s="4"/>
      <c r="G21" s="4"/>
      <c r="H21" s="4"/>
      <c r="I21" s="4"/>
      <c r="J21" s="4"/>
    </row>
    <row r="22" spans="1:10">
      <c r="A22">
        <v>21</v>
      </c>
      <c r="B22">
        <v>2010</v>
      </c>
      <c r="C22">
        <v>2926340.3173219599</v>
      </c>
      <c r="D22">
        <v>519441.516</v>
      </c>
      <c r="E22" s="4">
        <v>5633.6280932191703</v>
      </c>
      <c r="F22" s="4"/>
      <c r="G22" s="4"/>
      <c r="H22" s="4"/>
      <c r="I22" s="4"/>
      <c r="J22" s="4"/>
    </row>
    <row r="23" spans="1:10">
      <c r="A23">
        <v>22</v>
      </c>
      <c r="B23">
        <v>2011</v>
      </c>
      <c r="C23">
        <v>3043493.9873337699</v>
      </c>
      <c r="D23">
        <v>525429.79004200001</v>
      </c>
      <c r="E23" s="4">
        <v>5792.3894781270201</v>
      </c>
      <c r="F23" s="4"/>
      <c r="G23" s="4"/>
      <c r="H23" s="4"/>
      <c r="I23" s="4"/>
      <c r="J23" s="4"/>
    </row>
    <row r="24" spans="1:10">
      <c r="A24">
        <v>23</v>
      </c>
      <c r="B24">
        <v>2012</v>
      </c>
      <c r="C24">
        <v>3141201.9889137</v>
      </c>
      <c r="D24">
        <v>531388.25222599995</v>
      </c>
      <c r="E24" s="4">
        <v>5911.3124457590402</v>
      </c>
      <c r="F24" s="4">
        <v>5911.3124457590402</v>
      </c>
      <c r="G24" s="4">
        <v>5911.3124457590402</v>
      </c>
      <c r="H24" s="4">
        <v>5911.3124457590402</v>
      </c>
      <c r="I24" s="4">
        <v>5911.3124457590402</v>
      </c>
      <c r="J24" s="4">
        <v>5911.3124457590402</v>
      </c>
    </row>
    <row r="25" spans="1:10">
      <c r="B25">
        <v>2013</v>
      </c>
      <c r="E25" s="4"/>
      <c r="F25" s="4">
        <f>+F24*1.026</f>
        <v>6065.006569348775</v>
      </c>
      <c r="G25" s="4">
        <f>+G24*(1+G$63)</f>
        <v>6063.4026932205261</v>
      </c>
      <c r="H25" s="4">
        <f>+H24*(1+H$63)</f>
        <v>6061.7829644292833</v>
      </c>
      <c r="I25" s="4">
        <f t="shared" ref="I25:J25" si="0">+I24*(1+I$63)</f>
        <v>6056.8254035396258</v>
      </c>
      <c r="J25" s="4">
        <f t="shared" si="0"/>
        <v>6048.2137493297487</v>
      </c>
    </row>
    <row r="26" spans="1:10">
      <c r="B26">
        <v>2014</v>
      </c>
      <c r="E26" s="4"/>
      <c r="F26" s="4">
        <f t="shared" ref="F26:F62" si="1">+F25*1.026</f>
        <v>6222.6967401518432</v>
      </c>
      <c r="G26" s="4">
        <f t="shared" ref="G26:G61" si="2">+G25*(1+G$63)</f>
        <v>6219.4060215054578</v>
      </c>
      <c r="H26" s="4">
        <f t="shared" ref="H26:H61" si="3">+H25*(1+H$63)</f>
        <v>6216.0836607794654</v>
      </c>
      <c r="I26" s="4">
        <f t="shared" ref="I26:I61" si="4">+I25*(1+I$63)</f>
        <v>6205.9203105195375</v>
      </c>
      <c r="J26" s="4">
        <f t="shared" ref="J26:J61" si="5">+J25*(1+J$63)</f>
        <v>6188.2855784125722</v>
      </c>
    </row>
    <row r="27" spans="1:10">
      <c r="B27">
        <v>2015</v>
      </c>
      <c r="E27" s="4"/>
      <c r="F27" s="4">
        <f t="shared" si="1"/>
        <v>6384.4868553957913</v>
      </c>
      <c r="G27" s="4">
        <f t="shared" si="2"/>
        <v>6379.4231090056874</v>
      </c>
      <c r="H27" s="4">
        <f t="shared" si="3"/>
        <v>6374.3120307256613</v>
      </c>
      <c r="I27" s="4">
        <f t="shared" si="4"/>
        <v>6358.685340015174</v>
      </c>
      <c r="J27" s="4">
        <f t="shared" si="5"/>
        <v>6331.6013598614609</v>
      </c>
    </row>
    <row r="28" spans="1:10">
      <c r="B28">
        <v>2016</v>
      </c>
      <c r="E28" s="4"/>
      <c r="F28" s="4">
        <f t="shared" si="1"/>
        <v>6550.4835136360816</v>
      </c>
      <c r="G28" s="4">
        <f t="shared" si="2"/>
        <v>6543.5572244348732</v>
      </c>
      <c r="H28" s="4">
        <f t="shared" si="3"/>
        <v>6536.5680519104972</v>
      </c>
      <c r="I28" s="4">
        <f t="shared" si="4"/>
        <v>6515.2108358186433</v>
      </c>
      <c r="J28" s="4">
        <f t="shared" si="5"/>
        <v>6478.2362210380134</v>
      </c>
    </row>
    <row r="29" spans="1:10">
      <c r="B29">
        <v>2017</v>
      </c>
      <c r="E29" s="4"/>
      <c r="F29" s="4">
        <f t="shared" si="1"/>
        <v>6720.7960849906203</v>
      </c>
      <c r="G29" s="4">
        <f t="shared" si="2"/>
        <v>6711.9142934740321</v>
      </c>
      <c r="H29" s="4">
        <f t="shared" si="3"/>
        <v>6702.9542468746886</v>
      </c>
      <c r="I29" s="4">
        <f t="shared" si="4"/>
        <v>6675.5893656262242</v>
      </c>
      <c r="J29" s="4">
        <f t="shared" si="5"/>
        <v>6628.2670291938839</v>
      </c>
    </row>
    <row r="30" spans="1:10">
      <c r="B30">
        <v>2018</v>
      </c>
      <c r="E30" s="4"/>
      <c r="F30" s="4">
        <f t="shared" si="1"/>
        <v>6895.5367832003767</v>
      </c>
      <c r="G30" s="4">
        <f t="shared" si="2"/>
        <v>6884.6029671317938</v>
      </c>
      <c r="H30" s="4">
        <f t="shared" si="3"/>
        <v>6873.5757478365849</v>
      </c>
      <c r="I30" s="4">
        <f t="shared" si="4"/>
        <v>6839.9157757820258</v>
      </c>
      <c r="J30" s="4">
        <f t="shared" si="5"/>
        <v>6781.7724317652537</v>
      </c>
    </row>
    <row r="31" spans="1:10">
      <c r="B31">
        <v>2019</v>
      </c>
      <c r="E31" s="4"/>
      <c r="F31" s="4">
        <f t="shared" si="1"/>
        <v>7074.8207395635864</v>
      </c>
      <c r="G31" s="4">
        <f t="shared" si="2"/>
        <v>7061.7346918634757</v>
      </c>
      <c r="H31" s="4">
        <f t="shared" si="3"/>
        <v>7048.5403631206573</v>
      </c>
      <c r="I31" s="4">
        <f t="shared" si="4"/>
        <v>7008.2872473692169</v>
      </c>
      <c r="J31" s="4">
        <f t="shared" si="5"/>
        <v>6938.8328976004923</v>
      </c>
    </row>
    <row r="32" spans="1:10">
      <c r="B32">
        <v>2020</v>
      </c>
      <c r="E32" s="4"/>
      <c r="F32" s="4">
        <f t="shared" si="1"/>
        <v>7258.7660787922396</v>
      </c>
      <c r="G32" s="4">
        <f t="shared" si="2"/>
        <v>7243.4237814942244</v>
      </c>
      <c r="H32" s="4">
        <f t="shared" si="3"/>
        <v>7227.9586452769008</v>
      </c>
      <c r="I32" s="4">
        <f t="shared" si="4"/>
        <v>7180.8033536820012</v>
      </c>
      <c r="J32" s="4">
        <f t="shared" si="5"/>
        <v>7099.5307591426172</v>
      </c>
    </row>
    <row r="33" spans="2:10">
      <c r="B33">
        <v>2021</v>
      </c>
      <c r="E33" s="4"/>
      <c r="F33" s="4">
        <f t="shared" si="1"/>
        <v>7447.493996840838</v>
      </c>
      <c r="G33" s="4">
        <f t="shared" si="2"/>
        <v>7429.7874909926504</v>
      </c>
      <c r="H33" s="4">
        <f t="shared" si="3"/>
        <v>7411.943960934198</v>
      </c>
      <c r="I33" s="4">
        <f t="shared" si="4"/>
        <v>7357.5661191123172</v>
      </c>
      <c r="J33" s="4">
        <f t="shared" si="5"/>
        <v>7263.9502555886666</v>
      </c>
    </row>
    <row r="34" spans="2:10">
      <c r="B34">
        <v>2022</v>
      </c>
      <c r="E34" s="4"/>
      <c r="F34" s="4">
        <f t="shared" si="1"/>
        <v>7641.1288407586999</v>
      </c>
      <c r="G34" s="4">
        <f t="shared" si="2"/>
        <v>7620.9460921425562</v>
      </c>
      <c r="H34" s="4">
        <f t="shared" si="3"/>
        <v>7600.6125624317692</v>
      </c>
      <c r="I34" s="4">
        <f t="shared" si="4"/>
        <v>7538.6800794861001</v>
      </c>
      <c r="J34" s="4">
        <f t="shared" si="5"/>
        <v>7432.1775770486101</v>
      </c>
    </row>
    <row r="35" spans="2:10">
      <c r="B35">
        <v>2023</v>
      </c>
      <c r="E35" s="4"/>
      <c r="F35" s="4">
        <f t="shared" si="1"/>
        <v>7839.7981906184259</v>
      </c>
      <c r="G35" s="4">
        <f t="shared" si="2"/>
        <v>7817.022951161598</v>
      </c>
      <c r="H35" s="4">
        <f t="shared" si="3"/>
        <v>7794.0836612739868</v>
      </c>
      <c r="I35" s="4">
        <f t="shared" si="4"/>
        <v>7724.2523438847793</v>
      </c>
      <c r="J35" s="4">
        <f t="shared" si="5"/>
        <v>7604.3009097269423</v>
      </c>
    </row>
    <row r="36" spans="2:10">
      <c r="B36">
        <v>2024</v>
      </c>
      <c r="E36" s="4"/>
      <c r="F36" s="4">
        <f t="shared" si="1"/>
        <v>8043.6329435745056</v>
      </c>
      <c r="G36" s="4">
        <f t="shared" si="2"/>
        <v>8018.1446083169785</v>
      </c>
      <c r="H36" s="4">
        <f t="shared" si="3"/>
        <v>7992.4795034549488</v>
      </c>
      <c r="I36" s="4">
        <f t="shared" si="4"/>
        <v>7914.3926579885738</v>
      </c>
      <c r="J36" s="4">
        <f t="shared" si="5"/>
        <v>7780.4104821506462</v>
      </c>
    </row>
    <row r="37" spans="2:10">
      <c r="B37">
        <v>2025</v>
      </c>
      <c r="E37" s="4"/>
      <c r="F37" s="4">
        <f t="shared" si="1"/>
        <v>8252.7674001074429</v>
      </c>
      <c r="G37" s="4">
        <f t="shared" si="2"/>
        <v>8224.4408595895366</v>
      </c>
      <c r="H37" s="4">
        <f t="shared" si="3"/>
        <v>8195.925446700423</v>
      </c>
      <c r="I37" s="4">
        <f t="shared" si="4"/>
        <v>8109.2134689790491</v>
      </c>
      <c r="J37" s="4">
        <f t="shared" si="5"/>
        <v>7960.5986124677638</v>
      </c>
    </row>
    <row r="38" spans="2:10">
      <c r="B38">
        <v>2026</v>
      </c>
      <c r="E38" s="4"/>
      <c r="F38" s="4">
        <f t="shared" si="1"/>
        <v>8467.3393525102365</v>
      </c>
      <c r="G38" s="4">
        <f t="shared" si="2"/>
        <v>8436.0448404389554</v>
      </c>
      <c r="H38" s="4">
        <f t="shared" si="3"/>
        <v>8404.5500396759526</v>
      </c>
      <c r="I38" s="4">
        <f t="shared" si="4"/>
        <v>8308.8299920393165</v>
      </c>
      <c r="J38" s="4">
        <f t="shared" si="5"/>
        <v>8144.9597568413592</v>
      </c>
    </row>
    <row r="39" spans="2:10">
      <c r="B39">
        <v>2027</v>
      </c>
      <c r="E39" s="4"/>
      <c r="F39" s="4">
        <f t="shared" si="1"/>
        <v>8687.4901756755025</v>
      </c>
      <c r="G39" s="4">
        <f t="shared" si="2"/>
        <v>8653.0931117241325</v>
      </c>
      <c r="H39" s="4">
        <f t="shared" si="3"/>
        <v>8618.4851032111819</v>
      </c>
      <c r="I39" s="4">
        <f t="shared" si="4"/>
        <v>8513.3602784912</v>
      </c>
      <c r="J39" s="4">
        <f t="shared" si="5"/>
        <v>8333.590558964248</v>
      </c>
    </row>
    <row r="40" spans="2:10">
      <c r="B40">
        <v>2028</v>
      </c>
      <c r="E40" s="4"/>
      <c r="F40" s="4">
        <f t="shared" si="1"/>
        <v>8913.3649202430661</v>
      </c>
      <c r="G40" s="4">
        <f t="shared" si="2"/>
        <v>8875.7257478341689</v>
      </c>
      <c r="H40" s="4">
        <f t="shared" si="3"/>
        <v>8837.8658135917231</v>
      </c>
      <c r="I40" s="4">
        <f t="shared" si="4"/>
        <v>8722.9252856096718</v>
      </c>
      <c r="J40" s="4">
        <f t="shared" si="5"/>
        <v>8526.5899007204534</v>
      </c>
    </row>
    <row r="41" spans="2:10">
      <c r="B41">
        <v>2029</v>
      </c>
      <c r="E41" s="4"/>
      <c r="F41" s="4">
        <f t="shared" si="1"/>
        <v>9145.1124081693852</v>
      </c>
      <c r="G41" s="4">
        <f t="shared" si="2"/>
        <v>9104.0864270868533</v>
      </c>
      <c r="H41" s="4">
        <f t="shared" si="3"/>
        <v>9062.8307879711811</v>
      </c>
      <c r="I41" s="4">
        <f t="shared" si="4"/>
        <v>8937.6489481558383</v>
      </c>
      <c r="J41" s="4">
        <f t="shared" si="5"/>
        <v>8724.0589540199326</v>
      </c>
    </row>
    <row r="42" spans="2:10">
      <c r="B42">
        <v>2030</v>
      </c>
      <c r="E42" s="4"/>
      <c r="F42" s="4">
        <f t="shared" si="1"/>
        <v>9382.8853307817899</v>
      </c>
      <c r="G42" s="4">
        <f t="shared" si="2"/>
        <v>9338.3225244529767</v>
      </c>
      <c r="H42" s="4">
        <f t="shared" si="3"/>
        <v>9293.5221719573256</v>
      </c>
      <c r="I42" s="4">
        <f t="shared" si="4"/>
        <v>9157.6582516707858</v>
      </c>
      <c r="J42" s="4">
        <f t="shared" si="5"/>
        <v>8926.1012338337659</v>
      </c>
    </row>
    <row r="43" spans="2:10">
      <c r="B43">
        <v>2031</v>
      </c>
      <c r="E43" s="4"/>
      <c r="F43" s="4">
        <f t="shared" si="1"/>
        <v>9626.840349382117</v>
      </c>
      <c r="G43" s="4">
        <f t="shared" si="2"/>
        <v>9578.5852066663265</v>
      </c>
      <c r="H43" s="4">
        <f t="shared" si="3"/>
        <v>9530.0857294277284</v>
      </c>
      <c r="I43" s="4">
        <f t="shared" si="4"/>
        <v>9383.0833075736282</v>
      </c>
      <c r="J43" s="4">
        <f t="shared" si="5"/>
        <v>9132.8226524575857</v>
      </c>
    </row>
    <row r="44" spans="2:10">
      <c r="B44">
        <v>2032</v>
      </c>
      <c r="E44" s="4"/>
      <c r="F44" s="4">
        <f t="shared" si="1"/>
        <v>9877.1381984660529</v>
      </c>
      <c r="G44" s="4">
        <f t="shared" si="2"/>
        <v>9825.0295297807261</v>
      </c>
      <c r="H44" s="4">
        <f t="shared" si="3"/>
        <v>9772.6709346316366</v>
      </c>
      <c r="I44" s="4">
        <f t="shared" si="4"/>
        <v>9614.0574301081633</v>
      </c>
      <c r="J44" s="4">
        <f t="shared" si="5"/>
        <v>9344.3315750317161</v>
      </c>
    </row>
    <row r="45" spans="2:10">
      <c r="B45">
        <v>2033</v>
      </c>
      <c r="E45" s="4"/>
      <c r="F45" s="4">
        <f t="shared" si="1"/>
        <v>10133.94379162617</v>
      </c>
      <c r="G45" s="4">
        <f t="shared" si="2"/>
        <v>10077.814539237095</v>
      </c>
      <c r="H45" s="4">
        <f t="shared" si="3"/>
        <v>10021.431066636267</v>
      </c>
      <c r="I45" s="4">
        <f t="shared" si="4"/>
        <v>9850.7172151836603</v>
      </c>
      <c r="J45" s="4">
        <f t="shared" si="5"/>
        <v>9560.7388763471026</v>
      </c>
    </row>
    <row r="46" spans="2:10">
      <c r="B46">
        <v>2034</v>
      </c>
      <c r="E46" s="4"/>
      <c r="F46" s="4">
        <f t="shared" si="1"/>
        <v>10397.426330208451</v>
      </c>
      <c r="G46" s="4">
        <f t="shared" si="2"/>
        <v>10337.103372505106</v>
      </c>
      <c r="H46" s="4">
        <f t="shared" si="3"/>
        <v>10276.523306177198</v>
      </c>
      <c r="I46" s="4">
        <f t="shared" si="4"/>
        <v>10093.202621156386</v>
      </c>
      <c r="J46" s="4">
        <f t="shared" si="5"/>
        <v>9782.1579989668353</v>
      </c>
    </row>
    <row r="47" spans="2:10">
      <c r="B47">
        <v>2035</v>
      </c>
      <c r="E47" s="4"/>
      <c r="F47" s="4">
        <f t="shared" si="1"/>
        <v>10667.759414793871</v>
      </c>
      <c r="G47" s="4">
        <f t="shared" si="2"/>
        <v>10603.063364365658</v>
      </c>
      <c r="H47" s="4">
        <f t="shared" si="3"/>
        <v>10538.108834974057</v>
      </c>
      <c r="I47" s="4">
        <f t="shared" si="4"/>
        <v>10341.657051599646</v>
      </c>
      <c r="J47" s="4">
        <f t="shared" si="5"/>
        <v>10008.705012693707</v>
      </c>
    </row>
    <row r="48" spans="2:10">
      <c r="B48">
        <v>2036</v>
      </c>
      <c r="E48" s="4"/>
      <c r="F48" s="4">
        <f t="shared" si="1"/>
        <v>10945.121159578512</v>
      </c>
      <c r="G48" s="4">
        <f t="shared" si="2"/>
        <v>10875.866154902154</v>
      </c>
      <c r="H48" s="4">
        <f t="shared" si="3"/>
        <v>10806.352937574255</v>
      </c>
      <c r="I48" s="4">
        <f t="shared" si="4"/>
        <v>10596.22744011131</v>
      </c>
      <c r="J48" s="4">
        <f t="shared" si="5"/>
        <v>10240.498675415</v>
      </c>
    </row>
    <row r="49" spans="2:10">
      <c r="B49">
        <v>2037</v>
      </c>
      <c r="E49" s="4"/>
      <c r="F49" s="4">
        <f t="shared" si="1"/>
        <v>11229.694309727553</v>
      </c>
      <c r="G49" s="4">
        <f t="shared" si="2"/>
        <v>11155.687800270229</v>
      </c>
      <c r="H49" s="4">
        <f t="shared" si="3"/>
        <v>11081.425105789129</v>
      </c>
      <c r="I49" s="4">
        <f t="shared" si="4"/>
        <v>10857.064337208942</v>
      </c>
      <c r="J49" s="4">
        <f t="shared" si="5"/>
        <v>10477.660495356395</v>
      </c>
    </row>
    <row r="50" spans="2:10">
      <c r="B50">
        <v>2038</v>
      </c>
      <c r="E50" s="4"/>
      <c r="F50" s="4">
        <f t="shared" si="1"/>
        <v>11521.66636178047</v>
      </c>
      <c r="G50" s="4">
        <f t="shared" si="2"/>
        <v>11442.708886317443</v>
      </c>
      <c r="H50" s="4">
        <f t="shared" si="3"/>
        <v>11363.499145788453</v>
      </c>
      <c r="I50" s="4">
        <f t="shared" si="4"/>
        <v>11124.321999363952</v>
      </c>
      <c r="J50" s="4">
        <f t="shared" si="5"/>
        <v>10720.314794777616</v>
      </c>
    </row>
    <row r="51" spans="2:10">
      <c r="B51">
        <v>2039</v>
      </c>
      <c r="E51" s="4"/>
      <c r="F51" s="4">
        <f t="shared" si="1"/>
        <v>11821.229687186762</v>
      </c>
      <c r="G51" s="4">
        <f t="shared" si="2"/>
        <v>11737.114645126272</v>
      </c>
      <c r="H51" s="4">
        <f t="shared" si="3"/>
        <v>11652.75328792103</v>
      </c>
      <c r="I51" s="4">
        <f t="shared" si="4"/>
        <v>11398.158480227421</v>
      </c>
      <c r="J51" s="4">
        <f t="shared" si="5"/>
        <v>10968.588775143233</v>
      </c>
    </row>
    <row r="52" spans="2:10">
      <c r="B52">
        <v>2040</v>
      </c>
      <c r="E52" s="4"/>
      <c r="F52" s="4">
        <f t="shared" si="1"/>
        <v>12128.581659053618</v>
      </c>
      <c r="G52" s="4">
        <f t="shared" si="2"/>
        <v>12039.095074555573</v>
      </c>
      <c r="H52" s="4">
        <f t="shared" si="3"/>
        <v>11949.370299330705</v>
      </c>
      <c r="I52" s="4">
        <f t="shared" si="4"/>
        <v>11678.735724101523</v>
      </c>
      <c r="J52" s="4">
        <f t="shared" si="5"/>
        <v>11222.612583802756</v>
      </c>
    </row>
    <row r="53" spans="2:10">
      <c r="B53">
        <v>2041</v>
      </c>
      <c r="E53" s="4"/>
      <c r="F53" s="4">
        <f t="shared" si="1"/>
        <v>12443.924782189013</v>
      </c>
      <c r="G53" s="4">
        <f t="shared" si="2"/>
        <v>12348.84506085771</v>
      </c>
      <c r="H53" s="4">
        <f t="shared" si="3"/>
        <v>12253.537599439001</v>
      </c>
      <c r="I53" s="4">
        <f t="shared" si="4"/>
        <v>11966.219661711859</v>
      </c>
      <c r="J53" s="4">
        <f t="shared" si="5"/>
        <v>11482.519382214992</v>
      </c>
    </row>
    <row r="54" spans="2:10">
      <c r="B54">
        <v>2042</v>
      </c>
      <c r="E54" s="4"/>
      <c r="F54" s="4">
        <f t="shared" si="1"/>
        <v>12767.466826525928</v>
      </c>
      <c r="G54" s="4">
        <f t="shared" si="2"/>
        <v>12666.564504450449</v>
      </c>
      <c r="H54" s="4">
        <f t="shared" si="3"/>
        <v>12565.447378367318</v>
      </c>
      <c r="I54" s="4">
        <f t="shared" si="4"/>
        <v>12260.780308337315</v>
      </c>
      <c r="J54" s="4">
        <f t="shared" si="5"/>
        <v>11748.445415752425</v>
      </c>
    </row>
    <row r="55" spans="2:10">
      <c r="B55">
        <v>2043</v>
      </c>
      <c r="E55" s="4"/>
      <c r="F55" s="4">
        <f t="shared" si="1"/>
        <v>13099.420964015602</v>
      </c>
      <c r="G55" s="4">
        <f t="shared" si="2"/>
        <v>12992.458448924801</v>
      </c>
      <c r="H55" s="4">
        <f t="shared" si="3"/>
        <v>12885.296718373538</v>
      </c>
      <c r="I55" s="4">
        <f t="shared" si="4"/>
        <v>12562.591864355485</v>
      </c>
      <c r="J55" s="4">
        <f t="shared" si="5"/>
        <v>12020.530085122207</v>
      </c>
    </row>
    <row r="56" spans="2:10">
      <c r="B56">
        <v>2044</v>
      </c>
      <c r="E56" s="4"/>
      <c r="F56" s="4">
        <f t="shared" si="1"/>
        <v>13440.005909080008</v>
      </c>
      <c r="G56" s="4">
        <f t="shared" si="2"/>
        <v>13326.737213372062</v>
      </c>
      <c r="H56" s="4">
        <f t="shared" si="3"/>
        <v>13213.287718379746</v>
      </c>
      <c r="I56" s="4">
        <f t="shared" si="4"/>
        <v>12871.832818263134</v>
      </c>
      <c r="J56" s="4">
        <f t="shared" si="5"/>
        <v>12298.916019441205</v>
      </c>
    </row>
    <row r="57" spans="2:10">
      <c r="B57">
        <v>2045</v>
      </c>
      <c r="E57" s="4"/>
      <c r="F57" s="4">
        <f t="shared" si="1"/>
        <v>13789.446062716088</v>
      </c>
      <c r="G57" s="4">
        <f t="shared" si="2"/>
        <v>13669.616528115455</v>
      </c>
      <c r="H57" s="4">
        <f t="shared" si="3"/>
        <v>13549.627621669779</v>
      </c>
      <c r="I57" s="4">
        <f t="shared" si="4"/>
        <v>13188.686052232595</v>
      </c>
      <c r="J57" s="4">
        <f t="shared" si="5"/>
        <v>12583.749151003409</v>
      </c>
    </row>
    <row r="58" spans="2:10">
      <c r="B58">
        <v>2046</v>
      </c>
      <c r="E58" s="4"/>
      <c r="F58" s="4">
        <f t="shared" si="1"/>
        <v>14147.971660346706</v>
      </c>
      <c r="G58" s="4">
        <f t="shared" si="2"/>
        <v>14021.317673933969</v>
      </c>
      <c r="H58" s="4">
        <f t="shared" si="3"/>
        <v>13894.528946837258</v>
      </c>
      <c r="I58" s="4">
        <f t="shared" si="4"/>
        <v>13513.33895026656</v>
      </c>
      <c r="J58" s="4">
        <f t="shared" si="5"/>
        <v>12875.178791778886</v>
      </c>
    </row>
    <row r="59" spans="2:10">
      <c r="B59">
        <v>2047</v>
      </c>
      <c r="E59" s="4"/>
      <c r="F59" s="4">
        <f t="shared" si="1"/>
        <v>14515.818923515721</v>
      </c>
      <c r="G59" s="4">
        <f t="shared" si="2"/>
        <v>14382.067624868241</v>
      </c>
      <c r="H59" s="4">
        <f t="shared" si="3"/>
        <v>14248.209622066877</v>
      </c>
      <c r="I59" s="4">
        <f t="shared" si="4"/>
        <v>13845.983509015203</v>
      </c>
      <c r="J59" s="4">
        <f t="shared" si="5"/>
        <v>13173.357711684403</v>
      </c>
    </row>
    <row r="60" spans="2:10">
      <c r="B60">
        <v>2048</v>
      </c>
      <c r="E60" s="4"/>
      <c r="F60" s="4">
        <f t="shared" si="1"/>
        <v>14893.23021552713</v>
      </c>
      <c r="G60" s="4">
        <f t="shared" si="2"/>
        <v>14752.099194700644</v>
      </c>
      <c r="H60" s="4">
        <f t="shared" si="3"/>
        <v>14610.893122833764</v>
      </c>
      <c r="I60" s="4">
        <f t="shared" si="4"/>
        <v>14186.816451321181</v>
      </c>
      <c r="J60" s="4">
        <f t="shared" si="5"/>
        <v>13478.442218666722</v>
      </c>
    </row>
    <row r="61" spans="2:10">
      <c r="B61">
        <v>2049</v>
      </c>
      <c r="E61" s="4"/>
      <c r="F61" s="4">
        <f t="shared" si="1"/>
        <v>15280.454201130835</v>
      </c>
      <c r="G61" s="4">
        <f t="shared" si="2"/>
        <v>15131.651187204114</v>
      </c>
      <c r="H61" s="4">
        <f t="shared" si="3"/>
        <v>14982.808613107936</v>
      </c>
      <c r="I61" s="4">
        <f t="shared" si="4"/>
        <v>14536.039342559667</v>
      </c>
      <c r="J61" s="4">
        <f t="shared" si="5"/>
        <v>13790.592240640566</v>
      </c>
    </row>
    <row r="62" spans="2:10">
      <c r="B62">
        <v>2050</v>
      </c>
      <c r="E62" s="4"/>
      <c r="F62" s="4">
        <f t="shared" si="1"/>
        <v>15677.746010360237</v>
      </c>
      <c r="G62" s="4">
        <f>+F62*0.99</f>
        <v>15520.968550256635</v>
      </c>
      <c r="H62" s="4">
        <f t="shared" ref="H62" si="6">+F62*0.98</f>
        <v>15364.191090153032</v>
      </c>
      <c r="I62" s="4">
        <f t="shared" ref="I62" si="7">+F62*0.95</f>
        <v>14893.858709842225</v>
      </c>
      <c r="J62" s="4">
        <f t="shared" ref="J62" si="8">+F62*0.9</f>
        <v>14109.971409324213</v>
      </c>
    </row>
    <row r="63" spans="2:10">
      <c r="F63">
        <f>+(((F62/$E$24)^(1/(2050-2012)))-1)</f>
        <v>2.6000000000000023E-2</v>
      </c>
      <c r="G63">
        <f>+(((G62/$E$24)^(1/(2050-2012)))-1)</f>
        <v>2.5728676813657536E-2</v>
      </c>
      <c r="H63" s="3">
        <f t="shared" ref="H63:J63" si="9">+(((H62/$E$24)^(1/(2050-2012)))-1)</f>
        <v>2.5454671877172652E-2</v>
      </c>
      <c r="I63" s="3">
        <f t="shared" si="9"/>
        <v>2.4616015329215202E-2</v>
      </c>
      <c r="J63" s="3">
        <f t="shared" si="9"/>
        <v>2.3159206153774869E-2</v>
      </c>
    </row>
    <row r="64" spans="2:10">
      <c r="H64" s="1">
        <f>+($F$63-H63)*10000</f>
        <v>5.4532812282737098</v>
      </c>
      <c r="I64" s="1">
        <f t="shared" ref="I64:J64" si="10">+($F$63-I63)*10000</f>
        <v>13.839846707848213</v>
      </c>
      <c r="J64" s="1">
        <f t="shared" si="10"/>
        <v>28.407938462251536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Alatorre</dc:creator>
  <cp:lastModifiedBy>José Eduardo Alatorre</cp:lastModifiedBy>
  <dcterms:created xsi:type="dcterms:W3CDTF">2014-01-10T13:53:57Z</dcterms:created>
  <dcterms:modified xsi:type="dcterms:W3CDTF">2014-01-13T15:53:02Z</dcterms:modified>
</cp:coreProperties>
</file>