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Pages" sheetId="4" r:id="rId7"/>
    <sheet state="visible" name="Source &amp; Post Selection" sheetId="5" r:id="rId8"/>
    <sheet state="visible" name="Sources" sheetId="6" r:id="rId9"/>
    <sheet state="visible" name="Posts" sheetId="7" r:id="rId10"/>
    <sheet state="visible" name="Pre-Defined SourcePost Pairs" sheetId="8" r:id="rId11"/>
  </sheets>
  <definedNames/>
  <calcPr/>
</workbook>
</file>

<file path=xl/sharedStrings.xml><?xml version="1.0" encoding="utf-8"?>
<sst xmlns="http://schemas.openxmlformats.org/spreadsheetml/2006/main" count="1659" uniqueCount="1571">
  <si>
    <t>The Misinformation Game Study Template</t>
  </si>
  <si>
    <t>Version</t>
  </si>
  <si>
    <r>
      <rPr>
        <sz val="12.0"/>
      </rPr>
      <t xml:space="preserve">This spreadsheet is a template that can be modified to configure studies to be run using The Misinformation Game. More information about The Misinformation Game can be found at </t>
    </r>
    <r>
      <rPr>
        <color rgb="FF1155CC"/>
        <sz val="12.0"/>
        <u/>
      </rPr>
      <t>https://github.com/TheMisinformationGame/MisinformationGame.</t>
    </r>
  </si>
  <si>
    <t>Warning: Copy this Spreadsheet</t>
  </si>
  <si>
    <r>
      <rPr>
        <rFont val="Calibri"/>
        <i/>
        <color theme="1"/>
        <sz val="12.0"/>
      </rPr>
      <t xml:space="preserve">If you have already made a copy of this spreadsheet, then please ignore this warning.
</t>
    </r>
    <r>
      <rPr>
        <rFont val="Calibri"/>
        <color theme="1"/>
        <sz val="12.0"/>
      </rPr>
      <t xml:space="preserve">This spreadsheet is a template to be built upon to create your own studies. Therefore, you should make a copy of this spreadsheet before you start to edit it. You can make a copy by selecting </t>
    </r>
    <r>
      <rPr>
        <rFont val="Calibri"/>
        <b/>
        <color theme="1"/>
        <sz val="12.0"/>
      </rPr>
      <t>File -&gt; Make a Copy</t>
    </r>
    <r>
      <rPr>
        <rFont val="Calibri"/>
        <color theme="1"/>
        <sz val="12.0"/>
      </rPr>
      <t xml:space="preserve"> from the menu bar at the top-left of Google Sheets.</t>
    </r>
  </si>
  <si>
    <t>Warning: Open this Spreadsheet using Google Sheets only</t>
  </si>
  <si>
    <t>This spreadsheet was designed specifically for use in Google Sheets. If opened in Microsoft Excel, the spreadsheet will not function correctly. Therefore, only Google Sheets should be used to edit this spreadsheet.</t>
  </si>
  <si>
    <t>Sheets in this File</t>
  </si>
  <si>
    <t>Overview</t>
  </si>
  <si>
    <t>The Overview sheet provides a summary of all of the settings that have been entered. It also allows you to easily identify if there are any errors in the spreadsheet.</t>
  </si>
  <si>
    <t>General</t>
  </si>
  <si>
    <t>The General sheet allows you to edit all of the general settings of the study including its name, description, and length, as well as other settings.</t>
  </si>
  <si>
    <t>Pages</t>
  </si>
  <si>
    <t>The Pages sheet allows you to edit the content of the introduction and debriefing pages that are shown to participants.</t>
  </si>
  <si>
    <t>Source &amp; Post Selection</t>
  </si>
  <si>
    <t>The Source &amp; Post Selection sheet allows you to control the method that will be used to select sources and posts to show to participants.</t>
  </si>
  <si>
    <t>Sources</t>
  </si>
  <si>
    <t>The Sources sheet allows you to enter all of the sources that participants may be shown in the study.</t>
  </si>
  <si>
    <t>Posts</t>
  </si>
  <si>
    <t>The Posts sheet allows you to enter all of the posts that participants may be shown in the study.</t>
  </si>
  <si>
    <t>Pre-Defined Source/Post Pairs</t>
  </si>
  <si>
    <t>The Pre-Defined Source &amp; Post Order sheet allows you to specify an exact order of sources and posts to be shown to participants in the study. This sheet is only applicable if the Source &amp; Post Selection method is set to Pre-Defined.</t>
  </si>
  <si>
    <t>Legend for Cells</t>
  </si>
  <si>
    <t>Input Cells</t>
  </si>
  <si>
    <t>Cells in green are supposed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</si>
  <si>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</si>
  <si>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</si>
  <si>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</si>
  <si>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</si>
  <si>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</si>
  <si>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</si>
  <si>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</si>
  <si>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it may have an associated status cell that will update to reflect the error.</t>
  </si>
  <si>
    <t>Disabled or Internal Cells</t>
  </si>
  <si>
    <t>Cells in gray are disabled input cells, or are cells that are used internally by this spreadsheet to generate data for graphs.</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</si>
  <si>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</si>
  <si>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</si>
  <si>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</si>
  <si>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</si>
  <si>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</si>
  <si>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</si>
  <si>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</si>
  <si>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</si>
  <si>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Source &amp; Post Selection Method</t>
  </si>
  <si>
    <t>Summary</t>
  </si>
  <si>
    <t>Number of Sources</t>
  </si>
  <si>
    <t>Number of Posts</t>
  </si>
  <si>
    <t>Number of True Posts</t>
  </si>
  <si>
    <t>Number of False Posts</t>
  </si>
  <si>
    <t>Basic Settings</t>
  </si>
  <si>
    <t>Example Study</t>
  </si>
  <si>
    <t>The name used to identify your study in your admin dashboard. This name is not shown to participants.</t>
  </si>
  <si>
    <t>This is the description of this example study</t>
  </si>
  <si>
    <t>The description can be used to include information about the study in your admin dashboard. This description is not shown to participants.</t>
  </si>
  <si>
    <t>Prompt</t>
  </si>
  <si>
    <t>We hope you enjoy this example study!</t>
  </si>
  <si>
    <t>The prompt to be shown to participants before they start the study.</t>
  </si>
  <si>
    <t>The number of posts to show to participants before they complete the study. This number must be at least 1.</t>
  </si>
  <si>
    <t>Require Reactions</t>
  </si>
  <si>
    <t>Yes</t>
  </si>
  <si>
    <r>
      <rPr>
        <rFont val="Calibri"/>
        <i/>
        <color theme="1"/>
        <sz val="11.0"/>
      </rPr>
      <t>Whether to require participants to react to every post. Participants will still be able to skip posts, but to do so they will have to explicitly select "Skip Post" as their reaction.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</si>
  <si>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Require Comments</t>
  </si>
  <si>
    <t>Optional</t>
  </si>
  <si>
    <r>
      <rPr>
        <rFont val="Calibri"/>
        <i/>
        <color theme="1"/>
        <sz val="11.0"/>
      </rPr>
      <t>Whether comments are required, optional, or disabled. You should write either "</t>
    </r>
    <r>
      <rPr>
        <rFont val="Calibri"/>
        <b/>
        <i/>
        <color theme="1"/>
        <sz val="11.0"/>
      </rPr>
      <t>Required</t>
    </r>
    <r>
      <rPr>
        <rFont val="Calibri"/>
        <i/>
        <color theme="1"/>
        <sz val="11.0"/>
      </rPr>
      <t>", "</t>
    </r>
    <r>
      <rPr>
        <rFont val="Calibri"/>
        <b/>
        <i/>
        <color theme="1"/>
        <sz val="11.0"/>
      </rPr>
      <t>Optional</t>
    </r>
    <r>
      <rPr>
        <rFont val="Calibri"/>
        <i/>
        <color theme="1"/>
        <sz val="11.0"/>
      </rPr>
      <t>", or "</t>
    </r>
    <r>
      <rPr>
        <rFont val="Calibri"/>
        <b/>
        <i/>
        <color theme="1"/>
        <sz val="11.0"/>
      </rPr>
      <t>Disabled</t>
    </r>
    <r>
      <rPr>
        <rFont val="Calibri"/>
        <i/>
        <color theme="1"/>
        <sz val="11.0"/>
      </rPr>
      <t>" in the cell to the left.</t>
    </r>
  </si>
  <si>
    <t>Require Participant Identification</t>
  </si>
  <si>
    <r>
      <rPr>
        <rFont val="Calibri"/>
        <i/>
        <color theme="1"/>
        <sz val="11.0"/>
      </rPr>
      <t>Whether participants are required to enter a participant ID before they are able to participate in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</si>
  <si>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User Interface Settings</t>
  </si>
  <si>
    <t>Display Followers</t>
  </si>
  <si>
    <r>
      <rPr>
        <rFont val="Calibri"/>
        <i/>
        <color theme="1"/>
        <sz val="11.0"/>
      </rPr>
      <t>Whether to show followers to participants. This includes the followers of both sources and participants.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</si>
  <si>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Credibility</t>
  </si>
  <si>
    <r>
      <rPr>
        <rFont val="Calibri"/>
        <i/>
        <color theme="1"/>
        <sz val="11.0"/>
      </rPr>
      <t>Whether to show credibility to participants. This includes the credibility of both sources and participants.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</si>
  <si>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Progress</t>
  </si>
  <si>
    <r>
      <rPr>
        <rFont val="Calibri"/>
        <i/>
        <color theme="1"/>
        <sz val="11.0"/>
      </rPr>
      <t>Whether to show participants the number of posts they have reacted to, and how many they have remaining (e.g. "Post 51 of 100").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</si>
  <si>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Number
of Reactions</t>
  </si>
  <si>
    <r>
      <rPr>
        <rFont val="Calibri"/>
        <i/>
        <color theme="1"/>
        <sz val="11.0"/>
      </rPr>
      <t>Whether to show the ostensible number of prior reactions to posts and comments adjacent to the reaction buttons.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</si>
  <si>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Likes
Enabled</t>
  </si>
  <si>
    <r>
      <rPr>
        <rFont val="Calibri"/>
        <i/>
        <color theme="1"/>
        <sz val="11.0"/>
      </rPr>
      <t>Whether to allow participants to 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</si>
  <si>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Dislikes
Enabled</t>
  </si>
  <si>
    <r>
      <rPr>
        <rFont val="Calibri"/>
        <i/>
        <color theme="1"/>
        <sz val="11.0"/>
      </rPr>
      <t>Whether to allow participants to dislike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</si>
  <si>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Shares
Enabled</t>
  </si>
  <si>
    <r>
      <rPr>
        <rFont val="Calibri"/>
        <i/>
        <color theme="1"/>
        <sz val="11.0"/>
      </rPr>
      <t>Whether to allow participants to share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</si>
  <si>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Flags
Enabled</t>
  </si>
  <si>
    <r>
      <rPr>
        <rFont val="Calibri"/>
        <i/>
        <color theme="1"/>
        <sz val="11.0"/>
      </rPr>
      <t>Whether to allow participants to flag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</si>
  <si>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Likes
Enabled</t>
  </si>
  <si>
    <r>
      <rPr>
        <rFont val="Calibri"/>
        <i/>
        <color theme="1"/>
        <sz val="11.0"/>
      </rPr>
      <t>Whether to allow participants to 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</si>
  <si>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Dislikes
Enabled</t>
  </si>
  <si>
    <r>
      <rPr>
        <rFont val="Calibri"/>
        <i/>
        <color theme="1"/>
        <sz val="11.0"/>
      </rPr>
      <t>Whether to allow participants to dislike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</si>
  <si>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Advanced Settings</t>
  </si>
  <si>
    <t>Minimum Comment Length</t>
  </si>
  <si>
    <t>The minimum number of characters that participants must enter for their comments. This number must be at least 1.</t>
  </si>
  <si>
    <t>Prompt Continue Delay (Seconds)</t>
  </si>
  <si>
    <t>The period of time in which participants are not able to continue past the prompt page to start the game. This delay cannot be negative, but it can be zero.</t>
  </si>
  <si>
    <t>Reaction Delay (Seconds)</t>
  </si>
  <si>
    <t>The period of time after the current post is shown in which participants are not able to continue to the next post. This delay cannot be negative, but it can be zero.</t>
  </si>
  <si>
    <t>Generate Completion Code</t>
  </si>
  <si>
    <r>
      <rPr>
        <rFont val="Calibri"/>
        <i/>
        <color theme="1"/>
        <sz val="11.0"/>
      </rPr>
      <t>Whether to generate and display a completion code to participants once they have completed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</si>
  <si>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Completion Code Digits</t>
  </si>
  <si>
    <t>The number of digits to generate for the completion code (e.g. If this value is 4, then completion codes from 1000 to 9999 will be generated). This number must be at least 1.</t>
  </si>
  <si>
    <r>
      <rPr>
        <rFont val="Calibri"/>
        <b/>
        <color theme="1"/>
        <sz val="16.0"/>
      </rPr>
      <t xml:space="preserve"> Introduction </t>
    </r>
    <r>
      <rPr>
        <rFont val="Calibri"/>
        <b/>
        <i/>
        <color theme="1"/>
        <sz val="16.0"/>
      </rPr>
      <t>before</t>
    </r>
    <r>
      <rPr>
        <rFont val="Calibri"/>
        <b/>
        <color theme="1"/>
        <sz val="16.0"/>
      </rPr>
      <t xml:space="preserve"> game rules</t>
    </r>
  </si>
  <si>
    <t>Continue Delay (Seconds)</t>
  </si>
  <si>
    <t>Participants will not be able to continue past this page before this time has elapsed. This can be used as a way to ensure participants spend sufficient time on the page. This delay cannot be negative, but it can be zero.</t>
  </si>
  <si>
    <r>
      <rPr>
        <rFont val="Calibri"/>
        <b/>
        <color theme="1"/>
        <sz val="18.0"/>
      </rPr>
      <t xml:space="preserve">Welcome to our Example Study!
</t>
    </r>
    <r>
      <rPr>
        <rFont val="Calibri"/>
        <color theme="1"/>
      </rPr>
      <t xml:space="preserve">This is an example </t>
    </r>
    <r>
      <rPr>
        <rFont val="Calibri"/>
        <b/>
        <color rgb="FF4472C4"/>
      </rPr>
      <t xml:space="preserve">introduction </t>
    </r>
    <r>
      <rPr>
        <rFont val="Calibri"/>
        <color theme="1"/>
      </rPr>
      <t xml:space="preserve">to be shown to participants </t>
    </r>
    <r>
      <rPr>
        <rFont val="Calibri"/>
        <i/>
        <color theme="1"/>
      </rPr>
      <t>before</t>
    </r>
    <r>
      <rPr>
        <rFont val="Calibri"/>
        <color theme="1"/>
      </rPr>
      <t xml:space="preserve"> they have been shown the game rules.</t>
    </r>
  </si>
  <si>
    <t>If provided, this introduction will be shown to participants before they are shown the game rules, after they have identified themselves.
To enter new lines into this introduction, use Alt + Enter.</t>
  </si>
  <si>
    <r>
      <rPr>
        <rFont val="Calibri"/>
        <b/>
        <color theme="1"/>
        <sz val="16.0"/>
      </rPr>
      <t xml:space="preserve"> Introduction </t>
    </r>
    <r>
      <rPr>
        <rFont val="Calibri"/>
        <b/>
        <i/>
        <color theme="1"/>
        <sz val="16.0"/>
      </rPr>
      <t>after</t>
    </r>
    <r>
      <rPr>
        <rFont val="Calibri"/>
        <b/>
        <color theme="1"/>
        <sz val="16.0"/>
      </rPr>
      <t xml:space="preserve"> game rules</t>
    </r>
  </si>
  <si>
    <r>
      <rPr>
        <rFont val="Calibri"/>
        <b/>
        <color theme="1"/>
        <sz val="18.0"/>
      </rPr>
      <t xml:space="preserve">Now that you know the rules,
</t>
    </r>
    <r>
      <rPr>
        <rFont val="Calibri"/>
        <color theme="1"/>
      </rPr>
      <t xml:space="preserve">This is an example introduction to be shown to participants </t>
    </r>
    <r>
      <rPr>
        <rFont val="Calibri"/>
        <i/>
        <color theme="1"/>
      </rPr>
      <t>after</t>
    </r>
    <r>
      <rPr>
        <rFont val="Calibri"/>
        <color theme="1"/>
      </rPr>
      <t xml:space="preserve"> they have been shown the game rules.</t>
    </r>
  </si>
  <si>
    <t>If provided, this introduction will be shown to participants after they are shown the game rules.
To enter new lines into this introduction, use Alt + Enter.</t>
  </si>
  <si>
    <t xml:space="preserve"> Debriefing</t>
  </si>
  <si>
    <r>
      <rPr>
        <rFont val="Calibri"/>
        <b/>
        <color theme="1"/>
        <sz val="18.0"/>
      </rPr>
      <t xml:space="preserve">Thankyou for participating in our study!
</t>
    </r>
    <r>
      <rPr>
        <rFont val="Calibri"/>
        <color theme="1"/>
      </rPr>
      <t>This is the debriefing for this test study after the game.</t>
    </r>
  </si>
  <si>
    <t>This debriefing will be shown to participants after they have completed the game.
To enter new lines into the debriefing, use Alt + Enter.</t>
  </si>
  <si>
    <t>Credibility</t>
  </si>
  <si>
    <r>
      <rPr>
        <rFont val="Calibri"/>
        <i/>
        <color theme="1"/>
        <sz val="11.0"/>
      </rPr>
      <t xml:space="preserve">Set this to one of the values under </t>
    </r>
    <r>
      <rPr>
        <rFont val="Calibri"/>
        <b/>
        <i/>
        <color theme="1"/>
        <sz val="11.0"/>
      </rPr>
      <t>Selection Methods</t>
    </r>
    <r>
      <rPr>
        <rFont val="Calibri"/>
        <i/>
        <color theme="1"/>
        <sz val="11.0"/>
      </rPr>
      <t xml:space="preserve"> below (e.g. type "</t>
    </r>
    <r>
      <rPr>
        <rFont val="Calibri"/>
        <b/>
        <i/>
        <color theme="1"/>
        <sz val="11.0"/>
      </rPr>
      <t>Credibility</t>
    </r>
    <r>
      <rPr>
        <rFont val="Calibri"/>
        <i/>
        <color theme="1"/>
        <sz val="11.0"/>
      </rPr>
      <t>" into the box). The chosen method will then be highlighted in green below.</t>
    </r>
  </si>
  <si>
    <t>Selection Methods</t>
  </si>
  <si>
    <t>Overall-Ratio</t>
  </si>
  <si>
    <t>Sources will be selected randomly, and the associated post will be chosen to match an overall ratio of true:false posts.</t>
  </si>
  <si>
    <t>Source-Ratios</t>
  </si>
  <si>
    <t>Sources will be selected randomly, and the associated post will be chosen to match a true:false ratio defined for that specific source (as defined in the Sources tab: True Post Percentage).</t>
  </si>
  <si>
    <t>Sources will be selected randomly, and then a true:false ratio to use to sample the associated post will be calculated from the credibility of the source.</t>
  </si>
  <si>
    <t>Pre-Defined</t>
  </si>
  <si>
    <t>Precisely define the order of source/post pairs to show to participants, with no randomness at all.</t>
  </si>
  <si>
    <t>Overall-Ratio Settings</t>
  </si>
  <si>
    <t>True Post Percentage</t>
  </si>
  <si>
    <t>Set this to the percentage of true posts to display to users.</t>
  </si>
  <si>
    <t>Credibility Settings</t>
  </si>
  <si>
    <t>Linear Slope</t>
  </si>
  <si>
    <r>
      <rPr>
        <rFont val="Calibri"/>
        <i/>
        <color theme="1"/>
        <sz val="11.0"/>
      </rPr>
      <t xml:space="preserve">This value represents the increase in the True Post Percentage for every unit increase in Credibility.
This is the </t>
    </r>
    <r>
      <rPr>
        <rFont val="Calibri"/>
        <b/>
        <i/>
        <color theme="1"/>
        <sz val="11.0"/>
      </rPr>
      <t>m</t>
    </r>
    <r>
      <rPr>
        <rFont val="Calibri"/>
        <i/>
        <color theme="1"/>
        <sz val="11.0"/>
      </rPr>
      <t xml:space="preserve"> value in the linear relationship </t>
    </r>
    <r>
      <rPr>
        <rFont val="Calibri"/>
        <b/>
        <i/>
        <color theme="1"/>
        <sz val="11.0"/>
      </rPr>
      <t>y = mx + c</t>
    </r>
    <r>
      <rPr>
        <rFont val="Calibri"/>
        <i/>
        <color theme="1"/>
        <sz val="11.0"/>
      </rPr>
      <t>.</t>
    </r>
  </si>
  <si>
    <t>Linear Intercept</t>
  </si>
  <si>
    <r>
      <rPr>
        <rFont val="Calibri"/>
        <i/>
        <color theme="1"/>
        <sz val="11.0"/>
      </rPr>
      <t xml:space="preserve">This value represents the True Post Percentage at a Credibility of zero.
This is the </t>
    </r>
    <r>
      <rPr>
        <rFont val="Calibri"/>
        <b/>
        <i/>
        <color theme="1"/>
        <sz val="11.0"/>
      </rPr>
      <t>c</t>
    </r>
    <r>
      <rPr>
        <rFont val="Calibri"/>
        <i/>
        <color theme="1"/>
        <sz val="11.0"/>
      </rPr>
      <t xml:space="preserve"> value in the linear relationship </t>
    </r>
    <r>
      <rPr>
        <rFont val="Calibri"/>
        <b/>
        <i/>
        <color theme="1"/>
        <sz val="11.0"/>
      </rPr>
      <t>y = mx + c</t>
    </r>
    <r>
      <rPr>
        <rFont val="Calibri"/>
        <i/>
        <color theme="1"/>
        <sz val="11.0"/>
      </rPr>
      <t>.</t>
    </r>
  </si>
  <si>
    <t>Column</t>
  </si>
  <si>
    <t>Help</t>
  </si>
  <si>
    <t>Preview Source</t>
  </si>
  <si>
    <t>S2</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</si>
  <si>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</si>
  <si>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</si>
  <si>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</si>
  <si>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number to uniquely refer to sources.</t>
  </si>
  <si>
    <t>Avatar</t>
  </si>
  <si>
    <t>Max Posts</t>
  </si>
  <si>
    <t>A name to display for this source.</t>
  </si>
  <si>
    <t>Do not edit these grayed-out values!</t>
  </si>
  <si>
    <t>Std Devs</t>
  </si>
  <si>
    <t>An avatar image to display for this source. Images can be inserted into cells using Insert &gt; Image &gt; Image in Cell. The avatar images should not be larger than 40KB in size.</t>
  </si>
  <si>
    <t>Followers Probability Distribution</t>
  </si>
  <si>
    <t>Credibility Probability Distribution</t>
  </si>
  <si>
    <r>
      <rPr>
        <rFont val="Calibri, Arial"/>
        <i/>
        <color rgb="FF000000"/>
        <sz val="11.0"/>
      </rPr>
      <t>The maximum number of posts to display with this source. This value should be a whole number of posts, or "</t>
    </r>
    <r>
      <rPr>
        <rFont val="Calibri, Arial"/>
        <b/>
        <i/>
        <color rgb="FF000000"/>
        <sz val="11.0"/>
      </rPr>
      <t>Unlimited</t>
    </r>
    <r>
      <rPr>
        <rFont val="Calibri, Arial"/>
        <i/>
        <color rgb="FF000000"/>
        <sz val="11.0"/>
      </rPr>
      <t>". Sources with a higher Max Posts will be weighted higher for random source selection.</t>
    </r>
  </si>
  <si>
    <t>Initial Followers</t>
  </si>
  <si>
    <t>The starting number of followers of this source.</t>
  </si>
  <si>
    <t>Initial Credibility</t>
  </si>
  <si>
    <t>The starting credibility of this source.</t>
  </si>
  <si>
    <r>
      <rPr>
        <rFont val="Calibri, Arial"/>
        <i/>
        <color rgb="FF000000"/>
        <sz val="11.0"/>
      </rPr>
      <t xml:space="preserve">If using the </t>
    </r>
    <r>
      <rPr>
        <rFont val="Calibri, Arial"/>
        <b/>
        <i/>
        <color rgb="FF000000"/>
        <sz val="11.0"/>
      </rPr>
      <t>Source-Ratios</t>
    </r>
    <r>
      <rPr>
        <rFont val="Calibri, Arial"/>
        <i/>
        <color rgb="FF000000"/>
        <sz val="11.0"/>
      </rPr>
      <t xml:space="preserve"> Source &amp; Post Selection method, then this specifies how often this source should show true posts.</t>
    </r>
  </si>
  <si>
    <t>Initial Followers/Credibility Mean</t>
  </si>
  <si>
    <t>The mean of the normal distribution (truncated at zero) to select the initial followers of this source from.</t>
  </si>
  <si>
    <t>Initial Followers/Credibility Std. Deviation</t>
  </si>
  <si>
    <t>The standard deviation of the normal distribution to select the initial followers of this source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</si>
  <si>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</si>
  <si>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</si>
  <si>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Initial Followers Mean</t>
  </si>
  <si>
    <t>Initial Followers Std. Deviation</t>
  </si>
  <si>
    <t>Initial Credibility Mean</t>
  </si>
  <si>
    <t>Initial Credibility Std. Deviation</t>
  </si>
  <si>
    <t>Unlimited</t>
  </si>
  <si>
    <r>
      <rPr>
        <rFont val="Calibri"/>
        <b/>
        <color theme="1"/>
        <sz val="11.0"/>
      </rPr>
      <t xml:space="preserve">Avatar
</t>
    </r>
    <r>
      <rPr>
        <rFont val="Calibri"/>
        <b val="0"/>
        <color theme="1"/>
        <sz val="11.0"/>
      </rPr>
      <t>(Optional)</t>
    </r>
  </si>
  <si>
    <r>
      <rPr>
        <rFont val="Calibri"/>
        <b/>
        <color theme="1"/>
        <sz val="11.0"/>
      </rPr>
      <t xml:space="preserve">Max Posts </t>
    </r>
    <r>
      <rPr>
        <rFont val="Calibri"/>
        <b val="0"/>
        <color theme="1"/>
        <sz val="11.0"/>
      </rPr>
      <t>(Optional)</t>
    </r>
  </si>
  <si>
    <r>
      <rPr>
        <rFont val="Calibri"/>
        <b/>
        <color theme="1"/>
        <sz val="11.0"/>
      </rPr>
      <t xml:space="preserve">Initial Followers </t>
    </r>
    <r>
      <rPr>
        <rFont val="Calibri"/>
        <b val="0"/>
        <color theme="1"/>
        <sz val="11.0"/>
      </rPr>
      <t>(Optional)</t>
    </r>
  </si>
  <si>
    <r>
      <rPr>
        <rFont val="Calibri"/>
        <b/>
        <color theme="1"/>
        <sz val="11.0"/>
      </rPr>
      <t xml:space="preserve">Initial Credibility
</t>
    </r>
    <r>
      <rPr>
        <rFont val="Calibri"/>
        <b val="0"/>
        <color theme="1"/>
        <sz val="11.0"/>
      </rPr>
      <t>(Optional)</t>
    </r>
  </si>
  <si>
    <t>S1</t>
  </si>
  <si>
    <t>Jake</t>
  </si>
  <si>
    <t>Bird Person</t>
  </si>
  <si>
    <t>S3</t>
  </si>
  <si>
    <t>Rainy Cloud</t>
  </si>
  <si>
    <t>S4</t>
  </si>
  <si>
    <t>Eternal</t>
  </si>
  <si>
    <t>S5</t>
  </si>
  <si>
    <t>Fly</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</si>
  <si>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</si>
  <si>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</si>
  <si>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</si>
  <si>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</si>
  <si>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</si>
  <si>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</si>
  <si>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</si>
  <si>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</si>
  <si>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</si>
  <si>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</si>
  <si>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</si>
  <si>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</si>
  <si>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</si>
  <si>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</si>
  <si>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</si>
  <si>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</si>
  <si>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</si>
  <si>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</si>
  <si>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</si>
  <si>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</si>
  <si>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</si>
  <si>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</si>
  <si>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</si>
  <si>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</si>
  <si>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</si>
  <si>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</si>
  <si>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</si>
  <si>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</si>
  <si>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</si>
  <si>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</si>
  <si>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</si>
  <si>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</si>
  <si>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</si>
  <si>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</si>
  <si>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</si>
  <si>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</si>
  <si>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</si>
  <si>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</si>
  <si>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</si>
  <si>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</si>
  <si>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</si>
  <si>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</si>
  <si>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</si>
  <si>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</si>
  <si>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</si>
  <si>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</si>
  <si>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</si>
  <si>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</si>
  <si>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</si>
  <si>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</si>
  <si>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</si>
  <si>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</si>
  <si>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</si>
  <si>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</si>
  <si>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</si>
  <si>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</si>
  <si>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</si>
  <si>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</si>
  <si>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</si>
  <si>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</si>
  <si>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</si>
  <si>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</si>
  <si>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</si>
  <si>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</si>
  <si>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</si>
  <si>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</si>
  <si>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</si>
  <si>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</si>
  <si>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</si>
  <si>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</si>
  <si>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</si>
  <si>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</si>
  <si>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</si>
  <si>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</si>
  <si>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</si>
  <si>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</si>
  <si>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</si>
  <si>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</si>
  <si>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</si>
  <si>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</si>
  <si>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</si>
  <si>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</si>
  <si>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</si>
  <si>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</si>
  <si>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</si>
  <si>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</si>
  <si>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</si>
  <si>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</si>
  <si>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</si>
  <si>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</si>
  <si>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</si>
  <si>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</si>
  <si>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</si>
  <si>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</si>
  <si>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</si>
  <si>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</si>
  <si>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</si>
  <si>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</si>
  <si>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</si>
  <si>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</si>
  <si>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</si>
  <si>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</si>
  <si>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</si>
  <si>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</si>
  <si>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</si>
  <si>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</si>
  <si>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</si>
  <si>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</si>
  <si>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</si>
  <si>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</si>
  <si>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</si>
  <si>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</si>
  <si>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</si>
  <si>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</si>
  <si>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</si>
  <si>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</si>
  <si>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</si>
  <si>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</si>
  <si>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</si>
  <si>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</si>
  <si>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</si>
  <si>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</si>
  <si>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</si>
  <si>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</si>
  <si>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</si>
  <si>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</si>
  <si>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</si>
  <si>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</si>
  <si>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</si>
  <si>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</si>
  <si>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</si>
  <si>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</si>
  <si>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</si>
  <si>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</si>
  <si>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</si>
  <si>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</si>
  <si>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</si>
  <si>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</si>
  <si>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</si>
  <si>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</si>
  <si>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</si>
  <si>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</si>
  <si>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</si>
  <si>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</si>
  <si>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</si>
  <si>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</si>
  <si>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</si>
  <si>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</si>
  <si>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</si>
  <si>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</si>
  <si>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</si>
  <si>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</si>
  <si>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</si>
  <si>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</si>
  <si>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</si>
  <si>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</si>
  <si>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</si>
  <si>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</si>
  <si>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</si>
  <si>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</si>
  <si>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</si>
  <si>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</si>
  <si>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</si>
  <si>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</si>
  <si>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</si>
  <si>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</si>
  <si>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</si>
  <si>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</si>
  <si>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</si>
  <si>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</si>
  <si>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</si>
  <si>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</si>
  <si>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</si>
  <si>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</si>
  <si>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</si>
  <si>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</si>
  <si>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</si>
  <si>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</si>
  <si>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</si>
  <si>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</si>
  <si>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</si>
  <si>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</si>
  <si>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</si>
  <si>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</si>
  <si>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</si>
  <si>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</si>
  <si>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</si>
  <si>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</si>
  <si>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</si>
  <si>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</si>
  <si>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</si>
  <si>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</si>
  <si>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</si>
  <si>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</si>
  <si>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</si>
  <si>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</si>
  <si>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</si>
  <si>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</si>
  <si>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</si>
  <si>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</si>
  <si>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</si>
  <si>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</si>
  <si>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</si>
  <si>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</si>
  <si>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</si>
  <si>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</si>
  <si>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</si>
  <si>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</si>
  <si>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</si>
  <si>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</si>
  <si>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</si>
  <si>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</si>
  <si>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</si>
  <si>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</si>
  <si>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</si>
  <si>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</si>
  <si>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</si>
  <si>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</si>
  <si>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</si>
  <si>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</si>
  <si>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</si>
  <si>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</si>
  <si>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</si>
  <si>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</si>
  <si>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</si>
  <si>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</si>
  <si>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</si>
  <si>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</si>
  <si>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</si>
  <si>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</si>
  <si>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</si>
  <si>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</si>
  <si>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</si>
  <si>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</si>
  <si>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</si>
  <si>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</si>
  <si>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</si>
  <si>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</si>
  <si>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</si>
  <si>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</si>
  <si>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</si>
  <si>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</si>
  <si>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</si>
  <si>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</si>
  <si>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</si>
  <si>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</si>
  <si>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</si>
  <si>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</si>
  <si>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</si>
  <si>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</si>
  <si>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</si>
  <si>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</si>
  <si>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</si>
  <si>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</si>
  <si>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</si>
  <si>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</si>
  <si>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</si>
  <si>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</si>
  <si>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</si>
  <si>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</si>
  <si>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</si>
  <si>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</si>
  <si>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</si>
  <si>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</si>
  <si>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</si>
  <si>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</si>
  <si>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</si>
  <si>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</si>
  <si>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</si>
  <si>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</si>
  <si>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</si>
  <si>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</si>
  <si>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</si>
  <si>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</si>
  <si>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</si>
  <si>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</si>
  <si>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</si>
  <si>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</si>
  <si>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</si>
  <si>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</si>
  <si>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</si>
  <si>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</si>
  <si>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</si>
  <si>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</si>
  <si>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</si>
  <si>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</si>
  <si>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</si>
  <si>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</si>
  <si>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</si>
  <si>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</si>
  <si>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</si>
  <si>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</si>
  <si>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</si>
  <si>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</si>
  <si>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</si>
  <si>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</si>
  <si>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</si>
  <si>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</si>
  <si>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</si>
  <si>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</si>
  <si>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</si>
  <si>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</si>
  <si>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</si>
  <si>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</si>
  <si>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</si>
  <si>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</si>
  <si>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</si>
  <si>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</si>
  <si>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</si>
  <si>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</si>
  <si>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</si>
  <si>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</si>
  <si>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</si>
  <si>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</si>
  <si>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</si>
  <si>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</si>
  <si>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</si>
  <si>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</si>
  <si>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</si>
  <si>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</si>
  <si>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</si>
  <si>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</si>
  <si>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</si>
  <si>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</si>
  <si>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</si>
  <si>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</si>
  <si>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</si>
  <si>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</si>
  <si>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</si>
  <si>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</si>
  <si>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</si>
  <si>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</si>
  <si>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</si>
  <si>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</si>
  <si>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</si>
  <si>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</si>
  <si>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</si>
  <si>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</si>
  <si>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</si>
  <si>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</si>
  <si>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</si>
  <si>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</si>
  <si>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</si>
  <si>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</si>
  <si>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</si>
  <si>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</si>
  <si>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</si>
  <si>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</si>
  <si>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</si>
  <si>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</si>
  <si>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</si>
  <si>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</si>
  <si>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</si>
  <si>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</si>
  <si>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</si>
  <si>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</si>
  <si>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</si>
  <si>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</si>
  <si>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</si>
  <si>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</si>
  <si>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</si>
  <si>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</si>
  <si>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</si>
  <si>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</si>
  <si>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</si>
  <si>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</si>
  <si>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</si>
  <si>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</si>
  <si>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</si>
  <si>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</si>
  <si>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</si>
  <si>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</si>
  <si>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</si>
  <si>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</si>
  <si>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</si>
  <si>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</si>
  <si>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</si>
  <si>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</si>
  <si>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</si>
  <si>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</si>
  <si>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</si>
  <si>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</si>
  <si>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</si>
  <si>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</si>
  <si>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</si>
  <si>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</si>
  <si>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</si>
  <si>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</si>
  <si>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</si>
  <si>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</si>
  <si>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</si>
  <si>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</si>
  <si>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</si>
  <si>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</si>
  <si>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</si>
  <si>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</si>
  <si>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</si>
  <si>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</si>
  <si>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</si>
  <si>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</si>
  <si>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</si>
  <si>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</si>
  <si>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</si>
  <si>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</si>
  <si>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</si>
  <si>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</si>
  <si>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</si>
  <si>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</si>
  <si>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</si>
  <si>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</si>
  <si>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</si>
  <si>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</si>
  <si>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</si>
  <si>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</si>
  <si>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</si>
  <si>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</si>
  <si>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</si>
  <si>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</si>
  <si>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</si>
  <si>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</si>
  <si>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</si>
  <si>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</si>
  <si>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</si>
  <si>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</si>
  <si>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</si>
  <si>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</si>
  <si>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</si>
  <si>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</si>
  <si>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</si>
  <si>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</si>
  <si>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</si>
  <si>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</si>
  <si>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</si>
  <si>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</si>
  <si>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</si>
  <si>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</si>
  <si>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</si>
  <si>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</si>
  <si>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</si>
  <si>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</si>
  <si>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</si>
  <si>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</si>
  <si>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</si>
  <si>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</si>
  <si>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</si>
  <si>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</si>
  <si>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</si>
  <si>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</si>
  <si>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</si>
  <si>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</si>
  <si>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</si>
  <si>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</si>
  <si>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</si>
  <si>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</si>
  <si>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</si>
  <si>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</si>
  <si>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</si>
  <si>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</si>
  <si>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</si>
  <si>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</si>
  <si>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</si>
  <si>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</si>
  <si>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</si>
  <si>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</si>
  <si>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</si>
  <si>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</si>
  <si>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</si>
  <si>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</si>
  <si>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</si>
  <si>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</si>
  <si>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</si>
  <si>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</si>
  <si>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</si>
  <si>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</si>
  <si>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</si>
  <si>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</si>
  <si>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</si>
  <si>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</si>
  <si>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</si>
  <si>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</si>
  <si>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</si>
  <si>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</si>
  <si>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</si>
  <si>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</si>
  <si>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</si>
  <si>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</si>
  <si>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</si>
  <si>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</si>
  <si>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</si>
  <si>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</si>
  <si>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</si>
  <si>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</si>
  <si>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</si>
  <si>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</si>
  <si>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</si>
  <si>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</si>
  <si>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</si>
  <si>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</si>
  <si>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</si>
  <si>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</si>
  <si>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</si>
  <si>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</si>
  <si>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</si>
  <si>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</si>
  <si>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</si>
  <si>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</si>
  <si>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</si>
  <si>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</si>
  <si>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</si>
  <si>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</si>
  <si>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</si>
  <si>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</si>
  <si>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</si>
  <si>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</si>
  <si>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</si>
  <si>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</si>
  <si>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</si>
  <si>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</si>
  <si>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</si>
  <si>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</si>
  <si>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</si>
  <si>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</si>
  <si>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</si>
  <si>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</si>
  <si>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</si>
  <si>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</si>
  <si>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</si>
  <si>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</si>
  <si>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</si>
  <si>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</si>
  <si>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</si>
  <si>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</si>
  <si>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</si>
  <si>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</si>
  <si>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</si>
  <si>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</si>
  <si>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</si>
  <si>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</si>
  <si>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</si>
  <si>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</si>
  <si>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</si>
  <si>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</si>
  <si>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</si>
  <si>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</si>
  <si>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</si>
  <si>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</si>
  <si>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</si>
  <si>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</si>
  <si>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</si>
  <si>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</si>
  <si>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</si>
  <si>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</si>
  <si>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</si>
  <si>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</si>
  <si>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</si>
  <si>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</si>
  <si>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</si>
  <si>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</si>
  <si>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</si>
  <si>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</si>
  <si>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</si>
  <si>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</si>
  <si>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</si>
  <si>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</si>
  <si>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</si>
  <si>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</si>
  <si>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</si>
  <si>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</si>
  <si>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</si>
  <si>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</si>
  <si>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</si>
  <si>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</si>
  <si>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</si>
  <si>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</si>
  <si>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</si>
  <si>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</si>
  <si>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</si>
  <si>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</si>
  <si>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</si>
  <si>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</si>
  <si>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</si>
  <si>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</si>
  <si>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</si>
  <si>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</si>
  <si>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</si>
  <si>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</si>
  <si>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</si>
  <si>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</si>
  <si>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</si>
  <si>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</si>
  <si>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</si>
  <si>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</si>
  <si>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</si>
  <si>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</si>
  <si>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</si>
  <si>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</si>
  <si>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</si>
  <si>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</si>
  <si>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</si>
  <si>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</si>
  <si>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</si>
  <si>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</si>
  <si>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</si>
  <si>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</si>
  <si>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</si>
  <si>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</si>
  <si>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</si>
  <si>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</si>
  <si>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</si>
  <si>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</si>
  <si>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</si>
  <si>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</si>
  <si>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</si>
  <si>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</si>
  <si>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</si>
  <si>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</si>
  <si>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</si>
  <si>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</si>
  <si>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</si>
  <si>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</si>
  <si>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</si>
  <si>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</si>
  <si>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</si>
  <si>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</si>
  <si>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</si>
  <si>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</si>
  <si>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</si>
  <si>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</si>
  <si>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</si>
  <si>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</si>
  <si>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</si>
  <si>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</si>
  <si>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</si>
  <si>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</si>
  <si>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</si>
  <si>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</si>
  <si>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</si>
  <si>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</si>
  <si>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</si>
  <si>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</si>
  <si>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</si>
  <si>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</si>
  <si>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</si>
  <si>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</si>
  <si>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</si>
  <si>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</si>
  <si>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</si>
  <si>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</si>
  <si>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</si>
  <si>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</si>
  <si>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</si>
  <si>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</si>
  <si>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</si>
  <si>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</si>
  <si>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</si>
  <si>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</si>
  <si>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</si>
  <si>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</si>
  <si>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</si>
  <si>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</si>
  <si>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</si>
  <si>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</si>
  <si>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</si>
  <si>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</si>
  <si>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</si>
  <si>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</si>
  <si>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</si>
  <si>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</si>
  <si>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</si>
  <si>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</si>
  <si>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</si>
  <si>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</si>
  <si>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</si>
  <si>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</si>
  <si>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</si>
  <si>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</si>
  <si>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</si>
  <si>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</si>
  <si>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</si>
  <si>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</si>
  <si>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</si>
  <si>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</si>
  <si>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</si>
  <si>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</si>
  <si>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</si>
  <si>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</si>
  <si>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</si>
  <si>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</si>
  <si>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</si>
  <si>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</si>
  <si>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</si>
  <si>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</si>
  <si>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</si>
  <si>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</si>
  <si>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</si>
  <si>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</si>
  <si>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</si>
  <si>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</si>
  <si>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</si>
  <si>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</si>
  <si>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</si>
  <si>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</si>
  <si>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</si>
  <si>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</si>
  <si>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</si>
  <si>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</si>
  <si>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</si>
  <si>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</si>
  <si>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</si>
  <si>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</si>
  <si>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</si>
  <si>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</si>
  <si>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</si>
  <si>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</si>
  <si>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</si>
  <si>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</si>
  <si>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</si>
  <si>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</si>
  <si>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</si>
  <si>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</si>
  <si>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</si>
  <si>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</si>
  <si>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</si>
  <si>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</si>
  <si>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</si>
  <si>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</si>
  <si>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</si>
  <si>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</si>
  <si>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</si>
  <si>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</si>
  <si>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</si>
  <si>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</si>
  <si>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</si>
  <si>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</si>
  <si>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</si>
  <si>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</si>
  <si>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</si>
  <si>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</si>
  <si>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</si>
  <si>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</si>
  <si>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</si>
  <si>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</si>
  <si>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</si>
  <si>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</si>
  <si>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</si>
  <si>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</si>
  <si>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</si>
  <si>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</si>
  <si>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</si>
  <si>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</si>
  <si>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</si>
  <si>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</si>
  <si>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</si>
  <si>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</si>
  <si>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</si>
  <si>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</si>
  <si>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</si>
  <si>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</si>
  <si>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</si>
  <si>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</si>
  <si>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</si>
  <si>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</si>
  <si>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</si>
  <si>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</si>
  <si>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</si>
  <si>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</si>
  <si>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</si>
  <si>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</si>
  <si>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</si>
  <si>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</si>
  <si>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</si>
  <si>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</si>
  <si>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</si>
  <si>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</si>
  <si>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</si>
  <si>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</si>
  <si>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</si>
  <si>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</si>
  <si>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</si>
  <si>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</si>
  <si>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</si>
  <si>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</si>
  <si>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</si>
  <si>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</si>
  <si>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</si>
  <si>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</si>
  <si>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</si>
  <si>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</si>
  <si>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</si>
  <si>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</si>
  <si>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</si>
  <si>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</si>
  <si>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</si>
  <si>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</si>
  <si>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</si>
  <si>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</si>
  <si>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</si>
  <si>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</si>
  <si>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</si>
  <si>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</si>
  <si>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</si>
  <si>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</si>
  <si>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</si>
  <si>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</si>
  <si>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</si>
  <si>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</si>
  <si>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</si>
  <si>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</si>
  <si>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</si>
  <si>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</si>
  <si>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</si>
  <si>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</si>
  <si>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</si>
  <si>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</si>
  <si>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</si>
  <si>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</si>
  <si>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</si>
  <si>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</si>
  <si>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</si>
  <si>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</si>
  <si>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</si>
  <si>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</si>
  <si>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</si>
  <si>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</si>
  <si>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</si>
  <si>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</si>
  <si>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</si>
  <si>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</si>
  <si>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</si>
  <si>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</si>
  <si>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</si>
  <si>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</si>
  <si>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</si>
  <si>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</si>
  <si>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</si>
  <si>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</si>
  <si>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</si>
  <si>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</si>
  <si>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</si>
  <si>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</si>
  <si>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</si>
  <si>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</si>
  <si>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</si>
  <si>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</si>
  <si>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</si>
  <si>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</si>
  <si>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</si>
  <si>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</si>
  <si>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</si>
  <si>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</si>
  <si>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</si>
  <si>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</si>
  <si>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</si>
  <si>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</si>
  <si>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</si>
  <si>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</si>
  <si>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</si>
  <si>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</si>
  <si>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</si>
  <si>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</si>
  <si>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</si>
  <si>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</si>
  <si>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</si>
  <si>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</si>
  <si>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</si>
  <si>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</si>
  <si>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</si>
  <si>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</si>
  <si>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</si>
  <si>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</si>
  <si>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</si>
  <si>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</si>
  <si>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</si>
  <si>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</si>
  <si>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</si>
  <si>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</si>
  <si>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</si>
  <si>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</si>
  <si>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</si>
  <si>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</si>
  <si>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</si>
  <si>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</si>
  <si>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</si>
  <si>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</si>
  <si>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</si>
  <si>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</si>
  <si>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</si>
  <si>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</si>
  <si>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</si>
  <si>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</si>
  <si>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</si>
  <si>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</si>
  <si>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</si>
  <si>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</si>
  <si>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</si>
  <si>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</si>
  <si>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</si>
  <si>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</si>
  <si>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</si>
  <si>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</si>
  <si>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</si>
  <si>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</si>
  <si>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</si>
  <si>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</si>
  <si>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</si>
  <si>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</si>
  <si>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</si>
  <si>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</si>
  <si>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</si>
  <si>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</si>
  <si>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</si>
  <si>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</si>
  <si>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</si>
  <si>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</si>
  <si>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</si>
  <si>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</si>
  <si>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</si>
  <si>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</si>
  <si>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</si>
  <si>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</si>
  <si>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</si>
  <si>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</si>
  <si>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</si>
  <si>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</si>
  <si>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</si>
  <si>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</si>
  <si>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</si>
  <si>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</si>
  <si>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</si>
  <si>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</si>
  <si>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</si>
  <si>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</si>
  <si>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</si>
  <si>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</si>
  <si>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</si>
  <si>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</si>
  <si>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</si>
  <si>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</si>
  <si>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</si>
  <si>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</si>
  <si>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</si>
  <si>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</si>
  <si>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</si>
  <si>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</si>
  <si>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</si>
  <si>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</si>
  <si>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</si>
  <si>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</si>
  <si>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</si>
  <si>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</si>
  <si>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</si>
  <si>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</si>
  <si>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</si>
  <si>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</si>
  <si>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</si>
  <si>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</si>
  <si>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</si>
  <si>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</si>
  <si>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</si>
  <si>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</si>
  <si>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</si>
  <si>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</si>
  <si>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</si>
  <si>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</si>
  <si>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</si>
  <si>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</si>
  <si>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</si>
  <si>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</si>
  <si>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</si>
  <si>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</si>
  <si>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</si>
  <si>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</si>
  <si>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</si>
  <si>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</si>
  <si>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</si>
  <si>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</si>
  <si>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</si>
  <si>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</si>
  <si>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</si>
  <si>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All Disabled</t>
  </si>
  <si>
    <t>Post Likes Enabled</t>
  </si>
  <si>
    <t>Post Dislikes Enabled</t>
  </si>
  <si>
    <t>Post Shares Enabled</t>
  </si>
  <si>
    <t>Post Flags Enabled</t>
  </si>
  <si>
    <t>Comment Likes Enabled</t>
  </si>
  <si>
    <t>Comment Dislikes Enabled</t>
  </si>
  <si>
    <t>Numbers Enabled</t>
  </si>
  <si>
    <t>An identifying number to uniquely refer to posts. You should not have to edit these values, and they should be of the form "P1", "P2", "P3", etc...</t>
  </si>
  <si>
    <t>Headline</t>
  </si>
  <si>
    <t>The headline text to display for this post. The headline is optional if content is provided.</t>
  </si>
  <si>
    <t>Content</t>
  </si>
  <si>
    <t>The content text or an image for this post. The content is optional if a headline is provided.
To insert an image into a cell, select the cell and then at the top of your page click Insert -&gt; Image -&gt; Image in Cell. The content images should not be larger than 250KB in size.</t>
  </si>
  <si>
    <t>Is True</t>
  </si>
  <si>
    <r>
      <rPr>
        <rFont val="Calibri"/>
        <i/>
        <color theme="1"/>
        <sz val="11.0"/>
      </rPr>
      <t>Whether this post is true. You should write either "</t>
    </r>
    <r>
      <rPr>
        <rFont val="Calibri"/>
        <b/>
        <i/>
        <color theme="1"/>
        <sz val="11.0"/>
      </rPr>
      <t>Yes</t>
    </r>
    <r>
      <rPr>
        <rFont val="Calibri"/>
        <i/>
        <color theme="1"/>
        <sz val="11.0"/>
      </rPr>
      <t>" or "</t>
    </r>
    <r>
      <rPr>
        <rFont val="Calibri"/>
        <b/>
        <i/>
        <color theme="1"/>
        <sz val="11.0"/>
      </rPr>
      <t>No</t>
    </r>
    <r>
      <rPr>
        <rFont val="Calibri"/>
        <i/>
        <color theme="1"/>
        <sz val="11.0"/>
      </rPr>
      <t>" in the cell.</t>
    </r>
  </si>
  <si>
    <t>Changes to Followers</t>
  </si>
  <si>
    <t>The changes to the participant's followers when they react to the post. This value can be a decimal number, however participant's followers are rounded before being displayed.
If this value is not provided for a particular post, the change is sampled from the default normal distribution instead.</t>
  </si>
  <si>
    <t>Changes to Credibility</t>
  </si>
  <si>
    <t>The changes to the participant's credibility when they react to the post. This value can be a decimal number, however participant's credibility is rounded before being displayed.
If this value is not provided for a particular post, the change is sampled from the default normal distribution instead.</t>
  </si>
  <si>
    <t>Number of Reactions</t>
  </si>
  <si>
    <t>The ostensible number of prior reactions to display for each post. These numbers are displayed below the available reactions of the post or comment.</t>
  </si>
  <si>
    <t>Comment Source Name</t>
  </si>
  <si>
    <t>The name of the source to display with the comment.</t>
  </si>
  <si>
    <t>Comment Text</t>
  </si>
  <si>
    <t>The text to display for this comment.</t>
  </si>
  <si>
    <t>Comment Likes</t>
  </si>
  <si>
    <t>The number of likes to display for this comment. This number cannot be negative.</t>
  </si>
  <si>
    <t>Comment Dislikes</t>
  </si>
  <si>
    <t>The number of dislikes to display for this comment. This number cannot be negative.</t>
  </si>
  <si>
    <t>Default Post Values</t>
  </si>
  <si>
    <r>
      <rPr>
        <rFont val="Calibri"/>
        <i/>
        <color theme="1"/>
      </rPr>
      <t xml:space="preserve">These values will be used as defaults if values are not provided for individual sources below. If the post is true, the true defaults will be used, and if the post is false, the false defaults will be used.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</si>
  <si>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</si>
  <si>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</si>
  <si>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</si>
  <si>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</si>
  <si>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t>Likes</t>
  </si>
  <si>
    <t>Dislikes</t>
  </si>
  <si>
    <t>Shares</t>
  </si>
  <si>
    <t>Flags</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</si>
  <si>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</si>
  <si>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</si>
  <si>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</si>
  <si>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</si>
  <si>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r>
      <rPr>
        <rFont val="Calibri"/>
        <b/>
        <color theme="1"/>
        <sz val="11.0"/>
      </rPr>
      <t xml:space="preserve">Headline
</t>
    </r>
    <r>
      <rPr>
        <rFont val="Calibri"/>
        <b val="0"/>
        <color theme="1"/>
        <sz val="11.0"/>
      </rPr>
      <t>(Optional)</t>
    </r>
  </si>
  <si>
    <r>
      <rPr>
        <rFont val="Calibri"/>
        <b/>
        <color theme="1"/>
        <sz val="11.0"/>
      </rPr>
      <t xml:space="preserve">Content
</t>
    </r>
    <r>
      <rPr>
        <rFont val="Calibri"/>
        <b val="0"/>
        <color theme="1"/>
        <sz val="11.0"/>
      </rPr>
      <t>(Optional)</t>
    </r>
  </si>
  <si>
    <r>
      <rPr>
        <rFont val="Calibri"/>
        <b/>
        <color theme="1"/>
        <sz val="11.0"/>
      </rPr>
      <t xml:space="preserve">Changes to Followers
</t>
    </r>
    <r>
      <rPr>
        <rFont val="Calibri"/>
        <b val="0"/>
        <color theme="1"/>
        <sz val="11.0"/>
      </rPr>
      <t>(Optional)</t>
    </r>
  </si>
  <si>
    <r>
      <rPr>
        <rFont val="Calibri"/>
        <b/>
        <color theme="1"/>
        <sz val="11.0"/>
      </rPr>
      <t xml:space="preserve">Changes to Credibility
</t>
    </r>
    <r>
      <rPr>
        <rFont val="Calibri"/>
        <b val="0"/>
        <color theme="1"/>
        <sz val="11.0"/>
      </rPr>
      <t>(Optional)</t>
    </r>
  </si>
  <si>
    <r>
      <rPr>
        <rFont val="Calibri"/>
        <b/>
        <color theme="1"/>
        <sz val="11.0"/>
      </rPr>
      <t xml:space="preserve">Number of Reactions
</t>
    </r>
    <r>
      <rPr>
        <rFont val="Calibri"/>
        <b val="0"/>
        <color theme="1"/>
        <sz val="11.0"/>
      </rPr>
      <t>(Optional)</t>
    </r>
  </si>
  <si>
    <r>
      <rPr>
        <rFont val="Calibri"/>
        <b/>
        <color theme="1"/>
        <sz val="11.0"/>
      </rPr>
      <t xml:space="preserve">Comments
</t>
    </r>
    <r>
      <rPr>
        <rFont val="Calibri"/>
        <b val="0"/>
        <color theme="1"/>
        <sz val="11.0"/>
      </rPr>
      <t>(Optional)</t>
    </r>
  </si>
  <si>
    <t>Source Name</t>
  </si>
  <si>
    <t>Message</t>
  </si>
  <si>
    <t>P1</t>
  </si>
  <si>
    <t>This beautiful set of chessmen found on the Isle of Lewis were carved from walrus’ tooth in 1150 by Northmen.</t>
  </si>
  <si>
    <t>Jim</t>
  </si>
  <si>
    <t>They have cool hats</t>
  </si>
  <si>
    <t>Joe</t>
  </si>
  <si>
    <t>Fascinating!</t>
  </si>
  <si>
    <t>P2</t>
  </si>
  <si>
    <t>NEWS: COVID-19 is now being spread through the deadly 5G mobile network.</t>
  </si>
  <si>
    <t>No</t>
  </si>
  <si>
    <t>Jerry</t>
  </si>
  <si>
    <t>Yeah nah</t>
  </si>
  <si>
    <t>P3</t>
  </si>
  <si>
    <t>In a new study, researchers research the research of other researchers</t>
  </si>
  <si>
    <t>They found that research that does the most research is correlated to the fields with the most research.</t>
  </si>
  <si>
    <t>Paddy</t>
  </si>
  <si>
    <t>I could not agree more!</t>
  </si>
  <si>
    <t>Steve</t>
  </si>
  <si>
    <t>This is causing me the utmost confusion...</t>
  </si>
  <si>
    <t>P4</t>
  </si>
  <si>
    <t>Teams found to be effective</t>
  </si>
  <si>
    <t>Our study found that the general wisdom that teams are more effective than individuals is true.</t>
  </si>
  <si>
    <t>Except my team!</t>
  </si>
  <si>
    <t>P5</t>
  </si>
  <si>
    <t>Flies are friendly</t>
  </si>
  <si>
    <t>Carol</t>
  </si>
  <si>
    <t>Flys suck!</t>
  </si>
  <si>
    <t>P6</t>
  </si>
  <si>
    <t>I like phones</t>
  </si>
  <si>
    <t>Phones are cool</t>
  </si>
  <si>
    <t>P7</t>
  </si>
  <si>
    <t>Rubber duck debugging</t>
  </si>
  <si>
    <t>In software engineering, rubber duck debugging is a method of debugging code. The name is a reference to a story in the book The Pragmatic Programmer in which a programmer would carry around a rubber duck and debug their code by forcing themselves to explain it, line-by-line, to the duck.</t>
  </si>
  <si>
    <t>P8</t>
  </si>
  <si>
    <t>Microwave ovens are dangerous!</t>
  </si>
  <si>
    <r>
      <rPr>
        <rFont val="Calibri"/>
        <color theme="1"/>
        <sz val="11.0"/>
      </rPr>
      <t xml:space="preserve">They can penetrate your skin and heat you up! </t>
    </r>
    <r>
      <rPr>
        <rFont val="Calibri"/>
        <b/>
        <color theme="1"/>
        <sz val="11.0"/>
      </rPr>
      <t>Beware</t>
    </r>
  </si>
  <si>
    <t>P9</t>
  </si>
  <si>
    <t>BREAKING: Bernie Sanders Facebook Post Appears to Suggest he has UN-ENDORSED HILLARY CLINTON</t>
  </si>
  <si>
    <t>P10</t>
  </si>
  <si>
    <t>This is a fake post</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</si>
  <si>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</si>
  <si>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</si>
  <si>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</si>
  <si>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</si>
  <si>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</si>
  <si>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</si>
  <si>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</si>
  <si>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</si>
  <si>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</si>
  <si>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</si>
  <si>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</si>
  <si>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</si>
  <si>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</si>
  <si>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</si>
  <si>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</si>
  <si>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</si>
  <si>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</si>
  <si>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</si>
  <si>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</si>
  <si>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</si>
  <si>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</si>
  <si>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</si>
  <si>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</si>
  <si>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</si>
  <si>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</si>
  <si>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</si>
  <si>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</si>
  <si>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</si>
  <si>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</si>
  <si>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</si>
  <si>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</si>
  <si>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</si>
  <si>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</si>
  <si>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</si>
  <si>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</si>
  <si>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</si>
  <si>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</si>
  <si>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</si>
  <si>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</si>
  <si>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</si>
  <si>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</si>
  <si>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</si>
  <si>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</si>
  <si>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</si>
  <si>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</si>
  <si>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</si>
  <si>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</si>
  <si>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</si>
  <si>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</si>
  <si>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</si>
  <si>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</si>
  <si>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</si>
  <si>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</si>
  <si>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</si>
  <si>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</si>
  <si>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</si>
  <si>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</si>
  <si>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</si>
  <si>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</si>
  <si>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</si>
  <si>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</si>
  <si>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</si>
  <si>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</si>
  <si>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</si>
  <si>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</si>
  <si>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</si>
  <si>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</si>
  <si>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</si>
  <si>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</si>
  <si>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</si>
  <si>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</si>
  <si>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</si>
  <si>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</si>
  <si>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</si>
  <si>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</si>
  <si>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</si>
  <si>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</si>
  <si>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</si>
  <si>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</si>
  <si>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</si>
  <si>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</si>
  <si>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</si>
  <si>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</si>
  <si>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</si>
  <si>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</si>
  <si>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</si>
  <si>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</si>
  <si>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</si>
  <si>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</si>
  <si>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</si>
  <si>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</si>
  <si>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</si>
  <si>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</si>
  <si>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</si>
  <si>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</si>
  <si>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</si>
  <si>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</si>
  <si>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</si>
  <si>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</si>
  <si>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</si>
  <si>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</si>
  <si>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</si>
  <si>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</si>
  <si>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</si>
  <si>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</si>
  <si>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</si>
  <si>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</si>
  <si>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</si>
  <si>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</si>
  <si>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</si>
  <si>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</si>
  <si>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</si>
  <si>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</si>
  <si>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</si>
  <si>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</si>
  <si>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</si>
  <si>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</si>
  <si>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</si>
  <si>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</si>
  <si>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</si>
  <si>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</si>
  <si>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</si>
  <si>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</si>
  <si>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</si>
  <si>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</si>
  <si>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</si>
  <si>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</si>
  <si>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</si>
  <si>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</si>
  <si>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</si>
  <si>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</si>
  <si>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</si>
  <si>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</si>
  <si>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</si>
  <si>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</si>
  <si>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</si>
  <si>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</si>
  <si>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</si>
  <si>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</si>
  <si>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</si>
  <si>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</si>
  <si>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</si>
  <si>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</si>
  <si>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</si>
  <si>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</si>
  <si>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</si>
  <si>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</si>
  <si>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</si>
  <si>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</si>
  <si>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</si>
  <si>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</si>
  <si>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</si>
  <si>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</si>
  <si>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</si>
  <si>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</si>
  <si>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</si>
  <si>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</si>
  <si>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</si>
  <si>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</si>
  <si>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</si>
  <si>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</si>
  <si>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</si>
  <si>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</si>
  <si>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</si>
  <si>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</si>
  <si>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</si>
  <si>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</si>
  <si>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</si>
  <si>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</si>
  <si>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</si>
  <si>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</si>
  <si>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</si>
  <si>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</si>
  <si>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</si>
  <si>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</si>
  <si>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</si>
  <si>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</si>
  <si>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</si>
  <si>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</si>
  <si>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</si>
  <si>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</si>
  <si>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</si>
  <si>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</si>
  <si>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</si>
  <si>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</si>
  <si>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</si>
  <si>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</si>
  <si>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</si>
  <si>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</si>
  <si>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</si>
  <si>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</si>
  <si>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</si>
  <si>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</si>
  <si>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</si>
  <si>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</si>
  <si>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</si>
  <si>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</si>
  <si>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</si>
  <si>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</si>
  <si>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</si>
  <si>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</si>
  <si>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</si>
  <si>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</si>
  <si>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</si>
  <si>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</si>
  <si>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</si>
  <si>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</si>
  <si>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</si>
  <si>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</si>
  <si>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</si>
  <si>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</si>
  <si>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</si>
  <si>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</si>
  <si>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</si>
  <si>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</si>
  <si>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</si>
  <si>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</si>
  <si>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</si>
  <si>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</si>
  <si>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</si>
  <si>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</si>
  <si>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</si>
  <si>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</si>
  <si>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</si>
  <si>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</si>
  <si>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</si>
  <si>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</si>
  <si>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</si>
  <si>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</si>
  <si>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</si>
  <si>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</si>
  <si>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</si>
  <si>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</si>
  <si>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</si>
  <si>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</si>
  <si>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</si>
  <si>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</si>
  <si>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</si>
  <si>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</si>
  <si>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</si>
  <si>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</si>
  <si>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</si>
  <si>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</si>
  <si>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</si>
  <si>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</si>
  <si>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</si>
  <si>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</si>
  <si>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</si>
  <si>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</si>
  <si>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</si>
  <si>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</si>
  <si>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</si>
  <si>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</si>
  <si>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</si>
  <si>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</si>
  <si>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</si>
  <si>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</si>
  <si>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</si>
  <si>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</si>
  <si>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</si>
  <si>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</si>
  <si>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</si>
  <si>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</si>
  <si>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</si>
  <si>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</si>
  <si>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</si>
  <si>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</si>
  <si>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</si>
  <si>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</si>
  <si>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</si>
  <si>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</si>
  <si>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</si>
  <si>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</si>
  <si>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</si>
  <si>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</si>
  <si>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</si>
  <si>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</si>
  <si>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</si>
  <si>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</si>
  <si>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</si>
  <si>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</si>
  <si>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</si>
  <si>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</si>
  <si>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</si>
  <si>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</si>
  <si>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</si>
  <si>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</si>
  <si>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</si>
  <si>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</si>
  <si>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</si>
  <si>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</si>
  <si>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</si>
  <si>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</si>
  <si>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</si>
  <si>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</si>
  <si>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</si>
  <si>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</si>
  <si>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</si>
  <si>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</si>
  <si>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</si>
  <si>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</si>
  <si>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</si>
  <si>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</si>
  <si>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</si>
  <si>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</si>
  <si>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</si>
  <si>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</si>
  <si>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</si>
  <si>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</si>
  <si>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</si>
  <si>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</si>
  <si>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</si>
  <si>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</si>
  <si>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</si>
  <si>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</si>
  <si>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</si>
  <si>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</si>
  <si>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</si>
  <si>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Number of Pairs</t>
  </si>
  <si>
    <t>Used for disabling this except when pre-defined method is used.</t>
  </si>
  <si>
    <t>Source ID</t>
  </si>
  <si>
    <r>
      <rPr>
        <rFont val="Calibri"/>
        <i/>
        <color theme="1"/>
        <sz val="11.0"/>
      </rPr>
      <t xml:space="preserve">The ID of the source to use for the post (e.g. </t>
    </r>
    <r>
      <rPr>
        <rFont val="Calibri"/>
        <b/>
        <i/>
        <color theme="1"/>
        <sz val="11.0"/>
      </rPr>
      <t>S1</t>
    </r>
    <r>
      <rPr>
        <rFont val="Calibri"/>
        <i/>
        <color theme="1"/>
        <sz val="11.0"/>
      </rPr>
      <t>).</t>
    </r>
  </si>
  <si>
    <t>Post ID</t>
  </si>
  <si>
    <r>
      <rPr>
        <rFont val="Calibri"/>
        <i/>
        <color theme="1"/>
        <sz val="11.0"/>
      </rPr>
      <t xml:space="preserve">The ID of the post to display (e.g. </t>
    </r>
    <r>
      <rPr>
        <rFont val="Calibri"/>
        <b/>
        <i/>
        <color theme="1"/>
        <sz val="11.0"/>
      </rPr>
      <t>P1</t>
    </r>
    <r>
      <rPr>
        <rFont val="Calibri"/>
        <i/>
        <color theme="1"/>
        <sz val="11.0"/>
      </rPr>
      <t>).</t>
    </r>
  </si>
  <si>
    <t>Do not edit the values above!</t>
  </si>
  <si>
    <t>Randomise Order</t>
  </si>
  <si>
    <r>
      <rPr>
        <rFont val="Calibri"/>
        <i/>
        <color theme="1"/>
      </rPr>
      <t>Whether the presentation order of the pairs should be randomised (otherwise they will be shown in the order specified below). You should write either "</t>
    </r>
    <r>
      <rPr>
        <rFont val="Calibri"/>
        <b/>
        <i/>
        <color theme="1"/>
      </rPr>
      <t>Yes</t>
    </r>
    <r>
      <rPr>
        <rFont val="Calibri"/>
        <i/>
        <color theme="1"/>
      </rPr>
      <t>" or "</t>
    </r>
    <r>
      <rPr>
        <rFont val="Calibri"/>
        <b/>
        <i/>
        <color theme="1"/>
      </rPr>
      <t>No</t>
    </r>
    <r>
      <rPr>
        <rFont val="Calibri"/>
        <i/>
        <color theme="1"/>
      </rPr>
      <t>" in the cell to the left.</t>
    </r>
  </si>
  <si>
    <r>
      <rPr>
        <rFont val="Calibri"/>
        <b/>
        <i/>
        <color theme="1"/>
      </rPr>
      <t xml:space="preserve">Length of Study
</t>
    </r>
    <r>
      <rPr>
        <rFont val="Calibri"/>
        <i/>
        <color theme="1"/>
      </rPr>
      <t>You must define at least as many source/post pairs here as the length of the study defined under the General sheet.</t>
    </r>
  </si>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</sst>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30">
    <font>
      <sz val="11.0"/>
      <color theme="1"/>
      <name val="Arial"/>
    </font>
    <font>
      <b/>
      <sz val="16.0"/>
      <color theme="1"/>
      <name val="Calibri"/>
    </font>
    <font>
      <b/>
      <sz val="14.0"/>
      <color theme="1"/>
      <name val="Calibri"/>
    </font>
    <font>
      <sz val="14.0"/>
      <color theme="1"/>
      <name val="Calibri"/>
    </font>
    <font>
      <u/>
      <sz val="12.0"/>
      <color rgb="FF0000FF"/>
    </font>
    <font>
      <sz val="12.0"/>
      <color theme="1"/>
      <name val="Calibri"/>
    </font>
    <font>
      <i/>
      <sz val="12.0"/>
      <color theme="1"/>
      <name val="Calibri"/>
    </font>
    <font/>
    <font>
      <sz val="11.0"/>
      <color rgb="FF006100"/>
      <name val="Calibri"/>
    </font>
    <font>
      <sz val="11.0"/>
      <color rgb="FFC65911"/>
      <name val="Calibri"/>
    </font>
    <font>
      <b/>
      <sz val="11.0"/>
      <color rgb="FF9C0006"/>
      <name val="Calibri"/>
    </font>
    <font>
      <b/>
      <sz val="14.0"/>
      <color rgb="FF434343"/>
      <name val="Calibri"/>
    </font>
    <font>
      <i/>
      <sz val="11.0"/>
      <color theme="1"/>
      <name val="Calibri"/>
    </font>
    <font>
      <sz val="11.0"/>
      <color theme="1"/>
      <name val="Calibri"/>
    </font>
    <font>
      <b/>
      <sz val="11.0"/>
      <color theme="1"/>
      <name val="Calibri"/>
    </font>
    <font>
      <color theme="1"/>
      <name val="Calibri"/>
    </font>
    <font>
      <b/>
      <color theme="1"/>
      <name val="Calibri"/>
    </font>
    <font>
      <b/>
      <sz val="12.0"/>
      <color theme="1"/>
      <name val="Calibri"/>
    </font>
    <font>
      <sz val="14.0"/>
      <color rgb="FF434343"/>
      <name val="Calibri"/>
    </font>
    <font>
      <sz val="11.0"/>
      <color rgb="FF434343"/>
      <name val="Calibri"/>
    </font>
    <font>
      <sz val="11.0"/>
      <color rgb="FF11A9CC"/>
      <name val="Calibri"/>
    </font>
    <font>
      <b/>
      <sz val="11.0"/>
      <color rgb="FF000000"/>
      <name val="Calibri"/>
    </font>
    <font>
      <color rgb="FF434343"/>
      <name val="Calibri"/>
    </font>
    <font>
      <i/>
      <color theme="1"/>
      <name val="Calibri"/>
    </font>
    <font>
      <i/>
      <sz val="11.0"/>
      <color rgb="FF000000"/>
      <name val="Calibri"/>
    </font>
    <font>
      <sz val="11.0"/>
      <color theme="1"/>
    </font>
    <font>
      <color rgb="FF666666"/>
      <name val="Calibri"/>
    </font>
    <font>
      <b/>
      <color rgb="FF666666"/>
      <name val="Calibri"/>
    </font>
    <font>
      <sz val="12.0"/>
      <color rgb="FF666666"/>
      <name val="Calibri"/>
    </font>
    <font>
      <sz val="12.0"/>
      <color rgb="FF000000"/>
      <name val="Calibri"/>
    </font>
  </fonts>
  <fills count="30">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FFC000"/>
        <bgColor rgb="FFFFC000"/>
      </patternFill>
    </fill>
    <fill>
      <patternFill patternType="solid">
        <fgColor rgb="FFFFE699"/>
        <bgColor rgb="FFFFE699"/>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9BC2E6"/>
        <bgColor rgb="FF9BC2E6"/>
      </patternFill>
    </fill>
    <fill>
      <patternFill patternType="solid">
        <fgColor rgb="FFD9D9D9"/>
        <bgColor rgb="FFD9D9D9"/>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
      <patternFill patternType="solid">
        <fgColor rgb="FF2F75B5"/>
        <bgColor rgb="FF2F75B5"/>
      </patternFill>
    </fill>
    <fill>
      <patternFill patternType="solid">
        <fgColor rgb="FFB7B7B7"/>
        <bgColor rgb="FFB7B7B7"/>
      </patternFill>
    </fill>
    <fill>
      <patternFill patternType="solid">
        <fgColor rgb="FFEA9999"/>
        <bgColor rgb="FFEA9999"/>
      </patternFill>
    </fill>
    <fill>
      <patternFill patternType="solid">
        <fgColor rgb="FF93C47D"/>
        <bgColor rgb="FF93C47D"/>
      </patternFill>
    </fill>
  </fills>
  <borders count="117">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006100"/>
      </left>
      <top style="thin">
        <color rgb="FF006100"/>
      </top>
      <bottom style="thin">
        <color rgb="FF006100"/>
      </bottom>
    </border>
    <border>
      <right style="thin">
        <color rgb="FF006100"/>
      </right>
      <top style="thin">
        <color rgb="FF006100"/>
      </top>
      <bottom style="thin">
        <color rgb="FF006100"/>
      </bottom>
    </border>
    <border>
      <top style="thin">
        <color rgb="FF006100"/>
      </top>
      <bottom style="thin">
        <color rgb="FF006100"/>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right/>
    </border>
    <border>
      <left style="thin">
        <color rgb="FF006100"/>
      </left>
      <right style="thin">
        <color rgb="FF006100"/>
      </right>
      <top style="thin">
        <color rgb="FF006100"/>
      </top>
    </border>
    <border>
      <top/>
    </border>
    <border>
      <left style="thin">
        <color rgb="FF006100"/>
      </left>
      <right style="thin">
        <color rgb="FF006100"/>
      </right>
      <bottom style="thin">
        <color rgb="FF006100"/>
      </bottom>
    </border>
    <border>
      <bottom/>
    </border>
    <border>
      <left style="thin">
        <color rgb="FF006100"/>
      </left>
      <right style="thin">
        <color rgb="FF006100"/>
      </right>
      <top style="thin">
        <color rgb="FF006100"/>
      </top>
      <bottom style="thin">
        <color rgb="FF006100"/>
      </bottom>
    </border>
    <border>
      <right/>
      <top/>
    </border>
    <border>
      <right/>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434343"/>
      </left>
      <right style="thin">
        <color rgb="FF434343"/>
      </right>
      <top style="thin">
        <color rgb="FF434343"/>
      </top>
      <bottom style="thin">
        <color rgb="FF434343"/>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border>
    <border>
      <right style="thin">
        <color rgb="FF006100"/>
      </right>
    </border>
    <border>
      <left style="thin">
        <color rgb="FF006100"/>
      </left>
      <bottom style="thin">
        <color rgb="FF006100"/>
      </bottom>
    </border>
    <border>
      <right style="thin">
        <color rgb="FF006100"/>
      </right>
      <bottom style="thin">
        <color rgb="FF006100"/>
      </bottom>
    </border>
    <border>
      <left style="thin">
        <color rgb="FF38761D"/>
      </left>
      <right style="thin">
        <color rgb="FF38761D"/>
      </right>
      <top style="thin">
        <color rgb="FF38761D"/>
      </top>
    </border>
    <border>
      <left style="thin">
        <color rgb="FF38761D"/>
      </left>
      <right style="thin">
        <color rgb="FF38761D"/>
      </right>
    </border>
    <border>
      <bottom style="thin">
        <color rgb="FF006100"/>
      </bottom>
    </border>
    <border>
      <left style="thin">
        <color rgb="FF548235"/>
      </left>
      <right style="thin">
        <color rgb="FF548235"/>
      </right>
      <top style="thin">
        <color rgb="FF548235"/>
      </top>
    </border>
    <border>
      <top style="thin">
        <color rgb="FF548235"/>
      </top>
    </border>
    <border>
      <left style="thin">
        <color rgb="FF548235"/>
      </left>
      <right style="thin">
        <color rgb="FF548235"/>
      </right>
      <bottom style="thin">
        <color rgb="FF548235"/>
      </bottom>
    </border>
    <border>
      <bottom style="thin">
        <color rgb="FF548235"/>
      </bottom>
    </border>
    <border>
      <left style="thin">
        <color rgb="FF548235"/>
      </left>
      <right style="thin">
        <color rgb="FF548235"/>
      </right>
    </border>
    <border>
      <left style="thin">
        <color rgb="FF38761D"/>
      </left>
      <top style="thin">
        <color rgb="FF38761D"/>
      </top>
    </border>
    <border>
      <top style="thin">
        <color rgb="FF38761D"/>
      </top>
    </border>
    <border>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bottom style="thin">
        <color rgb="FF38761D"/>
      </bottom>
    </border>
    <border>
      <left style="thin">
        <color rgb="FF38761D"/>
      </left>
      <right style="thin">
        <color rgb="FF38761D"/>
      </right>
      <bottom style="thin">
        <color rgb="FF38761D"/>
      </bottom>
    </border>
    <border>
      <right style="thin">
        <color rgb="FF38761D"/>
      </right>
      <bottom style="thin">
        <color rgb="FF38761D"/>
      </bottom>
    </border>
    <border>
      <left style="thin">
        <color rgb="FF38761D"/>
      </left>
    </border>
    <border>
      <left style="thin">
        <color rgb="FF548235"/>
      </left>
      <bottom style="thin">
        <color rgb="FF38761D"/>
      </bottom>
    </border>
    <border>
      <left style="thin">
        <color rgb="FF38761D"/>
      </left>
      <right style="thin">
        <color rgb="FF548235"/>
      </right>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left style="thin">
        <color rgb="FF93C47D"/>
      </left>
      <top style="thin">
        <color rgb="FF38761D"/>
      </top>
    </border>
    <border>
      <left style="thin">
        <color rgb="FF548235"/>
      </left>
      <top style="thin">
        <color rgb="FF38761D"/>
      </top>
    </border>
    <border>
      <right style="thin">
        <color rgb="FF38761D"/>
      </right>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left style="thin">
        <color rgb="FF93C47D"/>
      </left>
    </border>
    <border>
      <left style="thin">
        <color rgb="FF38761D"/>
      </left>
      <right style="thin">
        <color rgb="FF93C47D"/>
      </right>
      <bottom style="thin">
        <color rgb="FF548235"/>
      </bottom>
    </border>
    <border>
      <left style="thin">
        <color rgb="FF93C47D"/>
      </left>
      <right style="thin">
        <color rgb="FF93C47D"/>
      </right>
      <bottom style="thin">
        <color rgb="FF548235"/>
      </bottom>
    </border>
    <border>
      <left style="thin">
        <color rgb="FF93C47D"/>
      </left>
      <right style="thin">
        <color rgb="FF38761D"/>
      </right>
      <bottom style="thin">
        <color rgb="FF548235"/>
      </bottom>
    </border>
    <border>
      <right style="thin">
        <color rgb="FF93C47D"/>
      </right>
      <bottom style="thin">
        <color rgb="FF548235"/>
      </bottom>
    </border>
    <border>
      <left style="thin">
        <color rgb="FF93C47D"/>
      </left>
      <bottom style="thin">
        <color rgb="FF548235"/>
      </bottom>
    </border>
    <border>
      <left style="thin">
        <color rgb="FF38761D"/>
      </left>
      <right style="thin">
        <color rgb="FF93C47D"/>
      </right>
      <top style="thin">
        <color rgb="FF548235"/>
      </top>
    </border>
    <border>
      <left style="thin">
        <color rgb="FF93C47D"/>
      </left>
      <right style="thin">
        <color rgb="FF93C47D"/>
      </right>
      <top style="thin">
        <color rgb="FF548235"/>
      </top>
    </border>
    <border>
      <left style="thin">
        <color rgb="FF93C47D"/>
      </left>
      <right style="thin">
        <color rgb="FF38761D"/>
      </right>
      <top style="thin">
        <color rgb="FF548235"/>
      </top>
    </border>
    <border>
      <right style="thin">
        <color rgb="FF93C47D"/>
      </right>
      <top style="thin">
        <color rgb="FF548235"/>
      </top>
    </border>
    <border>
      <left style="thin">
        <color rgb="FF93C47D"/>
      </left>
      <top style="thin">
        <color rgb="FF548235"/>
      </top>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left style="thin">
        <color rgb="FF93C47D"/>
      </left>
      <bottom style="thin">
        <color rgb="FF38761D"/>
      </bottom>
    </border>
    <border>
      <right style="thin">
        <color rgb="FF38761D"/>
      </right>
      <bottom style="thin">
        <color rgb="FF548235"/>
      </bottom>
    </border>
    <border>
      <left style="thin">
        <color rgb="FF38761D"/>
      </left>
      <bottom style="thin">
        <color rgb="FF548235"/>
      </bottom>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61">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1" numFmtId="0" xfId="0" applyAlignment="1" applyFill="1" applyFont="1">
      <alignment horizontal="center" readingOrder="0" vertical="center"/>
    </xf>
    <xf borderId="0" fillId="5" fontId="5" numFmtId="0" xfId="0" applyAlignment="1" applyFill="1" applyFont="1">
      <alignment readingOrder="0" shrinkToFit="0" vertical="top" wrapText="1"/>
    </xf>
    <xf borderId="0" fillId="6" fontId="2" numFmtId="0" xfId="0" applyAlignment="1" applyFill="1" applyFont="1">
      <alignment horizontal="center" readingOrder="0" shrinkToFit="0" vertical="center" wrapText="1"/>
    </xf>
    <xf borderId="0" fillId="7" fontId="6" numFmtId="0" xfId="0" applyAlignment="1" applyFill="1" applyFont="1">
      <alignment readingOrder="0" shrinkToFit="0" vertical="top" wrapText="1"/>
    </xf>
    <xf borderId="0" fillId="3" fontId="6" numFmtId="0" xfId="0" applyAlignment="1" applyFont="1">
      <alignment readingOrder="0" shrinkToFit="0" vertical="top" wrapText="1"/>
    </xf>
    <xf borderId="1" fillId="8" fontId="2" numFmtId="0" xfId="0" applyAlignment="1" applyBorder="1" applyFill="1" applyFont="1">
      <alignment horizontal="center" readingOrder="0" shrinkToFit="0" vertical="center" wrapText="1"/>
    </xf>
    <xf borderId="2" fillId="0" fontId="7" numFmtId="0" xfId="0" applyBorder="1" applyFont="1"/>
    <xf borderId="3" fillId="0" fontId="7" numFmtId="0" xfId="0" applyBorder="1" applyFont="1"/>
    <xf borderId="0" fillId="7" fontId="6" numFmtId="0" xfId="0" applyAlignment="1" applyFont="1">
      <alignment horizontal="left" readingOrder="0" shrinkToFit="0" vertical="top" wrapText="1"/>
    </xf>
    <xf borderId="1" fillId="9"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10" fontId="8" numFmtId="0" xfId="0" applyAlignment="1" applyBorder="1" applyFill="1" applyFont="1">
      <alignment horizontal="center" readingOrder="0" shrinkToFit="0" vertical="center" wrapText="1"/>
    </xf>
    <xf borderId="4" fillId="11" fontId="9" numFmtId="0" xfId="0" applyAlignment="1" applyBorder="1" applyFill="1" applyFont="1">
      <alignment horizontal="center" readingOrder="0" shrinkToFit="0" vertical="center" wrapText="1"/>
    </xf>
    <xf borderId="4" fillId="12" fontId="10" numFmtId="0" xfId="0" applyAlignment="1" applyBorder="1" applyFill="1" applyFont="1">
      <alignment horizontal="center" readingOrder="0" shrinkToFit="0" vertical="center" wrapText="1"/>
    </xf>
    <xf borderId="1" fillId="13" fontId="11" numFmtId="0" xfId="0" applyAlignment="1" applyBorder="1" applyFill="1" applyFont="1">
      <alignment horizontal="center" readingOrder="0" shrinkToFit="0" vertical="center" wrapText="1"/>
    </xf>
    <xf borderId="5" fillId="9" fontId="1" numFmtId="0" xfId="0" applyAlignment="1" applyBorder="1" applyFont="1">
      <alignment horizontal="center" vertical="center"/>
    </xf>
    <xf borderId="6" fillId="0" fontId="7" numFmtId="0" xfId="0" applyBorder="1" applyFont="1"/>
    <xf borderId="5" fillId="0" fontId="3" numFmtId="0" xfId="0" applyAlignment="1" applyBorder="1" applyFont="1">
      <alignment horizontal="center" shrinkToFit="0" vertical="center" wrapText="1"/>
    </xf>
    <xf borderId="7" fillId="0" fontId="7" numFmtId="0" xfId="0" applyBorder="1" applyFont="1"/>
    <xf borderId="5" fillId="6" fontId="6" numFmtId="0" xfId="0" applyAlignment="1" applyBorder="1" applyFont="1">
      <alignment horizontal="left" shrinkToFit="0" vertical="top" wrapText="1"/>
    </xf>
    <xf borderId="0" fillId="0" fontId="12" numFmtId="0" xfId="0" applyAlignment="1" applyFont="1">
      <alignment shrinkToFit="0" vertical="top" wrapText="1"/>
    </xf>
    <xf borderId="8" fillId="0" fontId="7" numFmtId="0" xfId="0" applyBorder="1" applyFont="1"/>
    <xf borderId="9" fillId="0" fontId="7" numFmtId="0" xfId="0" applyBorder="1" applyFont="1"/>
    <xf borderId="10" fillId="0" fontId="7" numFmtId="0" xfId="0" applyBorder="1" applyFont="1"/>
    <xf borderId="11" fillId="9" fontId="2" numFmtId="0" xfId="0" applyAlignment="1" applyBorder="1" applyFont="1">
      <alignment horizontal="center" readingOrder="0" shrinkToFit="0" vertical="center" wrapText="1"/>
    </xf>
    <xf borderId="12" fillId="0" fontId="7" numFmtId="0" xfId="0" applyBorder="1" applyFont="1"/>
    <xf borderId="11" fillId="0" fontId="3" numFmtId="0" xfId="0" applyAlignment="1" applyBorder="1" applyFont="1">
      <alignment horizontal="center" vertical="center"/>
    </xf>
    <xf borderId="13" fillId="0" fontId="7" numFmtId="0" xfId="0" applyBorder="1" applyFont="1"/>
    <xf borderId="11" fillId="6" fontId="6" numFmtId="0" xfId="0" applyAlignment="1" applyBorder="1" applyFont="1">
      <alignment readingOrder="0" shrinkToFit="0" vertical="top" wrapText="1"/>
    </xf>
    <xf borderId="14" fillId="4" fontId="3" numFmtId="0" xfId="0" applyAlignment="1" applyBorder="1" applyFont="1">
      <alignment horizontal="center" vertical="center"/>
    </xf>
    <xf borderId="15" fillId="9" fontId="1" numFmtId="0" xfId="0" applyAlignment="1" applyBorder="1" applyFont="1">
      <alignment horizontal="center" readingOrder="0" vertical="center"/>
    </xf>
    <xf borderId="15" fillId="0" fontId="7" numFmtId="0" xfId="0" applyBorder="1" applyFont="1"/>
    <xf borderId="16" fillId="0" fontId="7" numFmtId="0" xfId="0" applyBorder="1" applyFont="1"/>
    <xf borderId="17" fillId="0" fontId="7" numFmtId="0" xfId="0" applyBorder="1" applyFont="1"/>
    <xf borderId="18" fillId="0" fontId="7" numFmtId="0" xfId="0" applyBorder="1" applyFont="1"/>
    <xf borderId="19" fillId="0" fontId="7" numFmtId="0" xfId="0" applyBorder="1" applyFont="1"/>
    <xf borderId="0" fillId="0" fontId="13" numFmtId="0" xfId="0" applyAlignment="1" applyFont="1">
      <alignment horizontal="center" vertical="center"/>
    </xf>
    <xf borderId="20" fillId="14" fontId="14" numFmtId="0" xfId="0" applyAlignment="1" applyBorder="1" applyFill="1" applyFont="1">
      <alignment horizontal="left" shrinkToFit="0" vertical="top" wrapText="1"/>
    </xf>
    <xf borderId="20" fillId="0" fontId="7" numFmtId="0" xfId="0" applyBorder="1" applyFont="1"/>
    <xf borderId="21" fillId="15" fontId="13" numFmtId="0" xfId="0" applyAlignment="1" applyBorder="1" applyFill="1" applyFont="1">
      <alignment horizontal="left" shrinkToFit="0" vertical="top" wrapText="1"/>
    </xf>
    <xf borderId="22" fillId="0" fontId="7" numFmtId="0" xfId="0" applyBorder="1" applyFont="1"/>
    <xf borderId="23" fillId="14" fontId="14" numFmtId="0" xfId="0" applyAlignment="1" applyBorder="1" applyFont="1">
      <alignment horizontal="left" shrinkToFit="0" vertical="top" wrapText="1"/>
    </xf>
    <xf borderId="23" fillId="0" fontId="7" numFmtId="0" xfId="0" applyBorder="1" applyFont="1"/>
    <xf borderId="24" fillId="16" fontId="13" numFmtId="0" xfId="0" applyAlignment="1" applyBorder="1" applyFill="1" applyFont="1">
      <alignment horizontal="left" shrinkToFit="0" vertical="top" wrapText="1"/>
    </xf>
    <xf borderId="25" fillId="0" fontId="7" numFmtId="0" xfId="0" applyBorder="1" applyFont="1"/>
    <xf borderId="23" fillId="14" fontId="14" numFmtId="0" xfId="0" applyAlignment="1" applyBorder="1" applyFont="1">
      <alignment horizontal="left" readingOrder="0" shrinkToFit="0" vertical="top" wrapText="1"/>
    </xf>
    <xf borderId="24" fillId="15" fontId="13" numFmtId="0" xfId="0" applyAlignment="1" applyBorder="1" applyFont="1">
      <alignment horizontal="left" shrinkToFit="0" vertical="top" wrapText="1"/>
    </xf>
    <xf borderId="4" fillId="0" fontId="15" numFmtId="0" xfId="0" applyAlignment="1" applyBorder="1" applyFont="1">
      <alignment horizontal="center" vertical="center"/>
    </xf>
    <xf borderId="24" fillId="9" fontId="1" numFmtId="0" xfId="0" applyAlignment="1" applyBorder="1" applyFont="1">
      <alignment horizontal="center" readingOrder="0" shrinkToFit="0" vertical="center" wrapText="1"/>
    </xf>
    <xf borderId="0" fillId="14" fontId="14" numFmtId="0" xfId="0" applyAlignment="1" applyFont="1">
      <alignment readingOrder="0" shrinkToFit="0" vertical="top" wrapText="1"/>
    </xf>
    <xf borderId="0" fillId="16" fontId="13" numFmtId="0" xfId="0" applyAlignment="1" applyFont="1">
      <alignment shrinkToFit="0" vertical="top" wrapText="1"/>
    </xf>
    <xf borderId="0" fillId="0" fontId="15" numFmtId="0" xfId="0" applyAlignment="1" applyFont="1">
      <alignment horizontal="center" vertical="center"/>
    </xf>
    <xf borderId="0" fillId="14" fontId="14" numFmtId="0" xfId="0" applyAlignment="1" applyFont="1">
      <alignment horizontal="left" readingOrder="0" shrinkToFit="0" vertical="center" wrapText="1"/>
    </xf>
    <xf borderId="0" fillId="15" fontId="13" numFmtId="0" xfId="0" applyAlignment="1" applyFont="1">
      <alignment horizontal="left" shrinkToFit="0" vertical="center" wrapText="1"/>
    </xf>
    <xf borderId="0" fillId="14" fontId="14" numFmtId="0" xfId="0" applyAlignment="1" applyFont="1">
      <alignment horizontal="left" readingOrder="0" shrinkToFit="0" vertical="top" wrapText="1"/>
    </xf>
    <xf borderId="0" fillId="15" fontId="13" numFmtId="0" xfId="0" applyAlignment="1" applyFont="1">
      <alignment horizontal="left" shrinkToFit="0" vertical="top" wrapText="1"/>
    </xf>
    <xf borderId="0" fillId="0" fontId="3" numFmtId="0" xfId="0" applyAlignment="1" applyFont="1">
      <alignment horizontal="center" readingOrder="0" shrinkToFit="0" vertical="center" wrapText="1"/>
    </xf>
    <xf borderId="0" fillId="14" fontId="16" numFmtId="0" xfId="0" applyAlignment="1" applyFont="1">
      <alignment readingOrder="0" shrinkToFit="0" vertical="top" wrapText="1"/>
    </xf>
    <xf borderId="0" fillId="16" fontId="15" numFmtId="0" xfId="0" applyAlignment="1" applyFont="1">
      <alignment horizontal="left" shrinkToFit="0" vertical="top" wrapText="1"/>
    </xf>
    <xf borderId="0" fillId="0" fontId="13" numFmtId="0" xfId="0" applyAlignment="1" applyFont="1">
      <alignment shrinkToFit="0" vertical="top" wrapText="1"/>
    </xf>
    <xf borderId="26" fillId="0" fontId="15" numFmtId="0" xfId="0" applyBorder="1" applyFont="1"/>
    <xf borderId="27" fillId="17" fontId="3" numFmtId="0" xfId="0" applyAlignment="1" applyBorder="1" applyFill="1" applyFont="1">
      <alignment horizontal="center" shrinkToFit="0" vertical="center" wrapText="1"/>
    </xf>
    <xf borderId="28" fillId="17" fontId="1" numFmtId="0" xfId="0" applyAlignment="1" applyBorder="1" applyFont="1">
      <alignment horizontal="center" readingOrder="0" shrinkToFit="0" vertical="center" wrapText="1"/>
    </xf>
    <xf borderId="28" fillId="0" fontId="7" numFmtId="0" xfId="0" applyBorder="1" applyFont="1"/>
    <xf borderId="29" fillId="0" fontId="7" numFmtId="0" xfId="0" applyBorder="1" applyFont="1"/>
    <xf borderId="30" fillId="0" fontId="7" numFmtId="0" xfId="0" applyBorder="1" applyFont="1"/>
    <xf borderId="31" fillId="0" fontId="13" numFmtId="0" xfId="0" applyAlignment="1" applyBorder="1" applyFont="1">
      <alignment horizontal="center" shrinkToFit="0" vertical="center" wrapText="1"/>
    </xf>
    <xf borderId="25" fillId="8" fontId="14" numFmtId="0" xfId="0" applyAlignment="1" applyBorder="1" applyFont="1">
      <alignment shrinkToFit="0" vertical="top" wrapText="1"/>
    </xf>
    <xf borderId="24" fillId="18" fontId="13" numFmtId="0" xfId="0" applyAlignment="1" applyBorder="1" applyFill="1" applyFont="1">
      <alignment horizontal="left" readingOrder="0" shrinkToFit="0" vertical="top" wrapText="1"/>
    </xf>
    <xf borderId="24" fillId="19" fontId="12" numFmtId="0" xfId="0" applyAlignment="1" applyBorder="1" applyFill="1" applyFont="1">
      <alignment horizontal="left" readingOrder="0" shrinkToFit="0" vertical="top" wrapText="1"/>
    </xf>
    <xf borderId="24" fillId="20" fontId="13" numFmtId="0" xfId="0" applyAlignment="1" applyBorder="1" applyFill="1" applyFont="1">
      <alignment horizontal="left" readingOrder="0" shrinkToFit="0" vertical="top" wrapText="1"/>
    </xf>
    <xf borderId="24" fillId="6" fontId="12" numFmtId="0" xfId="0" applyAlignment="1" applyBorder="1" applyFont="1">
      <alignment horizontal="left" readingOrder="0" shrinkToFit="0" vertical="top" wrapText="1"/>
    </xf>
    <xf borderId="24" fillId="19" fontId="12" numFmtId="0" xfId="0" applyAlignment="1" applyBorder="1" applyFont="1">
      <alignment horizontal="left" shrinkToFit="0" vertical="top" wrapText="1"/>
    </xf>
    <xf borderId="25" fillId="8" fontId="14" numFmtId="0" xfId="0" applyAlignment="1" applyBorder="1" applyFont="1">
      <alignment readingOrder="0" shrinkToFit="0" vertical="top" wrapText="1"/>
    </xf>
    <xf borderId="0" fillId="0" fontId="1" numFmtId="0" xfId="0" applyAlignment="1" applyFont="1">
      <alignment horizontal="center" readingOrder="0" shrinkToFit="0" vertical="center" wrapText="1"/>
    </xf>
    <xf borderId="31" fillId="17" fontId="3" numFmtId="0" xfId="0" applyAlignment="1" applyBorder="1" applyFont="1">
      <alignment horizontal="center" shrinkToFit="0" vertical="center" wrapText="1"/>
    </xf>
    <xf borderId="0" fillId="17" fontId="1" numFmtId="0" xfId="0" applyAlignment="1" applyFont="1">
      <alignment horizontal="left" readingOrder="0" vertical="center"/>
    </xf>
    <xf borderId="0" fillId="8" fontId="17" numFmtId="0" xfId="0" applyAlignment="1" applyFont="1">
      <alignment horizontal="center" readingOrder="0" shrinkToFit="0" vertical="center" wrapText="1"/>
    </xf>
    <xf borderId="0" fillId="20" fontId="5" numFmtId="0" xfId="0" applyAlignment="1" applyFont="1">
      <alignment horizontal="left" readingOrder="0" vertical="center"/>
    </xf>
    <xf borderId="0" fillId="19" fontId="12" numFmtId="0" xfId="0" applyAlignment="1" applyFont="1">
      <alignment horizontal="left" readingOrder="0" shrinkToFit="0" vertical="top" wrapText="1"/>
    </xf>
    <xf borderId="0" fillId="18" fontId="15" numFmtId="0" xfId="0" applyAlignment="1" applyFont="1">
      <alignment readingOrder="0" shrinkToFit="0" vertical="top" wrapText="1"/>
    </xf>
    <xf borderId="0" fillId="19" fontId="12" numFmtId="0" xfId="0" applyAlignment="1" applyFont="1">
      <alignment readingOrder="0" shrinkToFit="0" vertical="top" wrapText="1"/>
    </xf>
    <xf borderId="0" fillId="19" fontId="12" numFmtId="0" xfId="0" applyAlignment="1" applyFont="1">
      <alignment horizontal="left" readingOrder="0" shrinkToFit="0" vertical="center" wrapText="1"/>
    </xf>
    <xf borderId="0" fillId="0" fontId="15" numFmtId="0" xfId="0" applyAlignment="1" applyFont="1">
      <alignment readingOrder="0" shrinkToFit="0" vertical="top" wrapText="1"/>
    </xf>
    <xf borderId="4" fillId="0" fontId="13" numFmtId="0" xfId="0" applyAlignment="1" applyBorder="1" applyFont="1">
      <alignment horizontal="center" shrinkToFit="0" vertical="center" wrapText="1"/>
    </xf>
    <xf borderId="23" fillId="17" fontId="1" numFmtId="0" xfId="0" applyAlignment="1" applyBorder="1" applyFont="1">
      <alignment horizontal="center" shrinkToFit="0" vertical="center" wrapText="1"/>
    </xf>
    <xf borderId="0" fillId="8" fontId="3" numFmtId="0" xfId="0" applyAlignment="1" applyFont="1">
      <alignment horizontal="center" readingOrder="0" vertical="center"/>
    </xf>
    <xf borderId="23" fillId="21" fontId="12" numFmtId="0" xfId="0" applyAlignment="1" applyBorder="1" applyFill="1" applyFont="1">
      <alignment horizontal="left" readingOrder="0" shrinkToFit="0" vertical="top" wrapText="1"/>
    </xf>
    <xf borderId="5" fillId="9" fontId="1" numFmtId="0" xfId="0" applyAlignment="1" applyBorder="1" applyFont="1">
      <alignment horizontal="center" readingOrder="0" vertical="center"/>
    </xf>
    <xf borderId="4" fillId="21" fontId="13" numFmtId="0" xfId="0" applyAlignment="1" applyBorder="1" applyFont="1">
      <alignment horizontal="center" shrinkToFit="0" vertical="center" wrapText="1"/>
    </xf>
    <xf borderId="4" fillId="22" fontId="18" numFmtId="0" xfId="0" applyAlignment="1" applyBorder="1" applyFill="1" applyFont="1">
      <alignment horizontal="center" vertical="center"/>
    </xf>
    <xf borderId="1" fillId="23" fontId="6" numFmtId="0" xfId="0" applyAlignment="1" applyBorder="1" applyFill="1" applyFont="1">
      <alignment horizontal="left" shrinkToFit="0" vertical="top" wrapText="1"/>
    </xf>
    <xf borderId="2" fillId="23" fontId="7" numFmtId="0" xfId="0" applyBorder="1" applyFont="1"/>
    <xf borderId="3" fillId="23" fontId="7" numFmtId="0" xfId="0" applyBorder="1" applyFont="1"/>
    <xf borderId="1" fillId="24" fontId="6" numFmtId="0" xfId="0" applyAlignment="1" applyBorder="1" applyFill="1" applyFont="1">
      <alignment horizontal="left" readingOrder="0" shrinkToFit="0" vertical="top" wrapText="1"/>
    </xf>
    <xf borderId="2" fillId="24" fontId="7" numFmtId="0" xfId="0" applyBorder="1" applyFont="1"/>
    <xf borderId="3" fillId="24" fontId="7" numFmtId="0" xfId="0" applyBorder="1" applyFont="1"/>
    <xf borderId="1" fillId="24" fontId="6" numFmtId="0" xfId="0" applyAlignment="1" applyBorder="1" applyFont="1">
      <alignment horizontal="left" shrinkToFit="0" vertical="top" wrapText="1"/>
    </xf>
    <xf borderId="0" fillId="0" fontId="13" numFmtId="0" xfId="0" applyAlignment="1" applyFont="1">
      <alignment shrinkToFit="0" vertical="top" wrapText="1"/>
    </xf>
    <xf borderId="14" fillId="0" fontId="3" numFmtId="0" xfId="0" applyAlignment="1" applyBorder="1" applyFont="1">
      <alignment horizontal="center" vertical="center"/>
    </xf>
    <xf borderId="28" fillId="17" fontId="1" numFmtId="0" xfId="0" applyAlignment="1" applyBorder="1" applyFont="1">
      <alignment horizontal="center" vertical="center"/>
    </xf>
    <xf borderId="32" fillId="0" fontId="7" numFmtId="0" xfId="0" applyBorder="1" applyFont="1"/>
    <xf borderId="33" fillId="0" fontId="7" numFmtId="0" xfId="0" applyBorder="1" applyFont="1"/>
    <xf borderId="25" fillId="8" fontId="14" numFmtId="0" xfId="0" applyAlignment="1" applyBorder="1" applyFont="1">
      <alignment horizontal="left" readingOrder="0" shrinkToFit="0" vertical="top" wrapText="1"/>
    </xf>
    <xf borderId="24" fillId="18" fontId="13" numFmtId="9" xfId="0" applyAlignment="1" applyBorder="1" applyFont="1" applyNumberFormat="1">
      <alignment horizontal="center" readingOrder="0" vertical="center"/>
    </xf>
    <xf borderId="24" fillId="21" fontId="12" numFmtId="0" xfId="0" applyAlignment="1" applyBorder="1" applyFont="1">
      <alignment horizontal="left" shrinkToFit="0" vertical="top" wrapText="1"/>
    </xf>
    <xf borderId="0" fillId="0" fontId="1" numFmtId="0" xfId="0" applyAlignment="1" applyFont="1">
      <alignment vertical="center"/>
    </xf>
    <xf borderId="24" fillId="18" fontId="13" numFmtId="2" xfId="0" applyAlignment="1" applyBorder="1" applyFont="1" applyNumberFormat="1">
      <alignment horizontal="left" readingOrder="0" vertical="top"/>
    </xf>
    <xf borderId="24" fillId="21" fontId="12" numFmtId="0" xfId="0" applyAlignment="1" applyBorder="1" applyFont="1">
      <alignment horizontal="left" readingOrder="0" shrinkToFit="0" vertical="top" wrapText="1"/>
    </xf>
    <xf borderId="0" fillId="25" fontId="13" numFmtId="1" xfId="0" applyFill="1" applyFont="1" applyNumberFormat="1"/>
    <xf borderId="0" fillId="25" fontId="15" numFmtId="0" xfId="0" applyFont="1"/>
    <xf borderId="24" fillId="20" fontId="13" numFmtId="1" xfId="0" applyAlignment="1" applyBorder="1" applyFont="1" applyNumberFormat="1">
      <alignment horizontal="left" readingOrder="0" vertical="top"/>
    </xf>
    <xf borderId="0" fillId="26" fontId="2" numFmtId="0" xfId="0" applyAlignment="1" applyFill="1" applyFont="1">
      <alignment horizontal="center" vertical="center"/>
    </xf>
    <xf borderId="0" fillId="26" fontId="2" numFmtId="0" xfId="0" applyAlignment="1" applyFont="1">
      <alignment vertical="center"/>
    </xf>
    <xf borderId="0" fillId="0" fontId="2" numFmtId="0" xfId="0" applyAlignment="1" applyFont="1">
      <alignment horizontal="left" vertical="center"/>
    </xf>
    <xf borderId="0" fillId="17" fontId="2" numFmtId="0" xfId="0" applyAlignment="1" applyFont="1">
      <alignment horizontal="center" readingOrder="0" shrinkToFit="0" vertical="center" wrapText="1"/>
    </xf>
    <xf borderId="0" fillId="21" fontId="12" numFmtId="0" xfId="0" applyAlignment="1" applyFont="1">
      <alignment readingOrder="0" shrinkToFit="0" vertical="top" wrapText="1"/>
    </xf>
    <xf borderId="0" fillId="0" fontId="2" numFmtId="0" xfId="0" applyAlignment="1" applyFont="1">
      <alignment shrinkToFit="0" vertical="top" wrapText="1"/>
    </xf>
    <xf borderId="0" fillId="9" fontId="2" numFmtId="0" xfId="0" applyAlignment="1" applyFont="1">
      <alignment horizontal="center" readingOrder="0" vertical="center"/>
    </xf>
    <xf borderId="0" fillId="0" fontId="2" numFmtId="0" xfId="0" applyAlignment="1" applyFont="1">
      <alignment horizontal="center" readingOrder="0" vertical="center"/>
    </xf>
    <xf borderId="5" fillId="27" fontId="15" numFmtId="0" xfId="0" applyAlignment="1" applyBorder="1" applyFill="1" applyFont="1">
      <alignment horizontal="center" readingOrder="0" shrinkToFit="0" vertical="center" wrapText="1"/>
    </xf>
    <xf borderId="34" fillId="27" fontId="19" numFmtId="0" xfId="0" applyAlignment="1" applyBorder="1" applyFont="1">
      <alignment horizontal="left" readingOrder="0" vertical="center"/>
    </xf>
    <xf borderId="0" fillId="27" fontId="19" numFmtId="0" xfId="0" applyAlignment="1" applyFont="1">
      <alignment horizontal="left" readingOrder="0" vertical="center"/>
    </xf>
    <xf borderId="0" fillId="0" fontId="20" numFmtId="0" xfId="0" applyFont="1"/>
    <xf borderId="0" fillId="2" fontId="21" numFmtId="0" xfId="0" applyAlignment="1" applyFont="1">
      <alignment horizontal="center" readingOrder="0" shrinkToFit="0" vertical="center" wrapText="1"/>
    </xf>
    <xf borderId="0" fillId="7" fontId="12" numFmtId="0" xfId="0" applyAlignment="1" applyFont="1">
      <alignment shrinkToFit="0" vertical="top" wrapText="1"/>
    </xf>
    <xf borderId="0" fillId="0" fontId="12" numFmtId="0" xfId="0" applyAlignment="1" applyFont="1">
      <alignment horizontal="left" shrinkToFit="0" vertical="top" wrapText="1"/>
    </xf>
    <xf borderId="0" fillId="14" fontId="2" numFmtId="0" xfId="0" applyAlignment="1" applyFont="1">
      <alignment horizontal="center" readingOrder="0" vertical="center"/>
    </xf>
    <xf borderId="0" fillId="0" fontId="12" numFmtId="0" xfId="0" applyAlignment="1" applyFont="1">
      <alignment shrinkToFit="0" vertical="top" wrapText="1"/>
    </xf>
    <xf borderId="0" fillId="0" fontId="13" numFmtId="0" xfId="0" applyAlignment="1" applyFont="1">
      <alignment horizontal="left" shrinkToFit="0" vertical="top" wrapText="1"/>
    </xf>
    <xf borderId="0" fillId="27" fontId="19" numFmtId="9" xfId="0" applyAlignment="1" applyFont="1" applyNumberFormat="1">
      <alignment horizontal="left" readingOrder="0" vertical="center"/>
    </xf>
    <xf borderId="0" fillId="26" fontId="21" numFmtId="0" xfId="0" applyAlignment="1" applyFont="1">
      <alignment horizontal="center" readingOrder="0" shrinkToFit="0" vertical="center" wrapText="1"/>
    </xf>
    <xf borderId="0" fillId="3" fontId="12" numFmtId="0" xfId="0" applyAlignment="1" applyFont="1">
      <alignment shrinkToFit="0" vertical="top" wrapText="1"/>
    </xf>
    <xf borderId="0" fillId="15" fontId="3" numFmtId="0" xfId="0" applyAlignment="1" applyFont="1">
      <alignment readingOrder="0" vertical="top"/>
    </xf>
    <xf borderId="0" fillId="15" fontId="3" numFmtId="0" xfId="0" applyAlignment="1" applyFont="1">
      <alignment horizontal="left" vertical="top"/>
    </xf>
    <xf borderId="5" fillId="28" fontId="5" numFmtId="0" xfId="0" applyAlignment="1" applyBorder="1" applyFill="1" applyFont="1">
      <alignment horizontal="center" readingOrder="0" shrinkToFit="0" vertical="center" wrapText="1"/>
    </xf>
    <xf borderId="0" fillId="22" fontId="22" numFmtId="0" xfId="0" applyAlignment="1" applyFont="1">
      <alignment readingOrder="0"/>
    </xf>
    <xf borderId="0" fillId="22" fontId="22" numFmtId="0" xfId="0" applyFont="1"/>
    <xf borderId="35" fillId="22" fontId="22" numFmtId="0" xfId="0" applyAlignment="1" applyBorder="1" applyFont="1">
      <alignment shrinkToFit="0" wrapText="1"/>
    </xf>
    <xf borderId="4" fillId="27" fontId="16" numFmtId="0" xfId="0" applyAlignment="1" applyBorder="1" applyFont="1">
      <alignment readingOrder="0"/>
    </xf>
    <xf borderId="0" fillId="2" fontId="14" numFmtId="0" xfId="0" applyAlignment="1" applyFont="1">
      <alignment horizontal="center" shrinkToFit="0" vertical="center" wrapText="1"/>
    </xf>
    <xf borderId="0" fillId="7" fontId="12" numFmtId="0" xfId="0" applyAlignment="1" applyFont="1">
      <alignment readingOrder="0" shrinkToFit="0" vertical="top" wrapText="1"/>
    </xf>
    <xf borderId="0" fillId="0" fontId="12" numFmtId="0" xfId="0" applyAlignment="1" applyFont="1">
      <alignment horizontal="left" readingOrder="0" shrinkToFit="0" vertical="top" wrapText="1"/>
    </xf>
    <xf borderId="0" fillId="14" fontId="2" numFmtId="0" xfId="0" applyAlignment="1" applyFont="1">
      <alignment horizontal="center" readingOrder="0" shrinkToFit="0" vertical="center" wrapText="1"/>
    </xf>
    <xf borderId="0" fillId="0" fontId="23" numFmtId="0" xfId="0" applyAlignment="1" applyFont="1">
      <alignment readingOrder="0" shrinkToFit="0" vertical="top" wrapText="1"/>
    </xf>
    <xf borderId="35" fillId="22" fontId="22" numFmtId="0" xfId="0" applyBorder="1" applyFont="1"/>
    <xf borderId="4" fillId="27" fontId="15" numFmtId="0" xfId="0" applyAlignment="1" applyBorder="1" applyFont="1">
      <alignment readingOrder="0"/>
    </xf>
    <xf borderId="0" fillId="26" fontId="14" numFmtId="0" xfId="0" applyAlignment="1" applyFont="1">
      <alignment horizontal="center" shrinkToFit="0" vertical="center" wrapText="1"/>
    </xf>
    <xf borderId="0" fillId="3" fontId="24" numFmtId="0" xfId="0" applyAlignment="1" applyFont="1">
      <alignment shrinkToFit="0" vertical="top" wrapText="1"/>
    </xf>
    <xf borderId="0" fillId="15" fontId="5" numFmtId="0" xfId="0" applyAlignment="1" applyFont="1">
      <alignment horizontal="left" readingOrder="0" shrinkToFit="0" vertical="top" wrapText="1"/>
    </xf>
    <xf borderId="0" fillId="15" fontId="5" numFmtId="0" xfId="0" applyAlignment="1" applyFont="1">
      <alignment horizontal="left" shrinkToFit="0" vertical="top" wrapText="1"/>
    </xf>
    <xf borderId="34" fillId="22" fontId="22" numFmtId="0" xfId="0" applyAlignment="1" applyBorder="1" applyFont="1">
      <alignment readingOrder="0"/>
    </xf>
    <xf borderId="0" fillId="2" fontId="14" numFmtId="0" xfId="0" applyAlignment="1" applyFont="1">
      <alignment horizontal="center" shrinkToFit="0" vertical="center" wrapText="1"/>
    </xf>
    <xf borderId="0" fillId="7" fontId="12" numFmtId="0" xfId="0" applyAlignment="1" applyFont="1">
      <alignment shrinkToFit="0" vertical="top" wrapText="1"/>
    </xf>
    <xf borderId="0" fillId="15" fontId="2" numFmtId="0" xfId="0" applyAlignment="1" applyFont="1">
      <alignment horizontal="left" readingOrder="0" shrinkToFit="0" vertical="top" wrapText="1"/>
    </xf>
    <xf borderId="0" fillId="15" fontId="15" numFmtId="0" xfId="0" applyFont="1"/>
    <xf borderId="0" fillId="26" fontId="14" numFmtId="0" xfId="0" applyAlignment="1" applyFont="1">
      <alignment horizontal="center" shrinkToFit="0" vertical="center" wrapText="1"/>
    </xf>
    <xf borderId="0" fillId="3" fontId="12" numFmtId="0" xfId="0" applyAlignment="1" applyFont="1">
      <alignment shrinkToFit="0" vertical="top" wrapText="1"/>
    </xf>
    <xf borderId="0" fillId="2" fontId="14" numFmtId="0" xfId="0" applyAlignment="1" applyFont="1">
      <alignment horizontal="center" readingOrder="0" shrinkToFit="0" vertical="center" wrapText="1"/>
    </xf>
    <xf borderId="0" fillId="7" fontId="24" numFmtId="0" xfId="0" applyAlignment="1" applyFont="1">
      <alignment shrinkToFit="0" vertical="top" wrapText="1"/>
    </xf>
    <xf borderId="0" fillId="0" fontId="2" numFmtId="0" xfId="0" applyAlignment="1" applyFont="1">
      <alignment shrinkToFit="0" vertical="bottom" wrapText="1"/>
    </xf>
    <xf borderId="0" fillId="0" fontId="12" numFmtId="0" xfId="0" applyAlignment="1" applyFont="1">
      <alignment readingOrder="0" shrinkToFit="0" vertical="top" wrapText="1"/>
    </xf>
    <xf borderId="0" fillId="7" fontId="12" numFmtId="0" xfId="0" applyAlignment="1" applyFont="1">
      <alignment shrinkToFit="0" vertical="top" wrapText="1"/>
    </xf>
    <xf borderId="36" fillId="17" fontId="13" numFmtId="0" xfId="0" applyAlignment="1" applyBorder="1" applyFont="1">
      <alignment horizontal="center" readingOrder="0" shrinkToFit="0" vertical="center" wrapText="1"/>
    </xf>
    <xf borderId="37" fillId="29" fontId="2" numFmtId="0" xfId="0" applyAlignment="1" applyBorder="1" applyFill="1" applyFont="1">
      <alignment horizontal="center" readingOrder="0" shrinkToFit="0" vertical="center" wrapText="1"/>
    </xf>
    <xf borderId="38" fillId="0" fontId="7" numFmtId="0" xfId="0" applyBorder="1" applyFont="1"/>
    <xf borderId="39" fillId="0" fontId="7" numFmtId="0" xfId="0" applyBorder="1" applyFont="1"/>
    <xf borderId="40" fillId="21" fontId="23" numFmtId="0" xfId="0" applyAlignment="1" applyBorder="1" applyFont="1">
      <alignment readingOrder="0" shrinkToFit="0" vertical="top" wrapText="1"/>
    </xf>
    <xf borderId="41" fillId="0" fontId="7" numFmtId="0" xfId="0" applyBorder="1" applyFont="1"/>
    <xf borderId="0" fillId="0" fontId="16" numFmtId="0" xfId="0" applyAlignment="1" applyFont="1">
      <alignment horizontal="center" readingOrder="0" shrinkToFit="0" vertical="center" wrapText="1"/>
    </xf>
    <xf borderId="42" fillId="17" fontId="16" numFmtId="0" xfId="0" applyAlignment="1" applyBorder="1" applyFont="1">
      <alignment horizontal="center" readingOrder="0" shrinkToFit="0" vertical="center" wrapText="1"/>
    </xf>
    <xf borderId="43" fillId="0" fontId="7" numFmtId="0" xfId="0" applyBorder="1" applyFont="1"/>
    <xf borderId="44" fillId="0" fontId="7" numFmtId="0" xfId="0" applyBorder="1" applyFont="1"/>
    <xf borderId="42" fillId="20" fontId="15" numFmtId="0" xfId="0" applyAlignment="1" applyBorder="1" applyFont="1">
      <alignment horizontal="center" readingOrder="0" vertical="center"/>
    </xf>
    <xf borderId="45" fillId="0" fontId="7" numFmtId="0" xfId="0" applyBorder="1" applyFont="1"/>
    <xf borderId="46" fillId="0" fontId="7" numFmtId="0" xfId="0" applyBorder="1" applyFont="1"/>
    <xf borderId="47" fillId="17" fontId="13" numFmtId="0" xfId="0" applyAlignment="1" applyBorder="1" applyFont="1">
      <alignment horizontal="center" readingOrder="0" vertical="center"/>
    </xf>
    <xf borderId="39" fillId="17" fontId="14" numFmtId="0" xfId="0" applyAlignment="1" applyBorder="1" applyFont="1">
      <alignment horizontal="center" readingOrder="0" shrinkToFit="0" vertical="center" wrapText="1"/>
    </xf>
    <xf borderId="42" fillId="17" fontId="14" numFmtId="0" xfId="0" applyAlignment="1" applyBorder="1" applyFont="1">
      <alignment horizontal="center" readingOrder="0" shrinkToFit="0" vertical="center" wrapText="1"/>
    </xf>
    <xf borderId="37" fillId="17" fontId="14" numFmtId="0" xfId="0" applyAlignment="1" applyBorder="1" applyFont="1">
      <alignment horizontal="center" readingOrder="0" shrinkToFit="0" vertical="center" wrapText="1"/>
    </xf>
    <xf borderId="0" fillId="0" fontId="14" numFmtId="0" xfId="0" applyAlignment="1" applyFont="1">
      <alignment horizontal="center" readingOrder="0" shrinkToFit="0" vertical="center" wrapText="1"/>
    </xf>
    <xf borderId="47" fillId="18" fontId="13" numFmtId="0" xfId="0" applyAlignment="1" applyBorder="1" applyFont="1">
      <alignment horizontal="center" shrinkToFit="0" vertical="center" wrapText="1"/>
    </xf>
    <xf borderId="39" fillId="18" fontId="13" numFmtId="0" xfId="0" applyAlignment="1" applyBorder="1" applyFont="1">
      <alignment horizontal="right" readingOrder="0" vertical="top"/>
    </xf>
    <xf borderId="42" fillId="18" fontId="13" numFmtId="0" xfId="0" applyAlignment="1" applyBorder="1" applyFont="1">
      <alignment readingOrder="0" vertical="top"/>
    </xf>
    <xf borderId="42" fillId="18" fontId="25" numFmtId="0" xfId="0" applyAlignment="1" applyBorder="1" applyFont="1">
      <alignment vertical="top"/>
    </xf>
    <xf borderId="37" fillId="18" fontId="13" numFmtId="0" xfId="0" applyAlignment="1" applyBorder="1" applyFont="1">
      <alignment vertical="top"/>
    </xf>
    <xf borderId="42" fillId="18" fontId="13" numFmtId="9" xfId="0" applyAlignment="1" applyBorder="1" applyFont="1" applyNumberFormat="1">
      <alignment readingOrder="0" vertical="top"/>
    </xf>
    <xf borderId="0" fillId="0" fontId="13" numFmtId="0" xfId="0" applyAlignment="1" applyFont="1">
      <alignment vertical="top"/>
    </xf>
    <xf borderId="0" fillId="0" fontId="13" numFmtId="9" xfId="0" applyAlignment="1" applyFont="1" applyNumberFormat="1">
      <alignment readingOrder="0" vertical="top"/>
    </xf>
    <xf borderId="39" fillId="20" fontId="13" numFmtId="0" xfId="0" applyAlignment="1" applyBorder="1" applyFont="1">
      <alignment horizontal="right" readingOrder="0" vertical="top"/>
    </xf>
    <xf borderId="42" fillId="20" fontId="13" numFmtId="0" xfId="0" applyAlignment="1" applyBorder="1" applyFont="1">
      <alignment readingOrder="0" vertical="top"/>
    </xf>
    <xf borderId="42" fillId="20" fontId="25" numFmtId="0" xfId="0" applyAlignment="1" applyBorder="1" applyFont="1">
      <alignment vertical="top"/>
    </xf>
    <xf borderId="42" fillId="20" fontId="13" numFmtId="0" xfId="0" applyAlignment="1" applyBorder="1" applyFont="1">
      <alignment vertical="top"/>
    </xf>
    <xf borderId="37" fillId="20" fontId="13" numFmtId="0" xfId="0" applyAlignment="1" applyBorder="1" applyFont="1">
      <alignment vertical="top"/>
    </xf>
    <xf borderId="42" fillId="20" fontId="13" numFmtId="9" xfId="0" applyAlignment="1" applyBorder="1" applyFont="1" applyNumberFormat="1">
      <alignment readingOrder="0" vertical="top"/>
    </xf>
    <xf borderId="42" fillId="18" fontId="13" numFmtId="0" xfId="0" applyAlignment="1" applyBorder="1" applyFont="1">
      <alignment vertical="top"/>
    </xf>
    <xf borderId="42" fillId="20" fontId="25" numFmtId="0" xfId="0" applyAlignment="1" applyBorder="1" applyFont="1">
      <alignment readingOrder="0" vertical="top"/>
    </xf>
    <xf borderId="37" fillId="20" fontId="13" numFmtId="0" xfId="0" applyAlignment="1" applyBorder="1" applyFont="1">
      <alignment readingOrder="0" vertical="top"/>
    </xf>
    <xf borderId="0" fillId="0" fontId="13" numFmtId="0" xfId="0" applyAlignment="1" applyFont="1">
      <alignment readingOrder="0" vertical="top"/>
    </xf>
    <xf borderId="48" fillId="22" fontId="22" numFmtId="0" xfId="0" applyBorder="1" applyFont="1"/>
    <xf borderId="49" fillId="22" fontId="22" numFmtId="0" xfId="0" applyBorder="1" applyFont="1"/>
    <xf borderId="49" fillId="22" fontId="22" numFmtId="0" xfId="0" applyAlignment="1" applyBorder="1" applyFont="1">
      <alignment readingOrder="0"/>
    </xf>
    <xf borderId="50" fillId="22" fontId="22" numFmtId="0" xfId="0" applyBorder="1" applyFont="1"/>
    <xf borderId="0" fillId="0" fontId="15" numFmtId="0" xfId="0" applyAlignment="1" applyFont="1">
      <alignment readingOrder="0"/>
    </xf>
    <xf borderId="24" fillId="26" fontId="2" numFmtId="0" xfId="0" applyAlignment="1" applyBorder="1" applyFont="1">
      <alignment horizontal="center" vertical="center"/>
    </xf>
    <xf borderId="24" fillId="26" fontId="2" numFmtId="0" xfId="0" applyAlignment="1" applyBorder="1" applyFont="1">
      <alignment horizontal="left" vertical="center"/>
    </xf>
    <xf borderId="51" fillId="27" fontId="22" numFmtId="0" xfId="0" applyAlignment="1" applyBorder="1" applyFont="1">
      <alignment readingOrder="0" shrinkToFit="0" wrapText="1"/>
    </xf>
    <xf borderId="24" fillId="2" fontId="14" numFmtId="0" xfId="0" applyAlignment="1" applyBorder="1" applyFont="1">
      <alignment horizontal="center" shrinkToFit="0" vertical="center" wrapText="1"/>
    </xf>
    <xf borderId="24" fillId="7" fontId="12" numFmtId="0" xfId="0" applyAlignment="1" applyBorder="1" applyFont="1">
      <alignment horizontal="left" readingOrder="0" shrinkToFit="0" vertical="top" wrapText="1"/>
    </xf>
    <xf borderId="51" fillId="22" fontId="26" numFmtId="0" xfId="0" applyBorder="1" applyFont="1"/>
    <xf borderId="24" fillId="26" fontId="14" numFmtId="0" xfId="0" applyAlignment="1" applyBorder="1" applyFont="1">
      <alignment horizontal="center" readingOrder="0" shrinkToFit="0" vertical="center" wrapText="1"/>
    </xf>
    <xf borderId="24" fillId="3" fontId="12" numFmtId="0" xfId="0" applyAlignment="1" applyBorder="1" applyFont="1">
      <alignment horizontal="left" readingOrder="0" shrinkToFit="0" vertical="top" wrapText="1"/>
    </xf>
    <xf borderId="24" fillId="2" fontId="14" numFmtId="0" xfId="0" applyAlignment="1" applyBorder="1" applyFont="1">
      <alignment horizontal="center" readingOrder="0" shrinkToFit="0" vertical="center" wrapText="1"/>
    </xf>
    <xf borderId="24" fillId="7" fontId="12" numFmtId="0" xfId="0" applyAlignment="1" applyBorder="1" applyFont="1">
      <alignment horizontal="left" readingOrder="0" shrinkToFit="0" vertical="top" wrapText="1"/>
    </xf>
    <xf borderId="0" fillId="0" fontId="15" numFmtId="0" xfId="0" applyAlignment="1" applyFont="1">
      <alignment horizontal="center" readingOrder="0" shrinkToFit="0" vertical="center" wrapText="1"/>
    </xf>
    <xf borderId="11" fillId="29" fontId="2" numFmtId="0" xfId="0" applyAlignment="1" applyBorder="1" applyFont="1">
      <alignment horizontal="center" readingOrder="0" shrinkToFit="0" vertical="center" wrapText="1"/>
    </xf>
    <xf borderId="52" fillId="21" fontId="23" numFmtId="0" xfId="0" applyAlignment="1" applyBorder="1" applyFont="1">
      <alignment readingOrder="0" shrinkToFit="0" vertical="top" wrapText="1"/>
    </xf>
    <xf borderId="53" fillId="0" fontId="7" numFmtId="0" xfId="0" applyBorder="1" applyFont="1"/>
    <xf borderId="54" fillId="0" fontId="7" numFmtId="0" xfId="0" applyBorder="1" applyFont="1"/>
    <xf borderId="52" fillId="17" fontId="13" numFmtId="0" xfId="0" applyAlignment="1" applyBorder="1" applyFont="1">
      <alignment horizontal="center" readingOrder="0" shrinkToFit="0" vertical="center" wrapText="1"/>
    </xf>
    <xf borderId="11" fillId="17" fontId="14" numFmtId="0" xfId="0" applyAlignment="1" applyBorder="1" applyFont="1">
      <alignment horizontal="center" readingOrder="0" shrinkToFit="0" vertical="center" wrapText="1"/>
    </xf>
    <xf borderId="52" fillId="29" fontId="23" numFmtId="0" xfId="0" applyAlignment="1" applyBorder="1" applyFont="1">
      <alignment readingOrder="0" shrinkToFit="0" vertical="top" wrapText="1"/>
    </xf>
    <xf borderId="55" fillId="0" fontId="7" numFmtId="0" xfId="0" applyBorder="1" applyFont="1"/>
    <xf borderId="56" fillId="0" fontId="7" numFmtId="0" xfId="0" applyBorder="1" applyFont="1"/>
    <xf borderId="57" fillId="0" fontId="7" numFmtId="0" xfId="0" applyBorder="1" applyFont="1"/>
    <xf borderId="58" fillId="0" fontId="7" numFmtId="0" xfId="0" applyBorder="1" applyFont="1"/>
    <xf borderId="59" fillId="17" fontId="14" numFmtId="0" xfId="0" applyAlignment="1" applyBorder="1" applyFont="1">
      <alignment horizontal="center" readingOrder="0" shrinkToFit="0" vertical="center" wrapText="1"/>
    </xf>
    <xf borderId="60" fillId="17" fontId="14" numFmtId="0" xfId="0" applyAlignment="1" applyBorder="1" applyFont="1">
      <alignment horizontal="center" readingOrder="0" shrinkToFit="0" vertical="center" wrapText="1"/>
    </xf>
    <xf borderId="61" fillId="0" fontId="7" numFmtId="0" xfId="0" applyBorder="1" applyFont="1"/>
    <xf borderId="62" fillId="20" fontId="13" numFmtId="0" xfId="0" applyAlignment="1" applyBorder="1" applyFont="1">
      <alignment readingOrder="0" vertical="top"/>
    </xf>
    <xf borderId="63" fillId="20" fontId="13" numFmtId="0" xfId="0" applyAlignment="1" applyBorder="1" applyFont="1">
      <alignment readingOrder="0" vertical="top"/>
    </xf>
    <xf borderId="40" fillId="20" fontId="13" numFmtId="0" xfId="0" applyAlignment="1" applyBorder="1" applyFont="1">
      <alignment readingOrder="0" vertical="top"/>
    </xf>
    <xf borderId="41" fillId="20" fontId="13" numFmtId="0" xfId="0" applyAlignment="1" applyBorder="1" applyFont="1">
      <alignment readingOrder="0" vertical="top"/>
    </xf>
    <xf borderId="13" fillId="17" fontId="13" numFmtId="0" xfId="0" applyAlignment="1" applyBorder="1" applyFont="1">
      <alignment horizontal="center" readingOrder="0" shrinkToFit="0" vertical="center" wrapText="1"/>
    </xf>
    <xf borderId="11" fillId="17" fontId="16" numFmtId="0" xfId="0" applyAlignment="1" applyBorder="1" applyFont="1">
      <alignment horizontal="center" readingOrder="0" shrinkToFit="0" vertical="center" wrapText="1"/>
    </xf>
    <xf borderId="64" fillId="18" fontId="15" numFmtId="0" xfId="0" applyAlignment="1" applyBorder="1" applyFont="1">
      <alignment readingOrder="0" vertical="top"/>
    </xf>
    <xf borderId="65" fillId="18" fontId="15" numFmtId="0" xfId="0" applyAlignment="1" applyBorder="1" applyFont="1">
      <alignment readingOrder="0" vertical="top"/>
    </xf>
    <xf borderId="45" fillId="18" fontId="15" numFmtId="0" xfId="0" applyAlignment="1" applyBorder="1" applyFont="1">
      <alignment readingOrder="0" vertical="top"/>
    </xf>
    <xf borderId="46" fillId="18" fontId="15" numFmtId="0" xfId="0" applyAlignment="1" applyBorder="1" applyFont="1">
      <alignment readingOrder="0" vertical="top"/>
    </xf>
    <xf borderId="66" fillId="20" fontId="13" numFmtId="0" xfId="0" applyAlignment="1" applyBorder="1" applyFont="1">
      <alignment readingOrder="0" vertical="top"/>
    </xf>
    <xf borderId="67" fillId="17" fontId="13" numFmtId="0" xfId="0" applyAlignment="1" applyBorder="1" applyFont="1">
      <alignment horizontal="center" readingOrder="0" vertical="center"/>
    </xf>
    <xf borderId="68" fillId="0" fontId="7" numFmtId="0" xfId="0" applyBorder="1" applyFont="1"/>
    <xf borderId="59" fillId="17" fontId="14" numFmtId="0" xfId="0" applyAlignment="1" applyBorder="1" applyFont="1">
      <alignment horizontal="center" shrinkToFit="0" vertical="center" wrapText="1"/>
    </xf>
    <xf borderId="67" fillId="17" fontId="14" numFmtId="0" xfId="0" applyAlignment="1" applyBorder="1" applyFont="1">
      <alignment horizontal="center" readingOrder="0" shrinkToFit="0" vertical="center" wrapText="1"/>
    </xf>
    <xf borderId="69" fillId="0" fontId="7" numFmtId="0" xfId="0" applyBorder="1" applyFont="1"/>
    <xf borderId="36" fillId="17" fontId="14" numFmtId="0" xfId="0" applyAlignment="1" applyBorder="1" applyFont="1">
      <alignment horizontal="center" readingOrder="0" shrinkToFit="0" vertical="center" wrapText="1"/>
    </xf>
    <xf borderId="70" fillId="0" fontId="7" numFmtId="0" xfId="0" applyBorder="1" applyFont="1"/>
    <xf borderId="71" fillId="0" fontId="7" numFmtId="0" xfId="0" applyBorder="1" applyFont="1"/>
    <xf borderId="72" fillId="0" fontId="7" numFmtId="0" xfId="0" applyBorder="1" applyFont="1"/>
    <xf borderId="73" fillId="0" fontId="7" numFmtId="0" xfId="0" applyBorder="1" applyFont="1"/>
    <xf borderId="74" fillId="0" fontId="7" numFmtId="0" xfId="0" applyBorder="1" applyFont="1"/>
    <xf borderId="75" fillId="0" fontId="7" numFmtId="0" xfId="0" applyBorder="1" applyFont="1"/>
    <xf borderId="76" fillId="17" fontId="14" numFmtId="0" xfId="0" applyAlignment="1" applyBorder="1" applyFont="1">
      <alignment horizontal="center" readingOrder="0" shrinkToFit="0" vertical="center" wrapText="1"/>
    </xf>
    <xf borderId="77" fillId="17" fontId="14" numFmtId="0" xfId="0" applyAlignment="1" applyBorder="1" applyFont="1">
      <alignment horizontal="center" readingOrder="0" shrinkToFit="0" vertical="center" wrapText="1"/>
    </xf>
    <xf borderId="72" fillId="17" fontId="14" numFmtId="0" xfId="0" applyAlignment="1" applyBorder="1" applyFont="1">
      <alignment horizontal="center" readingOrder="0" shrinkToFit="0" vertical="center" wrapText="1"/>
    </xf>
    <xf borderId="78" fillId="17" fontId="14" numFmtId="0" xfId="0" applyAlignment="1" applyBorder="1" applyFont="1">
      <alignment horizontal="center" readingOrder="0" shrinkToFit="0" vertical="center" wrapText="1"/>
    </xf>
    <xf borderId="67" fillId="20" fontId="13" numFmtId="0" xfId="0" applyAlignment="1" applyBorder="1" applyFont="1">
      <alignment horizontal="center" shrinkToFit="0" vertical="center" wrapText="1"/>
    </xf>
    <xf borderId="59" fillId="20" fontId="13" numFmtId="0" xfId="0" applyAlignment="1" applyBorder="1" applyFont="1">
      <alignment horizontal="right" readingOrder="0" vertical="top"/>
    </xf>
    <xf borderId="67" fillId="20" fontId="13" numFmtId="0" xfId="0" applyAlignment="1" applyBorder="1" applyFont="1">
      <alignment readingOrder="0" shrinkToFit="0" vertical="top" wrapText="1"/>
    </xf>
    <xf borderId="67" fillId="20" fontId="13" numFmtId="0" xfId="0" applyAlignment="1" applyBorder="1" applyFont="1">
      <alignment vertical="top"/>
    </xf>
    <xf borderId="67" fillId="20" fontId="13" numFmtId="0" xfId="0" applyAlignment="1" applyBorder="1" applyFont="1">
      <alignment readingOrder="0" vertical="top"/>
    </xf>
    <xf borderId="79" fillId="20" fontId="13" numFmtId="0" xfId="0" applyAlignment="1" applyBorder="1" applyFont="1">
      <alignment readingOrder="0" vertical="top"/>
    </xf>
    <xf borderId="80" fillId="20" fontId="13" numFmtId="0" xfId="0" applyAlignment="1" applyBorder="1" applyFont="1">
      <alignment readingOrder="0" vertical="top"/>
    </xf>
    <xf borderId="81" fillId="20" fontId="13" numFmtId="0" xfId="0" applyAlignment="1" applyBorder="1" applyFont="1">
      <alignment readingOrder="0" vertical="top"/>
    </xf>
    <xf borderId="82" fillId="20" fontId="13" numFmtId="0" xfId="0" applyAlignment="1" applyBorder="1" applyFont="1">
      <alignment readingOrder="0" vertical="top"/>
    </xf>
    <xf borderId="83" fillId="20" fontId="13" numFmtId="0" xfId="0" applyAlignment="1" applyBorder="1" applyFont="1">
      <alignment readingOrder="0" vertical="top"/>
    </xf>
    <xf borderId="84" fillId="20" fontId="13" numFmtId="0" xfId="0" applyAlignment="1" applyBorder="1" applyFont="1">
      <alignment horizontal="right" readingOrder="0" vertical="top"/>
    </xf>
    <xf borderId="76" fillId="20" fontId="13" numFmtId="0" xfId="0" applyAlignment="1" applyBorder="1" applyFont="1">
      <alignment readingOrder="0" vertical="top"/>
    </xf>
    <xf borderId="85" fillId="0" fontId="7" numFmtId="0" xfId="0" applyBorder="1" applyFont="1"/>
    <xf borderId="63" fillId="20" fontId="13" numFmtId="0" xfId="0" applyAlignment="1" applyBorder="1" applyFont="1">
      <alignment horizontal="center" readingOrder="0" vertical="center"/>
    </xf>
    <xf borderId="62" fillId="20" fontId="15" numFmtId="0" xfId="0" applyAlignment="1" applyBorder="1" applyFont="1">
      <alignment horizontal="center" readingOrder="0" vertical="center"/>
    </xf>
    <xf borderId="0" fillId="0" fontId="15" numFmtId="0" xfId="0" applyAlignment="1" applyFont="1">
      <alignment horizontal="center" readingOrder="0" vertical="center"/>
    </xf>
    <xf borderId="76" fillId="0" fontId="7" numFmtId="0" xfId="0" applyBorder="1" applyFont="1"/>
    <xf borderId="60" fillId="18" fontId="7" numFmtId="0" xfId="0" applyBorder="1" applyFont="1"/>
    <xf borderId="86" fillId="0" fontId="7" numFmtId="0" xfId="0" applyBorder="1" applyFont="1"/>
    <xf borderId="87" fillId="0" fontId="7" numFmtId="0" xfId="0" applyBorder="1" applyFont="1"/>
    <xf borderId="88" fillId="0" fontId="7" numFmtId="0" xfId="0" applyBorder="1" applyFont="1"/>
    <xf borderId="89" fillId="0" fontId="7" numFmtId="0" xfId="0" applyBorder="1" applyFont="1"/>
    <xf borderId="90" fillId="0" fontId="7" numFmtId="0" xfId="0" applyBorder="1" applyFont="1"/>
    <xf borderId="43" fillId="20" fontId="13" numFmtId="0" xfId="0" applyAlignment="1" applyBorder="1" applyFont="1">
      <alignment horizontal="right" readingOrder="0" vertical="top"/>
    </xf>
    <xf borderId="0" fillId="20" fontId="13" numFmtId="0" xfId="0" applyAlignment="1" applyFont="1">
      <alignment horizontal="center" readingOrder="0" vertical="center"/>
    </xf>
    <xf borderId="66" fillId="20" fontId="15" numFmtId="0" xfId="0" applyAlignment="1" applyBorder="1" applyFont="1">
      <alignment horizontal="center" readingOrder="0" vertical="center"/>
    </xf>
    <xf borderId="74" fillId="20" fontId="7" numFmtId="0" xfId="0" applyBorder="1" applyFont="1"/>
    <xf borderId="91" fillId="0" fontId="7" numFmtId="0" xfId="0" applyBorder="1" applyFont="1"/>
    <xf borderId="92" fillId="0" fontId="7" numFmtId="0" xfId="0" applyBorder="1" applyFont="1"/>
    <xf borderId="93" fillId="0" fontId="7" numFmtId="0" xfId="0" applyBorder="1" applyFont="1"/>
    <xf borderId="94" fillId="0" fontId="7" numFmtId="0" xfId="0" applyBorder="1" applyFont="1"/>
    <xf borderId="95" fillId="0" fontId="7" numFmtId="0" xfId="0" applyBorder="1" applyFont="1"/>
    <xf borderId="77" fillId="20" fontId="13" numFmtId="0" xfId="0" applyAlignment="1" applyBorder="1" applyFont="1">
      <alignment horizontal="right" readingOrder="0" vertical="top"/>
    </xf>
    <xf borderId="72" fillId="20" fontId="13" numFmtId="0" xfId="0" applyAlignment="1" applyBorder="1" applyFont="1">
      <alignment readingOrder="0" vertical="top"/>
    </xf>
    <xf borderId="65" fillId="20" fontId="13" numFmtId="0" xfId="0" applyAlignment="1" applyBorder="1" applyFont="1">
      <alignment horizontal="center" readingOrder="0" vertical="center"/>
    </xf>
    <xf borderId="64" fillId="20" fontId="15" numFmtId="0" xfId="0" applyAlignment="1" applyBorder="1" applyFont="1">
      <alignment horizontal="center" readingOrder="0" vertical="center"/>
    </xf>
    <xf borderId="59" fillId="18" fontId="13" numFmtId="0" xfId="0" applyAlignment="1" applyBorder="1" applyFont="1">
      <alignment horizontal="right" readingOrder="0" vertical="top"/>
    </xf>
    <xf borderId="67" fillId="18" fontId="13" numFmtId="0" xfId="0" applyAlignment="1" applyBorder="1" applyFont="1">
      <alignment readingOrder="0" shrinkToFit="0" vertical="top" wrapText="1"/>
    </xf>
    <xf borderId="67" fillId="18" fontId="13" numFmtId="0" xfId="0" applyAlignment="1" applyBorder="1" applyFont="1">
      <alignment vertical="top"/>
    </xf>
    <xf borderId="67" fillId="18" fontId="13" numFmtId="0" xfId="0" applyAlignment="1" applyBorder="1" applyFont="1">
      <alignment readingOrder="0" vertical="top"/>
    </xf>
    <xf borderId="96" fillId="18" fontId="13" numFmtId="0" xfId="0" applyAlignment="1" applyBorder="1" applyFont="1">
      <alignment readingOrder="0" vertical="top"/>
    </xf>
    <xf borderId="97" fillId="18" fontId="13" numFmtId="0" xfId="0" applyAlignment="1" applyBorder="1" applyFont="1">
      <alignment readingOrder="0" vertical="top"/>
    </xf>
    <xf borderId="98" fillId="18" fontId="13" numFmtId="0" xfId="0" applyAlignment="1" applyBorder="1" applyFont="1">
      <alignment readingOrder="0" vertical="top"/>
    </xf>
    <xf borderId="99" fillId="18" fontId="13" numFmtId="0" xfId="0" applyAlignment="1" applyBorder="1" applyFont="1">
      <alignment readingOrder="0" vertical="top"/>
    </xf>
    <xf borderId="100" fillId="18" fontId="13" numFmtId="0" xfId="0" applyAlignment="1" applyBorder="1" applyFont="1">
      <alignment readingOrder="0" vertical="top"/>
    </xf>
    <xf borderId="84" fillId="18" fontId="13" numFmtId="0" xfId="0" applyAlignment="1" applyBorder="1" applyFont="1">
      <alignment horizontal="right" readingOrder="0" vertical="top"/>
    </xf>
    <xf borderId="63" fillId="18" fontId="13" numFmtId="0" xfId="0" applyAlignment="1" applyBorder="1" applyFont="1">
      <alignment horizontal="center" readingOrder="0" vertical="center"/>
    </xf>
    <xf borderId="62" fillId="18" fontId="15" numFmtId="0" xfId="0" applyAlignment="1" applyBorder="1" applyFont="1">
      <alignment horizontal="center" readingOrder="0" vertical="center"/>
    </xf>
    <xf borderId="60" fillId="20" fontId="7" numFmtId="0" xfId="0" applyBorder="1" applyFont="1"/>
    <xf borderId="43" fillId="18" fontId="13" numFmtId="0" xfId="0" applyAlignment="1" applyBorder="1" applyFont="1">
      <alignment horizontal="right" readingOrder="0" vertical="top"/>
    </xf>
    <xf borderId="76" fillId="18" fontId="13" numFmtId="0" xfId="0" applyAlignment="1" applyBorder="1" applyFont="1">
      <alignment readingOrder="0" vertical="top"/>
    </xf>
    <xf borderId="0" fillId="18" fontId="13" numFmtId="0" xfId="0" applyAlignment="1" applyFont="1">
      <alignment horizontal="center" readingOrder="0" vertical="center"/>
    </xf>
    <xf borderId="66" fillId="18" fontId="15" numFmtId="0" xfId="0" applyAlignment="1" applyBorder="1" applyFont="1">
      <alignment horizontal="center" vertical="center"/>
    </xf>
    <xf borderId="74" fillId="18" fontId="7" numFmtId="0" xfId="0" applyBorder="1" applyFont="1"/>
    <xf borderId="77" fillId="18" fontId="13" numFmtId="0" xfId="0" applyAlignment="1" applyBorder="1" applyFont="1">
      <alignment horizontal="right" readingOrder="0" vertical="top"/>
    </xf>
    <xf borderId="72" fillId="18" fontId="13" numFmtId="0" xfId="0" applyAlignment="1" applyBorder="1" applyFont="1">
      <alignment readingOrder="0" vertical="top"/>
    </xf>
    <xf borderId="65" fillId="18" fontId="13" numFmtId="0" xfId="0" applyAlignment="1" applyBorder="1" applyFont="1">
      <alignment horizontal="center" readingOrder="0" vertical="center"/>
    </xf>
    <xf borderId="64" fillId="18" fontId="15" numFmtId="0" xfId="0" applyAlignment="1" applyBorder="1" applyFont="1">
      <alignment horizontal="center" vertical="center"/>
    </xf>
    <xf borderId="96" fillId="20" fontId="13" numFmtId="0" xfId="0" applyAlignment="1" applyBorder="1" applyFont="1">
      <alignment readingOrder="0" vertical="top"/>
    </xf>
    <xf borderId="97" fillId="20" fontId="13" numFmtId="0" xfId="0" applyAlignment="1" applyBorder="1" applyFont="1">
      <alignment readingOrder="0" vertical="top"/>
    </xf>
    <xf borderId="98" fillId="20" fontId="13" numFmtId="0" xfId="0" applyAlignment="1" applyBorder="1" applyFont="1">
      <alignment readingOrder="0" vertical="top"/>
    </xf>
    <xf borderId="99" fillId="20" fontId="13" numFmtId="0" xfId="0" applyAlignment="1" applyBorder="1" applyFont="1">
      <alignment readingOrder="0" vertical="top"/>
    </xf>
    <xf borderId="100" fillId="20" fontId="13" numFmtId="0" xfId="0" applyAlignment="1" applyBorder="1" applyFont="1">
      <alignment readingOrder="0" vertical="top"/>
    </xf>
    <xf borderId="64" fillId="20" fontId="15" numFmtId="0" xfId="0" applyAlignment="1" applyBorder="1" applyFont="1">
      <alignment horizontal="center" vertical="center"/>
    </xf>
    <xf borderId="66" fillId="20" fontId="15" numFmtId="0" xfId="0" applyAlignment="1" applyBorder="1" applyFont="1">
      <alignment horizontal="center" vertical="center"/>
    </xf>
    <xf borderId="62" fillId="18" fontId="15" numFmtId="0" xfId="0" applyAlignment="1" applyBorder="1" applyFont="1">
      <alignment horizontal="center" vertical="center"/>
    </xf>
    <xf borderId="62" fillId="20" fontId="15" numFmtId="0" xfId="0" applyAlignment="1" applyBorder="1" applyFont="1">
      <alignment horizontal="center" vertical="center"/>
    </xf>
    <xf borderId="101" fillId="0" fontId="7" numFmtId="0" xfId="0" applyBorder="1" applyFont="1"/>
    <xf borderId="102" fillId="0" fontId="7" numFmtId="0" xfId="0" applyBorder="1" applyFont="1"/>
    <xf borderId="103" fillId="0" fontId="7" numFmtId="0" xfId="0" applyBorder="1" applyFont="1"/>
    <xf borderId="104" fillId="0" fontId="7" numFmtId="0" xfId="0" applyBorder="1" applyFont="1"/>
    <xf borderId="105" fillId="0" fontId="7" numFmtId="0" xfId="0" applyBorder="1" applyFont="1"/>
    <xf borderId="45" fillId="18" fontId="13" numFmtId="0" xfId="0" applyAlignment="1" applyBorder="1" applyFont="1">
      <alignment horizontal="right" readingOrder="0" vertical="top"/>
    </xf>
    <xf borderId="106" fillId="0" fontId="7" numFmtId="0" xfId="0" applyBorder="1" applyFont="1"/>
    <xf borderId="107" fillId="18" fontId="13" numFmtId="0" xfId="0" applyAlignment="1" applyBorder="1" applyFont="1">
      <alignment readingOrder="0" vertical="top"/>
    </xf>
    <xf borderId="65" fillId="0" fontId="7" numFmtId="0" xfId="0" applyBorder="1" applyFont="1"/>
    <xf borderId="0" fillId="0" fontId="13" numFmtId="0" xfId="0" applyAlignment="1" applyFont="1">
      <alignment horizontal="center" shrinkToFit="0" vertical="center" wrapText="1"/>
    </xf>
    <xf borderId="0" fillId="0" fontId="13" numFmtId="0" xfId="0" applyAlignment="1" applyFont="1">
      <alignment readingOrder="0" shrinkToFit="0" vertical="top" wrapText="1"/>
    </xf>
    <xf borderId="108" fillId="22" fontId="27" numFmtId="0" xfId="0" applyAlignment="1" applyBorder="1" applyFont="1">
      <alignment horizontal="center" readingOrder="0" shrinkToFit="0" vertical="center" wrapText="1"/>
    </xf>
    <xf borderId="109" fillId="0" fontId="7" numFmtId="0" xfId="0" applyBorder="1" applyFont="1"/>
    <xf borderId="110" fillId="0" fontId="7" numFmtId="0" xfId="0" applyBorder="1" applyFont="1"/>
    <xf borderId="24" fillId="2" fontId="14" numFmtId="0" xfId="0" applyAlignment="1" applyBorder="1" applyFont="1">
      <alignment horizontal="center" readingOrder="0" vertical="center"/>
    </xf>
    <xf borderId="111" fillId="22" fontId="26" numFmtId="0" xfId="0" applyAlignment="1" applyBorder="1" applyFont="1">
      <alignment horizontal="center" vertical="center"/>
    </xf>
    <xf borderId="112" fillId="0" fontId="7" numFmtId="0" xfId="0" applyBorder="1" applyFont="1"/>
    <xf borderId="113" fillId="0" fontId="7" numFmtId="0" xfId="0" applyBorder="1" applyFont="1"/>
    <xf borderId="24" fillId="26" fontId="14" numFmtId="0" xfId="0" applyAlignment="1" applyBorder="1" applyFont="1">
      <alignment horizontal="center" readingOrder="0" vertical="center"/>
    </xf>
    <xf borderId="114" fillId="22" fontId="28" numFmtId="0" xfId="0" applyAlignment="1" applyBorder="1" applyFont="1">
      <alignment horizontal="center" readingOrder="0" vertical="center"/>
    </xf>
    <xf borderId="115" fillId="0" fontId="7" numFmtId="0" xfId="0" applyBorder="1" applyFont="1"/>
    <xf borderId="116" fillId="0" fontId="7" numFmtId="0" xfId="0" applyBorder="1" applyFont="1"/>
    <xf borderId="8" fillId="28" fontId="29" numFmtId="0" xfId="0" applyAlignment="1" applyBorder="1" applyFont="1">
      <alignment horizontal="center" readingOrder="0" vertical="center"/>
    </xf>
    <xf borderId="31" fillId="17" fontId="13" numFmtId="0" xfId="0" applyAlignment="1" applyBorder="1" applyFont="1">
      <alignment horizontal="center" readingOrder="0" shrinkToFit="0" vertical="center" wrapText="1"/>
    </xf>
    <xf borderId="0" fillId="17" fontId="16" numFmtId="0" xfId="0" applyAlignment="1" applyFont="1">
      <alignment horizontal="center" readingOrder="0" shrinkToFit="0" vertical="center" wrapText="1"/>
    </xf>
    <xf borderId="0" fillId="20" fontId="5" numFmtId="0" xfId="0" applyAlignment="1" applyFont="1">
      <alignment horizontal="center" readingOrder="0" vertical="center"/>
    </xf>
    <xf borderId="0" fillId="3" fontId="23" numFmtId="0" xfId="0" applyAlignment="1" applyFont="1">
      <alignment horizontal="left" readingOrder="0" shrinkToFit="0" vertical="top" wrapText="1"/>
    </xf>
    <xf borderId="0" fillId="21" fontId="23" numFmtId="0" xfId="0" applyAlignment="1" applyFont="1">
      <alignment readingOrder="0" shrinkToFit="0" vertical="top" wrapText="1"/>
    </xf>
    <xf borderId="47" fillId="20" fontId="13" numFmtId="0" xfId="0" applyAlignment="1" applyBorder="1" applyFont="1">
      <alignment horizontal="center" shrinkToFit="0" vertical="center" wrapText="1"/>
    </xf>
    <xf borderId="47" fillId="20" fontId="13" numFmtId="0" xfId="0" applyAlignment="1" applyBorder="1" applyFont="1">
      <alignment readingOrder="0" vertical="top"/>
    </xf>
    <xf borderId="47" fillId="20" fontId="13" numFmtId="0" xfId="0" applyAlignment="1" applyBorder="1" applyFont="1">
      <alignment readingOrder="0" shrinkToFit="0" vertical="top" wrapText="1"/>
    </xf>
    <xf borderId="47" fillId="18" fontId="13" numFmtId="0" xfId="0" applyAlignment="1" applyBorder="1" applyFont="1">
      <alignment readingOrder="0" vertical="top"/>
    </xf>
    <xf borderId="47" fillId="18" fontId="13" numFmtId="0" xfId="0" applyAlignment="1" applyBorder="1" applyFont="1">
      <alignment readingOrder="0" shrinkToFit="0" vertical="top" wrapText="1"/>
    </xf>
  </cellXfs>
  <cellStyles count="1">
    <cellStyle xfId="0" name="Normal" builtinId="0"/>
  </cellStyles>
  <dxfs count="24">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b/>
        <color rgb="FFFFFF00"/>
      </font>
      <fill>
        <patternFill patternType="solid">
          <fgColor rgb="FFCC0000"/>
          <bgColor rgb="FFCC0000"/>
        </patternFill>
      </fill>
      <border/>
    </dxf>
    <dxf>
      <font>
        <color rgb="FF000000"/>
      </font>
      <fill>
        <patternFill patternType="solid">
          <fgColor rgb="FFEA9999"/>
          <bgColor rgb="FFEA9999"/>
        </patternFill>
      </fill>
      <border/>
    </dxf>
    <dxf>
      <font>
        <color rgb="FFC65911"/>
      </font>
      <fill>
        <patternFill patternType="solid">
          <fgColor rgb="FFFFEB9C"/>
          <bgColor rgb="FFFFEB9C"/>
        </patternFill>
      </fill>
      <border/>
    </dxf>
    <dxf>
      <font>
        <strike/>
        <color rgb="FF434343"/>
      </font>
      <fill>
        <patternFill patternType="solid">
          <fgColor rgb="FFB7B7B7"/>
          <bgColor rgb="FFB7B7B7"/>
        </patternFill>
      </fill>
      <border/>
    </dxf>
    <dxf>
      <font>
        <strike/>
        <color rgb="FF666666"/>
      </font>
      <fill>
        <patternFill patternType="solid">
          <fgColor rgb="FFEFEFEF"/>
          <bgColor rgb="FFEFEFEF"/>
        </patternFill>
      </fill>
      <border/>
    </dxf>
    <dxf>
      <font>
        <color rgb="FF434343"/>
      </font>
      <fill>
        <patternFill patternType="solid">
          <fgColor rgb="FFCCCCCC"/>
          <bgColor rgb="FFCCCCCC"/>
        </patternFill>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fill>
        <patternFill patternType="solid">
          <fgColor rgb="FFCCCCCC"/>
          <bgColor rgb="FFCCCCCC"/>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b/>
        <color rgb="FF9C0006"/>
      </font>
      <fill>
        <patternFill patternType="solid">
          <fgColor rgb="FFF4C7C3"/>
          <bgColor rgb="FFF4C7C3"/>
        </patternFill>
      </fill>
      <border/>
    </dxf>
    <dxf>
      <font>
        <strike/>
        <color rgb="FF666666"/>
      </font>
      <fill>
        <patternFill patternType="solid">
          <fgColor rgb="FFD9D9D9"/>
          <bgColor rgb="FFD9D9D9"/>
        </patternFill>
      </fill>
      <border/>
    </dxf>
  </dxfs>
  <tableStyles count="1">
    <tableStyle count="3" pivot="0" name="Source &amp; Post Selection-style">
      <tableStyleElement dxfId="19" type="headerRow"/>
      <tableStyleElement dxfId="20" type="firstRowStripe"/>
      <tableStyleElement dxfId="21"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1075094966"/>
        <c:axId val="1596641669"/>
      </c:areaChart>
      <c:catAx>
        <c:axId val="1075094966"/>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1596641669"/>
      </c:catAx>
      <c:valAx>
        <c:axId val="1596641669"/>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1075094966"/>
        <c:majorUnit val="20.0"/>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855876306"/>
        <c:axId val="1680054029"/>
      </c:areaChart>
      <c:catAx>
        <c:axId val="855876306"/>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80054029"/>
      </c:catAx>
      <c:valAx>
        <c:axId val="16800540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855876306"/>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538520547"/>
        <c:axId val="429856094"/>
      </c:areaChart>
      <c:catAx>
        <c:axId val="538520547"/>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429856094"/>
      </c:catAx>
      <c:valAx>
        <c:axId val="4298560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538520547"/>
      </c:valAx>
    </c:plotArea>
    <c:legend>
      <c:legendPos val="r"/>
      <c:overlay val="0"/>
      <c:txPr>
        <a:bodyPr/>
        <a:lstStyle/>
        <a:p>
          <a:pPr lvl="0">
            <a:defRPr b="0">
              <a:solidFill>
                <a:srgbClr val="1A1A1A"/>
              </a:solidFill>
              <a:latin typeface="+mn-lt"/>
            </a:defRPr>
          </a:pPr>
        </a:p>
      </c:txPr>
    </c:legend>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image" Target="../media/image7.png"/><Relationship Id="rId4" Type="http://schemas.openxmlformats.org/officeDocument/2006/relationships/image" Target="../media/image2.png"/><Relationship Id="rId5" Type="http://schemas.openxmlformats.org/officeDocument/2006/relationships/image" Target="../media/image3.png"/><Relationship Id="rId6" Type="http://schemas.openxmlformats.org/officeDocument/2006/relationships/image" Target="../media/image1.jpg"/></Relationships>
</file>

<file path=xl/drawings/_rels/drawing7.xml.rels><?xml version="1.0" encoding="UTF-8" standalone="yes"?><Relationships xmlns="http://schemas.openxmlformats.org/package/2006/relationships"><Relationship Id="rId1" Type="http://schemas.openxmlformats.org/officeDocument/2006/relationships/image" Target="../media/image4.jpg"/><Relationship Id="rId2" Type="http://schemas.openxmlformats.org/officeDocument/2006/relationships/image" Target="../media/image5.jpg"/><Relationship Id="rId3"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1628775</xdr:colOff>
      <xdr:row>5</xdr:row>
      <xdr:rowOff>209550</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209550</xdr:rowOff>
    </xdr:from>
    <xdr:ext cx="2324100" cy="1714500"/>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22</xdr:row>
      <xdr:rowOff>0</xdr:rowOff>
    </xdr:from>
    <xdr:ext cx="1152525" cy="428625"/>
    <xdr:pic>
      <xdr:nvPicPr>
        <xdr:cNvPr id="0" name="image1.jp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24</xdr:row>
      <xdr:rowOff>0</xdr:rowOff>
    </xdr:from>
    <xdr:ext cx="381000" cy="28575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27</xdr:row>
      <xdr:rowOff>0</xdr:rowOff>
    </xdr:from>
    <xdr:ext cx="381000" cy="285750"/>
    <xdr:pic>
      <xdr:nvPicPr>
        <xdr:cNvPr id="0" name="image5.jp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36</xdr:row>
      <xdr:rowOff>0</xdr:rowOff>
    </xdr:from>
    <xdr:ext cx="571500" cy="219075"/>
    <xdr:pic>
      <xdr:nvPicPr>
        <xdr:cNvPr id="0" name="image6.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Disabl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TheMisinformationGame/MisinformationGa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
      <c r="B2" s="1" t="s">
        <v>0</v>
      </c>
      <c r="K2" s="2" t="s">
        <v>1</v>
      </c>
      <c r="M2" s="3">
        <v>1.0</v>
      </c>
    </row>
    <row r="4" ht="37.5" customHeight="1">
      <c r="B4" s="4" t="s">
        <v>2</v>
      </c>
    </row>
    <row r="5" ht="37.5" customHeight="1"/>
    <row r="7" ht="30.0" customHeight="1">
      <c r="B7" s="5" t="s">
        <v>3</v>
      </c>
    </row>
    <row r="8" ht="82.5" customHeight="1">
      <c r="B8" s="6" t="s">
        <v>4</v>
      </c>
    </row>
    <row r="10" ht="30.0" customHeight="1">
      <c r="B10" s="5" t="s">
        <v>5</v>
      </c>
    </row>
    <row r="11" ht="37.5" customHeight="1">
      <c r="B11" s="6" t="s">
        <v>6</v>
      </c>
    </row>
    <row r="13" ht="45.0" customHeight="1">
      <c r="B13" s="1" t="s">
        <v>7</v>
      </c>
    </row>
    <row r="14" ht="48.75" customHeight="1">
      <c r="B14" s="7" t="s">
        <v>8</v>
      </c>
      <c r="F14" s="8" t="s">
        <v>9</v>
      </c>
    </row>
    <row r="15" ht="48.0" customHeight="1">
      <c r="B15" s="7" t="s">
        <v>10</v>
      </c>
      <c r="F15" s="9" t="s">
        <v>11</v>
      </c>
    </row>
    <row r="16" ht="50.25" customHeight="1">
      <c r="B16" s="7" t="s">
        <v>12</v>
      </c>
      <c r="F16" s="8" t="s">
        <v>13</v>
      </c>
    </row>
    <row r="17" ht="50.25" customHeight="1">
      <c r="B17" s="7" t="s">
        <v>14</v>
      </c>
      <c r="F17" s="9" t="s">
        <v>15</v>
      </c>
    </row>
    <row r="18" ht="51.0" customHeight="1">
      <c r="B18" s="7" t="s">
        <v>16</v>
      </c>
      <c r="F18" s="8" t="s">
        <v>17</v>
      </c>
    </row>
    <row r="19" ht="48.75" customHeight="1">
      <c r="B19" s="7" t="s">
        <v>18</v>
      </c>
      <c r="F19" s="9" t="s">
        <v>19</v>
      </c>
    </row>
    <row r="20" ht="51.0" customHeight="1">
      <c r="B20" s="7" t="s">
        <v>20</v>
      </c>
      <c r="F20" s="8" t="s">
        <v>21</v>
      </c>
    </row>
    <row r="22" ht="45.0" customHeight="1">
      <c r="B22" s="1" t="s">
        <v>22</v>
      </c>
    </row>
    <row r="23" ht="45.0" customHeight="1">
      <c r="B23" s="10" t="s">
        <v>23</v>
      </c>
      <c r="C23" s="11"/>
      <c r="D23" s="12"/>
      <c r="E23" s="13" t="s">
        <v>24</v>
      </c>
    </row>
    <row r="24" ht="45.0" customHeight="1">
      <c r="B24" s="14" t="s">
        <v>25</v>
      </c>
      <c r="C24" s="11"/>
      <c r="D24" s="12"/>
      <c r="E24" s="13" t="s">
        <v>26</v>
      </c>
    </row>
    <row r="25" ht="45.0" customHeight="1">
      <c r="B25" s="15" t="s">
        <v>27</v>
      </c>
      <c r="C25" s="11"/>
      <c r="D25" s="12"/>
      <c r="E25" s="13" t="s">
        <v>28</v>
      </c>
    </row>
    <row r="26" ht="45.0" customHeight="1">
      <c r="B26" s="16" t="s">
        <v>29</v>
      </c>
      <c r="C26" s="17" t="s">
        <v>30</v>
      </c>
      <c r="D26" s="18" t="s">
        <v>31</v>
      </c>
      <c r="E26" s="13" t="s">
        <v>32</v>
      </c>
    </row>
    <row r="27" ht="45.0" customHeight="1">
      <c r="B27" s="19" t="s">
        <v>33</v>
      </c>
      <c r="C27" s="11"/>
      <c r="D27" s="12"/>
      <c r="E27" s="13" t="s">
        <v>34</v>
      </c>
    </row>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sheetData>
  <mergeCells count="33">
    <mergeCell ref="B2:I3"/>
    <mergeCell ref="K2:L3"/>
    <mergeCell ref="M2:N3"/>
    <mergeCell ref="B4:I5"/>
    <mergeCell ref="B7:N7"/>
    <mergeCell ref="B8:N8"/>
    <mergeCell ref="B10:N10"/>
    <mergeCell ref="B11:N11"/>
    <mergeCell ref="B13:N13"/>
    <mergeCell ref="B14:E14"/>
    <mergeCell ref="F14:N14"/>
    <mergeCell ref="B15:E15"/>
    <mergeCell ref="F15:N15"/>
    <mergeCell ref="F16:N16"/>
    <mergeCell ref="E25:N25"/>
    <mergeCell ref="E26:N26"/>
    <mergeCell ref="E27:N27"/>
    <mergeCell ref="F17:N17"/>
    <mergeCell ref="F18:N18"/>
    <mergeCell ref="F19:N19"/>
    <mergeCell ref="F20:N20"/>
    <mergeCell ref="B22:N22"/>
    <mergeCell ref="E23:N23"/>
    <mergeCell ref="E24:N24"/>
    <mergeCell ref="B25:D25"/>
    <mergeCell ref="B27:D27"/>
    <mergeCell ref="B16:E16"/>
    <mergeCell ref="B17:E17"/>
    <mergeCell ref="B18:E18"/>
    <mergeCell ref="B19:E19"/>
    <mergeCell ref="B20:E20"/>
    <mergeCell ref="B23:D23"/>
    <mergeCell ref="B24:D24"/>
  </mergeCells>
  <hyperlinks>
    <hyperlink r:id="rId1" ref="B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9.38"/>
    <col customWidth="1" min="3" max="3" width="10.13"/>
    <col customWidth="1" min="4" max="4" width="15.75"/>
    <col customWidth="1" min="5" max="10" width="7.63"/>
    <col customWidth="1" min="11" max="14" width="8.88"/>
    <col customWidth="1" min="15" max="26" width="7.63"/>
  </cols>
  <sheetData>
    <row r="2" ht="30.0" customHeight="1">
      <c r="B2" s="20" t="s">
        <v>35</v>
      </c>
      <c r="C2" s="21"/>
      <c r="D2" s="22" t="str">
        <f>IF(D5="Yes", IF(AND(B7="Valid", B14="Valid", B18="Valid", B21="Valid"), "Everything looks good", "There is an error"), "This spreadsheet must be opened in Google Sheets, not Microsoft Excel")</f>
        <v>Everything looks good</v>
      </c>
      <c r="E2" s="23"/>
      <c r="F2" s="23"/>
      <c r="G2" s="23"/>
      <c r="H2" s="23"/>
      <c r="I2" s="23"/>
      <c r="J2" s="21"/>
      <c r="K2" s="24" t="s">
        <v>36</v>
      </c>
      <c r="L2" s="23"/>
      <c r="M2" s="23"/>
      <c r="N2" s="21"/>
      <c r="O2" s="25"/>
      <c r="P2" s="25"/>
    </row>
    <row r="3" ht="30.0" customHeight="1">
      <c r="B3" s="26"/>
      <c r="C3" s="27"/>
      <c r="D3" s="26"/>
      <c r="E3" s="28"/>
      <c r="F3" s="28"/>
      <c r="G3" s="28"/>
      <c r="H3" s="28"/>
      <c r="I3" s="28"/>
      <c r="J3" s="27"/>
      <c r="K3" s="26"/>
      <c r="L3" s="28"/>
      <c r="M3" s="28"/>
      <c r="N3" s="27"/>
      <c r="O3" s="25"/>
      <c r="P3" s="25"/>
    </row>
    <row r="5" ht="52.5" customHeight="1">
      <c r="B5" s="29" t="s">
        <v>37</v>
      </c>
      <c r="C5" s="30"/>
      <c r="D5" s="31" t="str">
        <f>IF(ISERROR(CONCAT(O5, "dummy")), "No", "Yes")</f>
        <v>Yes</v>
      </c>
      <c r="E5" s="32"/>
      <c r="F5" s="32"/>
      <c r="G5" s="32"/>
      <c r="H5" s="32"/>
      <c r="I5" s="32"/>
      <c r="J5" s="30"/>
      <c r="K5" s="33" t="s">
        <v>38</v>
      </c>
      <c r="L5" s="32"/>
      <c r="M5" s="32"/>
      <c r="N5" s="30"/>
    </row>
    <row r="7" ht="15.0" customHeight="1">
      <c r="B7" s="34" t="str">
        <f>IF(AND(General!B2="Valid", General!B12="Valid", General!B25="Valid"), "Valid", "Errored")</f>
        <v>Valid</v>
      </c>
      <c r="C7" s="35" t="s">
        <v>39</v>
      </c>
      <c r="D7" s="36"/>
      <c r="E7" s="36"/>
      <c r="F7" s="36"/>
      <c r="G7" s="36"/>
      <c r="H7" s="36"/>
      <c r="I7" s="36"/>
      <c r="J7" s="36"/>
      <c r="K7" s="36"/>
      <c r="L7" s="36"/>
      <c r="M7" s="36"/>
      <c r="N7" s="37"/>
    </row>
    <row r="8" ht="15.0" customHeight="1">
      <c r="B8" s="38"/>
      <c r="C8" s="39"/>
      <c r="D8" s="39"/>
      <c r="E8" s="39"/>
      <c r="F8" s="39"/>
      <c r="G8" s="39"/>
      <c r="H8" s="39"/>
      <c r="I8" s="39"/>
      <c r="J8" s="39"/>
      <c r="K8" s="39"/>
      <c r="L8" s="39"/>
      <c r="M8" s="39"/>
      <c r="N8" s="40"/>
    </row>
    <row r="9" ht="30.0" customHeight="1">
      <c r="A9" s="41"/>
      <c r="B9" s="42" t="s">
        <v>40</v>
      </c>
      <c r="C9" s="43"/>
      <c r="D9" s="44" t="str">
        <f>General!D4</f>
        <v>Example Study</v>
      </c>
      <c r="E9" s="43"/>
      <c r="F9" s="43"/>
      <c r="G9" s="43"/>
      <c r="H9" s="43"/>
      <c r="I9" s="43"/>
      <c r="J9" s="43"/>
      <c r="K9" s="43"/>
      <c r="L9" s="43"/>
      <c r="M9" s="43"/>
      <c r="N9" s="45"/>
      <c r="O9" s="41"/>
    </row>
    <row r="10" ht="30.0" customHeight="1">
      <c r="B10" s="46" t="s">
        <v>41</v>
      </c>
      <c r="C10" s="47"/>
      <c r="D10" s="48" t="str">
        <f>General!D5</f>
        <v>This is the description of this example study</v>
      </c>
      <c r="E10" s="47"/>
      <c r="F10" s="47"/>
      <c r="G10" s="47"/>
      <c r="H10" s="47"/>
      <c r="I10" s="47"/>
      <c r="J10" s="47"/>
      <c r="K10" s="47"/>
      <c r="L10" s="47"/>
      <c r="M10" s="47"/>
      <c r="N10" s="49"/>
    </row>
    <row r="11" ht="30.0" customHeight="1">
      <c r="B11" s="50" t="s">
        <v>42</v>
      </c>
      <c r="C11" s="47"/>
      <c r="D11" s="51" t="str">
        <f>CONCAT(General!D7, " Posts")</f>
        <v>8 Posts</v>
      </c>
      <c r="E11" s="47"/>
      <c r="F11" s="47"/>
      <c r="G11" s="47"/>
      <c r="H11" s="47"/>
      <c r="I11" s="47"/>
      <c r="J11" s="47"/>
      <c r="K11" s="47"/>
      <c r="L11" s="47"/>
      <c r="M11" s="47"/>
      <c r="N11" s="49"/>
    </row>
    <row r="12" ht="30.0" customHeight="1">
      <c r="B12" s="50" t="s">
        <v>12</v>
      </c>
      <c r="C12" s="47"/>
      <c r="D12" s="48" t="str">
        <f>CONCATENATE(IF(General!D10="Yes", "Identification -&gt; ", ""), IF(Pages!B4&lt;&gt;"", IF(Pages!B19&lt;&gt;"", "1st Introduction -&gt; ", "Introduction -&gt; "), ""), "Instructions -&gt; ", IF(Pages!B19&lt;&gt;"", IF(Pages!B4&lt;&gt;"", "2nd Introduction -&gt; ", "Introduction -&gt; "), ""), "Prompt -&gt; Game -&gt; Debriefing")</f>
        <v>Identification -&gt; 1st Introduction -&gt; Instructions -&gt; 2nd Introduction -&gt; Prompt -&gt; Game -&gt; Debriefing</v>
      </c>
      <c r="E12" s="47"/>
      <c r="F12" s="47"/>
      <c r="G12" s="47"/>
      <c r="H12" s="47"/>
      <c r="I12" s="47"/>
      <c r="J12" s="47"/>
      <c r="K12" s="47"/>
      <c r="L12" s="47"/>
      <c r="M12" s="47"/>
      <c r="N12" s="49"/>
    </row>
    <row r="14" ht="30.0" customHeight="1">
      <c r="B14" s="52" t="str">
        <f>IF('Source &amp; Post Selection'!B2&lt;&gt;"Valid", 'Source &amp; Post Selection'!B2,
IF(AND('Pre-Defined SourcePost Pairs'!B8&lt;&gt;"Valid", 'Pre-Defined SourcePost Pairs'!B8&lt;&gt;"Unused"), 'Pre-Defined SourcePost Pairs'!B8,
IF(AND('Pre-Defined SourcePost Pairs'!B6&lt;&gt;"Valid", 'Pre-Defined SourcePost Pairs'!B6&lt;&gt;"Unused"), 'Pre-Defined SourcePost Pairs'!B6, "Valid")))</f>
        <v>Valid</v>
      </c>
      <c r="C14" s="53" t="s">
        <v>14</v>
      </c>
      <c r="D14" s="47"/>
      <c r="E14" s="47"/>
      <c r="F14" s="47"/>
      <c r="G14" s="49"/>
    </row>
    <row r="15" ht="37.5" customHeight="1">
      <c r="B15" s="50" t="s">
        <v>43</v>
      </c>
      <c r="C15" s="47"/>
      <c r="D15" s="51" t="str">
        <f>'Source &amp; Post Selection'!E2</f>
        <v>Credibility</v>
      </c>
      <c r="E15" s="47"/>
      <c r="F15" s="47"/>
      <c r="G15" s="49"/>
    </row>
    <row r="16" ht="22.5" customHeight="1">
      <c r="B16" s="54" t="s">
        <v>44</v>
      </c>
      <c r="D16" s="55" t="str">
        <f>IF(D15="Pre-Defined", CONCATENATE(
    'Pre-Defined SourcePost Pairs'!K3, " Pairs, ",
    IF('Pre-Defined SourcePost Pairs'!D6="Yes", "Random Order", "Exact Order")
),
IF(D15="Overall-Ratio", CONCATENATE(
    100 * 'Source &amp; Post Selection'!D14, "% True Posts, ",
    100 * (1 - 'Source &amp; Post Selection'!D14), "% False Posts"
),
IF(D15="Credibility", CONCATENATE(
    "% True Posts = ", 'Source &amp; Post Selection'!D19, " * Credibility + ",'Source &amp; Post Selection'!D20
),
IF(D15="Source-Ratios", CONCATENATE(
    "Ratio defined per source"
), ""))))</f>
        <v>% True Posts = 0.8 * Credibility + 10</v>
      </c>
    </row>
    <row r="18" ht="30.0" customHeight="1">
      <c r="B18" s="52" t="str">
        <f>Sources!B18</f>
        <v>Valid</v>
      </c>
      <c r="C18" s="53" t="s">
        <v>16</v>
      </c>
      <c r="D18" s="47"/>
      <c r="E18" s="47"/>
      <c r="F18" s="47"/>
      <c r="G18" s="49"/>
      <c r="H18" s="56"/>
    </row>
    <row r="19" ht="30.0" customHeight="1">
      <c r="B19" s="57" t="s">
        <v>45</v>
      </c>
      <c r="D19" s="58" t="str">
        <f>CONCAT(Sources!O3, " Sources")</f>
        <v>5 Sources</v>
      </c>
    </row>
    <row r="20" ht="15.0" customHeight="1"/>
    <row r="21" ht="30.0" customHeight="1">
      <c r="B21" s="52" t="str">
        <f>Posts!B23</f>
        <v>Valid</v>
      </c>
      <c r="C21" s="53" t="s">
        <v>18</v>
      </c>
      <c r="D21" s="47"/>
      <c r="E21" s="47"/>
      <c r="F21" s="47"/>
      <c r="G21" s="49"/>
    </row>
    <row r="22" ht="30.0" customHeight="1">
      <c r="B22" s="59" t="s">
        <v>46</v>
      </c>
      <c r="D22" s="60" t="str">
        <f>CONCAT(Posts!P3, " Posts")</f>
        <v>10 Posts</v>
      </c>
      <c r="H22" s="61" t="str">
        <f>IF(Posts!P4&lt;General!D7, "Warning", IF(Posts!P4&lt;General!D7, "Warning", ""))</f>
        <v>Warning</v>
      </c>
    </row>
    <row r="23" ht="30.0" customHeight="1">
      <c r="B23" s="62" t="s">
        <v>47</v>
      </c>
      <c r="D23" s="63" t="str">
        <f>CONCAT(Posts!P4, " True Posts")</f>
        <v>5 True Posts</v>
      </c>
      <c r="H23" s="64" t="str">
        <f>IF(Posts!P4&lt;General!D7, "There are less true posts than the length of the study. This may cause a false post to be shown when a true post should have been.", IF(Posts!P4&lt;General!D7, "There are less false posts than the length of the study. This may cause a true post to be shown when a false post should have been.", ""))</f>
        <v>There are less true posts than the length of the study. This may cause a false post to be shown when a true post should have been.</v>
      </c>
    </row>
    <row r="24" ht="30.0" customHeight="1">
      <c r="B24" s="62" t="s">
        <v>48</v>
      </c>
      <c r="D24" s="60" t="str">
        <f>CONCAT(Posts!P5, " False Posts")</f>
        <v>5 False Posts</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33">
    <mergeCell ref="B2:C3"/>
    <mergeCell ref="D2:J3"/>
    <mergeCell ref="K2:N3"/>
    <mergeCell ref="B5:C5"/>
    <mergeCell ref="D5:J5"/>
    <mergeCell ref="K5:N5"/>
    <mergeCell ref="C7:N8"/>
    <mergeCell ref="C18:G18"/>
    <mergeCell ref="D19:G19"/>
    <mergeCell ref="C21:G21"/>
    <mergeCell ref="D22:G22"/>
    <mergeCell ref="H22:L22"/>
    <mergeCell ref="D23:G23"/>
    <mergeCell ref="H23:L24"/>
    <mergeCell ref="D24:G24"/>
    <mergeCell ref="D9:N9"/>
    <mergeCell ref="D10:N10"/>
    <mergeCell ref="D11:N11"/>
    <mergeCell ref="D12:N12"/>
    <mergeCell ref="C14:G14"/>
    <mergeCell ref="D15:G15"/>
    <mergeCell ref="D16:G16"/>
    <mergeCell ref="B19:C19"/>
    <mergeCell ref="B22:C22"/>
    <mergeCell ref="B23:C23"/>
    <mergeCell ref="B24:C24"/>
    <mergeCell ref="B7:B8"/>
    <mergeCell ref="B9:C9"/>
    <mergeCell ref="B10:C10"/>
    <mergeCell ref="B11:C11"/>
    <mergeCell ref="B12:C12"/>
    <mergeCell ref="B15:C15"/>
    <mergeCell ref="B16:C16"/>
  </mergeCells>
  <conditionalFormatting sqref="B7:B8">
    <cfRule type="containsText" dxfId="0" priority="1" stopIfTrue="1" operator="containsText" text="Valid">
      <formula>NOT(ISERROR(SEARCH(("Valid"),(B7))))</formula>
    </cfRule>
  </conditionalFormatting>
  <conditionalFormatting sqref="B7:B8">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4 B18 B21">
    <cfRule type="cellIs" dxfId="0" priority="5" operator="equal">
      <formula>"Valid"</formula>
    </cfRule>
  </conditionalFormatting>
  <conditionalFormatting sqref="B14 B18 B21">
    <cfRule type="cellIs" dxfId="1" priority="6" operator="notEqual">
      <formula>"Valid"</formula>
    </cfRule>
  </conditionalFormatting>
  <conditionalFormatting sqref="H22:L22">
    <cfRule type="notContainsBlanks" dxfId="2" priority="7">
      <formula>LEN(TRIM(H22))&gt;0</formula>
    </cfRule>
  </conditionalFormatting>
  <conditionalFormatting sqref="H23:L24">
    <cfRule type="notContainsBlanks" dxfId="3" priority="8">
      <formula>LEN(TRIM(H23))&gt;0</formula>
    </cfRule>
  </conditionalFormatting>
  <conditionalFormatting sqref="D5:J5">
    <cfRule type="cellIs" dxfId="0" priority="9" operator="equal">
      <formula>"Yes"</formula>
    </cfRule>
  </conditionalFormatting>
  <conditionalFormatting sqref="D5:J5">
    <cfRule type="cellIs" dxfId="1" priority="10" operator="notEqual">
      <formula>"Yes"</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11.25"/>
    <col customWidth="1" min="3" max="3" width="15.13"/>
    <col customWidth="1" min="4" max="26" width="8.0"/>
  </cols>
  <sheetData>
    <row r="1">
      <c r="Q1" s="65"/>
    </row>
    <row r="2" ht="15.0" customHeight="1">
      <c r="B2" s="66" t="str">
        <f t="array" ref="B2">IF(AND(EXACT(B4:B10, "Valid")), "Valid", "Errored")</f>
        <v>Valid</v>
      </c>
      <c r="C2" s="67" t="s">
        <v>49</v>
      </c>
      <c r="D2" s="68"/>
      <c r="E2" s="68"/>
      <c r="F2" s="68"/>
      <c r="G2" s="68"/>
      <c r="H2" s="68"/>
      <c r="I2" s="68"/>
      <c r="J2" s="68"/>
      <c r="K2" s="68"/>
      <c r="L2" s="68"/>
      <c r="M2" s="68"/>
      <c r="N2" s="68"/>
      <c r="Q2" s="65"/>
    </row>
    <row r="3" ht="15.0" customHeight="1">
      <c r="B3" s="69"/>
      <c r="C3" s="70"/>
      <c r="D3" s="70"/>
      <c r="E3" s="70"/>
      <c r="F3" s="70"/>
      <c r="G3" s="70"/>
      <c r="H3" s="70"/>
      <c r="I3" s="70"/>
      <c r="J3" s="70"/>
      <c r="K3" s="70"/>
      <c r="L3" s="70"/>
      <c r="M3" s="70"/>
      <c r="N3" s="70"/>
    </row>
    <row r="4" ht="52.5" customHeight="1">
      <c r="B4" s="71" t="str">
        <f t="shared" ref="B4:B6" si="1">IF(ISBLANK(D4), "Missing", "Valid")</f>
        <v>Valid</v>
      </c>
      <c r="C4" s="72" t="s">
        <v>40</v>
      </c>
      <c r="D4" s="73" t="s">
        <v>50</v>
      </c>
      <c r="E4" s="47"/>
      <c r="F4" s="47"/>
      <c r="G4" s="47"/>
      <c r="H4" s="74" t="s">
        <v>51</v>
      </c>
      <c r="I4" s="47"/>
      <c r="J4" s="47"/>
      <c r="K4" s="47"/>
      <c r="L4" s="47"/>
      <c r="M4" s="47"/>
      <c r="N4" s="49"/>
    </row>
    <row r="5" ht="52.5" customHeight="1">
      <c r="B5" s="71" t="str">
        <f t="shared" si="1"/>
        <v>Valid</v>
      </c>
      <c r="C5" s="72" t="s">
        <v>41</v>
      </c>
      <c r="D5" s="75" t="s">
        <v>52</v>
      </c>
      <c r="E5" s="47"/>
      <c r="F5" s="47"/>
      <c r="G5" s="47"/>
      <c r="H5" s="76" t="s">
        <v>53</v>
      </c>
      <c r="I5" s="47"/>
      <c r="J5" s="47"/>
      <c r="K5" s="47"/>
      <c r="L5" s="47"/>
      <c r="M5" s="47"/>
      <c r="N5" s="49"/>
    </row>
    <row r="6" ht="52.5" customHeight="1">
      <c r="B6" s="71" t="str">
        <f t="shared" si="1"/>
        <v>Valid</v>
      </c>
      <c r="C6" s="72" t="s">
        <v>54</v>
      </c>
      <c r="D6" s="73" t="s">
        <v>55</v>
      </c>
      <c r="E6" s="47"/>
      <c r="F6" s="47"/>
      <c r="G6" s="47"/>
      <c r="H6" s="77" t="s">
        <v>56</v>
      </c>
      <c r="I6" s="47"/>
      <c r="J6" s="47"/>
      <c r="K6" s="47"/>
      <c r="L6" s="47"/>
      <c r="M6" s="47"/>
      <c r="N6" s="49"/>
    </row>
    <row r="7" ht="52.5" customHeight="1">
      <c r="B7" s="71" t="str">
        <f>IF(NOT(ISNUMBER(D7)), "Must be a Number", IF(D7&gt;0, IF(D7 &lt;= Posts!P3, "Valid", CONCATENATE("There are less than ", D7, " posts in this study")),  "Must be positive"))</f>
        <v>Valid</v>
      </c>
      <c r="C7" s="78" t="s">
        <v>42</v>
      </c>
      <c r="D7" s="75">
        <v>8.0</v>
      </c>
      <c r="E7" s="47"/>
      <c r="F7" s="47"/>
      <c r="G7" s="47"/>
      <c r="H7" s="76" t="s">
        <v>57</v>
      </c>
      <c r="I7" s="47"/>
      <c r="J7" s="47"/>
      <c r="K7" s="47"/>
      <c r="L7" s="47"/>
      <c r="M7" s="47"/>
      <c r="N7" s="49"/>
    </row>
    <row r="8" ht="67.5" customHeight="1">
      <c r="B8" s="71" t="str">
        <f>IF(OR(EXACT(D8, "Yes"), EXACT(D8, "No")),"Valid",  "Should be Yes or No")</f>
        <v>Valid</v>
      </c>
      <c r="C8" s="78" t="s">
        <v>58</v>
      </c>
      <c r="D8" s="73" t="s">
        <v>59</v>
      </c>
      <c r="E8" s="47"/>
      <c r="F8" s="47"/>
      <c r="G8" s="47"/>
      <c r="H8" s="74" t="s">
        <v>60</v>
      </c>
      <c r="I8" s="47"/>
      <c r="J8" s="47"/>
      <c r="K8" s="47"/>
      <c r="L8" s="47"/>
      <c r="M8" s="47"/>
      <c r="N8" s="49"/>
    </row>
    <row r="9" ht="52.5" customHeight="1">
      <c r="B9" s="71" t="str">
        <f>IF(OR(EXACT(D9, "Required"), EXACT(D9, "Optional"), EXACT(D9, "Disabled")),"Valid",  "Should be Required, Optional, or Disabled")</f>
        <v>Valid</v>
      </c>
      <c r="C9" s="78" t="s">
        <v>61</v>
      </c>
      <c r="D9" s="75" t="s">
        <v>62</v>
      </c>
      <c r="E9" s="47"/>
      <c r="F9" s="47"/>
      <c r="G9" s="47"/>
      <c r="H9" s="76" t="s">
        <v>63</v>
      </c>
      <c r="I9" s="47"/>
      <c r="J9" s="47"/>
      <c r="K9" s="47"/>
      <c r="L9" s="47"/>
      <c r="M9" s="47"/>
      <c r="N9" s="49"/>
    </row>
    <row r="10" ht="52.5" customHeight="1">
      <c r="B10" s="71" t="str">
        <f>IF(OR(EXACT(D10, "Yes"), EXACT(D10, "No")),"Valid",  "Should be Yes or No")</f>
        <v>Valid</v>
      </c>
      <c r="C10" s="78" t="s">
        <v>64</v>
      </c>
      <c r="D10" s="73" t="s">
        <v>59</v>
      </c>
      <c r="E10" s="47"/>
      <c r="F10" s="47"/>
      <c r="G10" s="47"/>
      <c r="H10" s="74" t="s">
        <v>65</v>
      </c>
      <c r="I10" s="47"/>
      <c r="J10" s="47"/>
      <c r="K10" s="47"/>
      <c r="L10" s="47"/>
      <c r="M10" s="47"/>
      <c r="N10" s="49"/>
    </row>
    <row r="12">
      <c r="B12" s="66" t="str">
        <f t="array" ref="B12">IF(AND(EXACT(B14:B22, "Valid")), "Valid", "Errored")</f>
        <v>Valid</v>
      </c>
      <c r="C12" s="67" t="s">
        <v>66</v>
      </c>
      <c r="D12" s="68"/>
      <c r="E12" s="68"/>
      <c r="F12" s="68"/>
      <c r="G12" s="68"/>
      <c r="H12" s="68"/>
      <c r="I12" s="68"/>
      <c r="J12" s="68"/>
      <c r="K12" s="68"/>
      <c r="L12" s="68"/>
      <c r="M12" s="68"/>
      <c r="N12" s="68"/>
      <c r="O12" s="79"/>
      <c r="P12" s="79"/>
      <c r="Q12" s="79"/>
    </row>
    <row r="13">
      <c r="B13" s="69"/>
      <c r="C13" s="70"/>
      <c r="D13" s="70"/>
      <c r="E13" s="70"/>
      <c r="F13" s="70"/>
      <c r="G13" s="70"/>
      <c r="H13" s="70"/>
      <c r="I13" s="70"/>
      <c r="J13" s="70"/>
      <c r="K13" s="70"/>
      <c r="L13" s="70"/>
      <c r="M13" s="70"/>
      <c r="N13" s="70"/>
      <c r="O13" s="79"/>
      <c r="P13" s="79"/>
      <c r="Q13" s="79"/>
    </row>
    <row r="14" ht="52.5" customHeight="1">
      <c r="B14" s="71" t="str">
        <f t="shared" ref="B14:B23" si="2">IF(OR(EXACT(D14, "Yes"), EXACT(D14, "No")),"Valid",  "Should be Yes or No")</f>
        <v>Valid</v>
      </c>
      <c r="C14" s="78" t="s">
        <v>67</v>
      </c>
      <c r="D14" s="73" t="s">
        <v>59</v>
      </c>
      <c r="E14" s="47"/>
      <c r="F14" s="47"/>
      <c r="G14" s="47"/>
      <c r="H14" s="74" t="s">
        <v>68</v>
      </c>
      <c r="I14" s="47"/>
      <c r="J14" s="47"/>
      <c r="K14" s="47"/>
      <c r="L14" s="47"/>
      <c r="M14" s="47"/>
      <c r="N14" s="49"/>
    </row>
    <row r="15" ht="52.5" customHeight="1">
      <c r="B15" s="71" t="str">
        <f t="shared" si="2"/>
        <v>Valid</v>
      </c>
      <c r="C15" s="78" t="s">
        <v>69</v>
      </c>
      <c r="D15" s="75" t="s">
        <v>59</v>
      </c>
      <c r="E15" s="47"/>
      <c r="F15" s="47"/>
      <c r="G15" s="47"/>
      <c r="H15" s="76" t="s">
        <v>70</v>
      </c>
      <c r="I15" s="47"/>
      <c r="J15" s="47"/>
      <c r="K15" s="47"/>
      <c r="L15" s="47"/>
      <c r="M15" s="47"/>
      <c r="N15" s="49"/>
    </row>
    <row r="16" ht="52.5" customHeight="1">
      <c r="B16" s="71" t="str">
        <f t="shared" si="2"/>
        <v>Valid</v>
      </c>
      <c r="C16" s="78" t="s">
        <v>71</v>
      </c>
      <c r="D16" s="73" t="s">
        <v>59</v>
      </c>
      <c r="E16" s="47"/>
      <c r="F16" s="47"/>
      <c r="G16" s="47"/>
      <c r="H16" s="74" t="s">
        <v>72</v>
      </c>
      <c r="I16" s="47"/>
      <c r="J16" s="47"/>
      <c r="K16" s="47"/>
      <c r="L16" s="47"/>
      <c r="M16" s="47"/>
      <c r="N16" s="49"/>
    </row>
    <row r="17" ht="52.5" customHeight="1">
      <c r="B17" s="71" t="str">
        <f t="shared" si="2"/>
        <v>Valid</v>
      </c>
      <c r="C17" s="78" t="s">
        <v>73</v>
      </c>
      <c r="D17" s="75" t="s">
        <v>59</v>
      </c>
      <c r="E17" s="47"/>
      <c r="F17" s="47"/>
      <c r="G17" s="47"/>
      <c r="H17" s="76" t="s">
        <v>74</v>
      </c>
      <c r="I17" s="47"/>
      <c r="J17" s="47"/>
      <c r="K17" s="47"/>
      <c r="L17" s="47"/>
      <c r="M17" s="47"/>
      <c r="N17" s="49"/>
    </row>
    <row r="18" ht="52.5" customHeight="1">
      <c r="B18" s="71" t="str">
        <f t="shared" si="2"/>
        <v>Valid</v>
      </c>
      <c r="C18" s="78" t="s">
        <v>75</v>
      </c>
      <c r="D18" s="73" t="s">
        <v>59</v>
      </c>
      <c r="E18" s="47"/>
      <c r="F18" s="47"/>
      <c r="G18" s="47"/>
      <c r="H18" s="74" t="s">
        <v>76</v>
      </c>
      <c r="I18" s="47"/>
      <c r="J18" s="47"/>
      <c r="K18" s="47"/>
      <c r="L18" s="47"/>
      <c r="M18" s="47"/>
      <c r="N18" s="49"/>
    </row>
    <row r="19" ht="52.5" customHeight="1">
      <c r="B19" s="71" t="str">
        <f t="shared" si="2"/>
        <v>Valid</v>
      </c>
      <c r="C19" s="78" t="s">
        <v>77</v>
      </c>
      <c r="D19" s="75" t="s">
        <v>59</v>
      </c>
      <c r="E19" s="47"/>
      <c r="F19" s="47"/>
      <c r="G19" s="47"/>
      <c r="H19" s="76" t="s">
        <v>78</v>
      </c>
      <c r="I19" s="47"/>
      <c r="J19" s="47"/>
      <c r="K19" s="47"/>
      <c r="L19" s="47"/>
      <c r="M19" s="47"/>
      <c r="N19" s="49"/>
    </row>
    <row r="20" ht="52.5" customHeight="1">
      <c r="B20" s="71" t="str">
        <f t="shared" si="2"/>
        <v>Valid</v>
      </c>
      <c r="C20" s="78" t="s">
        <v>79</v>
      </c>
      <c r="D20" s="73" t="s">
        <v>59</v>
      </c>
      <c r="E20" s="47"/>
      <c r="F20" s="47"/>
      <c r="G20" s="47"/>
      <c r="H20" s="74" t="s">
        <v>80</v>
      </c>
      <c r="I20" s="47"/>
      <c r="J20" s="47"/>
      <c r="K20" s="47"/>
      <c r="L20" s="47"/>
      <c r="M20" s="47"/>
      <c r="N20" s="49"/>
    </row>
    <row r="21" ht="52.5" customHeight="1">
      <c r="B21" s="71" t="str">
        <f t="shared" si="2"/>
        <v>Valid</v>
      </c>
      <c r="C21" s="78" t="s">
        <v>81</v>
      </c>
      <c r="D21" s="75" t="s">
        <v>59</v>
      </c>
      <c r="E21" s="47"/>
      <c r="F21" s="47"/>
      <c r="G21" s="47"/>
      <c r="H21" s="76" t="s">
        <v>82</v>
      </c>
      <c r="I21" s="47"/>
      <c r="J21" s="47"/>
      <c r="K21" s="47"/>
      <c r="L21" s="47"/>
      <c r="M21" s="47"/>
      <c r="N21" s="49"/>
    </row>
    <row r="22" ht="52.5" customHeight="1">
      <c r="B22" s="71" t="str">
        <f t="shared" si="2"/>
        <v>Valid</v>
      </c>
      <c r="C22" s="78" t="s">
        <v>83</v>
      </c>
      <c r="D22" s="73" t="s">
        <v>59</v>
      </c>
      <c r="E22" s="47"/>
      <c r="F22" s="47"/>
      <c r="G22" s="47"/>
      <c r="H22" s="74" t="s">
        <v>84</v>
      </c>
      <c r="I22" s="47"/>
      <c r="J22" s="47"/>
      <c r="K22" s="47"/>
      <c r="L22" s="47"/>
      <c r="M22" s="47"/>
      <c r="N22" s="49"/>
    </row>
    <row r="23" ht="52.5" customHeight="1">
      <c r="B23" s="71" t="str">
        <f t="shared" si="2"/>
        <v>Valid</v>
      </c>
      <c r="C23" s="78" t="s">
        <v>85</v>
      </c>
      <c r="D23" s="75" t="s">
        <v>59</v>
      </c>
      <c r="E23" s="47"/>
      <c r="F23" s="47"/>
      <c r="G23" s="47"/>
      <c r="H23" s="76" t="s">
        <v>86</v>
      </c>
      <c r="I23" s="47"/>
      <c r="J23" s="47"/>
      <c r="K23" s="47"/>
      <c r="L23" s="47"/>
      <c r="M23" s="47"/>
      <c r="N23" s="49"/>
    </row>
    <row r="25">
      <c r="B25" s="66" t="str">
        <f>IFERROR(__xludf.DUMMYFUNCTION("IF(IFERROR(QUERY(B27:B31, ""SELECT B WHERE B&lt;&gt;'Valid' AND B&lt;&gt;'Unused'""), ""Valid"")=""Valid"", ""Valid"", ""Errored"")"),"Valid")</f>
        <v>Valid</v>
      </c>
      <c r="C25" s="67" t="s">
        <v>87</v>
      </c>
      <c r="D25" s="68"/>
      <c r="E25" s="68"/>
      <c r="F25" s="68"/>
      <c r="G25" s="68"/>
      <c r="H25" s="68"/>
      <c r="I25" s="68"/>
      <c r="J25" s="68"/>
      <c r="K25" s="68"/>
      <c r="L25" s="68"/>
      <c r="M25" s="68"/>
      <c r="N25" s="68"/>
      <c r="O25" s="79"/>
      <c r="P25" s="79"/>
      <c r="Q25" s="79"/>
    </row>
    <row r="26">
      <c r="B26" s="69"/>
      <c r="C26" s="70"/>
      <c r="D26" s="70"/>
      <c r="E26" s="70"/>
      <c r="F26" s="70"/>
      <c r="G26" s="70"/>
      <c r="H26" s="70"/>
      <c r="I26" s="70"/>
      <c r="J26" s="70"/>
      <c r="K26" s="70"/>
      <c r="L26" s="70"/>
      <c r="M26" s="70"/>
      <c r="N26" s="70"/>
      <c r="O26" s="79"/>
      <c r="P26" s="79"/>
      <c r="Q26" s="79"/>
    </row>
    <row r="27" ht="67.5" customHeight="1">
      <c r="B27" s="71" t="str">
        <f>IF(D9="Disabled", "Unused", IF(NOT(ISNUMBER(D27)), "Must be a Number", IF(D27&gt;0,"Valid",  "Must be positive")))</f>
        <v>Valid</v>
      </c>
      <c r="C27" s="78" t="s">
        <v>88</v>
      </c>
      <c r="D27" s="73">
        <v>1.0</v>
      </c>
      <c r="E27" s="47"/>
      <c r="F27" s="47"/>
      <c r="G27" s="47"/>
      <c r="H27" s="74" t="s">
        <v>89</v>
      </c>
      <c r="I27" s="47"/>
      <c r="J27" s="47"/>
      <c r="K27" s="47"/>
      <c r="L27" s="47"/>
      <c r="M27" s="47"/>
      <c r="N27" s="49"/>
    </row>
    <row r="28" ht="67.5" customHeight="1">
      <c r="B28" s="71" t="str">
        <f t="shared" ref="B28:B29" si="3">IF(NOT(ISNUMBER(D28)), "Must be a Number", IF(D28&gt;=0,"Valid",  "Cannot be negative"))</f>
        <v>Valid</v>
      </c>
      <c r="C28" s="78" t="s">
        <v>90</v>
      </c>
      <c r="D28" s="75">
        <v>2.5</v>
      </c>
      <c r="E28" s="47"/>
      <c r="F28" s="47"/>
      <c r="G28" s="47"/>
      <c r="H28" s="76" t="s">
        <v>91</v>
      </c>
      <c r="I28" s="47"/>
      <c r="J28" s="47"/>
      <c r="K28" s="47"/>
      <c r="L28" s="47"/>
      <c r="M28" s="47"/>
      <c r="N28" s="49"/>
    </row>
    <row r="29" ht="67.5" customHeight="1">
      <c r="B29" s="71" t="str">
        <f t="shared" si="3"/>
        <v>Valid</v>
      </c>
      <c r="C29" s="78" t="s">
        <v>92</v>
      </c>
      <c r="D29" s="73">
        <v>1.5</v>
      </c>
      <c r="E29" s="47"/>
      <c r="F29" s="47"/>
      <c r="G29" s="47"/>
      <c r="H29" s="74" t="s">
        <v>93</v>
      </c>
      <c r="I29" s="47"/>
      <c r="J29" s="47"/>
      <c r="K29" s="47"/>
      <c r="L29" s="47"/>
      <c r="M29" s="47"/>
      <c r="N29" s="49"/>
    </row>
    <row r="30" ht="67.5" customHeight="1">
      <c r="B30" s="71" t="str">
        <f>IF(OR(EXACT(D30, "Yes"), EXACT(D30, "No")),"Valid",  "Should be Yes or No")</f>
        <v>Valid</v>
      </c>
      <c r="C30" s="72" t="s">
        <v>94</v>
      </c>
      <c r="D30" s="75" t="s">
        <v>59</v>
      </c>
      <c r="E30" s="47"/>
      <c r="F30" s="47"/>
      <c r="G30" s="47"/>
      <c r="H30" s="76" t="s">
        <v>95</v>
      </c>
      <c r="I30" s="47"/>
      <c r="J30" s="47"/>
      <c r="K30" s="47"/>
      <c r="L30" s="47"/>
      <c r="M30" s="47"/>
      <c r="N30" s="49"/>
    </row>
    <row r="31" ht="67.5" customHeight="1">
      <c r="B31" s="71" t="str">
        <f>IF(D30="No", "Unused", IF(NOT(ISNUMBER(D31)), "Must be a Number", IF(D31&gt;0,"Valid",  "Must be positive")))</f>
        <v>Valid</v>
      </c>
      <c r="C31" s="78" t="s">
        <v>96</v>
      </c>
      <c r="D31" s="73">
        <v>4.0</v>
      </c>
      <c r="E31" s="47"/>
      <c r="F31" s="47"/>
      <c r="G31" s="47"/>
      <c r="H31" s="74" t="s">
        <v>97</v>
      </c>
      <c r="I31" s="47"/>
      <c r="J31" s="47"/>
      <c r="K31" s="47"/>
      <c r="L31" s="47"/>
      <c r="M31" s="47"/>
      <c r="N31" s="49"/>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50">
    <mergeCell ref="B2:B3"/>
    <mergeCell ref="C2:N3"/>
    <mergeCell ref="D4:G4"/>
    <mergeCell ref="H4:N4"/>
    <mergeCell ref="D5:G5"/>
    <mergeCell ref="H5:N5"/>
    <mergeCell ref="H6:N6"/>
    <mergeCell ref="D6:G6"/>
    <mergeCell ref="D7:G7"/>
    <mergeCell ref="D8:G8"/>
    <mergeCell ref="D9:G9"/>
    <mergeCell ref="D10:G10"/>
    <mergeCell ref="B12:B13"/>
    <mergeCell ref="D14:G14"/>
    <mergeCell ref="H16:N16"/>
    <mergeCell ref="H17:N17"/>
    <mergeCell ref="H18:N18"/>
    <mergeCell ref="H19:N19"/>
    <mergeCell ref="H20:N20"/>
    <mergeCell ref="H21:N21"/>
    <mergeCell ref="H22:N22"/>
    <mergeCell ref="H23:N23"/>
    <mergeCell ref="H7:N7"/>
    <mergeCell ref="H8:N8"/>
    <mergeCell ref="H9:N9"/>
    <mergeCell ref="H10:N10"/>
    <mergeCell ref="C12:N13"/>
    <mergeCell ref="H14:N14"/>
    <mergeCell ref="H15:N15"/>
    <mergeCell ref="D15:G15"/>
    <mergeCell ref="D16:G16"/>
    <mergeCell ref="D17:G17"/>
    <mergeCell ref="D18:G18"/>
    <mergeCell ref="D19:G19"/>
    <mergeCell ref="D20:G20"/>
    <mergeCell ref="D21:G21"/>
    <mergeCell ref="D28:G28"/>
    <mergeCell ref="D29:G29"/>
    <mergeCell ref="D30:G30"/>
    <mergeCell ref="D31:G31"/>
    <mergeCell ref="H29:N29"/>
    <mergeCell ref="H30:N30"/>
    <mergeCell ref="H31:N31"/>
    <mergeCell ref="D22:G22"/>
    <mergeCell ref="D23:G23"/>
    <mergeCell ref="B25:B26"/>
    <mergeCell ref="C25:N26"/>
    <mergeCell ref="D27:G27"/>
    <mergeCell ref="H27:N27"/>
    <mergeCell ref="H28:N28"/>
  </mergeCells>
  <conditionalFormatting sqref="B2:B10 B12:B23 B25:B31">
    <cfRule type="containsText" dxfId="0" priority="1" stopIfTrue="1" operator="containsText" text="Valid">
      <formula>NOT(ISERROR(SEARCH(("Valid"),(B2))))</formula>
    </cfRule>
  </conditionalFormatting>
  <conditionalFormatting sqref="B2:B10 B12:B23 B25:B31">
    <cfRule type="cellIs" dxfId="4" priority="2" operator="equal">
      <formula>"Unused"</formula>
    </cfRule>
  </conditionalFormatting>
  <conditionalFormatting sqref="B2:B10 B12:B23 B25:B31">
    <cfRule type="expression" dxfId="1" priority="3">
      <formula>NOT(OR(B2="Valid", B2="Unused"))</formula>
    </cfRule>
  </conditionalFormatting>
  <conditionalFormatting sqref="C31">
    <cfRule type="expression" dxfId="5" priority="4">
      <formula>D30="No"</formula>
    </cfRule>
  </conditionalFormatting>
  <conditionalFormatting sqref="D31:G31">
    <cfRule type="expression" dxfId="6" priority="5">
      <formula>D30="No"</formula>
    </cfRule>
  </conditionalFormatting>
  <conditionalFormatting sqref="C27">
    <cfRule type="expression" dxfId="5" priority="6">
      <formula>D9="Disabled"</formula>
    </cfRule>
  </conditionalFormatting>
  <conditionalFormatting sqref="D27:G27">
    <cfRule type="expression" dxfId="6" priority="7">
      <formula>D9="Disabled"</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7.25"/>
  </cols>
  <sheetData>
    <row r="1" ht="18.75" customHeight="1"/>
    <row r="2" ht="37.5" customHeight="1">
      <c r="B2" s="80" t="str">
        <f>IF(B4="", "Not used", IF(AND(ISNUMBER(D3), D3&gt;=0), "Valid", "Invalid Continue Delay"))</f>
        <v>Valid</v>
      </c>
      <c r="C2" s="81" t="s">
        <v>98</v>
      </c>
    </row>
    <row r="3" ht="45.0" customHeight="1">
      <c r="B3" s="82" t="s">
        <v>99</v>
      </c>
      <c r="D3" s="83">
        <v>1.0</v>
      </c>
      <c r="E3" s="84" t="s">
        <v>100</v>
      </c>
    </row>
    <row r="4" ht="18.75" customHeight="1">
      <c r="B4" s="85" t="s">
        <v>101</v>
      </c>
    </row>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c r="B14" s="86" t="s">
        <v>102</v>
      </c>
    </row>
    <row r="15" ht="18.75" customHeight="1"/>
    <row r="16" ht="18.75" customHeight="1"/>
    <row r="17" ht="37.5" customHeight="1">
      <c r="B17" s="80" t="str">
        <f>IF(B19="", "Not used", IF(AND(ISNUMBER(D18), D18&gt;=0), "Valid", "Invalid Continue Delay"))</f>
        <v>Valid</v>
      </c>
      <c r="C17" s="81" t="s">
        <v>103</v>
      </c>
    </row>
    <row r="18" ht="45.0" customHeight="1">
      <c r="B18" s="82" t="s">
        <v>99</v>
      </c>
      <c r="D18" s="83">
        <v>2.0</v>
      </c>
      <c r="E18" s="87" t="s">
        <v>100</v>
      </c>
    </row>
    <row r="19" ht="18.75" customHeight="1">
      <c r="B19" s="85" t="s">
        <v>104</v>
      </c>
    </row>
    <row r="20" ht="18.75" customHeight="1"/>
    <row r="21" ht="18.75" customHeight="1"/>
    <row r="22" ht="18.75" customHeight="1"/>
    <row r="23" ht="18.75" customHeight="1"/>
    <row r="24" ht="18.75" customHeight="1"/>
    <row r="25" ht="18.75" customHeight="1"/>
    <row r="26" ht="18.75" customHeight="1"/>
    <row r="27" ht="18.75" customHeight="1"/>
    <row r="28" ht="18.75" customHeight="1"/>
    <row r="29" ht="18.75" customHeight="1">
      <c r="B29" s="86" t="s">
        <v>105</v>
      </c>
    </row>
    <row r="30" ht="18.75" customHeight="1"/>
    <row r="31" ht="18.75" customHeight="1"/>
    <row r="32" ht="37.5" customHeight="1">
      <c r="B32" s="80" t="str">
        <f>IF(B33="", "Missing", "Valid")</f>
        <v>Valid</v>
      </c>
      <c r="C32" s="81" t="s">
        <v>106</v>
      </c>
    </row>
    <row r="33" ht="18.75" customHeight="1">
      <c r="B33" s="85" t="s">
        <v>107</v>
      </c>
    </row>
    <row r="34" ht="18.75" customHeight="1"/>
    <row r="35" ht="18.75" customHeight="1"/>
    <row r="36" ht="18.75" customHeight="1"/>
    <row r="37" ht="18.75" customHeight="1"/>
    <row r="38" ht="18.75" customHeight="1"/>
    <row r="39" ht="18.75" customHeight="1"/>
    <row r="40" ht="18.75" customHeight="1"/>
    <row r="41" ht="18.75" customHeight="1"/>
    <row r="42" ht="18.75" customHeight="1"/>
    <row r="43" ht="18.75" customHeight="1">
      <c r="B43" s="84" t="s">
        <v>108</v>
      </c>
    </row>
    <row r="44" ht="18.75" customHeight="1"/>
    <row r="45">
      <c r="B45" s="88"/>
      <c r="C45" s="88"/>
      <c r="D45" s="88"/>
      <c r="E45" s="88"/>
      <c r="F45" s="88"/>
      <c r="G45" s="88"/>
      <c r="H45" s="88"/>
      <c r="I45" s="88"/>
    </row>
    <row r="46">
      <c r="B46" s="88"/>
      <c r="C46" s="88"/>
      <c r="D46" s="88"/>
      <c r="E46" s="88"/>
      <c r="F46" s="88"/>
      <c r="G46" s="88"/>
      <c r="H46" s="88"/>
      <c r="I46" s="88"/>
    </row>
    <row r="47">
      <c r="B47" s="88"/>
      <c r="C47" s="88"/>
      <c r="D47" s="88"/>
      <c r="E47" s="88"/>
      <c r="F47" s="88"/>
      <c r="G47" s="88"/>
      <c r="H47" s="88"/>
      <c r="I47" s="88"/>
    </row>
    <row r="48">
      <c r="B48" s="88"/>
      <c r="C48" s="88"/>
      <c r="D48" s="88"/>
      <c r="E48" s="88"/>
      <c r="F48" s="88"/>
      <c r="G48" s="88"/>
      <c r="H48" s="88"/>
      <c r="I48" s="88"/>
    </row>
    <row r="49">
      <c r="B49" s="88"/>
      <c r="C49" s="88"/>
      <c r="D49" s="88"/>
      <c r="E49" s="88"/>
      <c r="F49" s="88"/>
      <c r="G49" s="88"/>
      <c r="H49" s="88"/>
      <c r="I49" s="88"/>
    </row>
    <row r="50">
      <c r="B50" s="88"/>
      <c r="C50" s="88"/>
      <c r="D50" s="88"/>
      <c r="E50" s="88"/>
      <c r="F50" s="88"/>
      <c r="G50" s="88"/>
      <c r="H50" s="88"/>
      <c r="I50" s="88"/>
    </row>
    <row r="51">
      <c r="B51" s="88"/>
      <c r="C51" s="88"/>
      <c r="D51" s="88"/>
      <c r="E51" s="88"/>
      <c r="F51" s="88"/>
      <c r="G51" s="88"/>
      <c r="H51" s="88"/>
      <c r="I51" s="88"/>
    </row>
    <row r="52">
      <c r="B52" s="88"/>
      <c r="C52" s="88"/>
      <c r="D52" s="88"/>
      <c r="E52" s="88"/>
      <c r="F52" s="88"/>
      <c r="G52" s="88"/>
      <c r="H52" s="88"/>
      <c r="I52" s="88"/>
    </row>
    <row r="53">
      <c r="B53" s="88"/>
      <c r="C53" s="88"/>
      <c r="D53" s="88"/>
      <c r="E53" s="88"/>
      <c r="F53" s="88"/>
      <c r="G53" s="88"/>
      <c r="H53" s="88"/>
      <c r="I53" s="88"/>
    </row>
    <row r="54">
      <c r="B54" s="88"/>
      <c r="C54" s="88"/>
      <c r="D54" s="88"/>
      <c r="E54" s="88"/>
      <c r="F54" s="88"/>
      <c r="G54" s="88"/>
      <c r="H54" s="88"/>
      <c r="I54" s="88"/>
    </row>
  </sheetData>
  <mergeCells count="13">
    <mergeCell ref="E18:I18"/>
    <mergeCell ref="B19:I28"/>
    <mergeCell ref="B29:I30"/>
    <mergeCell ref="C32:I32"/>
    <mergeCell ref="B33:I42"/>
    <mergeCell ref="B43:I44"/>
    <mergeCell ref="C2:I2"/>
    <mergeCell ref="B3:C3"/>
    <mergeCell ref="E3:I3"/>
    <mergeCell ref="B4:I13"/>
    <mergeCell ref="B14:I15"/>
    <mergeCell ref="C17:I17"/>
    <mergeCell ref="B18:C18"/>
  </mergeCells>
  <conditionalFormatting sqref="B2 B17 B32">
    <cfRule type="cellIs" dxfId="0" priority="1" operator="equal">
      <formula>"Valid"</formula>
    </cfRule>
  </conditionalFormatting>
  <conditionalFormatting sqref="B2 B17 B32">
    <cfRule type="expression" dxfId="1" priority="2">
      <formula>NOT(OR(B4="Valid", B4="Not used"))</formula>
    </cfRule>
  </conditionalFormatting>
  <conditionalFormatting sqref="B2 B17 B32">
    <cfRule type="cellIs" dxfId="7" priority="3" operator="equal">
      <formula>"Not used"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0.0"/>
    <col customWidth="1" min="3" max="3" width="16.25"/>
    <col customWidth="1" min="4" max="4" width="8.75"/>
    <col customWidth="1" min="5" max="5" width="6.13"/>
    <col customWidth="1" min="6" max="6" width="7.63"/>
    <col customWidth="1" min="7" max="7" width="8.75"/>
    <col customWidth="1" min="8" max="26" width="7.63"/>
  </cols>
  <sheetData>
    <row r="2" ht="75.0" customHeight="1">
      <c r="B2" s="89" t="str">
        <f>IFERROR(__xludf.DUMMYFUNCTION("IF(ISBLANK(E2), ""Missing"", IFERROR(IF(FILTER(B6:B9, C6:C9=$E$2)=""Selected"", ""Valid"", FILTER(B6:B9, C6:C9=$E$2)), ""Unknown Method""))"),"Valid")</f>
        <v>Valid</v>
      </c>
      <c r="C2" s="90" t="s">
        <v>43</v>
      </c>
      <c r="D2" s="47"/>
      <c r="E2" s="91" t="s">
        <v>109</v>
      </c>
      <c r="H2" s="92" t="s">
        <v>110</v>
      </c>
      <c r="I2" s="47"/>
      <c r="J2" s="47"/>
      <c r="K2" s="49"/>
    </row>
    <row r="3" ht="15.0" customHeight="1"/>
    <row r="4" ht="15.0" customHeight="1">
      <c r="B4" s="93" t="s">
        <v>111</v>
      </c>
      <c r="C4" s="23"/>
      <c r="D4" s="23"/>
      <c r="E4" s="23"/>
      <c r="F4" s="23"/>
      <c r="G4" s="23"/>
      <c r="H4" s="23"/>
      <c r="I4" s="23"/>
      <c r="J4" s="23"/>
      <c r="K4" s="23"/>
      <c r="L4" s="23"/>
      <c r="M4" s="23"/>
      <c r="N4" s="21"/>
    </row>
    <row r="5" ht="15.0" customHeight="1">
      <c r="B5" s="26"/>
      <c r="C5" s="28"/>
      <c r="D5" s="28"/>
      <c r="E5" s="28"/>
      <c r="F5" s="28"/>
      <c r="G5" s="28"/>
      <c r="H5" s="28"/>
      <c r="I5" s="28"/>
      <c r="J5" s="28"/>
      <c r="K5" s="28"/>
      <c r="L5" s="28"/>
      <c r="M5" s="28"/>
      <c r="N5" s="27"/>
    </row>
    <row r="6" ht="37.5" customHeight="1">
      <c r="B6" s="94" t="str">
        <f>IF($E$2=C6, IF(B12="Active", "Selected", "Errored"), "Disabled")</f>
        <v>Disabled</v>
      </c>
      <c r="C6" s="95" t="s">
        <v>112</v>
      </c>
      <c r="D6" s="96" t="s">
        <v>113</v>
      </c>
      <c r="E6" s="97"/>
      <c r="F6" s="97"/>
      <c r="G6" s="97"/>
      <c r="H6" s="97"/>
      <c r="I6" s="97"/>
      <c r="J6" s="97"/>
      <c r="K6" s="97"/>
      <c r="L6" s="97"/>
      <c r="M6" s="97"/>
      <c r="N6" s="98"/>
    </row>
    <row r="7" ht="37.5" customHeight="1">
      <c r="B7" s="94" t="str">
        <f>IF($E$2=C7, "Selected", "Disabled")</f>
        <v>Disabled</v>
      </c>
      <c r="C7" s="95" t="s">
        <v>114</v>
      </c>
      <c r="D7" s="99" t="s">
        <v>115</v>
      </c>
      <c r="E7" s="100"/>
      <c r="F7" s="100"/>
      <c r="G7" s="100"/>
      <c r="H7" s="100"/>
      <c r="I7" s="100"/>
      <c r="J7" s="100"/>
      <c r="K7" s="100"/>
      <c r="L7" s="100"/>
      <c r="M7" s="100"/>
      <c r="N7" s="101"/>
    </row>
    <row r="8" ht="37.5" customHeight="1">
      <c r="B8" s="94" t="str">
        <f>IF($E$2=C8, IF(B17="Active", "Selected", "Errored"), "Disabled")</f>
        <v>Selected</v>
      </c>
      <c r="C8" s="95" t="s">
        <v>109</v>
      </c>
      <c r="D8" s="96" t="s">
        <v>116</v>
      </c>
      <c r="E8" s="97"/>
      <c r="F8" s="97"/>
      <c r="G8" s="97"/>
      <c r="H8" s="97"/>
      <c r="I8" s="97"/>
      <c r="J8" s="97"/>
      <c r="K8" s="97"/>
      <c r="L8" s="97"/>
      <c r="M8" s="97"/>
      <c r="N8" s="98"/>
    </row>
    <row r="9" ht="37.5" customHeight="1">
      <c r="B9" s="94" t="str">
        <f>IF($E$2=C9, "Selected", "Disabled")</f>
        <v>Disabled</v>
      </c>
      <c r="C9" s="95" t="s">
        <v>117</v>
      </c>
      <c r="D9" s="102" t="s">
        <v>118</v>
      </c>
      <c r="E9" s="100"/>
      <c r="F9" s="100"/>
      <c r="G9" s="100"/>
      <c r="H9" s="100"/>
      <c r="I9" s="100"/>
      <c r="J9" s="100"/>
      <c r="K9" s="100"/>
      <c r="L9" s="100"/>
      <c r="M9" s="100"/>
      <c r="N9" s="101"/>
      <c r="O9" s="103"/>
      <c r="P9" s="103"/>
      <c r="Q9" s="103"/>
      <c r="R9" s="103"/>
      <c r="S9" s="103"/>
      <c r="T9" s="103"/>
    </row>
    <row r="10" ht="22.5" customHeight="1"/>
    <row r="11" ht="22.5" customHeight="1"/>
    <row r="12" ht="15.0" customHeight="1">
      <c r="B12" s="104" t="str">
        <f>IF(E2="Overall-Ratio", IF(B14="Valid", "Active", "Errored"), "Disabled")</f>
        <v>Disabled</v>
      </c>
      <c r="C12" s="105" t="s">
        <v>119</v>
      </c>
      <c r="D12" s="68"/>
      <c r="E12" s="68"/>
      <c r="F12" s="68"/>
      <c r="G12" s="68"/>
      <c r="H12" s="68"/>
      <c r="I12" s="68"/>
      <c r="J12" s="68"/>
      <c r="K12" s="68"/>
      <c r="L12" s="68"/>
      <c r="M12" s="68"/>
      <c r="N12" s="106"/>
    </row>
    <row r="13" ht="15.0" customHeight="1">
      <c r="B13" s="38"/>
      <c r="C13" s="70"/>
      <c r="D13" s="70"/>
      <c r="E13" s="70"/>
      <c r="F13" s="70"/>
      <c r="G13" s="70"/>
      <c r="H13" s="70"/>
      <c r="I13" s="70"/>
      <c r="J13" s="70"/>
      <c r="K13" s="70"/>
      <c r="L13" s="70"/>
      <c r="M13" s="70"/>
      <c r="N13" s="107"/>
    </row>
    <row r="14" ht="37.5" customHeight="1">
      <c r="B14" s="89" t="str">
        <f>IF($E$2="Overall-Ratio", IF(AND(D14 &gt;= 0%, D14 &lt;= 100%), "Valid", "Invalid percentage"), "Disabled")</f>
        <v>Disabled</v>
      </c>
      <c r="C14" s="108" t="s">
        <v>120</v>
      </c>
      <c r="D14" s="109">
        <v>0.6</v>
      </c>
      <c r="E14" s="47"/>
      <c r="F14" s="47"/>
      <c r="G14" s="47"/>
      <c r="H14" s="47"/>
      <c r="I14" s="47"/>
      <c r="J14" s="49"/>
      <c r="K14" s="110" t="s">
        <v>121</v>
      </c>
      <c r="L14" s="47"/>
      <c r="M14" s="47"/>
      <c r="N14" s="47"/>
    </row>
    <row r="15" ht="22.5" customHeight="1"/>
    <row r="16" ht="22.5" customHeight="1"/>
    <row r="17" ht="15.0" customHeight="1">
      <c r="B17" s="104" t="str">
        <f>IF(E2="Credibility", IF(AND(B19="Valid", B20="Valid"), "Active", "Errored"), "Disabled")</f>
        <v>Active</v>
      </c>
      <c r="C17" s="105" t="s">
        <v>122</v>
      </c>
      <c r="D17" s="68"/>
      <c r="E17" s="68"/>
      <c r="F17" s="68"/>
      <c r="G17" s="68"/>
      <c r="H17" s="68"/>
      <c r="I17" s="68"/>
      <c r="J17" s="68"/>
      <c r="K17" s="68"/>
      <c r="L17" s="68"/>
      <c r="M17" s="68"/>
      <c r="N17" s="106"/>
      <c r="O17" s="111"/>
      <c r="P17" s="111"/>
    </row>
    <row r="18" ht="15.0" customHeight="1">
      <c r="B18" s="38"/>
      <c r="C18" s="70"/>
      <c r="D18" s="70"/>
      <c r="E18" s="70"/>
      <c r="F18" s="70"/>
      <c r="G18" s="70"/>
      <c r="H18" s="70"/>
      <c r="I18" s="70"/>
      <c r="J18" s="70"/>
      <c r="K18" s="70"/>
      <c r="L18" s="70"/>
      <c r="M18" s="70"/>
      <c r="N18" s="107"/>
      <c r="O18" s="111"/>
      <c r="P18" s="111"/>
    </row>
    <row r="19" ht="97.5" customHeight="1">
      <c r="B19" s="89" t="str">
        <f>IF(E2="Credibility", IF(ISBLANK(D19), "Missing", "Valid"), "Disabled")</f>
        <v>Valid</v>
      </c>
      <c r="C19" s="108" t="s">
        <v>123</v>
      </c>
      <c r="D19" s="112">
        <v>0.8</v>
      </c>
      <c r="E19" s="49"/>
      <c r="F19" s="113" t="s">
        <v>124</v>
      </c>
      <c r="G19" s="47"/>
      <c r="H19" s="47"/>
      <c r="I19" s="49"/>
      <c r="J19" s="114">
        <v>0.0</v>
      </c>
      <c r="K19" s="114">
        <f t="shared" ref="K19:K20" si="1">$D$19*J19+$D$20</f>
        <v>10</v>
      </c>
      <c r="L19" s="115"/>
      <c r="M19" s="114"/>
      <c r="N19" s="114"/>
    </row>
    <row r="20" ht="98.25" customHeight="1">
      <c r="B20" s="89" t="str">
        <f>IF(E2="Credibility", IF(ISBLANK(D20), "Missing", "Valid"), "Disabled")</f>
        <v>Valid</v>
      </c>
      <c r="C20" s="108" t="s">
        <v>125</v>
      </c>
      <c r="D20" s="116">
        <v>10.0</v>
      </c>
      <c r="E20" s="49"/>
      <c r="F20" s="113" t="s">
        <v>126</v>
      </c>
      <c r="G20" s="47"/>
      <c r="H20" s="47"/>
      <c r="I20" s="49"/>
      <c r="J20" s="115">
        <v>100.0</v>
      </c>
      <c r="K20" s="114">
        <f t="shared" si="1"/>
        <v>90</v>
      </c>
      <c r="L20" s="115"/>
      <c r="M20" s="115"/>
      <c r="N20" s="11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K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8" priority="2" operator="notEqual">
      <formula>"Valid"</formula>
    </cfRule>
  </conditionalFormatting>
  <conditionalFormatting sqref="C6:N9">
    <cfRule type="expression" dxfId="9" priority="3">
      <formula>$B6="Selected"</formula>
    </cfRule>
  </conditionalFormatting>
  <conditionalFormatting sqref="B12">
    <cfRule type="cellIs" dxfId="10" priority="4" operator="equal">
      <formula>"Disabled"</formula>
    </cfRule>
  </conditionalFormatting>
  <conditionalFormatting sqref="B12">
    <cfRule type="cellIs" dxfId="0" priority="5" operator="equal">
      <formula>"Active"</formula>
    </cfRule>
  </conditionalFormatting>
  <conditionalFormatting sqref="B14">
    <cfRule type="cellIs" dxfId="10"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10" priority="9" operator="equal">
      <formula>"Disabled"</formula>
    </cfRule>
  </conditionalFormatting>
  <conditionalFormatting sqref="B17">
    <cfRule type="cellIs" dxfId="0" priority="10" operator="equal">
      <formula>"Active"</formula>
    </cfRule>
  </conditionalFormatting>
  <conditionalFormatting sqref="B19:B20">
    <cfRule type="cellIs" dxfId="10"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11" priority="14" operator="equal">
      <formula>"Disabled"</formula>
    </cfRule>
  </conditionalFormatting>
  <conditionalFormatting sqref="B6:B9">
    <cfRule type="cellIs" dxfId="12" priority="15" operator="equal">
      <formula>"Selected"</formula>
    </cfRule>
  </conditionalFormatting>
  <conditionalFormatting sqref="B6:B9">
    <cfRule type="cellIs" dxfId="1" priority="16" operator="equal">
      <formula>"Errored"</formula>
    </cfRule>
  </conditionalFormatting>
  <conditionalFormatting sqref="C6:N9">
    <cfRule type="expression" dxfId="13" priority="17">
      <formula>$B6="Errored"</formula>
    </cfRule>
  </conditionalFormatting>
  <conditionalFormatting sqref="B17:B18">
    <cfRule type="cellIs" dxfId="14" priority="18" operator="equal">
      <formula>"Errored"</formula>
    </cfRule>
  </conditionalFormatting>
  <conditionalFormatting sqref="B12:B13">
    <cfRule type="cellIs" dxfId="14" priority="19" operator="equal">
      <formula>"Errored"</formula>
    </cfRule>
  </conditionalFormatting>
  <conditionalFormatting sqref="C19:C20">
    <cfRule type="expression" dxfId="7" priority="20">
      <formula>$B$17="Disabled"</formula>
    </cfRule>
  </conditionalFormatting>
  <conditionalFormatting sqref="D19:E19">
    <cfRule type="expression" dxfId="15" priority="21">
      <formula>$B$17="Disabled"</formula>
    </cfRule>
  </conditionalFormatting>
  <conditionalFormatting sqref="D20:E20">
    <cfRule type="expression" dxfId="16" priority="22">
      <formula>$B$17="Disabled"</formula>
    </cfRule>
  </conditionalFormatting>
  <conditionalFormatting sqref="C17:N18">
    <cfRule type="expression" dxfId="5" priority="23">
      <formula>$B$17="Disabled"</formula>
    </cfRule>
  </conditionalFormatting>
  <conditionalFormatting sqref="F19:I20">
    <cfRule type="expression" dxfId="17" priority="24">
      <formula>$B$17="Disabled"</formula>
    </cfRule>
  </conditionalFormatting>
  <conditionalFormatting sqref="C12:K13">
    <cfRule type="expression" dxfId="5" priority="25">
      <formula>$B$12="Disabled"</formula>
    </cfRule>
  </conditionalFormatting>
  <conditionalFormatting sqref="C14">
    <cfRule type="expression" dxfId="7" priority="26">
      <formula>$B$12="Disabled"</formula>
    </cfRule>
  </conditionalFormatting>
  <conditionalFormatting sqref="D14:G14">
    <cfRule type="expression" dxfId="15" priority="27">
      <formula>$B$12="Disabled"</formula>
    </cfRule>
  </conditionalFormatting>
  <conditionalFormatting sqref="K14">
    <cfRule type="expression" dxfId="7" priority="28">
      <formula>$B$12="Disabled"</formula>
    </cfRule>
  </conditionalFormatting>
  <printOptions/>
  <pageMargins bottom="0.75" footer="0.0" header="0.0" left="0.7" right="0.7" top="0.75"/>
  <pageSetup orientation="landscape"/>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3.25"/>
    <col customWidth="1" min="3" max="3" width="12.13"/>
    <col customWidth="1" min="4" max="5" width="15.13"/>
    <col customWidth="1" min="6" max="7" width="16.38"/>
    <col customWidth="1" min="8" max="8" width="21.5"/>
    <col customWidth="1" min="9" max="9" width="16.38"/>
    <col customWidth="1" min="10" max="10" width="14.13"/>
    <col customWidth="1" min="11" max="11" width="30.63"/>
    <col customWidth="1" min="12" max="20" width="7.63"/>
    <col customWidth="1" min="21" max="21" width="6.13"/>
    <col customWidth="1" min="22" max="22" width="9.25"/>
    <col customWidth="1" min="23" max="23" width="7.63"/>
    <col customWidth="1" min="24" max="24" width="9.5"/>
    <col customWidth="1" min="25" max="34" width="7.63"/>
  </cols>
  <sheetData>
    <row r="2" ht="33.75" customHeight="1">
      <c r="B2" s="117" t="s">
        <v>127</v>
      </c>
      <c r="D2" s="118" t="s">
        <v>128</v>
      </c>
      <c r="H2" s="119"/>
      <c r="I2" s="120" t="s">
        <v>129</v>
      </c>
      <c r="J2" s="91" t="s">
        <v>130</v>
      </c>
      <c r="K2" s="121" t="s">
        <v>131</v>
      </c>
      <c r="L2" s="122"/>
      <c r="M2" s="123" t="s">
        <v>45</v>
      </c>
      <c r="Q2" s="124"/>
      <c r="R2" s="124"/>
      <c r="S2" s="125" t="s">
        <v>132</v>
      </c>
      <c r="T2" s="21"/>
      <c r="U2" s="126" t="str">
        <f t="shared" ref="U2:V2" si="1">U3</f>
        <v>Bird Person</v>
      </c>
      <c r="V2" s="127" t="str">
        <f t="shared" si="1"/>
        <v/>
      </c>
      <c r="W2" s="127" t="str">
        <f t="shared" ref="W2:X2" si="2">IF(ISBLANK(W3), C16, W3)</f>
        <v>Unlimited</v>
      </c>
      <c r="X2" s="127">
        <f t="shared" si="2"/>
        <v>500</v>
      </c>
      <c r="Y2" s="127">
        <f>IF(ISBLANK(X3), E16, 0)</f>
        <v>500</v>
      </c>
      <c r="Z2" s="127">
        <f>IF(ISBLANK(Y3), F16, Y3)</f>
        <v>40</v>
      </c>
      <c r="AA2" s="127">
        <f>IF(ISBLANK(Y3), G16, 0)</f>
        <v>20</v>
      </c>
      <c r="AC2" s="128"/>
    </row>
    <row r="3" ht="26.25" customHeight="1">
      <c r="B3" s="129" t="s">
        <v>133</v>
      </c>
      <c r="D3" s="130" t="s">
        <v>134</v>
      </c>
      <c r="H3" s="131"/>
      <c r="I3" s="132" t="s">
        <v>40</v>
      </c>
      <c r="J3" s="132" t="s">
        <v>135</v>
      </c>
      <c r="K3" s="132" t="s">
        <v>136</v>
      </c>
      <c r="L3" s="133"/>
      <c r="M3" s="59" t="s">
        <v>45</v>
      </c>
      <c r="O3" s="60">
        <f>IFERROR(__xludf.DUMMYFUNCTION("IFERROR(QUERY(B19:B1006, ""SELECT COUNT(B) WHERE B&lt;&gt;'Unused' LABEL COUNT(B) ''""), 0)"),5.0)</f>
        <v>5</v>
      </c>
      <c r="Q3" s="134"/>
      <c r="R3" s="134"/>
      <c r="S3" s="26"/>
      <c r="T3" s="27"/>
      <c r="U3" s="126" t="str">
        <f>IFERROR(__xludf.DUMMYFUNCTION("FILTER(D19:J1002, C19:C1002=$J$2)"),"Bird Person")</f>
        <v>Bird Person</v>
      </c>
      <c r="V3" s="127" t="str">
        <f>IFERROR(__xludf.DUMMYFUNCTION("""COMPUTED_VALUE"""),"")</f>
        <v/>
      </c>
      <c r="W3" s="127"/>
      <c r="X3" s="127"/>
      <c r="Y3" s="127"/>
      <c r="Z3" s="135">
        <f>IFERROR(__xludf.DUMMYFUNCTION("""COMPUTED_VALUE"""),0.5)</f>
        <v>0.5</v>
      </c>
      <c r="AA3" s="127"/>
    </row>
    <row r="4" ht="26.25" customHeight="1">
      <c r="B4" s="136" t="s">
        <v>40</v>
      </c>
      <c r="D4" s="137" t="s">
        <v>137</v>
      </c>
      <c r="H4" s="131"/>
      <c r="I4" s="138" t="str">
        <f t="shared" ref="I4:K4" si="3">U2</f>
        <v>Bird Person</v>
      </c>
      <c r="J4" s="139" t="str">
        <f t="shared" si="3"/>
        <v/>
      </c>
      <c r="K4" s="139" t="str">
        <f t="shared" si="3"/>
        <v>Unlimited</v>
      </c>
      <c r="L4" s="133"/>
      <c r="M4" s="133"/>
      <c r="N4" s="133"/>
      <c r="O4" s="133"/>
      <c r="S4" s="140" t="s">
        <v>138</v>
      </c>
      <c r="T4" s="21"/>
      <c r="U4" s="141"/>
      <c r="V4" s="141">
        <v>0.0</v>
      </c>
      <c r="W4" s="141">
        <v>0.0</v>
      </c>
      <c r="X4" s="141">
        <v>0.0</v>
      </c>
      <c r="Y4" s="142">
        <f t="shared" ref="Y4:Y10" si="4">IF($AA$2=0, IF(ABS(X4-$Z$2)&lt;=$X$5/2, 1, 0), NORMDIST(X4, $Z$2, $AA$2, FALSE) / (NORMDIST($X$57, $Z$2, $AA$2, TRUE) - NORMDIST($X$4, $Z$2, $AA$2, TRUE)))</f>
        <v>0.00276621417</v>
      </c>
      <c r="Z4" s="142"/>
      <c r="AA4" s="143" t="str">
        <f>('Source &amp; Post Selection'!E2)</f>
        <v>Credibility</v>
      </c>
      <c r="AC4" s="144" t="s">
        <v>139</v>
      </c>
    </row>
    <row r="5" ht="52.5" customHeight="1">
      <c r="B5" s="145" t="s">
        <v>135</v>
      </c>
      <c r="D5" s="146" t="s">
        <v>140</v>
      </c>
      <c r="H5" s="147"/>
      <c r="I5" s="148" t="s">
        <v>141</v>
      </c>
      <c r="K5" s="148" t="s">
        <v>142</v>
      </c>
      <c r="M5" s="149"/>
      <c r="N5" s="149"/>
      <c r="O5" s="149"/>
      <c r="S5" s="26"/>
      <c r="T5" s="27"/>
      <c r="U5" s="141">
        <v>0.0</v>
      </c>
      <c r="V5" s="141">
        <f>V6</f>
        <v>0</v>
      </c>
      <c r="W5" s="141">
        <v>0.0</v>
      </c>
      <c r="X5" s="141">
        <v>2.0</v>
      </c>
      <c r="Y5" s="142">
        <f t="shared" si="4"/>
        <v>0.003361810472</v>
      </c>
      <c r="Z5" s="142"/>
      <c r="AA5" s="150"/>
      <c r="AC5" s="151">
        <v>5.0</v>
      </c>
    </row>
    <row r="6" ht="56.25" customHeight="1">
      <c r="B6" s="152" t="s">
        <v>136</v>
      </c>
      <c r="D6" s="153" t="s">
        <v>143</v>
      </c>
      <c r="H6" s="131"/>
      <c r="I6" s="154" t="str">
        <f>IF(Y2=0, CONCAT("Exactly ", X2), CONCAT("Normal, Mean ", CONCAT(X2, CONCAT(", Std. Dev. ", Y2))))</f>
        <v>Normal, Mean 500, Std. Dev. 500</v>
      </c>
      <c r="K6" s="155" t="str">
        <f>IF(AA2=0, CONCAT("Exactly ",Z2), CONCAT("Normal, Mean ", CONCAT(Z2, CONCAT(", Std. Dev. ", AA2))))</f>
        <v>Normal, Mean 40, Std. Dev. 20</v>
      </c>
      <c r="M6" s="122"/>
      <c r="N6" s="122"/>
      <c r="O6" s="122"/>
      <c r="U6" s="156">
        <v>0.0</v>
      </c>
      <c r="V6" s="142">
        <f>MAX(0,$X$2+$Y$2*$AC$5*(U5-1))</f>
        <v>0</v>
      </c>
      <c r="W6" s="142">
        <f t="shared" ref="W6:W55" si="5">IF($Y$2=0, 1, NORMDIST(V6, $X$2, $Y$2, FALSE) / (NORMDIST($V$56, $X$2, $Y$2, TRUE) - NORMDIST($V$4, $X$2, $Y$2, TRUE)))</f>
        <v>0.0005752004843</v>
      </c>
      <c r="X6" s="141">
        <v>4.0</v>
      </c>
      <c r="Y6" s="142">
        <f t="shared" si="4"/>
        <v>0.004044992352</v>
      </c>
      <c r="Z6" s="142"/>
      <c r="AA6" s="150"/>
    </row>
    <row r="7" ht="26.25" customHeight="1">
      <c r="B7" s="157" t="s">
        <v>144</v>
      </c>
      <c r="D7" s="158" t="s">
        <v>145</v>
      </c>
      <c r="H7" s="131"/>
      <c r="I7" s="159"/>
      <c r="J7" s="160"/>
      <c r="K7" s="160"/>
      <c r="M7" s="133"/>
      <c r="N7" s="133"/>
      <c r="O7" s="133"/>
      <c r="U7" s="156">
        <v>0.04</v>
      </c>
      <c r="V7" s="142">
        <f t="shared" ref="V7:V55" si="6">$V$6+U7*($V$56-$V$6)/2</f>
        <v>58</v>
      </c>
      <c r="W7" s="142">
        <f t="shared" si="5"/>
        <v>0.0006416164199</v>
      </c>
      <c r="X7" s="141">
        <v>6.0</v>
      </c>
      <c r="Y7" s="142">
        <f t="shared" si="4"/>
        <v>0.004818581836</v>
      </c>
      <c r="Z7" s="142"/>
      <c r="AA7" s="150"/>
    </row>
    <row r="8" ht="26.25" customHeight="1">
      <c r="B8" s="161" t="s">
        <v>146</v>
      </c>
      <c r="D8" s="162" t="s">
        <v>147</v>
      </c>
      <c r="H8" s="131"/>
      <c r="I8" s="159"/>
      <c r="J8" s="160"/>
      <c r="K8" s="160"/>
      <c r="M8" s="133"/>
      <c r="N8" s="133"/>
      <c r="O8" s="133"/>
      <c r="U8" s="156">
        <v>0.08</v>
      </c>
      <c r="V8" s="142">
        <f t="shared" si="6"/>
        <v>116</v>
      </c>
      <c r="W8" s="142">
        <f t="shared" si="5"/>
        <v>0.000706135149</v>
      </c>
      <c r="X8" s="141">
        <v>8.0</v>
      </c>
      <c r="Y8" s="142">
        <f t="shared" si="4"/>
        <v>0.005683002259</v>
      </c>
      <c r="Z8" s="142"/>
      <c r="AA8" s="150"/>
    </row>
    <row r="9" ht="41.25" customHeight="1">
      <c r="B9" s="163" t="s">
        <v>120</v>
      </c>
      <c r="D9" s="164" t="s">
        <v>148</v>
      </c>
      <c r="H9" s="131"/>
      <c r="I9" s="165"/>
      <c r="J9" s="165"/>
      <c r="K9" s="165"/>
      <c r="U9" s="156">
        <v>0.12</v>
      </c>
      <c r="V9" s="142">
        <f t="shared" si="6"/>
        <v>174</v>
      </c>
      <c r="W9" s="142">
        <f t="shared" si="5"/>
        <v>0.0007667544819</v>
      </c>
      <c r="X9" s="141">
        <v>10.0</v>
      </c>
      <c r="Y9" s="142">
        <f t="shared" si="4"/>
        <v>0.00663580283</v>
      </c>
      <c r="Z9" s="142"/>
      <c r="AA9" s="150"/>
    </row>
    <row r="10" ht="41.25" customHeight="1">
      <c r="B10" s="136" t="s">
        <v>149</v>
      </c>
      <c r="D10" s="162" t="s">
        <v>150</v>
      </c>
      <c r="H10" s="131"/>
      <c r="I10" s="166"/>
      <c r="J10" s="166"/>
      <c r="K10" s="166"/>
      <c r="U10" s="156">
        <v>0.16</v>
      </c>
      <c r="V10" s="142">
        <f t="shared" si="6"/>
        <v>232</v>
      </c>
      <c r="W10" s="142">
        <f t="shared" si="5"/>
        <v>0.0008214496525</v>
      </c>
      <c r="X10" s="141">
        <v>12.0</v>
      </c>
      <c r="Y10" s="142">
        <f t="shared" si="4"/>
        <v>0.007671250652</v>
      </c>
      <c r="Z10" s="142"/>
      <c r="AA10" s="150"/>
    </row>
    <row r="11" ht="41.25" customHeight="1">
      <c r="B11" s="129" t="s">
        <v>151</v>
      </c>
      <c r="D11" s="167" t="s">
        <v>152</v>
      </c>
      <c r="I11" s="133"/>
      <c r="J11" s="133"/>
      <c r="K11" s="133"/>
      <c r="U11" s="156">
        <v>0.2</v>
      </c>
      <c r="V11" s="142">
        <f t="shared" si="6"/>
        <v>290</v>
      </c>
      <c r="W11" s="142">
        <f t="shared" si="5"/>
        <v>0.0008682838248</v>
      </c>
      <c r="X11" s="141"/>
      <c r="Y11" s="142"/>
      <c r="Z11" s="142"/>
      <c r="AA11" s="150"/>
    </row>
    <row r="12" ht="15.0" customHeight="1">
      <c r="I12" s="133"/>
      <c r="J12" s="133"/>
      <c r="K12" s="133"/>
      <c r="U12" s="156">
        <v>0.24</v>
      </c>
      <c r="V12" s="142">
        <f t="shared" si="6"/>
        <v>348</v>
      </c>
      <c r="W12" s="142">
        <f t="shared" si="5"/>
        <v>0.0009055211627</v>
      </c>
      <c r="X12" s="141"/>
      <c r="Y12" s="142"/>
      <c r="Z12" s="142"/>
      <c r="AA12" s="150"/>
    </row>
    <row r="13" ht="15.0" customHeight="1">
      <c r="I13" s="133"/>
      <c r="J13" s="133"/>
      <c r="K13" s="133"/>
      <c r="U13" s="156">
        <v>0.28</v>
      </c>
      <c r="V13" s="142">
        <f t="shared" si="6"/>
        <v>406</v>
      </c>
      <c r="W13" s="142">
        <f t="shared" si="5"/>
        <v>0.0009317333311</v>
      </c>
      <c r="X13" s="141">
        <v>14.0</v>
      </c>
      <c r="Y13" s="142">
        <f>IF($AA$2=0, IF(ABS(X13-$Z$2)&lt;=$X$5/2, 1, 0), NORMDIST(X13, $Z$2, $AA$2, FALSE) / (NORMDIST($X$57, $Z$2, $AA$2, TRUE) - NORMDIST($X$4, $Z$2, $AA$2, TRUE)))</f>
        <v>0.008780028554</v>
      </c>
      <c r="Z13" s="142"/>
      <c r="AA13" s="150"/>
    </row>
    <row r="14" ht="37.5" customHeight="1">
      <c r="B14" s="168" t="str">
        <f>IF(ISBLANK(C16), "Missing Max Posts", IF(C16&lt;0, "Invalid Max Posts", IF(ISBLANK(D16), "Missing Followers Mean", IF(D16&lt;0, "Invalid Followers Mean", IF(ISBLANK(E16), "Missing Followers Std. Deviation", IF(E16&lt;0, "Invalid Followers Std. Deviation", IF(ISBLANK(F16), "Missing Credibility Mean", IF(OR(F16&lt;0, F16&gt;100), "Invalid Credibility Mean", IF(ISBLANK(G16), "Missing Credibility Std. Deviation", IF(G16&lt;0, "Invalid Credibility Std. Deviation", "Valid"))))))))))</f>
        <v>Valid</v>
      </c>
      <c r="C14" s="169" t="s">
        <v>153</v>
      </c>
      <c r="D14" s="170"/>
      <c r="E14" s="170"/>
      <c r="F14" s="170"/>
      <c r="G14" s="171"/>
      <c r="H14" s="172" t="s">
        <v>154</v>
      </c>
      <c r="I14" s="173"/>
      <c r="U14" s="156">
        <v>0.32</v>
      </c>
      <c r="V14" s="142">
        <f t="shared" si="6"/>
        <v>464</v>
      </c>
      <c r="W14" s="142">
        <f t="shared" si="5"/>
        <v>0.0009458903453</v>
      </c>
      <c r="X14" s="141"/>
      <c r="Y14" s="142"/>
      <c r="Z14" s="142"/>
      <c r="AA14" s="150"/>
    </row>
    <row r="15" ht="37.5" customHeight="1">
      <c r="B15" s="174"/>
      <c r="C15" s="175" t="s">
        <v>136</v>
      </c>
      <c r="D15" s="175" t="s">
        <v>155</v>
      </c>
      <c r="E15" s="175" t="s">
        <v>156</v>
      </c>
      <c r="F15" s="175" t="s">
        <v>157</v>
      </c>
      <c r="G15" s="175" t="s">
        <v>158</v>
      </c>
      <c r="H15" s="176"/>
      <c r="I15" s="177"/>
      <c r="U15" s="156">
        <v>0.36</v>
      </c>
      <c r="V15" s="142">
        <f t="shared" si="6"/>
        <v>522</v>
      </c>
      <c r="W15" s="142">
        <f t="shared" si="5"/>
        <v>0.0009474277192</v>
      </c>
      <c r="X15" s="141">
        <v>16.0</v>
      </c>
      <c r="Y15" s="142">
        <f t="shared" ref="Y15:Y57" si="7">IF($AA$2=0, IF(ABS(X15-$Z$2)&lt;=$X$5/2, 1, 0), NORMDIST(X15, $Z$2, $AA$2, FALSE) / (NORMDIST($X$57, $Z$2, $AA$2, TRUE) - NORMDIST($X$4, $Z$2, $AA$2, TRUE)))</f>
        <v>0.009949075774</v>
      </c>
      <c r="Z15" s="142"/>
      <c r="AA15" s="150"/>
    </row>
    <row r="16" ht="37.5" customHeight="1">
      <c r="C16" s="178" t="s">
        <v>159</v>
      </c>
      <c r="D16" s="178">
        <v>500.0</v>
      </c>
      <c r="E16" s="178">
        <v>500.0</v>
      </c>
      <c r="F16" s="178">
        <v>40.0</v>
      </c>
      <c r="G16" s="178">
        <v>20.0</v>
      </c>
      <c r="H16" s="179"/>
      <c r="I16" s="180"/>
      <c r="U16" s="156">
        <v>0.4</v>
      </c>
      <c r="V16" s="142">
        <f t="shared" si="6"/>
        <v>580</v>
      </c>
      <c r="W16" s="142">
        <f t="shared" si="5"/>
        <v>0.0009362838118</v>
      </c>
      <c r="X16" s="141">
        <v>18.0</v>
      </c>
      <c r="Y16" s="142">
        <f t="shared" si="7"/>
        <v>0.01116160384</v>
      </c>
      <c r="Z16" s="142"/>
      <c r="AA16" s="150"/>
    </row>
    <row r="17" ht="30.0" customHeight="1">
      <c r="U17" s="156">
        <v>0.44</v>
      </c>
      <c r="V17" s="142">
        <f t="shared" si="6"/>
        <v>638</v>
      </c>
      <c r="W17" s="142">
        <f t="shared" si="5"/>
        <v>0.000912903928</v>
      </c>
      <c r="X17" s="141">
        <v>20.0</v>
      </c>
      <c r="Y17" s="142">
        <f t="shared" si="7"/>
        <v>0.01239731181</v>
      </c>
      <c r="Z17" s="142"/>
      <c r="AA17" s="150"/>
    </row>
    <row r="18" ht="48.75" customHeight="1">
      <c r="B18" s="181" t="str">
        <f>IFERROR(__xludf.DUMMYFUNCTION("IF(IFERROR(QUERY(B19:B1002, ""SELECT B WHERE B&lt;&gt;'Valid' AND B&lt;&gt;'Unused'""), ""Valid"")=""Valid"", ""Valid"", ""Errored"")"),"Valid")</f>
        <v>Valid</v>
      </c>
      <c r="C18" s="182" t="s">
        <v>133</v>
      </c>
      <c r="D18" s="183" t="s">
        <v>40</v>
      </c>
      <c r="E18" s="183" t="s">
        <v>160</v>
      </c>
      <c r="F18" s="183" t="s">
        <v>161</v>
      </c>
      <c r="G18" s="183" t="s">
        <v>162</v>
      </c>
      <c r="H18" s="184" t="s">
        <v>163</v>
      </c>
      <c r="I18" s="183" t="s">
        <v>120</v>
      </c>
      <c r="J18" s="185"/>
      <c r="K18" s="185"/>
      <c r="U18" s="156">
        <v>0.48</v>
      </c>
      <c r="V18" s="142">
        <f t="shared" si="6"/>
        <v>696</v>
      </c>
      <c r="W18" s="142">
        <f t="shared" si="5"/>
        <v>0.0008782107933</v>
      </c>
      <c r="X18" s="141">
        <v>22.0</v>
      </c>
      <c r="Y18" s="142">
        <f t="shared" si="7"/>
        <v>0.01363281371</v>
      </c>
      <c r="Z18" s="142"/>
      <c r="AA18" s="150"/>
    </row>
    <row r="19" ht="37.5" customHeight="1">
      <c r="B19" s="186" t="str">
        <f t="shared" ref="B19:B1002" si="8">IF(ISBLANK(C19), "Missing ID",IF(CONCATENATE(D19:J19)="", "Unused", IF(ISBLANK(D19), "Missing Name", IF(AND(NOT(ISBLANK(F19)), F19&lt;0), "Invalid Max Posts", IF(AND(NOT(ISBLANK(G19)), G19&lt;0), "Invalid Followers Mean", IF(AND(NOT(ISBLANK(H19)), H19&lt;0), "Invalid Followers Std. Deviation", IF(AND(NOT(ISBLANK(I19)), OR(I19&lt;0, I19&gt;100)), "Invalid Credibility Mean", IF(AND(NOT(ISBLANK(J19)), J19&lt;0), "Invalid Credibility Std. Deviation", IF(AND($AA$4="Source-Ratios", ISBLANK(I19)), "Missing True Post Percentage","Valid")))))))))</f>
        <v>Valid</v>
      </c>
      <c r="C19" s="187" t="s">
        <v>164</v>
      </c>
      <c r="D19" s="188" t="s">
        <v>165</v>
      </c>
      <c r="E19" s="189"/>
      <c r="F19" s="188"/>
      <c r="G19" s="188">
        <v>250.0</v>
      </c>
      <c r="H19" s="190">
        <v>30.0</v>
      </c>
      <c r="I19" s="191">
        <v>0.3</v>
      </c>
      <c r="J19" s="192"/>
      <c r="K19" s="193"/>
      <c r="U19" s="156">
        <v>0.52</v>
      </c>
      <c r="V19" s="142">
        <f t="shared" si="6"/>
        <v>754</v>
      </c>
      <c r="W19" s="142">
        <f t="shared" si="5"/>
        <v>0.0008335441317</v>
      </c>
      <c r="X19" s="141">
        <v>24.0</v>
      </c>
      <c r="Y19" s="142">
        <f t="shared" si="7"/>
        <v>0.01484227696</v>
      </c>
      <c r="Z19" s="142"/>
      <c r="AA19" s="150"/>
    </row>
    <row r="20" ht="37.5" customHeight="1">
      <c r="B20" s="186" t="str">
        <f t="shared" si="8"/>
        <v>Valid</v>
      </c>
      <c r="C20" s="194" t="s">
        <v>130</v>
      </c>
      <c r="D20" s="195" t="s">
        <v>166</v>
      </c>
      <c r="E20" s="196"/>
      <c r="F20" s="197"/>
      <c r="G20" s="197"/>
      <c r="H20" s="198"/>
      <c r="I20" s="199">
        <v>0.5</v>
      </c>
      <c r="J20" s="192"/>
      <c r="K20" s="193"/>
      <c r="U20" s="156">
        <v>0.56</v>
      </c>
      <c r="V20" s="142">
        <f t="shared" si="6"/>
        <v>812</v>
      </c>
      <c r="W20" s="142">
        <f t="shared" si="5"/>
        <v>0.00078057486</v>
      </c>
      <c r="X20" s="141">
        <v>26.0</v>
      </c>
      <c r="Y20" s="142">
        <f t="shared" si="7"/>
        <v>0.0159982551</v>
      </c>
      <c r="Z20" s="142"/>
      <c r="AA20" s="150"/>
    </row>
    <row r="21" ht="37.5" customHeight="1">
      <c r="B21" s="186" t="str">
        <f t="shared" si="8"/>
        <v>Valid</v>
      </c>
      <c r="C21" s="187" t="s">
        <v>167</v>
      </c>
      <c r="D21" s="188" t="s">
        <v>168</v>
      </c>
      <c r="E21" s="200"/>
      <c r="F21" s="188">
        <v>5.0</v>
      </c>
      <c r="G21" s="200">
        <v>2500.0</v>
      </c>
      <c r="H21" s="190">
        <v>70.0</v>
      </c>
      <c r="I21" s="191">
        <v>0.7</v>
      </c>
      <c r="J21" s="192"/>
      <c r="K21" s="193"/>
      <c r="U21" s="156">
        <v>0.6</v>
      </c>
      <c r="V21" s="142">
        <f t="shared" si="6"/>
        <v>870</v>
      </c>
      <c r="W21" s="142">
        <f t="shared" si="5"/>
        <v>0.0007212015556</v>
      </c>
      <c r="X21" s="141">
        <v>28.0</v>
      </c>
      <c r="Y21" s="142">
        <f t="shared" si="7"/>
        <v>0.0170726823</v>
      </c>
      <c r="Z21" s="142"/>
      <c r="AA21" s="150"/>
    </row>
    <row r="22" ht="37.5" customHeight="1">
      <c r="B22" s="186" t="str">
        <f t="shared" si="8"/>
        <v>Valid</v>
      </c>
      <c r="C22" s="194" t="s">
        <v>169</v>
      </c>
      <c r="D22" s="195" t="s">
        <v>170</v>
      </c>
      <c r="E22" s="201"/>
      <c r="F22" s="201">
        <v>4.0</v>
      </c>
      <c r="G22" s="195"/>
      <c r="H22" s="202"/>
      <c r="I22" s="199"/>
      <c r="J22" s="203"/>
      <c r="K22" s="193"/>
      <c r="U22" s="156">
        <v>0.64</v>
      </c>
      <c r="V22" s="142">
        <f t="shared" si="6"/>
        <v>928</v>
      </c>
      <c r="W22" s="142">
        <f t="shared" si="5"/>
        <v>0.0006574381218</v>
      </c>
      <c r="X22" s="141">
        <v>30.0</v>
      </c>
      <c r="Y22" s="142">
        <f t="shared" si="7"/>
        <v>0.01803798225</v>
      </c>
      <c r="Z22" s="142"/>
      <c r="AA22" s="150"/>
    </row>
    <row r="23" ht="37.5" customHeight="1">
      <c r="B23" s="186" t="str">
        <f t="shared" si="8"/>
        <v>Valid</v>
      </c>
      <c r="C23" s="187" t="s">
        <v>171</v>
      </c>
      <c r="D23" s="188" t="s">
        <v>172</v>
      </c>
      <c r="E23" s="200"/>
      <c r="F23" s="200"/>
      <c r="G23" s="200"/>
      <c r="H23" s="190"/>
      <c r="I23" s="191"/>
      <c r="J23" s="192"/>
      <c r="K23" s="193"/>
      <c r="U23" s="156">
        <v>0.68</v>
      </c>
      <c r="V23" s="142">
        <f t="shared" si="6"/>
        <v>986</v>
      </c>
      <c r="W23" s="142">
        <f t="shared" si="5"/>
        <v>0.0005913018599</v>
      </c>
      <c r="X23" s="141">
        <v>32.0</v>
      </c>
      <c r="Y23" s="142">
        <f t="shared" si="7"/>
        <v>0.01886823197</v>
      </c>
      <c r="Z23" s="142"/>
      <c r="AA23" s="150"/>
    </row>
    <row r="24" ht="37.5" customHeight="1">
      <c r="B24" s="186" t="str">
        <f t="shared" si="8"/>
        <v>Unused</v>
      </c>
      <c r="C24" s="194" t="s">
        <v>173</v>
      </c>
      <c r="D24" s="197"/>
      <c r="E24" s="197"/>
      <c r="F24" s="197"/>
      <c r="G24" s="197"/>
      <c r="H24" s="198"/>
      <c r="I24" s="199"/>
      <c r="J24" s="192"/>
      <c r="K24" s="193"/>
      <c r="U24" s="156">
        <v>0.72</v>
      </c>
      <c r="V24" s="142">
        <f t="shared" si="6"/>
        <v>1044</v>
      </c>
      <c r="W24" s="142">
        <f t="shared" si="5"/>
        <v>0.0005247104824</v>
      </c>
      <c r="X24" s="141">
        <v>34.0</v>
      </c>
      <c r="Y24" s="142">
        <f t="shared" si="7"/>
        <v>0.0195403129</v>
      </c>
      <c r="Z24" s="142"/>
      <c r="AA24" s="150"/>
    </row>
    <row r="25" ht="37.5" customHeight="1">
      <c r="B25" s="186" t="str">
        <f t="shared" si="8"/>
        <v>Unused</v>
      </c>
      <c r="C25" s="187" t="s">
        <v>174</v>
      </c>
      <c r="D25" s="200"/>
      <c r="E25" s="200"/>
      <c r="F25" s="200"/>
      <c r="G25" s="200"/>
      <c r="H25" s="190"/>
      <c r="I25" s="191"/>
      <c r="J25" s="192"/>
      <c r="K25" s="193"/>
      <c r="U25" s="156">
        <v>0.76</v>
      </c>
      <c r="V25" s="142">
        <f t="shared" si="6"/>
        <v>1102</v>
      </c>
      <c r="W25" s="142">
        <f t="shared" si="5"/>
        <v>0.0004593951111</v>
      </c>
      <c r="X25" s="141">
        <v>36.0</v>
      </c>
      <c r="Y25" s="142">
        <f t="shared" si="7"/>
        <v>0.02003497828</v>
      </c>
      <c r="Z25" s="142"/>
      <c r="AA25" s="150"/>
    </row>
    <row r="26" ht="37.5" customHeight="1">
      <c r="B26" s="186" t="str">
        <f t="shared" si="8"/>
        <v>Unused</v>
      </c>
      <c r="C26" s="194" t="s">
        <v>175</v>
      </c>
      <c r="D26" s="197"/>
      <c r="E26" s="197"/>
      <c r="F26" s="197"/>
      <c r="G26" s="197"/>
      <c r="H26" s="198"/>
      <c r="I26" s="199"/>
      <c r="J26" s="192"/>
      <c r="K26" s="193"/>
      <c r="U26" s="156">
        <v>0.8</v>
      </c>
      <c r="V26" s="142">
        <f t="shared" si="6"/>
        <v>1160</v>
      </c>
      <c r="W26" s="142">
        <f t="shared" si="5"/>
        <v>0.0003968342346</v>
      </c>
      <c r="X26" s="141">
        <v>38.0</v>
      </c>
      <c r="Y26" s="142">
        <f t="shared" si="7"/>
        <v>0.0203377682</v>
      </c>
      <c r="Z26" s="142"/>
      <c r="AA26" s="150"/>
    </row>
    <row r="27" ht="37.5" customHeight="1">
      <c r="B27" s="186" t="str">
        <f t="shared" si="8"/>
        <v>Unused</v>
      </c>
      <c r="C27" s="187" t="s">
        <v>176</v>
      </c>
      <c r="D27" s="200"/>
      <c r="E27" s="200"/>
      <c r="F27" s="200"/>
      <c r="G27" s="200"/>
      <c r="H27" s="190"/>
      <c r="I27" s="191"/>
      <c r="J27" s="192"/>
      <c r="K27" s="193"/>
      <c r="U27" s="156">
        <v>0.84</v>
      </c>
      <c r="V27" s="142">
        <f t="shared" si="6"/>
        <v>1218</v>
      </c>
      <c r="W27" s="142">
        <f t="shared" si="5"/>
        <v>0.0003382112324</v>
      </c>
      <c r="X27" s="141">
        <v>40.0</v>
      </c>
      <c r="Y27" s="142">
        <f t="shared" si="7"/>
        <v>0.02043971168</v>
      </c>
      <c r="Z27" s="142"/>
      <c r="AA27" s="150"/>
    </row>
    <row r="28" ht="37.5" customHeight="1">
      <c r="B28" s="186" t="str">
        <f t="shared" si="8"/>
        <v>Unused</v>
      </c>
      <c r="C28" s="194" t="s">
        <v>177</v>
      </c>
      <c r="D28" s="197"/>
      <c r="E28" s="197"/>
      <c r="F28" s="197"/>
      <c r="G28" s="197"/>
      <c r="H28" s="198"/>
      <c r="I28" s="199"/>
      <c r="J28" s="192"/>
      <c r="K28" s="193"/>
      <c r="U28" s="156">
        <v>0.88</v>
      </c>
      <c r="V28" s="142">
        <f t="shared" si="6"/>
        <v>1276</v>
      </c>
      <c r="W28" s="142">
        <f t="shared" si="5"/>
        <v>0.0002843957199</v>
      </c>
      <c r="X28" s="141">
        <v>42.0</v>
      </c>
      <c r="Y28" s="142">
        <f t="shared" si="7"/>
        <v>0.0203377682</v>
      </c>
      <c r="Z28" s="142"/>
      <c r="AA28" s="150"/>
    </row>
    <row r="29" ht="37.5" customHeight="1">
      <c r="B29" s="186" t="str">
        <f t="shared" si="8"/>
        <v>Unused</v>
      </c>
      <c r="C29" s="187" t="s">
        <v>178</v>
      </c>
      <c r="D29" s="200"/>
      <c r="E29" s="200"/>
      <c r="F29" s="200"/>
      <c r="G29" s="200"/>
      <c r="H29" s="190"/>
      <c r="I29" s="191"/>
      <c r="J29" s="192"/>
      <c r="K29" s="193"/>
      <c r="U29" s="156">
        <v>0.92</v>
      </c>
      <c r="V29" s="142">
        <f t="shared" si="6"/>
        <v>1334</v>
      </c>
      <c r="W29" s="142">
        <f t="shared" si="5"/>
        <v>0.000235946869</v>
      </c>
      <c r="X29" s="141">
        <v>44.0</v>
      </c>
      <c r="Y29" s="142">
        <f t="shared" si="7"/>
        <v>0.02003497828</v>
      </c>
      <c r="Z29" s="142"/>
      <c r="AA29" s="150"/>
    </row>
    <row r="30" ht="37.5" customHeight="1">
      <c r="B30" s="186" t="str">
        <f t="shared" si="8"/>
        <v>Unused</v>
      </c>
      <c r="C30" s="194" t="s">
        <v>179</v>
      </c>
      <c r="D30" s="197"/>
      <c r="E30" s="197"/>
      <c r="F30" s="197"/>
      <c r="G30" s="197"/>
      <c r="H30" s="198"/>
      <c r="I30" s="199"/>
      <c r="J30" s="192"/>
      <c r="K30" s="193"/>
      <c r="U30" s="156">
        <v>0.96</v>
      </c>
      <c r="V30" s="142">
        <f t="shared" si="6"/>
        <v>1392</v>
      </c>
      <c r="W30" s="142">
        <f t="shared" si="5"/>
        <v>0.000193135236</v>
      </c>
      <c r="X30" s="141">
        <v>46.0</v>
      </c>
      <c r="Y30" s="142">
        <f t="shared" si="7"/>
        <v>0.0195403129</v>
      </c>
      <c r="Z30" s="142"/>
      <c r="AA30" s="150"/>
    </row>
    <row r="31" ht="37.5" customHeight="1">
      <c r="B31" s="186" t="str">
        <f t="shared" si="8"/>
        <v>Unused</v>
      </c>
      <c r="C31" s="187" t="s">
        <v>180</v>
      </c>
      <c r="D31" s="200"/>
      <c r="E31" s="200"/>
      <c r="F31" s="200"/>
      <c r="G31" s="200"/>
      <c r="H31" s="190"/>
      <c r="I31" s="191"/>
      <c r="J31" s="192"/>
      <c r="K31" s="193"/>
      <c r="U31" s="156">
        <v>1.0</v>
      </c>
      <c r="V31" s="142">
        <f t="shared" si="6"/>
        <v>1450</v>
      </c>
      <c r="W31" s="142">
        <f t="shared" si="5"/>
        <v>0.0001559785735</v>
      </c>
      <c r="X31" s="141">
        <v>48.0</v>
      </c>
      <c r="Y31" s="142">
        <f t="shared" si="7"/>
        <v>0.01886823197</v>
      </c>
      <c r="Z31" s="142"/>
      <c r="AA31" s="150"/>
    </row>
    <row r="32" ht="37.5" customHeight="1">
      <c r="B32" s="186" t="str">
        <f t="shared" si="8"/>
        <v>Unused</v>
      </c>
      <c r="C32" s="194" t="s">
        <v>181</v>
      </c>
      <c r="D32" s="197"/>
      <c r="E32" s="197"/>
      <c r="F32" s="197"/>
      <c r="G32" s="197"/>
      <c r="H32" s="198"/>
      <c r="I32" s="199"/>
      <c r="J32" s="192"/>
      <c r="K32" s="193"/>
      <c r="U32" s="156">
        <v>1.04</v>
      </c>
      <c r="V32" s="142">
        <f t="shared" si="6"/>
        <v>1508</v>
      </c>
      <c r="W32" s="142">
        <f t="shared" si="5"/>
        <v>0.0001242866571</v>
      </c>
      <c r="X32" s="141">
        <v>50.0</v>
      </c>
      <c r="Y32" s="142">
        <f t="shared" si="7"/>
        <v>0.01803798225</v>
      </c>
      <c r="Z32" s="142"/>
      <c r="AA32" s="150"/>
    </row>
    <row r="33" ht="37.5" customHeight="1">
      <c r="B33" s="186" t="str">
        <f t="shared" si="8"/>
        <v>Unused</v>
      </c>
      <c r="C33" s="187" t="s">
        <v>182</v>
      </c>
      <c r="D33" s="200"/>
      <c r="E33" s="200"/>
      <c r="F33" s="200"/>
      <c r="G33" s="200"/>
      <c r="H33" s="190"/>
      <c r="I33" s="191"/>
      <c r="J33" s="192"/>
      <c r="K33" s="193"/>
      <c r="U33" s="156">
        <v>1.08</v>
      </c>
      <c r="V33" s="142">
        <f t="shared" si="6"/>
        <v>1566</v>
      </c>
      <c r="W33" s="142">
        <f t="shared" si="5"/>
        <v>0.00009771026776</v>
      </c>
      <c r="X33" s="141">
        <v>52.0</v>
      </c>
      <c r="Y33" s="142">
        <f t="shared" si="7"/>
        <v>0.0170726823</v>
      </c>
      <c r="Z33" s="142"/>
      <c r="AA33" s="150"/>
    </row>
    <row r="34" ht="37.5" customHeight="1">
      <c r="B34" s="186" t="str">
        <f t="shared" si="8"/>
        <v>Unused</v>
      </c>
      <c r="C34" s="194" t="s">
        <v>183</v>
      </c>
      <c r="D34" s="197"/>
      <c r="E34" s="197"/>
      <c r="F34" s="197"/>
      <c r="G34" s="197"/>
      <c r="H34" s="198"/>
      <c r="I34" s="199"/>
      <c r="J34" s="192"/>
      <c r="K34" s="193"/>
      <c r="U34" s="156">
        <v>1.12</v>
      </c>
      <c r="V34" s="142">
        <f t="shared" si="6"/>
        <v>1624</v>
      </c>
      <c r="W34" s="142">
        <f t="shared" si="5"/>
        <v>0.00007579002201</v>
      </c>
      <c r="X34" s="141">
        <v>54.0</v>
      </c>
      <c r="Y34" s="142">
        <f t="shared" si="7"/>
        <v>0.0159982551</v>
      </c>
      <c r="Z34" s="142"/>
      <c r="AA34" s="150"/>
    </row>
    <row r="35" ht="37.5" customHeight="1">
      <c r="B35" s="186" t="str">
        <f t="shared" si="8"/>
        <v>Unused</v>
      </c>
      <c r="C35" s="187" t="s">
        <v>184</v>
      </c>
      <c r="D35" s="200"/>
      <c r="E35" s="200"/>
      <c r="F35" s="200"/>
      <c r="G35" s="200"/>
      <c r="H35" s="190"/>
      <c r="I35" s="191"/>
      <c r="J35" s="192"/>
      <c r="K35" s="193"/>
      <c r="U35" s="156">
        <v>1.16</v>
      </c>
      <c r="V35" s="142">
        <f t="shared" si="6"/>
        <v>1682</v>
      </c>
      <c r="W35" s="142">
        <f t="shared" si="5"/>
        <v>0.00005800160301</v>
      </c>
      <c r="X35" s="141">
        <v>56.0</v>
      </c>
      <c r="Y35" s="142">
        <f t="shared" si="7"/>
        <v>0.01484227696</v>
      </c>
      <c r="Z35" s="142"/>
      <c r="AA35" s="150"/>
    </row>
    <row r="36" ht="37.5" customHeight="1">
      <c r="B36" s="186" t="str">
        <f t="shared" si="8"/>
        <v>Unused</v>
      </c>
      <c r="C36" s="194" t="s">
        <v>185</v>
      </c>
      <c r="D36" s="197"/>
      <c r="E36" s="197"/>
      <c r="F36" s="197"/>
      <c r="G36" s="197"/>
      <c r="H36" s="198"/>
      <c r="I36" s="199"/>
      <c r="J36" s="192"/>
      <c r="K36" s="193"/>
      <c r="U36" s="156">
        <v>1.2</v>
      </c>
      <c r="V36" s="142">
        <f t="shared" si="6"/>
        <v>1740</v>
      </c>
      <c r="W36" s="142">
        <f t="shared" si="5"/>
        <v>0.00004379495588</v>
      </c>
      <c r="X36" s="141">
        <v>58.0</v>
      </c>
      <c r="Y36" s="142">
        <f t="shared" si="7"/>
        <v>0.01363281371</v>
      </c>
      <c r="Z36" s="142"/>
      <c r="AA36" s="150"/>
    </row>
    <row r="37" ht="37.5" customHeight="1">
      <c r="B37" s="186" t="str">
        <f t="shared" si="8"/>
        <v>Unused</v>
      </c>
      <c r="C37" s="187" t="s">
        <v>186</v>
      </c>
      <c r="D37" s="200"/>
      <c r="E37" s="200"/>
      <c r="F37" s="200"/>
      <c r="G37" s="200"/>
      <c r="H37" s="190"/>
      <c r="I37" s="191"/>
      <c r="J37" s="192"/>
      <c r="K37" s="193"/>
      <c r="U37" s="156">
        <v>1.24</v>
      </c>
      <c r="V37" s="142">
        <f t="shared" si="6"/>
        <v>1798</v>
      </c>
      <c r="W37" s="142">
        <f t="shared" si="5"/>
        <v>0.00003262603693</v>
      </c>
      <c r="X37" s="141">
        <v>60.0</v>
      </c>
      <c r="Y37" s="142">
        <f t="shared" si="7"/>
        <v>0.01239731181</v>
      </c>
      <c r="Z37" s="142"/>
      <c r="AA37" s="150"/>
    </row>
    <row r="38" ht="37.5" customHeight="1">
      <c r="B38" s="186" t="str">
        <f t="shared" si="8"/>
        <v>Unused</v>
      </c>
      <c r="C38" s="194" t="s">
        <v>187</v>
      </c>
      <c r="D38" s="197"/>
      <c r="E38" s="197"/>
      <c r="F38" s="197"/>
      <c r="G38" s="197"/>
      <c r="H38" s="198"/>
      <c r="I38" s="199"/>
      <c r="J38" s="192"/>
      <c r="K38" s="193"/>
      <c r="U38" s="156">
        <v>1.28</v>
      </c>
      <c r="V38" s="142">
        <f t="shared" si="6"/>
        <v>1856</v>
      </c>
      <c r="W38" s="142">
        <f t="shared" si="5"/>
        <v>0.00002398063545</v>
      </c>
      <c r="X38" s="141">
        <v>62.0</v>
      </c>
      <c r="Y38" s="142">
        <f t="shared" si="7"/>
        <v>0.01116160384</v>
      </c>
      <c r="Z38" s="142"/>
      <c r="AA38" s="150"/>
    </row>
    <row r="39" ht="37.5" customHeight="1">
      <c r="B39" s="186" t="str">
        <f t="shared" si="8"/>
        <v>Unused</v>
      </c>
      <c r="C39" s="187" t="s">
        <v>188</v>
      </c>
      <c r="D39" s="200"/>
      <c r="E39" s="200"/>
      <c r="F39" s="200"/>
      <c r="G39" s="200"/>
      <c r="H39" s="190"/>
      <c r="I39" s="191"/>
      <c r="J39" s="192"/>
      <c r="K39" s="193"/>
      <c r="U39" s="156">
        <v>1.32</v>
      </c>
      <c r="V39" s="142">
        <f t="shared" si="6"/>
        <v>1914</v>
      </c>
      <c r="W39" s="142">
        <f t="shared" si="5"/>
        <v>0.00001739054466</v>
      </c>
      <c r="X39" s="141">
        <v>64.0</v>
      </c>
      <c r="Y39" s="142">
        <f t="shared" si="7"/>
        <v>0.009949075774</v>
      </c>
      <c r="Z39" s="142"/>
      <c r="AA39" s="150"/>
    </row>
    <row r="40" ht="37.5" customHeight="1">
      <c r="B40" s="186" t="str">
        <f t="shared" si="8"/>
        <v>Unused</v>
      </c>
      <c r="C40" s="194" t="s">
        <v>189</v>
      </c>
      <c r="D40" s="197"/>
      <c r="E40" s="197"/>
      <c r="F40" s="197"/>
      <c r="G40" s="197"/>
      <c r="H40" s="198"/>
      <c r="I40" s="199"/>
      <c r="J40" s="192"/>
      <c r="K40" s="193"/>
      <c r="U40" s="156">
        <v>1.36</v>
      </c>
      <c r="V40" s="142">
        <f t="shared" si="6"/>
        <v>1972</v>
      </c>
      <c r="W40" s="142">
        <f t="shared" si="5"/>
        <v>0.00001244290584</v>
      </c>
      <c r="X40" s="141">
        <v>66.0</v>
      </c>
      <c r="Y40" s="142">
        <f t="shared" si="7"/>
        <v>0.008780028554</v>
      </c>
      <c r="Z40" s="142"/>
      <c r="AA40" s="150"/>
    </row>
    <row r="41" ht="37.5" customHeight="1">
      <c r="B41" s="186" t="str">
        <f t="shared" si="8"/>
        <v>Unused</v>
      </c>
      <c r="C41" s="187" t="s">
        <v>190</v>
      </c>
      <c r="D41" s="200"/>
      <c r="E41" s="200"/>
      <c r="F41" s="200"/>
      <c r="G41" s="200"/>
      <c r="H41" s="190"/>
      <c r="I41" s="191"/>
      <c r="J41" s="192"/>
      <c r="K41" s="193"/>
      <c r="U41" s="156">
        <v>1.4</v>
      </c>
      <c r="V41" s="142">
        <f t="shared" si="6"/>
        <v>2030</v>
      </c>
      <c r="W41" s="142">
        <f t="shared" si="5"/>
        <v>0.000008783883732</v>
      </c>
      <c r="X41" s="141">
        <v>68.0</v>
      </c>
      <c r="Y41" s="142">
        <f t="shared" si="7"/>
        <v>0.007671250652</v>
      </c>
      <c r="Z41" s="142"/>
      <c r="AA41" s="150"/>
    </row>
    <row r="42" ht="37.5" customHeight="1">
      <c r="B42" s="186" t="str">
        <f t="shared" si="8"/>
        <v>Unused</v>
      </c>
      <c r="C42" s="194" t="s">
        <v>191</v>
      </c>
      <c r="D42" s="197"/>
      <c r="E42" s="197"/>
      <c r="F42" s="197"/>
      <c r="G42" s="197"/>
      <c r="H42" s="198"/>
      <c r="I42" s="199"/>
      <c r="J42" s="192"/>
      <c r="K42" s="193"/>
      <c r="U42" s="156">
        <v>1.44</v>
      </c>
      <c r="V42" s="142">
        <f t="shared" si="6"/>
        <v>2088</v>
      </c>
      <c r="W42" s="142">
        <f t="shared" si="5"/>
        <v>0.000006117971873</v>
      </c>
      <c r="X42" s="141">
        <v>70.0</v>
      </c>
      <c r="Y42" s="142">
        <f t="shared" si="7"/>
        <v>0.00663580283</v>
      </c>
      <c r="Z42" s="142"/>
      <c r="AA42" s="150"/>
    </row>
    <row r="43" ht="37.5" customHeight="1">
      <c r="B43" s="186" t="str">
        <f t="shared" si="8"/>
        <v>Unused</v>
      </c>
      <c r="C43" s="187" t="s">
        <v>192</v>
      </c>
      <c r="D43" s="200"/>
      <c r="E43" s="200"/>
      <c r="F43" s="200"/>
      <c r="G43" s="200"/>
      <c r="H43" s="190"/>
      <c r="I43" s="191"/>
      <c r="J43" s="192"/>
      <c r="K43" s="193"/>
      <c r="U43" s="156">
        <v>1.48</v>
      </c>
      <c r="V43" s="142">
        <f t="shared" si="6"/>
        <v>2146</v>
      </c>
      <c r="W43" s="142">
        <f t="shared" si="5"/>
        <v>0.000004204211026</v>
      </c>
      <c r="X43" s="141">
        <v>72.0</v>
      </c>
      <c r="Y43" s="142">
        <f t="shared" si="7"/>
        <v>0.005683002259</v>
      </c>
      <c r="Z43" s="142"/>
      <c r="AA43" s="150"/>
    </row>
    <row r="44" ht="37.5" customHeight="1">
      <c r="B44" s="186" t="str">
        <f t="shared" si="8"/>
        <v>Unused</v>
      </c>
      <c r="C44" s="194" t="s">
        <v>193</v>
      </c>
      <c r="D44" s="197"/>
      <c r="E44" s="197"/>
      <c r="F44" s="197"/>
      <c r="G44" s="197"/>
      <c r="H44" s="198"/>
      <c r="I44" s="199"/>
      <c r="J44" s="192"/>
      <c r="K44" s="193"/>
      <c r="U44" s="156">
        <v>1.52</v>
      </c>
      <c r="V44" s="142">
        <f t="shared" si="6"/>
        <v>2204</v>
      </c>
      <c r="W44" s="142">
        <f t="shared" si="5"/>
        <v>0.000002850477854</v>
      </c>
      <c r="X44" s="141">
        <v>74.0</v>
      </c>
      <c r="Y44" s="142">
        <f t="shared" si="7"/>
        <v>0.004818581836</v>
      </c>
      <c r="Z44" s="142"/>
      <c r="AA44" s="150"/>
    </row>
    <row r="45" ht="37.5" customHeight="1">
      <c r="B45" s="186" t="str">
        <f t="shared" si="8"/>
        <v>Unused</v>
      </c>
      <c r="C45" s="187" t="s">
        <v>194</v>
      </c>
      <c r="D45" s="200"/>
      <c r="E45" s="200"/>
      <c r="F45" s="200"/>
      <c r="G45" s="200"/>
      <c r="H45" s="190"/>
      <c r="I45" s="191"/>
      <c r="J45" s="192"/>
      <c r="K45" s="193"/>
      <c r="U45" s="156">
        <v>1.56</v>
      </c>
      <c r="V45" s="142">
        <f t="shared" si="6"/>
        <v>2262</v>
      </c>
      <c r="W45" s="142">
        <f t="shared" si="5"/>
        <v>0.000001906808016</v>
      </c>
      <c r="X45" s="141">
        <v>76.0</v>
      </c>
      <c r="Y45" s="142">
        <f t="shared" si="7"/>
        <v>0.004044992352</v>
      </c>
      <c r="Z45" s="142"/>
      <c r="AA45" s="150"/>
    </row>
    <row r="46" ht="37.5" customHeight="1">
      <c r="B46" s="186" t="str">
        <f t="shared" si="8"/>
        <v>Unused</v>
      </c>
      <c r="C46" s="194" t="s">
        <v>195</v>
      </c>
      <c r="D46" s="197"/>
      <c r="E46" s="197"/>
      <c r="F46" s="197"/>
      <c r="G46" s="197"/>
      <c r="H46" s="198"/>
      <c r="I46" s="199"/>
      <c r="J46" s="192"/>
      <c r="K46" s="193"/>
      <c r="U46" s="156">
        <v>1.6</v>
      </c>
      <c r="V46" s="142">
        <f t="shared" si="6"/>
        <v>2320</v>
      </c>
      <c r="W46" s="142">
        <f t="shared" si="5"/>
        <v>0.000001258497625</v>
      </c>
      <c r="X46" s="141">
        <v>78.0</v>
      </c>
      <c r="Y46" s="142">
        <f t="shared" si="7"/>
        <v>0.003361810472</v>
      </c>
      <c r="Z46" s="142"/>
      <c r="AA46" s="150"/>
    </row>
    <row r="47" ht="37.5" customHeight="1">
      <c r="B47" s="186" t="str">
        <f t="shared" si="8"/>
        <v>Unused</v>
      </c>
      <c r="C47" s="187" t="s">
        <v>196</v>
      </c>
      <c r="D47" s="200"/>
      <c r="E47" s="200"/>
      <c r="F47" s="200"/>
      <c r="G47" s="200"/>
      <c r="H47" s="190"/>
      <c r="I47" s="191"/>
      <c r="J47" s="192"/>
      <c r="K47" s="193"/>
      <c r="U47" s="156">
        <v>1.64</v>
      </c>
      <c r="V47" s="142">
        <f t="shared" si="6"/>
        <v>2378</v>
      </c>
      <c r="W47" s="142">
        <f t="shared" si="5"/>
        <v>0.0000008195094481</v>
      </c>
      <c r="X47" s="141">
        <v>80.0</v>
      </c>
      <c r="Y47" s="142">
        <f t="shared" si="7"/>
        <v>0.00276621417</v>
      </c>
      <c r="Z47" s="142"/>
      <c r="AA47" s="150"/>
    </row>
    <row r="48" ht="37.5" customHeight="1">
      <c r="B48" s="186" t="str">
        <f t="shared" si="8"/>
        <v>Unused</v>
      </c>
      <c r="C48" s="194" t="s">
        <v>197</v>
      </c>
      <c r="D48" s="197"/>
      <c r="E48" s="197"/>
      <c r="F48" s="197"/>
      <c r="G48" s="197"/>
      <c r="H48" s="198"/>
      <c r="I48" s="199"/>
      <c r="J48" s="192"/>
      <c r="K48" s="193"/>
      <c r="U48" s="156">
        <v>1.68</v>
      </c>
      <c r="V48" s="142">
        <f t="shared" si="6"/>
        <v>2436</v>
      </c>
      <c r="W48" s="142">
        <f t="shared" si="5"/>
        <v>0.0000005265161089</v>
      </c>
      <c r="X48" s="141">
        <v>82.0</v>
      </c>
      <c r="Y48" s="142">
        <f t="shared" si="7"/>
        <v>0.00225348895</v>
      </c>
      <c r="Z48" s="142"/>
      <c r="AA48" s="150"/>
    </row>
    <row r="49" ht="37.5" customHeight="1">
      <c r="B49" s="186" t="str">
        <f t="shared" si="8"/>
        <v>Unused</v>
      </c>
      <c r="C49" s="187" t="s">
        <v>198</v>
      </c>
      <c r="D49" s="200"/>
      <c r="E49" s="200"/>
      <c r="F49" s="200"/>
      <c r="G49" s="200"/>
      <c r="H49" s="190"/>
      <c r="I49" s="191"/>
      <c r="J49" s="192"/>
      <c r="K49" s="193"/>
      <c r="U49" s="156">
        <v>1.72</v>
      </c>
      <c r="V49" s="142">
        <f t="shared" si="6"/>
        <v>2494</v>
      </c>
      <c r="W49" s="142">
        <f t="shared" si="5"/>
        <v>0.0000003337532433</v>
      </c>
      <c r="X49" s="141">
        <v>84.0</v>
      </c>
      <c r="Y49" s="142">
        <f t="shared" si="7"/>
        <v>0.001817532223</v>
      </c>
      <c r="Z49" s="142"/>
      <c r="AA49" s="150"/>
    </row>
    <row r="50" ht="37.5" customHeight="1">
      <c r="B50" s="186" t="str">
        <f t="shared" si="8"/>
        <v>Unused</v>
      </c>
      <c r="C50" s="194" t="s">
        <v>199</v>
      </c>
      <c r="D50" s="197"/>
      <c r="E50" s="197"/>
      <c r="F50" s="197"/>
      <c r="G50" s="197"/>
      <c r="H50" s="198"/>
      <c r="I50" s="199"/>
      <c r="J50" s="192"/>
      <c r="K50" s="193"/>
      <c r="U50" s="156">
        <v>1.76</v>
      </c>
      <c r="V50" s="142">
        <f t="shared" si="6"/>
        <v>2552</v>
      </c>
      <c r="W50" s="142">
        <f t="shared" si="5"/>
        <v>0.0000002087350882</v>
      </c>
      <c r="X50" s="141">
        <v>86.0</v>
      </c>
      <c r="Y50" s="142">
        <f t="shared" si="7"/>
        <v>0.001451328958</v>
      </c>
      <c r="Z50" s="142"/>
      <c r="AA50" s="150"/>
    </row>
    <row r="51" ht="37.5" customHeight="1">
      <c r="B51" s="186" t="str">
        <f t="shared" si="8"/>
        <v>Unused</v>
      </c>
      <c r="C51" s="187" t="s">
        <v>200</v>
      </c>
      <c r="D51" s="200"/>
      <c r="E51" s="200"/>
      <c r="F51" s="200"/>
      <c r="G51" s="200"/>
      <c r="H51" s="190"/>
      <c r="I51" s="191"/>
      <c r="J51" s="192"/>
      <c r="K51" s="193"/>
      <c r="U51" s="156">
        <v>1.8</v>
      </c>
      <c r="V51" s="142">
        <f t="shared" si="6"/>
        <v>2610</v>
      </c>
      <c r="W51" s="142">
        <f t="shared" si="5"/>
        <v>0.000000128801689</v>
      </c>
      <c r="X51" s="141">
        <v>88.0</v>
      </c>
      <c r="Y51" s="142">
        <f t="shared" si="7"/>
        <v>0.001147378368</v>
      </c>
      <c r="Z51" s="142"/>
      <c r="AA51" s="150"/>
    </row>
    <row r="52" ht="37.5" customHeight="1">
      <c r="B52" s="186" t="str">
        <f t="shared" si="8"/>
        <v>Unused</v>
      </c>
      <c r="C52" s="194" t="s">
        <v>201</v>
      </c>
      <c r="D52" s="197"/>
      <c r="E52" s="197"/>
      <c r="F52" s="197"/>
      <c r="G52" s="197"/>
      <c r="H52" s="198"/>
      <c r="I52" s="199"/>
      <c r="J52" s="192"/>
      <c r="K52" s="193"/>
      <c r="U52" s="156">
        <v>1.84</v>
      </c>
      <c r="V52" s="142">
        <f t="shared" si="6"/>
        <v>2668</v>
      </c>
      <c r="W52" s="142">
        <f t="shared" si="5"/>
        <v>0.00000007841583839</v>
      </c>
      <c r="X52" s="141">
        <v>90.0</v>
      </c>
      <c r="Y52" s="142">
        <f t="shared" si="7"/>
        <v>0.0008980582556</v>
      </c>
      <c r="Z52" s="142"/>
      <c r="AA52" s="150"/>
    </row>
    <row r="53" ht="37.5" customHeight="1">
      <c r="B53" s="186" t="str">
        <f t="shared" si="8"/>
        <v>Unused</v>
      </c>
      <c r="C53" s="187" t="s">
        <v>202</v>
      </c>
      <c r="D53" s="200"/>
      <c r="E53" s="200"/>
      <c r="F53" s="200"/>
      <c r="G53" s="200"/>
      <c r="H53" s="190"/>
      <c r="I53" s="191"/>
      <c r="J53" s="192"/>
      <c r="K53" s="193"/>
      <c r="U53" s="156">
        <v>1.88</v>
      </c>
      <c r="V53" s="142">
        <f t="shared" si="6"/>
        <v>2726</v>
      </c>
      <c r="W53" s="142">
        <f t="shared" si="5"/>
        <v>0.00000004710230448</v>
      </c>
      <c r="X53" s="141">
        <v>92.0</v>
      </c>
      <c r="Y53" s="142">
        <f t="shared" si="7"/>
        <v>0.0006959201584</v>
      </c>
      <c r="Z53" s="142"/>
      <c r="AA53" s="150"/>
    </row>
    <row r="54" ht="37.5" customHeight="1">
      <c r="B54" s="186" t="str">
        <f t="shared" si="8"/>
        <v>Unused</v>
      </c>
      <c r="C54" s="194" t="s">
        <v>203</v>
      </c>
      <c r="D54" s="197"/>
      <c r="E54" s="197"/>
      <c r="F54" s="197"/>
      <c r="G54" s="197"/>
      <c r="H54" s="198"/>
      <c r="I54" s="199"/>
      <c r="J54" s="192"/>
      <c r="K54" s="193"/>
      <c r="U54" s="156">
        <v>1.92</v>
      </c>
      <c r="V54" s="142">
        <f t="shared" si="6"/>
        <v>2784</v>
      </c>
      <c r="W54" s="142">
        <f t="shared" si="5"/>
        <v>0.00000002791493715</v>
      </c>
      <c r="X54" s="141">
        <v>94.0</v>
      </c>
      <c r="Y54" s="142">
        <f t="shared" si="7"/>
        <v>0.0005339140862</v>
      </c>
      <c r="Z54" s="142"/>
      <c r="AA54" s="150"/>
    </row>
    <row r="55" ht="37.5" customHeight="1">
      <c r="B55" s="186" t="str">
        <f t="shared" si="8"/>
        <v>Unused</v>
      </c>
      <c r="C55" s="187" t="s">
        <v>204</v>
      </c>
      <c r="D55" s="200"/>
      <c r="E55" s="200"/>
      <c r="F55" s="200"/>
      <c r="G55" s="200"/>
      <c r="H55" s="190"/>
      <c r="I55" s="191"/>
      <c r="J55" s="192"/>
      <c r="K55" s="193"/>
      <c r="U55" s="156">
        <v>1.96</v>
      </c>
      <c r="V55" s="142">
        <f t="shared" si="6"/>
        <v>2842</v>
      </c>
      <c r="W55" s="142">
        <f t="shared" si="5"/>
        <v>0.0000000163225229</v>
      </c>
      <c r="X55" s="141">
        <v>96.0</v>
      </c>
      <c r="Y55" s="142">
        <f t="shared" si="7"/>
        <v>0.0004055462561</v>
      </c>
      <c r="Z55" s="142"/>
      <c r="AA55" s="150"/>
    </row>
    <row r="56" ht="37.5" customHeight="1">
      <c r="B56" s="186" t="str">
        <f t="shared" si="8"/>
        <v>Unused</v>
      </c>
      <c r="C56" s="194" t="s">
        <v>205</v>
      </c>
      <c r="D56" s="197"/>
      <c r="E56" s="197"/>
      <c r="F56" s="197"/>
      <c r="G56" s="197"/>
      <c r="H56" s="198"/>
      <c r="I56" s="199"/>
      <c r="J56" s="192"/>
      <c r="K56" s="193"/>
      <c r="U56" s="156">
        <v>2.0</v>
      </c>
      <c r="V56" s="142">
        <f>MAX(0,$X$2+$Y$2*$AC$5*(U55-1))</f>
        <v>2900</v>
      </c>
      <c r="W56" s="142">
        <f>IF($Y$2=0, 0, NORMDIST(V56, $X$2, $Y$2, FALSE) / (NORMDIST($V$56, $X$2, $Y$2, TRUE) - NORMDIST($V$4, $X$2, $Y$2, TRUE)))</f>
        <v>0.000000009416598475</v>
      </c>
      <c r="X56" s="141">
        <v>98.0</v>
      </c>
      <c r="Y56" s="142">
        <f t="shared" si="7"/>
        <v>0.0003049765654</v>
      </c>
      <c r="Z56" s="142"/>
      <c r="AA56" s="150"/>
    </row>
    <row r="57" ht="37.5" customHeight="1">
      <c r="B57" s="186" t="str">
        <f t="shared" si="8"/>
        <v>Unused</v>
      </c>
      <c r="C57" s="187" t="s">
        <v>206</v>
      </c>
      <c r="D57" s="200"/>
      <c r="E57" s="200"/>
      <c r="F57" s="200"/>
      <c r="G57" s="200"/>
      <c r="H57" s="190"/>
      <c r="I57" s="191"/>
      <c r="J57" s="192"/>
      <c r="K57" s="193"/>
      <c r="U57" s="204"/>
      <c r="V57" s="205">
        <f>V55+IF($Y$2=0, 0.1*$X$2, 50)</f>
        <v>2892</v>
      </c>
      <c r="W57" s="206">
        <v>0.0</v>
      </c>
      <c r="X57" s="206">
        <v>100.0</v>
      </c>
      <c r="Y57" s="205">
        <f t="shared" si="7"/>
        <v>0.0002270646863</v>
      </c>
      <c r="Z57" s="205"/>
      <c r="AA57" s="207"/>
    </row>
    <row r="58" ht="37.5" customHeight="1">
      <c r="B58" s="186" t="str">
        <f t="shared" si="8"/>
        <v>Unused</v>
      </c>
      <c r="C58" s="194" t="s">
        <v>207</v>
      </c>
      <c r="D58" s="197"/>
      <c r="E58" s="197"/>
      <c r="F58" s="197"/>
      <c r="G58" s="197"/>
      <c r="H58" s="198"/>
      <c r="I58" s="199"/>
      <c r="J58" s="192"/>
      <c r="K58" s="193"/>
      <c r="X58" s="208"/>
    </row>
    <row r="59" ht="37.5" customHeight="1">
      <c r="B59" s="186" t="str">
        <f t="shared" si="8"/>
        <v>Unused</v>
      </c>
      <c r="C59" s="187" t="s">
        <v>208</v>
      </c>
      <c r="D59" s="200"/>
      <c r="E59" s="200"/>
      <c r="F59" s="200"/>
      <c r="G59" s="200"/>
      <c r="H59" s="190"/>
      <c r="I59" s="191"/>
      <c r="J59" s="192"/>
      <c r="K59" s="193"/>
    </row>
    <row r="60" ht="37.5" customHeight="1">
      <c r="B60" s="186" t="str">
        <f t="shared" si="8"/>
        <v>Unused</v>
      </c>
      <c r="C60" s="194" t="s">
        <v>209</v>
      </c>
      <c r="D60" s="197"/>
      <c r="E60" s="197"/>
      <c r="F60" s="197"/>
      <c r="G60" s="197"/>
      <c r="H60" s="198"/>
      <c r="I60" s="199"/>
      <c r="J60" s="192"/>
      <c r="K60" s="193"/>
    </row>
    <row r="61" ht="37.5" customHeight="1">
      <c r="B61" s="186" t="str">
        <f t="shared" si="8"/>
        <v>Unused</v>
      </c>
      <c r="C61" s="187" t="s">
        <v>210</v>
      </c>
      <c r="D61" s="200"/>
      <c r="E61" s="200"/>
      <c r="F61" s="200"/>
      <c r="G61" s="200"/>
      <c r="H61" s="190"/>
      <c r="I61" s="191"/>
      <c r="J61" s="192"/>
      <c r="K61" s="193"/>
    </row>
    <row r="62" ht="37.5" customHeight="1">
      <c r="B62" s="186" t="str">
        <f t="shared" si="8"/>
        <v>Unused</v>
      </c>
      <c r="C62" s="194" t="s">
        <v>211</v>
      </c>
      <c r="D62" s="197"/>
      <c r="E62" s="197"/>
      <c r="F62" s="197"/>
      <c r="G62" s="197"/>
      <c r="H62" s="198"/>
      <c r="I62" s="199"/>
      <c r="J62" s="192"/>
      <c r="K62" s="193"/>
    </row>
    <row r="63" ht="37.5" customHeight="1">
      <c r="B63" s="186" t="str">
        <f t="shared" si="8"/>
        <v>Unused</v>
      </c>
      <c r="C63" s="187" t="s">
        <v>212</v>
      </c>
      <c r="D63" s="200"/>
      <c r="E63" s="200"/>
      <c r="F63" s="200"/>
      <c r="G63" s="200"/>
      <c r="H63" s="190"/>
      <c r="I63" s="191"/>
      <c r="J63" s="192"/>
      <c r="K63" s="193"/>
    </row>
    <row r="64" ht="37.5" customHeight="1">
      <c r="B64" s="186" t="str">
        <f t="shared" si="8"/>
        <v>Unused</v>
      </c>
      <c r="C64" s="194" t="s">
        <v>213</v>
      </c>
      <c r="D64" s="197"/>
      <c r="E64" s="197"/>
      <c r="F64" s="197"/>
      <c r="G64" s="197"/>
      <c r="H64" s="198"/>
      <c r="I64" s="199"/>
      <c r="J64" s="192"/>
      <c r="K64" s="193"/>
    </row>
    <row r="65" ht="37.5" customHeight="1">
      <c r="B65" s="186" t="str">
        <f t="shared" si="8"/>
        <v>Unused</v>
      </c>
      <c r="C65" s="187" t="s">
        <v>214</v>
      </c>
      <c r="D65" s="200"/>
      <c r="E65" s="200"/>
      <c r="F65" s="200"/>
      <c r="G65" s="200"/>
      <c r="H65" s="190"/>
      <c r="I65" s="191"/>
      <c r="J65" s="192"/>
      <c r="K65" s="193"/>
    </row>
    <row r="66" ht="37.5" customHeight="1">
      <c r="B66" s="186" t="str">
        <f t="shared" si="8"/>
        <v>Unused</v>
      </c>
      <c r="C66" s="194" t="s">
        <v>215</v>
      </c>
      <c r="D66" s="197"/>
      <c r="E66" s="197"/>
      <c r="F66" s="197"/>
      <c r="G66" s="197"/>
      <c r="H66" s="198"/>
      <c r="I66" s="199"/>
      <c r="J66" s="192"/>
      <c r="K66" s="193"/>
    </row>
    <row r="67" ht="37.5" customHeight="1">
      <c r="B67" s="186" t="str">
        <f t="shared" si="8"/>
        <v>Unused</v>
      </c>
      <c r="C67" s="187" t="s">
        <v>216</v>
      </c>
      <c r="D67" s="200"/>
      <c r="E67" s="200"/>
      <c r="F67" s="200"/>
      <c r="G67" s="200"/>
      <c r="H67" s="190"/>
      <c r="I67" s="191"/>
      <c r="J67" s="192"/>
      <c r="K67" s="193"/>
    </row>
    <row r="68" ht="37.5" customHeight="1">
      <c r="B68" s="186" t="str">
        <f t="shared" si="8"/>
        <v>Unused</v>
      </c>
      <c r="C68" s="194" t="s">
        <v>217</v>
      </c>
      <c r="D68" s="197"/>
      <c r="E68" s="197"/>
      <c r="F68" s="197"/>
      <c r="G68" s="197"/>
      <c r="H68" s="198"/>
      <c r="I68" s="199"/>
      <c r="J68" s="192"/>
      <c r="K68" s="193"/>
    </row>
    <row r="69" ht="37.5" customHeight="1">
      <c r="B69" s="186" t="str">
        <f t="shared" si="8"/>
        <v>Unused</v>
      </c>
      <c r="C69" s="187" t="s">
        <v>218</v>
      </c>
      <c r="D69" s="200"/>
      <c r="E69" s="200"/>
      <c r="F69" s="200"/>
      <c r="G69" s="200"/>
      <c r="H69" s="190"/>
      <c r="I69" s="191"/>
      <c r="J69" s="192"/>
      <c r="K69" s="193"/>
    </row>
    <row r="70" ht="37.5" customHeight="1">
      <c r="B70" s="186" t="str">
        <f t="shared" si="8"/>
        <v>Unused</v>
      </c>
      <c r="C70" s="194" t="s">
        <v>219</v>
      </c>
      <c r="D70" s="197"/>
      <c r="E70" s="197"/>
      <c r="F70" s="197"/>
      <c r="G70" s="197"/>
      <c r="H70" s="198"/>
      <c r="I70" s="199"/>
      <c r="J70" s="192"/>
      <c r="K70" s="193"/>
    </row>
    <row r="71" ht="37.5" customHeight="1">
      <c r="B71" s="186" t="str">
        <f t="shared" si="8"/>
        <v>Unused</v>
      </c>
      <c r="C71" s="187" t="s">
        <v>220</v>
      </c>
      <c r="D71" s="200"/>
      <c r="E71" s="200"/>
      <c r="F71" s="200"/>
      <c r="G71" s="200"/>
      <c r="H71" s="190"/>
      <c r="I71" s="191"/>
      <c r="J71" s="192"/>
      <c r="K71" s="193"/>
    </row>
    <row r="72" ht="37.5" customHeight="1">
      <c r="B72" s="186" t="str">
        <f t="shared" si="8"/>
        <v>Unused</v>
      </c>
      <c r="C72" s="194" t="s">
        <v>221</v>
      </c>
      <c r="D72" s="197"/>
      <c r="E72" s="197"/>
      <c r="F72" s="197"/>
      <c r="G72" s="197"/>
      <c r="H72" s="198"/>
      <c r="I72" s="199"/>
      <c r="J72" s="192"/>
      <c r="K72" s="193"/>
    </row>
    <row r="73" ht="37.5" customHeight="1">
      <c r="B73" s="186" t="str">
        <f t="shared" si="8"/>
        <v>Unused</v>
      </c>
      <c r="C73" s="187" t="s">
        <v>222</v>
      </c>
      <c r="D73" s="200"/>
      <c r="E73" s="200"/>
      <c r="F73" s="200"/>
      <c r="G73" s="200"/>
      <c r="H73" s="190"/>
      <c r="I73" s="191"/>
      <c r="J73" s="192"/>
      <c r="K73" s="193"/>
    </row>
    <row r="74" ht="37.5" customHeight="1">
      <c r="B74" s="186" t="str">
        <f t="shared" si="8"/>
        <v>Unused</v>
      </c>
      <c r="C74" s="194" t="s">
        <v>223</v>
      </c>
      <c r="D74" s="197"/>
      <c r="E74" s="197"/>
      <c r="F74" s="197"/>
      <c r="G74" s="197"/>
      <c r="H74" s="198"/>
      <c r="I74" s="199"/>
      <c r="J74" s="192"/>
      <c r="K74" s="193"/>
    </row>
    <row r="75" ht="37.5" customHeight="1">
      <c r="B75" s="186" t="str">
        <f t="shared" si="8"/>
        <v>Unused</v>
      </c>
      <c r="C75" s="187" t="s">
        <v>224</v>
      </c>
      <c r="D75" s="200"/>
      <c r="E75" s="200"/>
      <c r="F75" s="200"/>
      <c r="G75" s="200"/>
      <c r="H75" s="190"/>
      <c r="I75" s="191"/>
      <c r="J75" s="192"/>
      <c r="K75" s="193"/>
    </row>
    <row r="76" ht="37.5" customHeight="1">
      <c r="B76" s="186" t="str">
        <f t="shared" si="8"/>
        <v>Unused</v>
      </c>
      <c r="C76" s="194" t="s">
        <v>225</v>
      </c>
      <c r="D76" s="197"/>
      <c r="E76" s="197"/>
      <c r="F76" s="197"/>
      <c r="G76" s="197"/>
      <c r="H76" s="198"/>
      <c r="I76" s="199"/>
      <c r="J76" s="192"/>
      <c r="K76" s="193"/>
    </row>
    <row r="77" ht="37.5" customHeight="1">
      <c r="B77" s="186" t="str">
        <f t="shared" si="8"/>
        <v>Unused</v>
      </c>
      <c r="C77" s="187" t="s">
        <v>226</v>
      </c>
      <c r="D77" s="200"/>
      <c r="E77" s="200"/>
      <c r="F77" s="200"/>
      <c r="G77" s="200"/>
      <c r="H77" s="190"/>
      <c r="I77" s="191"/>
      <c r="J77" s="192"/>
      <c r="K77" s="193"/>
    </row>
    <row r="78" ht="37.5" customHeight="1">
      <c r="B78" s="186" t="str">
        <f t="shared" si="8"/>
        <v>Unused</v>
      </c>
      <c r="C78" s="194" t="s">
        <v>227</v>
      </c>
      <c r="D78" s="197"/>
      <c r="E78" s="197"/>
      <c r="F78" s="197"/>
      <c r="G78" s="197"/>
      <c r="H78" s="198"/>
      <c r="I78" s="199"/>
      <c r="J78" s="192"/>
      <c r="K78" s="193"/>
    </row>
    <row r="79" ht="37.5" customHeight="1">
      <c r="B79" s="186" t="str">
        <f t="shared" si="8"/>
        <v>Unused</v>
      </c>
      <c r="C79" s="187" t="s">
        <v>228</v>
      </c>
      <c r="D79" s="200"/>
      <c r="E79" s="200"/>
      <c r="F79" s="200"/>
      <c r="G79" s="200"/>
      <c r="H79" s="190"/>
      <c r="I79" s="191"/>
      <c r="J79" s="192"/>
      <c r="K79" s="193"/>
    </row>
    <row r="80" ht="37.5" customHeight="1">
      <c r="B80" s="186" t="str">
        <f t="shared" si="8"/>
        <v>Unused</v>
      </c>
      <c r="C80" s="194" t="s">
        <v>229</v>
      </c>
      <c r="D80" s="197"/>
      <c r="E80" s="197"/>
      <c r="F80" s="197"/>
      <c r="G80" s="197"/>
      <c r="H80" s="198"/>
      <c r="I80" s="199"/>
      <c r="J80" s="192"/>
      <c r="K80" s="193"/>
    </row>
    <row r="81" ht="37.5" customHeight="1">
      <c r="B81" s="186" t="str">
        <f t="shared" si="8"/>
        <v>Unused</v>
      </c>
      <c r="C81" s="187" t="s">
        <v>230</v>
      </c>
      <c r="D81" s="200"/>
      <c r="E81" s="200"/>
      <c r="F81" s="200"/>
      <c r="G81" s="200"/>
      <c r="H81" s="190"/>
      <c r="I81" s="191"/>
      <c r="J81" s="192"/>
      <c r="K81" s="193"/>
    </row>
    <row r="82" ht="37.5" customHeight="1">
      <c r="B82" s="186" t="str">
        <f t="shared" si="8"/>
        <v>Unused</v>
      </c>
      <c r="C82" s="194" t="s">
        <v>231</v>
      </c>
      <c r="D82" s="197"/>
      <c r="E82" s="197"/>
      <c r="F82" s="197"/>
      <c r="G82" s="197"/>
      <c r="H82" s="198"/>
      <c r="I82" s="199"/>
      <c r="J82" s="192"/>
      <c r="K82" s="193"/>
    </row>
    <row r="83" ht="37.5" customHeight="1">
      <c r="B83" s="186" t="str">
        <f t="shared" si="8"/>
        <v>Unused</v>
      </c>
      <c r="C83" s="187" t="s">
        <v>232</v>
      </c>
      <c r="D83" s="200"/>
      <c r="E83" s="200"/>
      <c r="F83" s="200"/>
      <c r="G83" s="200"/>
      <c r="H83" s="190"/>
      <c r="I83" s="191"/>
      <c r="J83" s="192"/>
      <c r="K83" s="193"/>
    </row>
    <row r="84" ht="37.5" customHeight="1">
      <c r="B84" s="186" t="str">
        <f t="shared" si="8"/>
        <v>Unused</v>
      </c>
      <c r="C84" s="194" t="s">
        <v>233</v>
      </c>
      <c r="D84" s="197"/>
      <c r="E84" s="197"/>
      <c r="F84" s="197"/>
      <c r="G84" s="197"/>
      <c r="H84" s="198"/>
      <c r="I84" s="199"/>
      <c r="J84" s="192"/>
      <c r="K84" s="193"/>
    </row>
    <row r="85" ht="37.5" customHeight="1">
      <c r="B85" s="186" t="str">
        <f t="shared" si="8"/>
        <v>Unused</v>
      </c>
      <c r="C85" s="187" t="s">
        <v>234</v>
      </c>
      <c r="D85" s="200"/>
      <c r="E85" s="200"/>
      <c r="F85" s="200"/>
      <c r="G85" s="200"/>
      <c r="H85" s="190"/>
      <c r="I85" s="191"/>
      <c r="J85" s="192"/>
      <c r="K85" s="193"/>
    </row>
    <row r="86" ht="37.5" customHeight="1">
      <c r="B86" s="186" t="str">
        <f t="shared" si="8"/>
        <v>Unused</v>
      </c>
      <c r="C86" s="194" t="s">
        <v>235</v>
      </c>
      <c r="D86" s="197"/>
      <c r="E86" s="197"/>
      <c r="F86" s="197"/>
      <c r="G86" s="197"/>
      <c r="H86" s="198"/>
      <c r="I86" s="199"/>
      <c r="J86" s="192"/>
      <c r="K86" s="193"/>
    </row>
    <row r="87" ht="37.5" customHeight="1">
      <c r="B87" s="186" t="str">
        <f t="shared" si="8"/>
        <v>Unused</v>
      </c>
      <c r="C87" s="187" t="s">
        <v>236</v>
      </c>
      <c r="D87" s="200"/>
      <c r="E87" s="200"/>
      <c r="F87" s="200"/>
      <c r="G87" s="200"/>
      <c r="H87" s="190"/>
      <c r="I87" s="191"/>
      <c r="J87" s="192"/>
      <c r="K87" s="193"/>
    </row>
    <row r="88" ht="37.5" customHeight="1">
      <c r="B88" s="186" t="str">
        <f t="shared" si="8"/>
        <v>Unused</v>
      </c>
      <c r="C88" s="194" t="s">
        <v>237</v>
      </c>
      <c r="D88" s="197"/>
      <c r="E88" s="197"/>
      <c r="F88" s="197"/>
      <c r="G88" s="197"/>
      <c r="H88" s="198"/>
      <c r="I88" s="199"/>
      <c r="J88" s="192"/>
      <c r="K88" s="193"/>
    </row>
    <row r="89" ht="37.5" customHeight="1">
      <c r="B89" s="186" t="str">
        <f t="shared" si="8"/>
        <v>Unused</v>
      </c>
      <c r="C89" s="187" t="s">
        <v>238</v>
      </c>
      <c r="D89" s="200"/>
      <c r="E89" s="200"/>
      <c r="F89" s="200"/>
      <c r="G89" s="200"/>
      <c r="H89" s="190"/>
      <c r="I89" s="191"/>
      <c r="J89" s="192"/>
      <c r="K89" s="193"/>
    </row>
    <row r="90" ht="37.5" customHeight="1">
      <c r="B90" s="186" t="str">
        <f t="shared" si="8"/>
        <v>Unused</v>
      </c>
      <c r="C90" s="194" t="s">
        <v>239</v>
      </c>
      <c r="D90" s="197"/>
      <c r="E90" s="197"/>
      <c r="F90" s="197"/>
      <c r="G90" s="197"/>
      <c r="H90" s="198"/>
      <c r="I90" s="199"/>
      <c r="J90" s="192"/>
      <c r="K90" s="193"/>
    </row>
    <row r="91" ht="37.5" customHeight="1">
      <c r="B91" s="186" t="str">
        <f t="shared" si="8"/>
        <v>Unused</v>
      </c>
      <c r="C91" s="187" t="s">
        <v>240</v>
      </c>
      <c r="D91" s="200"/>
      <c r="E91" s="200"/>
      <c r="F91" s="200"/>
      <c r="G91" s="200"/>
      <c r="H91" s="190"/>
      <c r="I91" s="191"/>
      <c r="J91" s="192"/>
      <c r="K91" s="193"/>
    </row>
    <row r="92" ht="37.5" customHeight="1">
      <c r="B92" s="186" t="str">
        <f t="shared" si="8"/>
        <v>Unused</v>
      </c>
      <c r="C92" s="194" t="s">
        <v>241</v>
      </c>
      <c r="D92" s="197"/>
      <c r="E92" s="197"/>
      <c r="F92" s="197"/>
      <c r="G92" s="197"/>
      <c r="H92" s="198"/>
      <c r="I92" s="199"/>
      <c r="J92" s="192"/>
      <c r="K92" s="193"/>
    </row>
    <row r="93" ht="37.5" customHeight="1">
      <c r="B93" s="186" t="str">
        <f t="shared" si="8"/>
        <v>Unused</v>
      </c>
      <c r="C93" s="187" t="s">
        <v>242</v>
      </c>
      <c r="D93" s="200"/>
      <c r="E93" s="200"/>
      <c r="F93" s="200"/>
      <c r="G93" s="200"/>
      <c r="H93" s="190"/>
      <c r="I93" s="191"/>
      <c r="J93" s="192"/>
      <c r="K93" s="193"/>
    </row>
    <row r="94" ht="37.5" customHeight="1">
      <c r="B94" s="186" t="str">
        <f t="shared" si="8"/>
        <v>Unused</v>
      </c>
      <c r="C94" s="194" t="s">
        <v>243</v>
      </c>
      <c r="D94" s="197"/>
      <c r="E94" s="197"/>
      <c r="F94" s="197"/>
      <c r="G94" s="197"/>
      <c r="H94" s="198"/>
      <c r="I94" s="199"/>
      <c r="J94" s="192"/>
      <c r="K94" s="193"/>
    </row>
    <row r="95" ht="37.5" customHeight="1">
      <c r="B95" s="186" t="str">
        <f t="shared" si="8"/>
        <v>Unused</v>
      </c>
      <c r="C95" s="187" t="s">
        <v>244</v>
      </c>
      <c r="D95" s="200"/>
      <c r="E95" s="200"/>
      <c r="F95" s="200"/>
      <c r="G95" s="200"/>
      <c r="H95" s="190"/>
      <c r="I95" s="191"/>
      <c r="J95" s="192"/>
      <c r="K95" s="193"/>
    </row>
    <row r="96" ht="37.5" customHeight="1">
      <c r="B96" s="186" t="str">
        <f t="shared" si="8"/>
        <v>Unused</v>
      </c>
      <c r="C96" s="194" t="s">
        <v>245</v>
      </c>
      <c r="D96" s="197"/>
      <c r="E96" s="197"/>
      <c r="F96" s="197"/>
      <c r="G96" s="197"/>
      <c r="H96" s="198"/>
      <c r="I96" s="199"/>
      <c r="J96" s="192"/>
      <c r="K96" s="193"/>
    </row>
    <row r="97" ht="37.5" customHeight="1">
      <c r="B97" s="186" t="str">
        <f t="shared" si="8"/>
        <v>Unused</v>
      </c>
      <c r="C97" s="187" t="s">
        <v>246</v>
      </c>
      <c r="D97" s="200"/>
      <c r="E97" s="200"/>
      <c r="F97" s="200"/>
      <c r="G97" s="200"/>
      <c r="H97" s="190"/>
      <c r="I97" s="191"/>
      <c r="J97" s="192"/>
      <c r="K97" s="193"/>
    </row>
    <row r="98" ht="37.5" customHeight="1">
      <c r="B98" s="186" t="str">
        <f t="shared" si="8"/>
        <v>Unused</v>
      </c>
      <c r="C98" s="194" t="s">
        <v>247</v>
      </c>
      <c r="D98" s="197"/>
      <c r="E98" s="197"/>
      <c r="F98" s="197"/>
      <c r="G98" s="197"/>
      <c r="H98" s="198"/>
      <c r="I98" s="199"/>
      <c r="J98" s="192"/>
      <c r="K98" s="193"/>
    </row>
    <row r="99" ht="37.5" customHeight="1">
      <c r="B99" s="186" t="str">
        <f t="shared" si="8"/>
        <v>Unused</v>
      </c>
      <c r="C99" s="187" t="s">
        <v>248</v>
      </c>
      <c r="D99" s="200"/>
      <c r="E99" s="200"/>
      <c r="F99" s="200"/>
      <c r="G99" s="200"/>
      <c r="H99" s="190"/>
      <c r="I99" s="191"/>
      <c r="J99" s="192"/>
      <c r="K99" s="193"/>
    </row>
    <row r="100" ht="37.5" customHeight="1">
      <c r="B100" s="186" t="str">
        <f t="shared" si="8"/>
        <v>Unused</v>
      </c>
      <c r="C100" s="194" t="s">
        <v>249</v>
      </c>
      <c r="D100" s="197"/>
      <c r="E100" s="197"/>
      <c r="F100" s="197"/>
      <c r="G100" s="197"/>
      <c r="H100" s="198"/>
      <c r="I100" s="199"/>
      <c r="J100" s="192"/>
      <c r="K100" s="193"/>
    </row>
    <row r="101" ht="37.5" customHeight="1">
      <c r="B101" s="186" t="str">
        <f t="shared" si="8"/>
        <v>Unused</v>
      </c>
      <c r="C101" s="187" t="s">
        <v>250</v>
      </c>
      <c r="D101" s="200"/>
      <c r="E101" s="200"/>
      <c r="F101" s="200"/>
      <c r="G101" s="200"/>
      <c r="H101" s="190"/>
      <c r="I101" s="191"/>
      <c r="J101" s="192"/>
      <c r="K101" s="193"/>
    </row>
    <row r="102" ht="37.5" customHeight="1">
      <c r="B102" s="186" t="str">
        <f t="shared" si="8"/>
        <v>Unused</v>
      </c>
      <c r="C102" s="194" t="s">
        <v>251</v>
      </c>
      <c r="D102" s="197"/>
      <c r="E102" s="197"/>
      <c r="F102" s="197"/>
      <c r="G102" s="197"/>
      <c r="H102" s="198"/>
      <c r="I102" s="199"/>
      <c r="J102" s="192"/>
      <c r="K102" s="193"/>
    </row>
    <row r="103" ht="37.5" customHeight="1">
      <c r="B103" s="186" t="str">
        <f t="shared" si="8"/>
        <v>Unused</v>
      </c>
      <c r="C103" s="187" t="s">
        <v>252</v>
      </c>
      <c r="D103" s="200"/>
      <c r="E103" s="200"/>
      <c r="F103" s="200"/>
      <c r="G103" s="200"/>
      <c r="H103" s="190"/>
      <c r="I103" s="191"/>
      <c r="J103" s="192"/>
      <c r="K103" s="193"/>
    </row>
    <row r="104" ht="37.5" customHeight="1">
      <c r="B104" s="186" t="str">
        <f t="shared" si="8"/>
        <v>Unused</v>
      </c>
      <c r="C104" s="194" t="s">
        <v>253</v>
      </c>
      <c r="D104" s="197"/>
      <c r="E104" s="197"/>
      <c r="F104" s="197"/>
      <c r="G104" s="197"/>
      <c r="H104" s="198"/>
      <c r="I104" s="199"/>
      <c r="J104" s="192"/>
      <c r="K104" s="193"/>
    </row>
    <row r="105" ht="37.5" customHeight="1">
      <c r="B105" s="186" t="str">
        <f t="shared" si="8"/>
        <v>Unused</v>
      </c>
      <c r="C105" s="187" t="s">
        <v>254</v>
      </c>
      <c r="D105" s="200"/>
      <c r="E105" s="200"/>
      <c r="F105" s="200"/>
      <c r="G105" s="200"/>
      <c r="H105" s="190"/>
      <c r="I105" s="191"/>
      <c r="J105" s="192"/>
      <c r="K105" s="193"/>
    </row>
    <row r="106" ht="37.5" customHeight="1">
      <c r="B106" s="186" t="str">
        <f t="shared" si="8"/>
        <v>Unused</v>
      </c>
      <c r="C106" s="194" t="s">
        <v>255</v>
      </c>
      <c r="D106" s="197"/>
      <c r="E106" s="197"/>
      <c r="F106" s="197"/>
      <c r="G106" s="197"/>
      <c r="H106" s="198"/>
      <c r="I106" s="199"/>
      <c r="J106" s="192"/>
      <c r="K106" s="193"/>
    </row>
    <row r="107" ht="37.5" customHeight="1">
      <c r="B107" s="186" t="str">
        <f t="shared" si="8"/>
        <v>Unused</v>
      </c>
      <c r="C107" s="187" t="s">
        <v>256</v>
      </c>
      <c r="D107" s="200"/>
      <c r="E107" s="200"/>
      <c r="F107" s="200"/>
      <c r="G107" s="200"/>
      <c r="H107" s="190"/>
      <c r="I107" s="191"/>
      <c r="J107" s="192"/>
      <c r="K107" s="193"/>
    </row>
    <row r="108" ht="37.5" customHeight="1">
      <c r="B108" s="186" t="str">
        <f t="shared" si="8"/>
        <v>Unused</v>
      </c>
      <c r="C108" s="194" t="s">
        <v>257</v>
      </c>
      <c r="D108" s="197"/>
      <c r="E108" s="197"/>
      <c r="F108" s="197"/>
      <c r="G108" s="197"/>
      <c r="H108" s="198"/>
      <c r="I108" s="199"/>
      <c r="J108" s="192"/>
      <c r="K108" s="193"/>
    </row>
    <row r="109" ht="37.5" customHeight="1">
      <c r="B109" s="186" t="str">
        <f t="shared" si="8"/>
        <v>Unused</v>
      </c>
      <c r="C109" s="187" t="s">
        <v>258</v>
      </c>
      <c r="D109" s="200"/>
      <c r="E109" s="200"/>
      <c r="F109" s="200"/>
      <c r="G109" s="200"/>
      <c r="H109" s="190"/>
      <c r="I109" s="191"/>
      <c r="J109" s="192"/>
      <c r="K109" s="193"/>
    </row>
    <row r="110" ht="37.5" customHeight="1">
      <c r="B110" s="186" t="str">
        <f t="shared" si="8"/>
        <v>Unused</v>
      </c>
      <c r="C110" s="194" t="s">
        <v>259</v>
      </c>
      <c r="D110" s="197"/>
      <c r="E110" s="197"/>
      <c r="F110" s="197"/>
      <c r="G110" s="197"/>
      <c r="H110" s="198"/>
      <c r="I110" s="199"/>
      <c r="J110" s="192"/>
      <c r="K110" s="193"/>
    </row>
    <row r="111" ht="37.5" customHeight="1">
      <c r="B111" s="186" t="str">
        <f t="shared" si="8"/>
        <v>Unused</v>
      </c>
      <c r="C111" s="187" t="s">
        <v>260</v>
      </c>
      <c r="D111" s="200"/>
      <c r="E111" s="200"/>
      <c r="F111" s="200"/>
      <c r="G111" s="200"/>
      <c r="H111" s="190"/>
      <c r="I111" s="191"/>
      <c r="J111" s="192"/>
      <c r="K111" s="193"/>
    </row>
    <row r="112" ht="37.5" customHeight="1">
      <c r="B112" s="186" t="str">
        <f t="shared" si="8"/>
        <v>Unused</v>
      </c>
      <c r="C112" s="194" t="s">
        <v>261</v>
      </c>
      <c r="D112" s="197"/>
      <c r="E112" s="197"/>
      <c r="F112" s="197"/>
      <c r="G112" s="197"/>
      <c r="H112" s="198"/>
      <c r="I112" s="199"/>
      <c r="J112" s="192"/>
      <c r="K112" s="193"/>
    </row>
    <row r="113" ht="37.5" customHeight="1">
      <c r="B113" s="186" t="str">
        <f t="shared" si="8"/>
        <v>Unused</v>
      </c>
      <c r="C113" s="187" t="s">
        <v>262</v>
      </c>
      <c r="D113" s="200"/>
      <c r="E113" s="200"/>
      <c r="F113" s="200"/>
      <c r="G113" s="200"/>
      <c r="H113" s="190"/>
      <c r="I113" s="191"/>
      <c r="J113" s="192"/>
      <c r="K113" s="193"/>
    </row>
    <row r="114" ht="37.5" customHeight="1">
      <c r="B114" s="186" t="str">
        <f t="shared" si="8"/>
        <v>Unused</v>
      </c>
      <c r="C114" s="194" t="s">
        <v>263</v>
      </c>
      <c r="D114" s="197"/>
      <c r="E114" s="197"/>
      <c r="F114" s="197"/>
      <c r="G114" s="197"/>
      <c r="H114" s="198"/>
      <c r="I114" s="199"/>
      <c r="J114" s="192"/>
      <c r="K114" s="193"/>
    </row>
    <row r="115" ht="37.5" customHeight="1">
      <c r="B115" s="186" t="str">
        <f t="shared" si="8"/>
        <v>Unused</v>
      </c>
      <c r="C115" s="187" t="s">
        <v>264</v>
      </c>
      <c r="D115" s="200"/>
      <c r="E115" s="200"/>
      <c r="F115" s="200"/>
      <c r="G115" s="200"/>
      <c r="H115" s="190"/>
      <c r="I115" s="191"/>
      <c r="J115" s="192"/>
      <c r="K115" s="193"/>
    </row>
    <row r="116" ht="37.5" customHeight="1">
      <c r="B116" s="186" t="str">
        <f t="shared" si="8"/>
        <v>Unused</v>
      </c>
      <c r="C116" s="194" t="s">
        <v>265</v>
      </c>
      <c r="D116" s="197"/>
      <c r="E116" s="197"/>
      <c r="F116" s="197"/>
      <c r="G116" s="197"/>
      <c r="H116" s="198"/>
      <c r="I116" s="199"/>
      <c r="J116" s="192"/>
      <c r="K116" s="193"/>
    </row>
    <row r="117" ht="37.5" customHeight="1">
      <c r="B117" s="186" t="str">
        <f t="shared" si="8"/>
        <v>Unused</v>
      </c>
      <c r="C117" s="187" t="s">
        <v>266</v>
      </c>
      <c r="D117" s="200"/>
      <c r="E117" s="200"/>
      <c r="F117" s="200"/>
      <c r="G117" s="200"/>
      <c r="H117" s="190"/>
      <c r="I117" s="191"/>
      <c r="J117" s="192"/>
      <c r="K117" s="193"/>
    </row>
    <row r="118" ht="37.5" customHeight="1">
      <c r="B118" s="186" t="str">
        <f t="shared" si="8"/>
        <v>Unused</v>
      </c>
      <c r="C118" s="194" t="s">
        <v>267</v>
      </c>
      <c r="D118" s="197"/>
      <c r="E118" s="197"/>
      <c r="F118" s="197"/>
      <c r="G118" s="197"/>
      <c r="H118" s="198"/>
      <c r="I118" s="199"/>
      <c r="J118" s="192"/>
      <c r="K118" s="193"/>
    </row>
    <row r="119" ht="37.5" customHeight="1">
      <c r="B119" s="186" t="str">
        <f t="shared" si="8"/>
        <v>Unused</v>
      </c>
      <c r="C119" s="187" t="s">
        <v>268</v>
      </c>
      <c r="D119" s="200"/>
      <c r="E119" s="200"/>
      <c r="F119" s="200"/>
      <c r="G119" s="200"/>
      <c r="H119" s="190"/>
      <c r="I119" s="191"/>
      <c r="J119" s="192"/>
      <c r="K119" s="193"/>
    </row>
    <row r="120" ht="37.5" customHeight="1">
      <c r="B120" s="186" t="str">
        <f t="shared" si="8"/>
        <v>Unused</v>
      </c>
      <c r="C120" s="194" t="s">
        <v>269</v>
      </c>
      <c r="D120" s="197"/>
      <c r="E120" s="197"/>
      <c r="F120" s="197"/>
      <c r="G120" s="197"/>
      <c r="H120" s="198"/>
      <c r="I120" s="199"/>
      <c r="J120" s="192"/>
      <c r="K120" s="193"/>
    </row>
    <row r="121" ht="37.5" customHeight="1">
      <c r="B121" s="186" t="str">
        <f t="shared" si="8"/>
        <v>Unused</v>
      </c>
      <c r="C121" s="187" t="s">
        <v>270</v>
      </c>
      <c r="D121" s="200"/>
      <c r="E121" s="200"/>
      <c r="F121" s="200"/>
      <c r="G121" s="200"/>
      <c r="H121" s="190"/>
      <c r="I121" s="191"/>
      <c r="J121" s="192"/>
      <c r="K121" s="193"/>
    </row>
    <row r="122" ht="37.5" customHeight="1">
      <c r="B122" s="186" t="str">
        <f t="shared" si="8"/>
        <v>Unused</v>
      </c>
      <c r="C122" s="194" t="s">
        <v>271</v>
      </c>
      <c r="D122" s="197"/>
      <c r="E122" s="197"/>
      <c r="F122" s="197"/>
      <c r="G122" s="197"/>
      <c r="H122" s="198"/>
      <c r="I122" s="199"/>
      <c r="J122" s="192"/>
      <c r="K122" s="193"/>
    </row>
    <row r="123" ht="37.5" customHeight="1">
      <c r="B123" s="186" t="str">
        <f t="shared" si="8"/>
        <v>Unused</v>
      </c>
      <c r="C123" s="187" t="s">
        <v>272</v>
      </c>
      <c r="D123" s="200"/>
      <c r="E123" s="200"/>
      <c r="F123" s="200"/>
      <c r="G123" s="200"/>
      <c r="H123" s="190"/>
      <c r="I123" s="191"/>
      <c r="J123" s="192"/>
      <c r="K123" s="193"/>
    </row>
    <row r="124" ht="37.5" customHeight="1">
      <c r="B124" s="186" t="str">
        <f t="shared" si="8"/>
        <v>Unused</v>
      </c>
      <c r="C124" s="194" t="s">
        <v>273</v>
      </c>
      <c r="D124" s="197"/>
      <c r="E124" s="197"/>
      <c r="F124" s="197"/>
      <c r="G124" s="197"/>
      <c r="H124" s="198"/>
      <c r="I124" s="199"/>
      <c r="J124" s="192"/>
      <c r="K124" s="193"/>
    </row>
    <row r="125" ht="37.5" customHeight="1">
      <c r="B125" s="186" t="str">
        <f t="shared" si="8"/>
        <v>Unused</v>
      </c>
      <c r="C125" s="187" t="s">
        <v>274</v>
      </c>
      <c r="D125" s="200"/>
      <c r="E125" s="200"/>
      <c r="F125" s="200"/>
      <c r="G125" s="200"/>
      <c r="H125" s="190"/>
      <c r="I125" s="191"/>
      <c r="J125" s="192"/>
      <c r="K125" s="193"/>
    </row>
    <row r="126" ht="37.5" customHeight="1">
      <c r="B126" s="186" t="str">
        <f t="shared" si="8"/>
        <v>Unused</v>
      </c>
      <c r="C126" s="194" t="s">
        <v>275</v>
      </c>
      <c r="D126" s="197"/>
      <c r="E126" s="197"/>
      <c r="F126" s="197"/>
      <c r="G126" s="197"/>
      <c r="H126" s="198"/>
      <c r="I126" s="199"/>
      <c r="J126" s="192"/>
      <c r="K126" s="193"/>
    </row>
    <row r="127" ht="37.5" customHeight="1">
      <c r="B127" s="186" t="str">
        <f t="shared" si="8"/>
        <v>Unused</v>
      </c>
      <c r="C127" s="187" t="s">
        <v>276</v>
      </c>
      <c r="D127" s="200"/>
      <c r="E127" s="200"/>
      <c r="F127" s="200"/>
      <c r="G127" s="200"/>
      <c r="H127" s="190"/>
      <c r="I127" s="191"/>
      <c r="J127" s="192"/>
      <c r="K127" s="193"/>
    </row>
    <row r="128" ht="37.5" customHeight="1">
      <c r="B128" s="186" t="str">
        <f t="shared" si="8"/>
        <v>Unused</v>
      </c>
      <c r="C128" s="194" t="s">
        <v>277</v>
      </c>
      <c r="D128" s="197"/>
      <c r="E128" s="197"/>
      <c r="F128" s="197"/>
      <c r="G128" s="197"/>
      <c r="H128" s="198"/>
      <c r="I128" s="199"/>
      <c r="J128" s="192"/>
      <c r="K128" s="193"/>
    </row>
    <row r="129" ht="37.5" customHeight="1">
      <c r="B129" s="186" t="str">
        <f t="shared" si="8"/>
        <v>Unused</v>
      </c>
      <c r="C129" s="187" t="s">
        <v>278</v>
      </c>
      <c r="D129" s="200"/>
      <c r="E129" s="200"/>
      <c r="F129" s="200"/>
      <c r="G129" s="200"/>
      <c r="H129" s="190"/>
      <c r="I129" s="191"/>
      <c r="J129" s="192"/>
      <c r="K129" s="193"/>
    </row>
    <row r="130" ht="37.5" customHeight="1">
      <c r="B130" s="186" t="str">
        <f t="shared" si="8"/>
        <v>Unused</v>
      </c>
      <c r="C130" s="194" t="s">
        <v>279</v>
      </c>
      <c r="D130" s="197"/>
      <c r="E130" s="197"/>
      <c r="F130" s="197"/>
      <c r="G130" s="197"/>
      <c r="H130" s="198"/>
      <c r="I130" s="199"/>
      <c r="J130" s="192"/>
      <c r="K130" s="193"/>
    </row>
    <row r="131" ht="37.5" customHeight="1">
      <c r="B131" s="186" t="str">
        <f t="shared" si="8"/>
        <v>Unused</v>
      </c>
      <c r="C131" s="187" t="s">
        <v>280</v>
      </c>
      <c r="D131" s="200"/>
      <c r="E131" s="200"/>
      <c r="F131" s="200"/>
      <c r="G131" s="200"/>
      <c r="H131" s="190"/>
      <c r="I131" s="191"/>
      <c r="J131" s="192"/>
      <c r="K131" s="193"/>
    </row>
    <row r="132" ht="37.5" customHeight="1">
      <c r="B132" s="186" t="str">
        <f t="shared" si="8"/>
        <v>Unused</v>
      </c>
      <c r="C132" s="194" t="s">
        <v>281</v>
      </c>
      <c r="D132" s="197"/>
      <c r="E132" s="197"/>
      <c r="F132" s="197"/>
      <c r="G132" s="197"/>
      <c r="H132" s="198"/>
      <c r="I132" s="199"/>
      <c r="J132" s="192"/>
      <c r="K132" s="193"/>
    </row>
    <row r="133" ht="37.5" customHeight="1">
      <c r="B133" s="186" t="str">
        <f t="shared" si="8"/>
        <v>Unused</v>
      </c>
      <c r="C133" s="187" t="s">
        <v>282</v>
      </c>
      <c r="D133" s="200"/>
      <c r="E133" s="200"/>
      <c r="F133" s="200"/>
      <c r="G133" s="200"/>
      <c r="H133" s="190"/>
      <c r="I133" s="191"/>
      <c r="J133" s="192"/>
      <c r="K133" s="193"/>
    </row>
    <row r="134" ht="37.5" customHeight="1">
      <c r="B134" s="186" t="str">
        <f t="shared" si="8"/>
        <v>Unused</v>
      </c>
      <c r="C134" s="194" t="s">
        <v>283</v>
      </c>
      <c r="D134" s="197"/>
      <c r="E134" s="197"/>
      <c r="F134" s="197"/>
      <c r="G134" s="197"/>
      <c r="H134" s="198"/>
      <c r="I134" s="199"/>
      <c r="J134" s="192"/>
      <c r="K134" s="193"/>
    </row>
    <row r="135" ht="37.5" customHeight="1">
      <c r="B135" s="186" t="str">
        <f t="shared" si="8"/>
        <v>Unused</v>
      </c>
      <c r="C135" s="187" t="s">
        <v>284</v>
      </c>
      <c r="D135" s="200"/>
      <c r="E135" s="200"/>
      <c r="F135" s="200"/>
      <c r="G135" s="200"/>
      <c r="H135" s="190"/>
      <c r="I135" s="191"/>
      <c r="J135" s="192"/>
      <c r="K135" s="193"/>
    </row>
    <row r="136" ht="37.5" customHeight="1">
      <c r="B136" s="186" t="str">
        <f t="shared" si="8"/>
        <v>Unused</v>
      </c>
      <c r="C136" s="194" t="s">
        <v>285</v>
      </c>
      <c r="D136" s="197"/>
      <c r="E136" s="197"/>
      <c r="F136" s="197"/>
      <c r="G136" s="197"/>
      <c r="H136" s="198"/>
      <c r="I136" s="199"/>
      <c r="J136" s="192"/>
      <c r="K136" s="193"/>
    </row>
    <row r="137" ht="37.5" customHeight="1">
      <c r="B137" s="186" t="str">
        <f t="shared" si="8"/>
        <v>Unused</v>
      </c>
      <c r="C137" s="187" t="s">
        <v>286</v>
      </c>
      <c r="D137" s="200"/>
      <c r="E137" s="200"/>
      <c r="F137" s="200"/>
      <c r="G137" s="200"/>
      <c r="H137" s="190"/>
      <c r="I137" s="191"/>
      <c r="J137" s="192"/>
      <c r="K137" s="193"/>
    </row>
    <row r="138" ht="37.5" customHeight="1">
      <c r="B138" s="186" t="str">
        <f t="shared" si="8"/>
        <v>Unused</v>
      </c>
      <c r="C138" s="194" t="s">
        <v>287</v>
      </c>
      <c r="D138" s="197"/>
      <c r="E138" s="197"/>
      <c r="F138" s="197"/>
      <c r="G138" s="197"/>
      <c r="H138" s="198"/>
      <c r="I138" s="199"/>
      <c r="J138" s="192"/>
      <c r="K138" s="193"/>
    </row>
    <row r="139" ht="37.5" customHeight="1">
      <c r="B139" s="186" t="str">
        <f t="shared" si="8"/>
        <v>Unused</v>
      </c>
      <c r="C139" s="187" t="s">
        <v>288</v>
      </c>
      <c r="D139" s="200"/>
      <c r="E139" s="200"/>
      <c r="F139" s="200"/>
      <c r="G139" s="200"/>
      <c r="H139" s="190"/>
      <c r="I139" s="191"/>
      <c r="J139" s="192"/>
      <c r="K139" s="193"/>
    </row>
    <row r="140" ht="37.5" customHeight="1">
      <c r="B140" s="186" t="str">
        <f t="shared" si="8"/>
        <v>Unused</v>
      </c>
      <c r="C140" s="194" t="s">
        <v>289</v>
      </c>
      <c r="D140" s="197"/>
      <c r="E140" s="197"/>
      <c r="F140" s="197"/>
      <c r="G140" s="197"/>
      <c r="H140" s="198"/>
      <c r="I140" s="199"/>
      <c r="J140" s="192"/>
      <c r="K140" s="193"/>
    </row>
    <row r="141" ht="37.5" customHeight="1">
      <c r="B141" s="186" t="str">
        <f t="shared" si="8"/>
        <v>Unused</v>
      </c>
      <c r="C141" s="187" t="s">
        <v>290</v>
      </c>
      <c r="D141" s="200"/>
      <c r="E141" s="200"/>
      <c r="F141" s="200"/>
      <c r="G141" s="200"/>
      <c r="H141" s="190"/>
      <c r="I141" s="191"/>
      <c r="J141" s="192"/>
      <c r="K141" s="193"/>
    </row>
    <row r="142" ht="37.5" customHeight="1">
      <c r="B142" s="186" t="str">
        <f t="shared" si="8"/>
        <v>Unused</v>
      </c>
      <c r="C142" s="194" t="s">
        <v>291</v>
      </c>
      <c r="D142" s="197"/>
      <c r="E142" s="197"/>
      <c r="F142" s="197"/>
      <c r="G142" s="197"/>
      <c r="H142" s="198"/>
      <c r="I142" s="199"/>
      <c r="J142" s="192"/>
      <c r="K142" s="193"/>
    </row>
    <row r="143" ht="37.5" customHeight="1">
      <c r="B143" s="186" t="str">
        <f t="shared" si="8"/>
        <v>Unused</v>
      </c>
      <c r="C143" s="187" t="s">
        <v>292</v>
      </c>
      <c r="D143" s="200"/>
      <c r="E143" s="200"/>
      <c r="F143" s="200"/>
      <c r="G143" s="200"/>
      <c r="H143" s="190"/>
      <c r="I143" s="191"/>
      <c r="J143" s="192"/>
      <c r="K143" s="193"/>
    </row>
    <row r="144" ht="37.5" customHeight="1">
      <c r="B144" s="186" t="str">
        <f t="shared" si="8"/>
        <v>Unused</v>
      </c>
      <c r="C144" s="194" t="s">
        <v>293</v>
      </c>
      <c r="D144" s="197"/>
      <c r="E144" s="197"/>
      <c r="F144" s="197"/>
      <c r="G144" s="197"/>
      <c r="H144" s="198"/>
      <c r="I144" s="199"/>
      <c r="J144" s="192"/>
      <c r="K144" s="193"/>
    </row>
    <row r="145" ht="37.5" customHeight="1">
      <c r="B145" s="186" t="str">
        <f t="shared" si="8"/>
        <v>Unused</v>
      </c>
      <c r="C145" s="187" t="s">
        <v>294</v>
      </c>
      <c r="D145" s="200"/>
      <c r="E145" s="200"/>
      <c r="F145" s="200"/>
      <c r="G145" s="200"/>
      <c r="H145" s="190"/>
      <c r="I145" s="191"/>
      <c r="J145" s="192"/>
      <c r="K145" s="193"/>
    </row>
    <row r="146" ht="37.5" customHeight="1">
      <c r="B146" s="186" t="str">
        <f t="shared" si="8"/>
        <v>Unused</v>
      </c>
      <c r="C146" s="194" t="s">
        <v>295</v>
      </c>
      <c r="D146" s="197"/>
      <c r="E146" s="197"/>
      <c r="F146" s="197"/>
      <c r="G146" s="197"/>
      <c r="H146" s="198"/>
      <c r="I146" s="199"/>
      <c r="J146" s="192"/>
      <c r="K146" s="193"/>
    </row>
    <row r="147" ht="37.5" customHeight="1">
      <c r="B147" s="186" t="str">
        <f t="shared" si="8"/>
        <v>Unused</v>
      </c>
      <c r="C147" s="187" t="s">
        <v>296</v>
      </c>
      <c r="D147" s="200"/>
      <c r="E147" s="200"/>
      <c r="F147" s="200"/>
      <c r="G147" s="200"/>
      <c r="H147" s="190"/>
      <c r="I147" s="191"/>
      <c r="J147" s="192"/>
      <c r="K147" s="193"/>
    </row>
    <row r="148" ht="37.5" customHeight="1">
      <c r="B148" s="186" t="str">
        <f t="shared" si="8"/>
        <v>Unused</v>
      </c>
      <c r="C148" s="194" t="s">
        <v>297</v>
      </c>
      <c r="D148" s="197"/>
      <c r="E148" s="197"/>
      <c r="F148" s="197"/>
      <c r="G148" s="197"/>
      <c r="H148" s="198"/>
      <c r="I148" s="199"/>
      <c r="J148" s="192"/>
      <c r="K148" s="193"/>
    </row>
    <row r="149" ht="37.5" customHeight="1">
      <c r="B149" s="186" t="str">
        <f t="shared" si="8"/>
        <v>Unused</v>
      </c>
      <c r="C149" s="187" t="s">
        <v>298</v>
      </c>
      <c r="D149" s="200"/>
      <c r="E149" s="200"/>
      <c r="F149" s="200"/>
      <c r="G149" s="200"/>
      <c r="H149" s="190"/>
      <c r="I149" s="191"/>
      <c r="J149" s="192"/>
      <c r="K149" s="193"/>
    </row>
    <row r="150" ht="37.5" customHeight="1">
      <c r="B150" s="186" t="str">
        <f t="shared" si="8"/>
        <v>Unused</v>
      </c>
      <c r="C150" s="194" t="s">
        <v>299</v>
      </c>
      <c r="D150" s="197"/>
      <c r="E150" s="197"/>
      <c r="F150" s="197"/>
      <c r="G150" s="197"/>
      <c r="H150" s="198"/>
      <c r="I150" s="199"/>
      <c r="J150" s="192"/>
      <c r="K150" s="193"/>
    </row>
    <row r="151" ht="37.5" customHeight="1">
      <c r="B151" s="186" t="str">
        <f t="shared" si="8"/>
        <v>Unused</v>
      </c>
      <c r="C151" s="187" t="s">
        <v>300</v>
      </c>
      <c r="D151" s="200"/>
      <c r="E151" s="200"/>
      <c r="F151" s="200"/>
      <c r="G151" s="200"/>
      <c r="H151" s="190"/>
      <c r="I151" s="191"/>
      <c r="J151" s="192"/>
      <c r="K151" s="193"/>
    </row>
    <row r="152" ht="37.5" customHeight="1">
      <c r="B152" s="186" t="str">
        <f t="shared" si="8"/>
        <v>Unused</v>
      </c>
      <c r="C152" s="194" t="s">
        <v>301</v>
      </c>
      <c r="D152" s="197"/>
      <c r="E152" s="197"/>
      <c r="F152" s="197"/>
      <c r="G152" s="197"/>
      <c r="H152" s="198"/>
      <c r="I152" s="199"/>
      <c r="J152" s="192"/>
      <c r="K152" s="193"/>
    </row>
    <row r="153" ht="37.5" customHeight="1">
      <c r="B153" s="186" t="str">
        <f t="shared" si="8"/>
        <v>Unused</v>
      </c>
      <c r="C153" s="187" t="s">
        <v>302</v>
      </c>
      <c r="D153" s="200"/>
      <c r="E153" s="200"/>
      <c r="F153" s="200"/>
      <c r="G153" s="200"/>
      <c r="H153" s="190"/>
      <c r="I153" s="191"/>
      <c r="J153" s="192"/>
      <c r="K153" s="193"/>
    </row>
    <row r="154" ht="37.5" customHeight="1">
      <c r="B154" s="186" t="str">
        <f t="shared" si="8"/>
        <v>Unused</v>
      </c>
      <c r="C154" s="194" t="s">
        <v>303</v>
      </c>
      <c r="D154" s="197"/>
      <c r="E154" s="197"/>
      <c r="F154" s="197"/>
      <c r="G154" s="197"/>
      <c r="H154" s="198"/>
      <c r="I154" s="199"/>
      <c r="J154" s="192"/>
      <c r="K154" s="193"/>
    </row>
    <row r="155" ht="37.5" customHeight="1">
      <c r="B155" s="186" t="str">
        <f t="shared" si="8"/>
        <v>Unused</v>
      </c>
      <c r="C155" s="187" t="s">
        <v>304</v>
      </c>
      <c r="D155" s="200"/>
      <c r="E155" s="200"/>
      <c r="F155" s="200"/>
      <c r="G155" s="200"/>
      <c r="H155" s="190"/>
      <c r="I155" s="191"/>
      <c r="J155" s="192"/>
      <c r="K155" s="193"/>
    </row>
    <row r="156" ht="37.5" customHeight="1">
      <c r="B156" s="186" t="str">
        <f t="shared" si="8"/>
        <v>Unused</v>
      </c>
      <c r="C156" s="194" t="s">
        <v>305</v>
      </c>
      <c r="D156" s="197"/>
      <c r="E156" s="197"/>
      <c r="F156" s="197"/>
      <c r="G156" s="197"/>
      <c r="H156" s="198"/>
      <c r="I156" s="199"/>
      <c r="J156" s="192"/>
      <c r="K156" s="193"/>
    </row>
    <row r="157" ht="37.5" customHeight="1">
      <c r="B157" s="186" t="str">
        <f t="shared" si="8"/>
        <v>Unused</v>
      </c>
      <c r="C157" s="187" t="s">
        <v>306</v>
      </c>
      <c r="D157" s="200"/>
      <c r="E157" s="200"/>
      <c r="F157" s="200"/>
      <c r="G157" s="200"/>
      <c r="H157" s="190"/>
      <c r="I157" s="191"/>
      <c r="J157" s="192"/>
      <c r="K157" s="193"/>
    </row>
    <row r="158" ht="37.5" customHeight="1">
      <c r="B158" s="186" t="str">
        <f t="shared" si="8"/>
        <v>Unused</v>
      </c>
      <c r="C158" s="194" t="s">
        <v>307</v>
      </c>
      <c r="D158" s="197"/>
      <c r="E158" s="197"/>
      <c r="F158" s="197"/>
      <c r="G158" s="197"/>
      <c r="H158" s="198"/>
      <c r="I158" s="199"/>
      <c r="J158" s="192"/>
      <c r="K158" s="193"/>
    </row>
    <row r="159" ht="37.5" customHeight="1">
      <c r="B159" s="186" t="str">
        <f t="shared" si="8"/>
        <v>Unused</v>
      </c>
      <c r="C159" s="187" t="s">
        <v>308</v>
      </c>
      <c r="D159" s="200"/>
      <c r="E159" s="200"/>
      <c r="F159" s="200"/>
      <c r="G159" s="200"/>
      <c r="H159" s="190"/>
      <c r="I159" s="191"/>
      <c r="J159" s="192"/>
      <c r="K159" s="193"/>
    </row>
    <row r="160" ht="37.5" customHeight="1">
      <c r="B160" s="186" t="str">
        <f t="shared" si="8"/>
        <v>Unused</v>
      </c>
      <c r="C160" s="194" t="s">
        <v>309</v>
      </c>
      <c r="D160" s="197"/>
      <c r="E160" s="197"/>
      <c r="F160" s="197"/>
      <c r="G160" s="197"/>
      <c r="H160" s="198"/>
      <c r="I160" s="199"/>
      <c r="J160" s="192"/>
      <c r="K160" s="193"/>
    </row>
    <row r="161" ht="37.5" customHeight="1">
      <c r="B161" s="186" t="str">
        <f t="shared" si="8"/>
        <v>Unused</v>
      </c>
      <c r="C161" s="187" t="s">
        <v>310</v>
      </c>
      <c r="D161" s="200"/>
      <c r="E161" s="200"/>
      <c r="F161" s="200"/>
      <c r="G161" s="200"/>
      <c r="H161" s="190"/>
      <c r="I161" s="191"/>
      <c r="J161" s="192"/>
      <c r="K161" s="193"/>
    </row>
    <row r="162" ht="37.5" customHeight="1">
      <c r="B162" s="186" t="str">
        <f t="shared" si="8"/>
        <v>Unused</v>
      </c>
      <c r="C162" s="194" t="s">
        <v>311</v>
      </c>
      <c r="D162" s="197"/>
      <c r="E162" s="197"/>
      <c r="F162" s="197"/>
      <c r="G162" s="197"/>
      <c r="H162" s="198"/>
      <c r="I162" s="199"/>
      <c r="J162" s="192"/>
      <c r="K162" s="193"/>
    </row>
    <row r="163" ht="37.5" customHeight="1">
      <c r="B163" s="186" t="str">
        <f t="shared" si="8"/>
        <v>Unused</v>
      </c>
      <c r="C163" s="187" t="s">
        <v>312</v>
      </c>
      <c r="D163" s="200"/>
      <c r="E163" s="200"/>
      <c r="F163" s="200"/>
      <c r="G163" s="200"/>
      <c r="H163" s="190"/>
      <c r="I163" s="191"/>
      <c r="J163" s="192"/>
      <c r="K163" s="193"/>
    </row>
    <row r="164" ht="37.5" customHeight="1">
      <c r="B164" s="186" t="str">
        <f t="shared" si="8"/>
        <v>Unused</v>
      </c>
      <c r="C164" s="194" t="s">
        <v>313</v>
      </c>
      <c r="D164" s="197"/>
      <c r="E164" s="197"/>
      <c r="F164" s="197"/>
      <c r="G164" s="197"/>
      <c r="H164" s="198"/>
      <c r="I164" s="199"/>
      <c r="J164" s="192"/>
      <c r="K164" s="193"/>
    </row>
    <row r="165" ht="37.5" customHeight="1">
      <c r="B165" s="186" t="str">
        <f t="shared" si="8"/>
        <v>Unused</v>
      </c>
      <c r="C165" s="187" t="s">
        <v>314</v>
      </c>
      <c r="D165" s="200"/>
      <c r="E165" s="200"/>
      <c r="F165" s="200"/>
      <c r="G165" s="200"/>
      <c r="H165" s="190"/>
      <c r="I165" s="191"/>
      <c r="J165" s="192"/>
      <c r="K165" s="193"/>
    </row>
    <row r="166" ht="37.5" customHeight="1">
      <c r="B166" s="186" t="str">
        <f t="shared" si="8"/>
        <v>Unused</v>
      </c>
      <c r="C166" s="194" t="s">
        <v>315</v>
      </c>
      <c r="D166" s="197"/>
      <c r="E166" s="197"/>
      <c r="F166" s="197"/>
      <c r="G166" s="197"/>
      <c r="H166" s="198"/>
      <c r="I166" s="199"/>
      <c r="J166" s="192"/>
      <c r="K166" s="193"/>
    </row>
    <row r="167" ht="37.5" customHeight="1">
      <c r="B167" s="186" t="str">
        <f t="shared" si="8"/>
        <v>Unused</v>
      </c>
      <c r="C167" s="187" t="s">
        <v>316</v>
      </c>
      <c r="D167" s="200"/>
      <c r="E167" s="200"/>
      <c r="F167" s="200"/>
      <c r="G167" s="200"/>
      <c r="H167" s="190"/>
      <c r="I167" s="191"/>
      <c r="J167" s="192"/>
      <c r="K167" s="193"/>
    </row>
    <row r="168" ht="37.5" customHeight="1">
      <c r="B168" s="186" t="str">
        <f t="shared" si="8"/>
        <v>Unused</v>
      </c>
      <c r="C168" s="194" t="s">
        <v>317</v>
      </c>
      <c r="D168" s="197"/>
      <c r="E168" s="197"/>
      <c r="F168" s="197"/>
      <c r="G168" s="197"/>
      <c r="H168" s="198"/>
      <c r="I168" s="199"/>
      <c r="J168" s="192"/>
      <c r="K168" s="193"/>
    </row>
    <row r="169" ht="37.5" customHeight="1">
      <c r="B169" s="186" t="str">
        <f t="shared" si="8"/>
        <v>Unused</v>
      </c>
      <c r="C169" s="187" t="s">
        <v>318</v>
      </c>
      <c r="D169" s="200"/>
      <c r="E169" s="200"/>
      <c r="F169" s="200"/>
      <c r="G169" s="200"/>
      <c r="H169" s="190"/>
      <c r="I169" s="191"/>
      <c r="J169" s="192"/>
      <c r="K169" s="193"/>
    </row>
    <row r="170" ht="37.5" customHeight="1">
      <c r="B170" s="186" t="str">
        <f t="shared" si="8"/>
        <v>Unused</v>
      </c>
      <c r="C170" s="194" t="s">
        <v>319</v>
      </c>
      <c r="D170" s="197"/>
      <c r="E170" s="197"/>
      <c r="F170" s="197"/>
      <c r="G170" s="197"/>
      <c r="H170" s="198"/>
      <c r="I170" s="199"/>
      <c r="J170" s="192"/>
      <c r="K170" s="193"/>
    </row>
    <row r="171" ht="37.5" customHeight="1">
      <c r="B171" s="186" t="str">
        <f t="shared" si="8"/>
        <v>Unused</v>
      </c>
      <c r="C171" s="187" t="s">
        <v>320</v>
      </c>
      <c r="D171" s="200"/>
      <c r="E171" s="200"/>
      <c r="F171" s="200"/>
      <c r="G171" s="200"/>
      <c r="H171" s="190"/>
      <c r="I171" s="191"/>
      <c r="J171" s="192"/>
      <c r="K171" s="193"/>
    </row>
    <row r="172" ht="37.5" customHeight="1">
      <c r="B172" s="186" t="str">
        <f t="shared" si="8"/>
        <v>Unused</v>
      </c>
      <c r="C172" s="194" t="s">
        <v>321</v>
      </c>
      <c r="D172" s="197"/>
      <c r="E172" s="197"/>
      <c r="F172" s="197"/>
      <c r="G172" s="197"/>
      <c r="H172" s="198"/>
      <c r="I172" s="199"/>
      <c r="J172" s="192"/>
      <c r="K172" s="193"/>
    </row>
    <row r="173" ht="37.5" customHeight="1">
      <c r="B173" s="186" t="str">
        <f t="shared" si="8"/>
        <v>Unused</v>
      </c>
      <c r="C173" s="187" t="s">
        <v>322</v>
      </c>
      <c r="D173" s="200"/>
      <c r="E173" s="200"/>
      <c r="F173" s="200"/>
      <c r="G173" s="200"/>
      <c r="H173" s="190"/>
      <c r="I173" s="191"/>
      <c r="J173" s="192"/>
      <c r="K173" s="193"/>
    </row>
    <row r="174" ht="37.5" customHeight="1">
      <c r="B174" s="186" t="str">
        <f t="shared" si="8"/>
        <v>Unused</v>
      </c>
      <c r="C174" s="194" t="s">
        <v>323</v>
      </c>
      <c r="D174" s="197"/>
      <c r="E174" s="197"/>
      <c r="F174" s="197"/>
      <c r="G174" s="197"/>
      <c r="H174" s="198"/>
      <c r="I174" s="199"/>
      <c r="J174" s="192"/>
      <c r="K174" s="193"/>
    </row>
    <row r="175" ht="37.5" customHeight="1">
      <c r="B175" s="186" t="str">
        <f t="shared" si="8"/>
        <v>Unused</v>
      </c>
      <c r="C175" s="187" t="s">
        <v>324</v>
      </c>
      <c r="D175" s="200"/>
      <c r="E175" s="200"/>
      <c r="F175" s="200"/>
      <c r="G175" s="200"/>
      <c r="H175" s="190"/>
      <c r="I175" s="191"/>
      <c r="J175" s="192"/>
      <c r="K175" s="193"/>
    </row>
    <row r="176" ht="37.5" customHeight="1">
      <c r="B176" s="186" t="str">
        <f t="shared" si="8"/>
        <v>Unused</v>
      </c>
      <c r="C176" s="194" t="s">
        <v>325</v>
      </c>
      <c r="D176" s="197"/>
      <c r="E176" s="197"/>
      <c r="F176" s="197"/>
      <c r="G176" s="197"/>
      <c r="H176" s="198"/>
      <c r="I176" s="199"/>
      <c r="J176" s="192"/>
      <c r="K176" s="193"/>
    </row>
    <row r="177" ht="37.5" customHeight="1">
      <c r="B177" s="186" t="str">
        <f t="shared" si="8"/>
        <v>Unused</v>
      </c>
      <c r="C177" s="187" t="s">
        <v>326</v>
      </c>
      <c r="D177" s="200"/>
      <c r="E177" s="200"/>
      <c r="F177" s="200"/>
      <c r="G177" s="200"/>
      <c r="H177" s="190"/>
      <c r="I177" s="191"/>
      <c r="J177" s="192"/>
      <c r="K177" s="193"/>
    </row>
    <row r="178" ht="37.5" customHeight="1">
      <c r="B178" s="186" t="str">
        <f t="shared" si="8"/>
        <v>Unused</v>
      </c>
      <c r="C178" s="194" t="s">
        <v>327</v>
      </c>
      <c r="D178" s="197"/>
      <c r="E178" s="197"/>
      <c r="F178" s="197"/>
      <c r="G178" s="197"/>
      <c r="H178" s="198"/>
      <c r="I178" s="199"/>
      <c r="J178" s="192"/>
      <c r="K178" s="193"/>
    </row>
    <row r="179" ht="37.5" customHeight="1">
      <c r="B179" s="186" t="str">
        <f t="shared" si="8"/>
        <v>Unused</v>
      </c>
      <c r="C179" s="187" t="s">
        <v>328</v>
      </c>
      <c r="D179" s="200"/>
      <c r="E179" s="200"/>
      <c r="F179" s="200"/>
      <c r="G179" s="200"/>
      <c r="H179" s="190"/>
      <c r="I179" s="191"/>
      <c r="J179" s="192"/>
      <c r="K179" s="193"/>
    </row>
    <row r="180" ht="37.5" customHeight="1">
      <c r="B180" s="186" t="str">
        <f t="shared" si="8"/>
        <v>Unused</v>
      </c>
      <c r="C180" s="194" t="s">
        <v>329</v>
      </c>
      <c r="D180" s="197"/>
      <c r="E180" s="197"/>
      <c r="F180" s="197"/>
      <c r="G180" s="197"/>
      <c r="H180" s="198"/>
      <c r="I180" s="199"/>
      <c r="J180" s="192"/>
      <c r="K180" s="193"/>
    </row>
    <row r="181" ht="37.5" customHeight="1">
      <c r="B181" s="186" t="str">
        <f t="shared" si="8"/>
        <v>Unused</v>
      </c>
      <c r="C181" s="187" t="s">
        <v>330</v>
      </c>
      <c r="D181" s="200"/>
      <c r="E181" s="200"/>
      <c r="F181" s="200"/>
      <c r="G181" s="200"/>
      <c r="H181" s="190"/>
      <c r="I181" s="191"/>
      <c r="J181" s="192"/>
      <c r="K181" s="193"/>
    </row>
    <row r="182" ht="37.5" customHeight="1">
      <c r="B182" s="186" t="str">
        <f t="shared" si="8"/>
        <v>Unused</v>
      </c>
      <c r="C182" s="194" t="s">
        <v>331</v>
      </c>
      <c r="D182" s="197"/>
      <c r="E182" s="197"/>
      <c r="F182" s="197"/>
      <c r="G182" s="197"/>
      <c r="H182" s="198"/>
      <c r="I182" s="199"/>
      <c r="J182" s="192"/>
      <c r="K182" s="193"/>
    </row>
    <row r="183" ht="37.5" customHeight="1">
      <c r="B183" s="186" t="str">
        <f t="shared" si="8"/>
        <v>Unused</v>
      </c>
      <c r="C183" s="187" t="s">
        <v>332</v>
      </c>
      <c r="D183" s="200"/>
      <c r="E183" s="200"/>
      <c r="F183" s="200"/>
      <c r="G183" s="200"/>
      <c r="H183" s="190"/>
      <c r="I183" s="191"/>
      <c r="J183" s="192"/>
      <c r="K183" s="193"/>
    </row>
    <row r="184" ht="37.5" customHeight="1">
      <c r="B184" s="186" t="str">
        <f t="shared" si="8"/>
        <v>Unused</v>
      </c>
      <c r="C184" s="194" t="s">
        <v>333</v>
      </c>
      <c r="D184" s="197"/>
      <c r="E184" s="197"/>
      <c r="F184" s="197"/>
      <c r="G184" s="197"/>
      <c r="H184" s="198"/>
      <c r="I184" s="199"/>
      <c r="J184" s="192"/>
      <c r="K184" s="193"/>
    </row>
    <row r="185" ht="37.5" customHeight="1">
      <c r="B185" s="186" t="str">
        <f t="shared" si="8"/>
        <v>Unused</v>
      </c>
      <c r="C185" s="187" t="s">
        <v>334</v>
      </c>
      <c r="D185" s="200"/>
      <c r="E185" s="200"/>
      <c r="F185" s="200"/>
      <c r="G185" s="200"/>
      <c r="H185" s="190"/>
      <c r="I185" s="191"/>
      <c r="J185" s="192"/>
      <c r="K185" s="193"/>
    </row>
    <row r="186" ht="37.5" customHeight="1">
      <c r="B186" s="186" t="str">
        <f t="shared" si="8"/>
        <v>Unused</v>
      </c>
      <c r="C186" s="194" t="s">
        <v>335</v>
      </c>
      <c r="D186" s="197"/>
      <c r="E186" s="197"/>
      <c r="F186" s="197"/>
      <c r="G186" s="197"/>
      <c r="H186" s="198"/>
      <c r="I186" s="199"/>
      <c r="J186" s="192"/>
      <c r="K186" s="193"/>
    </row>
    <row r="187" ht="37.5" customHeight="1">
      <c r="B187" s="186" t="str">
        <f t="shared" si="8"/>
        <v>Unused</v>
      </c>
      <c r="C187" s="187" t="s">
        <v>336</v>
      </c>
      <c r="D187" s="200"/>
      <c r="E187" s="200"/>
      <c r="F187" s="200"/>
      <c r="G187" s="200"/>
      <c r="H187" s="190"/>
      <c r="I187" s="191"/>
      <c r="J187" s="192"/>
      <c r="K187" s="193"/>
    </row>
    <row r="188" ht="37.5" customHeight="1">
      <c r="B188" s="186" t="str">
        <f t="shared" si="8"/>
        <v>Unused</v>
      </c>
      <c r="C188" s="194" t="s">
        <v>337</v>
      </c>
      <c r="D188" s="197"/>
      <c r="E188" s="197"/>
      <c r="F188" s="197"/>
      <c r="G188" s="197"/>
      <c r="H188" s="198"/>
      <c r="I188" s="199"/>
      <c r="J188" s="192"/>
      <c r="K188" s="193"/>
    </row>
    <row r="189" ht="37.5" customHeight="1">
      <c r="B189" s="186" t="str">
        <f t="shared" si="8"/>
        <v>Unused</v>
      </c>
      <c r="C189" s="187" t="s">
        <v>338</v>
      </c>
      <c r="D189" s="200"/>
      <c r="E189" s="200"/>
      <c r="F189" s="200"/>
      <c r="G189" s="200"/>
      <c r="H189" s="190"/>
      <c r="I189" s="191"/>
      <c r="J189" s="192"/>
      <c r="K189" s="193"/>
    </row>
    <row r="190" ht="37.5" customHeight="1">
      <c r="B190" s="186" t="str">
        <f t="shared" si="8"/>
        <v>Unused</v>
      </c>
      <c r="C190" s="194" t="s">
        <v>339</v>
      </c>
      <c r="D190" s="197"/>
      <c r="E190" s="197"/>
      <c r="F190" s="197"/>
      <c r="G190" s="197"/>
      <c r="H190" s="198"/>
      <c r="I190" s="199"/>
      <c r="J190" s="192"/>
      <c r="K190" s="193"/>
    </row>
    <row r="191" ht="37.5" customHeight="1">
      <c r="B191" s="186" t="str">
        <f t="shared" si="8"/>
        <v>Unused</v>
      </c>
      <c r="C191" s="187" t="s">
        <v>340</v>
      </c>
      <c r="D191" s="200"/>
      <c r="E191" s="200"/>
      <c r="F191" s="200"/>
      <c r="G191" s="200"/>
      <c r="H191" s="190"/>
      <c r="I191" s="191"/>
      <c r="J191" s="192"/>
      <c r="K191" s="193"/>
    </row>
    <row r="192" ht="37.5" customHeight="1">
      <c r="B192" s="186" t="str">
        <f t="shared" si="8"/>
        <v>Unused</v>
      </c>
      <c r="C192" s="194" t="s">
        <v>341</v>
      </c>
      <c r="D192" s="197"/>
      <c r="E192" s="197"/>
      <c r="F192" s="197"/>
      <c r="G192" s="197"/>
      <c r="H192" s="198"/>
      <c r="I192" s="199"/>
      <c r="J192" s="192"/>
      <c r="K192" s="193"/>
    </row>
    <row r="193" ht="37.5" customHeight="1">
      <c r="B193" s="186" t="str">
        <f t="shared" si="8"/>
        <v>Unused</v>
      </c>
      <c r="C193" s="187" t="s">
        <v>342</v>
      </c>
      <c r="D193" s="200"/>
      <c r="E193" s="200"/>
      <c r="F193" s="200"/>
      <c r="G193" s="200"/>
      <c r="H193" s="190"/>
      <c r="I193" s="191"/>
      <c r="J193" s="192"/>
      <c r="K193" s="193"/>
    </row>
    <row r="194" ht="37.5" customHeight="1">
      <c r="B194" s="186" t="str">
        <f t="shared" si="8"/>
        <v>Unused</v>
      </c>
      <c r="C194" s="194" t="s">
        <v>343</v>
      </c>
      <c r="D194" s="197"/>
      <c r="E194" s="197"/>
      <c r="F194" s="197"/>
      <c r="G194" s="197"/>
      <c r="H194" s="198"/>
      <c r="I194" s="199"/>
      <c r="J194" s="192"/>
      <c r="K194" s="193"/>
    </row>
    <row r="195" ht="37.5" customHeight="1">
      <c r="B195" s="186" t="str">
        <f t="shared" si="8"/>
        <v>Unused</v>
      </c>
      <c r="C195" s="187" t="s">
        <v>344</v>
      </c>
      <c r="D195" s="200"/>
      <c r="E195" s="200"/>
      <c r="F195" s="200"/>
      <c r="G195" s="200"/>
      <c r="H195" s="190"/>
      <c r="I195" s="191"/>
      <c r="J195" s="192"/>
      <c r="K195" s="193"/>
    </row>
    <row r="196" ht="37.5" customHeight="1">
      <c r="B196" s="186" t="str">
        <f t="shared" si="8"/>
        <v>Unused</v>
      </c>
      <c r="C196" s="194" t="s">
        <v>345</v>
      </c>
      <c r="D196" s="197"/>
      <c r="E196" s="197"/>
      <c r="F196" s="197"/>
      <c r="G196" s="197"/>
      <c r="H196" s="198"/>
      <c r="I196" s="199"/>
      <c r="J196" s="192"/>
      <c r="K196" s="193"/>
    </row>
    <row r="197" ht="37.5" customHeight="1">
      <c r="B197" s="186" t="str">
        <f t="shared" si="8"/>
        <v>Unused</v>
      </c>
      <c r="C197" s="187" t="s">
        <v>346</v>
      </c>
      <c r="D197" s="200"/>
      <c r="E197" s="200"/>
      <c r="F197" s="200"/>
      <c r="G197" s="200"/>
      <c r="H197" s="190"/>
      <c r="I197" s="191"/>
      <c r="J197" s="192"/>
      <c r="K197" s="193"/>
    </row>
    <row r="198" ht="37.5" customHeight="1">
      <c r="B198" s="186" t="str">
        <f t="shared" si="8"/>
        <v>Unused</v>
      </c>
      <c r="C198" s="194" t="s">
        <v>347</v>
      </c>
      <c r="D198" s="197"/>
      <c r="E198" s="197"/>
      <c r="F198" s="197"/>
      <c r="G198" s="197"/>
      <c r="H198" s="198"/>
      <c r="I198" s="199"/>
      <c r="J198" s="192"/>
      <c r="K198" s="193"/>
    </row>
    <row r="199" ht="37.5" customHeight="1">
      <c r="B199" s="186" t="str">
        <f t="shared" si="8"/>
        <v>Unused</v>
      </c>
      <c r="C199" s="187" t="s">
        <v>348</v>
      </c>
      <c r="D199" s="200"/>
      <c r="E199" s="200"/>
      <c r="F199" s="200"/>
      <c r="G199" s="200"/>
      <c r="H199" s="190"/>
      <c r="I199" s="191"/>
      <c r="J199" s="192"/>
      <c r="K199" s="193"/>
    </row>
    <row r="200" ht="37.5" customHeight="1">
      <c r="B200" s="186" t="str">
        <f t="shared" si="8"/>
        <v>Unused</v>
      </c>
      <c r="C200" s="194" t="s">
        <v>349</v>
      </c>
      <c r="D200" s="197"/>
      <c r="E200" s="197"/>
      <c r="F200" s="197"/>
      <c r="G200" s="197"/>
      <c r="H200" s="198"/>
      <c r="I200" s="199"/>
      <c r="J200" s="192"/>
      <c r="K200" s="193"/>
    </row>
    <row r="201" ht="37.5" customHeight="1">
      <c r="B201" s="186" t="str">
        <f t="shared" si="8"/>
        <v>Unused</v>
      </c>
      <c r="C201" s="187" t="s">
        <v>350</v>
      </c>
      <c r="D201" s="200"/>
      <c r="E201" s="200"/>
      <c r="F201" s="200"/>
      <c r="G201" s="200"/>
      <c r="H201" s="190"/>
      <c r="I201" s="191"/>
      <c r="J201" s="192"/>
      <c r="K201" s="193"/>
    </row>
    <row r="202" ht="37.5" customHeight="1">
      <c r="B202" s="186" t="str">
        <f t="shared" si="8"/>
        <v>Unused</v>
      </c>
      <c r="C202" s="194" t="s">
        <v>351</v>
      </c>
      <c r="D202" s="197"/>
      <c r="E202" s="197"/>
      <c r="F202" s="197"/>
      <c r="G202" s="197"/>
      <c r="H202" s="198"/>
      <c r="I202" s="199"/>
      <c r="J202" s="192"/>
      <c r="K202" s="193"/>
    </row>
    <row r="203" ht="37.5" customHeight="1">
      <c r="B203" s="186" t="str">
        <f t="shared" si="8"/>
        <v>Unused</v>
      </c>
      <c r="C203" s="187" t="s">
        <v>352</v>
      </c>
      <c r="D203" s="200"/>
      <c r="E203" s="200"/>
      <c r="F203" s="200"/>
      <c r="G203" s="200"/>
      <c r="H203" s="190"/>
      <c r="I203" s="191"/>
      <c r="J203" s="192"/>
      <c r="K203" s="193"/>
    </row>
    <row r="204" ht="37.5" customHeight="1">
      <c r="B204" s="186" t="str">
        <f t="shared" si="8"/>
        <v>Unused</v>
      </c>
      <c r="C204" s="194" t="s">
        <v>353</v>
      </c>
      <c r="D204" s="197"/>
      <c r="E204" s="197"/>
      <c r="F204" s="197"/>
      <c r="G204" s="197"/>
      <c r="H204" s="198"/>
      <c r="I204" s="199"/>
      <c r="J204" s="192"/>
      <c r="K204" s="193"/>
    </row>
    <row r="205" ht="37.5" customHeight="1">
      <c r="B205" s="186" t="str">
        <f t="shared" si="8"/>
        <v>Unused</v>
      </c>
      <c r="C205" s="187" t="s">
        <v>354</v>
      </c>
      <c r="D205" s="200"/>
      <c r="E205" s="200"/>
      <c r="F205" s="200"/>
      <c r="G205" s="200"/>
      <c r="H205" s="190"/>
      <c r="I205" s="191"/>
      <c r="J205" s="192"/>
      <c r="K205" s="193"/>
    </row>
    <row r="206" ht="37.5" customHeight="1">
      <c r="B206" s="186" t="str">
        <f t="shared" si="8"/>
        <v>Unused</v>
      </c>
      <c r="C206" s="194" t="s">
        <v>355</v>
      </c>
      <c r="D206" s="197"/>
      <c r="E206" s="197"/>
      <c r="F206" s="197"/>
      <c r="G206" s="197"/>
      <c r="H206" s="198"/>
      <c r="I206" s="199"/>
      <c r="J206" s="192"/>
      <c r="K206" s="193"/>
    </row>
    <row r="207" ht="37.5" customHeight="1">
      <c r="B207" s="186" t="str">
        <f t="shared" si="8"/>
        <v>Unused</v>
      </c>
      <c r="C207" s="187" t="s">
        <v>356</v>
      </c>
      <c r="D207" s="200"/>
      <c r="E207" s="200"/>
      <c r="F207" s="200"/>
      <c r="G207" s="200"/>
      <c r="H207" s="190"/>
      <c r="I207" s="191"/>
      <c r="J207" s="192"/>
      <c r="K207" s="193"/>
    </row>
    <row r="208" ht="37.5" customHeight="1">
      <c r="B208" s="186" t="str">
        <f t="shared" si="8"/>
        <v>Unused</v>
      </c>
      <c r="C208" s="194" t="s">
        <v>357</v>
      </c>
      <c r="D208" s="197"/>
      <c r="E208" s="197"/>
      <c r="F208" s="197"/>
      <c r="G208" s="197"/>
      <c r="H208" s="198"/>
      <c r="I208" s="199"/>
      <c r="J208" s="192"/>
      <c r="K208" s="193"/>
    </row>
    <row r="209" ht="37.5" customHeight="1">
      <c r="B209" s="186" t="str">
        <f t="shared" si="8"/>
        <v>Unused</v>
      </c>
      <c r="C209" s="187" t="s">
        <v>358</v>
      </c>
      <c r="D209" s="200"/>
      <c r="E209" s="200"/>
      <c r="F209" s="200"/>
      <c r="G209" s="200"/>
      <c r="H209" s="190"/>
      <c r="I209" s="191"/>
      <c r="J209" s="192"/>
      <c r="K209" s="193"/>
    </row>
    <row r="210" ht="37.5" customHeight="1">
      <c r="B210" s="186" t="str">
        <f t="shared" si="8"/>
        <v>Unused</v>
      </c>
      <c r="C210" s="194" t="s">
        <v>359</v>
      </c>
      <c r="D210" s="197"/>
      <c r="E210" s="197"/>
      <c r="F210" s="197"/>
      <c r="G210" s="197"/>
      <c r="H210" s="198"/>
      <c r="I210" s="199"/>
      <c r="J210" s="192"/>
      <c r="K210" s="193"/>
    </row>
    <row r="211" ht="37.5" customHeight="1">
      <c r="B211" s="186" t="str">
        <f t="shared" si="8"/>
        <v>Unused</v>
      </c>
      <c r="C211" s="187" t="s">
        <v>360</v>
      </c>
      <c r="D211" s="200"/>
      <c r="E211" s="200"/>
      <c r="F211" s="200"/>
      <c r="G211" s="200"/>
      <c r="H211" s="190"/>
      <c r="I211" s="191"/>
      <c r="J211" s="192"/>
      <c r="K211" s="193"/>
    </row>
    <row r="212" ht="37.5" customHeight="1">
      <c r="B212" s="186" t="str">
        <f t="shared" si="8"/>
        <v>Unused</v>
      </c>
      <c r="C212" s="194" t="s">
        <v>361</v>
      </c>
      <c r="D212" s="197"/>
      <c r="E212" s="197"/>
      <c r="F212" s="197"/>
      <c r="G212" s="197"/>
      <c r="H212" s="198"/>
      <c r="I212" s="199"/>
      <c r="J212" s="192"/>
      <c r="K212" s="193"/>
    </row>
    <row r="213" ht="37.5" customHeight="1">
      <c r="B213" s="186" t="str">
        <f t="shared" si="8"/>
        <v>Unused</v>
      </c>
      <c r="C213" s="187" t="s">
        <v>362</v>
      </c>
      <c r="D213" s="200"/>
      <c r="E213" s="200"/>
      <c r="F213" s="200"/>
      <c r="G213" s="200"/>
      <c r="H213" s="190"/>
      <c r="I213" s="191"/>
      <c r="J213" s="192"/>
      <c r="K213" s="193"/>
    </row>
    <row r="214" ht="37.5" customHeight="1">
      <c r="B214" s="186" t="str">
        <f t="shared" si="8"/>
        <v>Unused</v>
      </c>
      <c r="C214" s="194" t="s">
        <v>363</v>
      </c>
      <c r="D214" s="197"/>
      <c r="E214" s="197"/>
      <c r="F214" s="197"/>
      <c r="G214" s="197"/>
      <c r="H214" s="198"/>
      <c r="I214" s="199"/>
      <c r="J214" s="192"/>
      <c r="K214" s="193"/>
    </row>
    <row r="215" ht="37.5" customHeight="1">
      <c r="B215" s="186" t="str">
        <f t="shared" si="8"/>
        <v>Unused</v>
      </c>
      <c r="C215" s="187" t="s">
        <v>364</v>
      </c>
      <c r="D215" s="200"/>
      <c r="E215" s="200"/>
      <c r="F215" s="200"/>
      <c r="G215" s="200"/>
      <c r="H215" s="190"/>
      <c r="I215" s="191"/>
      <c r="J215" s="192"/>
      <c r="K215" s="193"/>
    </row>
    <row r="216" ht="37.5" customHeight="1">
      <c r="B216" s="186" t="str">
        <f t="shared" si="8"/>
        <v>Unused</v>
      </c>
      <c r="C216" s="194" t="s">
        <v>365</v>
      </c>
      <c r="D216" s="197"/>
      <c r="E216" s="197"/>
      <c r="F216" s="197"/>
      <c r="G216" s="197"/>
      <c r="H216" s="198"/>
      <c r="I216" s="199"/>
      <c r="J216" s="192"/>
      <c r="K216" s="193"/>
    </row>
    <row r="217" ht="37.5" customHeight="1">
      <c r="B217" s="186" t="str">
        <f t="shared" si="8"/>
        <v>Unused</v>
      </c>
      <c r="C217" s="187" t="s">
        <v>366</v>
      </c>
      <c r="D217" s="200"/>
      <c r="E217" s="200"/>
      <c r="F217" s="200"/>
      <c r="G217" s="200"/>
      <c r="H217" s="190"/>
      <c r="I217" s="191"/>
      <c r="J217" s="192"/>
      <c r="K217" s="193"/>
    </row>
    <row r="218" ht="37.5" customHeight="1">
      <c r="B218" s="186" t="str">
        <f t="shared" si="8"/>
        <v>Unused</v>
      </c>
      <c r="C218" s="194" t="s">
        <v>367</v>
      </c>
      <c r="D218" s="197"/>
      <c r="E218" s="197"/>
      <c r="F218" s="197"/>
      <c r="G218" s="197"/>
      <c r="H218" s="198"/>
      <c r="I218" s="199"/>
      <c r="J218" s="192"/>
      <c r="K218" s="193"/>
    </row>
    <row r="219" ht="37.5" customHeight="1">
      <c r="B219" s="186" t="str">
        <f t="shared" si="8"/>
        <v>Unused</v>
      </c>
      <c r="C219" s="187" t="s">
        <v>368</v>
      </c>
      <c r="D219" s="200"/>
      <c r="E219" s="200"/>
      <c r="F219" s="200"/>
      <c r="G219" s="200"/>
      <c r="H219" s="190"/>
      <c r="I219" s="191"/>
      <c r="J219" s="192"/>
      <c r="K219" s="193"/>
    </row>
    <row r="220" ht="37.5" customHeight="1">
      <c r="B220" s="186" t="str">
        <f t="shared" si="8"/>
        <v>Unused</v>
      </c>
      <c r="C220" s="194" t="s">
        <v>369</v>
      </c>
      <c r="D220" s="197"/>
      <c r="E220" s="197"/>
      <c r="F220" s="197"/>
      <c r="G220" s="197"/>
      <c r="H220" s="198"/>
      <c r="I220" s="199"/>
      <c r="J220" s="192"/>
      <c r="K220" s="193"/>
    </row>
    <row r="221" ht="37.5" customHeight="1">
      <c r="B221" s="186" t="str">
        <f t="shared" si="8"/>
        <v>Unused</v>
      </c>
      <c r="C221" s="187" t="s">
        <v>370</v>
      </c>
      <c r="D221" s="200"/>
      <c r="E221" s="200"/>
      <c r="F221" s="200"/>
      <c r="G221" s="200"/>
      <c r="H221" s="190"/>
      <c r="I221" s="191"/>
      <c r="J221" s="192"/>
      <c r="K221" s="193"/>
    </row>
    <row r="222" ht="37.5" customHeight="1">
      <c r="B222" s="186" t="str">
        <f t="shared" si="8"/>
        <v>Unused</v>
      </c>
      <c r="C222" s="194" t="s">
        <v>371</v>
      </c>
      <c r="D222" s="197"/>
      <c r="E222" s="197"/>
      <c r="F222" s="197"/>
      <c r="G222" s="197"/>
      <c r="H222" s="198"/>
      <c r="I222" s="199"/>
      <c r="J222" s="192"/>
      <c r="K222" s="193"/>
    </row>
    <row r="223" ht="37.5" customHeight="1">
      <c r="B223" s="186" t="str">
        <f t="shared" si="8"/>
        <v>Unused</v>
      </c>
      <c r="C223" s="187" t="s">
        <v>372</v>
      </c>
      <c r="D223" s="200"/>
      <c r="E223" s="200"/>
      <c r="F223" s="200"/>
      <c r="G223" s="200"/>
      <c r="H223" s="190"/>
      <c r="I223" s="191"/>
      <c r="J223" s="192"/>
      <c r="K223" s="193"/>
    </row>
    <row r="224" ht="37.5" customHeight="1">
      <c r="B224" s="186" t="str">
        <f t="shared" si="8"/>
        <v>Unused</v>
      </c>
      <c r="C224" s="194" t="s">
        <v>373</v>
      </c>
      <c r="D224" s="197"/>
      <c r="E224" s="197"/>
      <c r="F224" s="197"/>
      <c r="G224" s="197"/>
      <c r="H224" s="198"/>
      <c r="I224" s="199"/>
      <c r="J224" s="192"/>
      <c r="K224" s="193"/>
    </row>
    <row r="225" ht="37.5" customHeight="1">
      <c r="B225" s="186" t="str">
        <f t="shared" si="8"/>
        <v>Unused</v>
      </c>
      <c r="C225" s="187" t="s">
        <v>374</v>
      </c>
      <c r="D225" s="200"/>
      <c r="E225" s="200"/>
      <c r="F225" s="200"/>
      <c r="G225" s="200"/>
      <c r="H225" s="190"/>
      <c r="I225" s="191"/>
      <c r="J225" s="192"/>
      <c r="K225" s="193"/>
    </row>
    <row r="226" ht="37.5" customHeight="1">
      <c r="B226" s="186" t="str">
        <f t="shared" si="8"/>
        <v>Unused</v>
      </c>
      <c r="C226" s="194" t="s">
        <v>375</v>
      </c>
      <c r="D226" s="197"/>
      <c r="E226" s="197"/>
      <c r="F226" s="197"/>
      <c r="G226" s="197"/>
      <c r="H226" s="198"/>
      <c r="I226" s="199"/>
      <c r="J226" s="192"/>
      <c r="K226" s="193"/>
    </row>
    <row r="227" ht="37.5" customHeight="1">
      <c r="B227" s="186" t="str">
        <f t="shared" si="8"/>
        <v>Unused</v>
      </c>
      <c r="C227" s="187" t="s">
        <v>376</v>
      </c>
      <c r="D227" s="200"/>
      <c r="E227" s="200"/>
      <c r="F227" s="200"/>
      <c r="G227" s="200"/>
      <c r="H227" s="190"/>
      <c r="I227" s="191"/>
      <c r="J227" s="192"/>
      <c r="K227" s="193"/>
    </row>
    <row r="228" ht="37.5" customHeight="1">
      <c r="B228" s="186" t="str">
        <f t="shared" si="8"/>
        <v>Unused</v>
      </c>
      <c r="C228" s="194" t="s">
        <v>377</v>
      </c>
      <c r="D228" s="197"/>
      <c r="E228" s="197"/>
      <c r="F228" s="197"/>
      <c r="G228" s="197"/>
      <c r="H228" s="198"/>
      <c r="I228" s="199"/>
      <c r="J228" s="192"/>
      <c r="K228" s="193"/>
    </row>
    <row r="229" ht="37.5" customHeight="1">
      <c r="B229" s="186" t="str">
        <f t="shared" si="8"/>
        <v>Unused</v>
      </c>
      <c r="C229" s="187" t="s">
        <v>378</v>
      </c>
      <c r="D229" s="200"/>
      <c r="E229" s="200"/>
      <c r="F229" s="200"/>
      <c r="G229" s="200"/>
      <c r="H229" s="190"/>
      <c r="I229" s="191"/>
      <c r="J229" s="192"/>
      <c r="K229" s="193"/>
    </row>
    <row r="230" ht="37.5" customHeight="1">
      <c r="B230" s="186" t="str">
        <f t="shared" si="8"/>
        <v>Unused</v>
      </c>
      <c r="C230" s="194" t="s">
        <v>379</v>
      </c>
      <c r="D230" s="197"/>
      <c r="E230" s="197"/>
      <c r="F230" s="197"/>
      <c r="G230" s="197"/>
      <c r="H230" s="198"/>
      <c r="I230" s="199"/>
      <c r="J230" s="192"/>
      <c r="K230" s="193"/>
    </row>
    <row r="231" ht="37.5" customHeight="1">
      <c r="B231" s="186" t="str">
        <f t="shared" si="8"/>
        <v>Unused</v>
      </c>
      <c r="C231" s="187" t="s">
        <v>380</v>
      </c>
      <c r="D231" s="200"/>
      <c r="E231" s="200"/>
      <c r="F231" s="200"/>
      <c r="G231" s="200"/>
      <c r="H231" s="190"/>
      <c r="I231" s="191"/>
      <c r="J231" s="192"/>
      <c r="K231" s="193"/>
    </row>
    <row r="232" ht="37.5" customHeight="1">
      <c r="B232" s="186" t="str">
        <f t="shared" si="8"/>
        <v>Unused</v>
      </c>
      <c r="C232" s="194" t="s">
        <v>381</v>
      </c>
      <c r="D232" s="197"/>
      <c r="E232" s="197"/>
      <c r="F232" s="197"/>
      <c r="G232" s="197"/>
      <c r="H232" s="198"/>
      <c r="I232" s="199"/>
      <c r="J232" s="192"/>
      <c r="K232" s="193"/>
    </row>
    <row r="233" ht="37.5" customHeight="1">
      <c r="B233" s="186" t="str">
        <f t="shared" si="8"/>
        <v>Unused</v>
      </c>
      <c r="C233" s="187" t="s">
        <v>382</v>
      </c>
      <c r="D233" s="200"/>
      <c r="E233" s="200"/>
      <c r="F233" s="200"/>
      <c r="G233" s="200"/>
      <c r="H233" s="190"/>
      <c r="I233" s="191"/>
      <c r="J233" s="192"/>
      <c r="K233" s="193"/>
    </row>
    <row r="234" ht="37.5" customHeight="1">
      <c r="B234" s="186" t="str">
        <f t="shared" si="8"/>
        <v>Unused</v>
      </c>
      <c r="C234" s="194" t="s">
        <v>383</v>
      </c>
      <c r="D234" s="197"/>
      <c r="E234" s="197"/>
      <c r="F234" s="197"/>
      <c r="G234" s="197"/>
      <c r="H234" s="198"/>
      <c r="I234" s="199"/>
      <c r="J234" s="192"/>
      <c r="K234" s="193"/>
    </row>
    <row r="235" ht="37.5" customHeight="1">
      <c r="B235" s="186" t="str">
        <f t="shared" si="8"/>
        <v>Unused</v>
      </c>
      <c r="C235" s="187" t="s">
        <v>384</v>
      </c>
      <c r="D235" s="200"/>
      <c r="E235" s="200"/>
      <c r="F235" s="200"/>
      <c r="G235" s="200"/>
      <c r="H235" s="190"/>
      <c r="I235" s="191"/>
      <c r="J235" s="192"/>
      <c r="K235" s="193"/>
    </row>
    <row r="236" ht="37.5" customHeight="1">
      <c r="B236" s="186" t="str">
        <f t="shared" si="8"/>
        <v>Unused</v>
      </c>
      <c r="C236" s="194" t="s">
        <v>385</v>
      </c>
      <c r="D236" s="197"/>
      <c r="E236" s="197"/>
      <c r="F236" s="197"/>
      <c r="G236" s="197"/>
      <c r="H236" s="198"/>
      <c r="I236" s="199"/>
      <c r="J236" s="192"/>
      <c r="K236" s="193"/>
    </row>
    <row r="237" ht="37.5" customHeight="1">
      <c r="B237" s="186" t="str">
        <f t="shared" si="8"/>
        <v>Unused</v>
      </c>
      <c r="C237" s="187" t="s">
        <v>386</v>
      </c>
      <c r="D237" s="200"/>
      <c r="E237" s="200"/>
      <c r="F237" s="200"/>
      <c r="G237" s="200"/>
      <c r="H237" s="190"/>
      <c r="I237" s="191"/>
      <c r="J237" s="192"/>
      <c r="K237" s="193"/>
    </row>
    <row r="238" ht="37.5" customHeight="1">
      <c r="B238" s="186" t="str">
        <f t="shared" si="8"/>
        <v>Unused</v>
      </c>
      <c r="C238" s="194" t="s">
        <v>387</v>
      </c>
      <c r="D238" s="197"/>
      <c r="E238" s="197"/>
      <c r="F238" s="197"/>
      <c r="G238" s="197"/>
      <c r="H238" s="198"/>
      <c r="I238" s="199"/>
      <c r="J238" s="192"/>
      <c r="K238" s="193"/>
    </row>
    <row r="239" ht="37.5" customHeight="1">
      <c r="B239" s="186" t="str">
        <f t="shared" si="8"/>
        <v>Unused</v>
      </c>
      <c r="C239" s="187" t="s">
        <v>388</v>
      </c>
      <c r="D239" s="200"/>
      <c r="E239" s="200"/>
      <c r="F239" s="200"/>
      <c r="G239" s="200"/>
      <c r="H239" s="190"/>
      <c r="I239" s="191"/>
      <c r="J239" s="192"/>
      <c r="K239" s="193"/>
    </row>
    <row r="240" ht="37.5" customHeight="1">
      <c r="B240" s="186" t="str">
        <f t="shared" si="8"/>
        <v>Unused</v>
      </c>
      <c r="C240" s="194" t="s">
        <v>389</v>
      </c>
      <c r="D240" s="197"/>
      <c r="E240" s="197"/>
      <c r="F240" s="197"/>
      <c r="G240" s="197"/>
      <c r="H240" s="198"/>
      <c r="I240" s="199"/>
      <c r="J240" s="192"/>
      <c r="K240" s="193"/>
    </row>
    <row r="241" ht="37.5" customHeight="1">
      <c r="B241" s="186" t="str">
        <f t="shared" si="8"/>
        <v>Unused</v>
      </c>
      <c r="C241" s="187" t="s">
        <v>390</v>
      </c>
      <c r="D241" s="200"/>
      <c r="E241" s="200"/>
      <c r="F241" s="200"/>
      <c r="G241" s="200"/>
      <c r="H241" s="190"/>
      <c r="I241" s="191"/>
      <c r="J241" s="192"/>
      <c r="K241" s="193"/>
    </row>
    <row r="242" ht="37.5" customHeight="1">
      <c r="B242" s="186" t="str">
        <f t="shared" si="8"/>
        <v>Unused</v>
      </c>
      <c r="C242" s="194" t="s">
        <v>391</v>
      </c>
      <c r="D242" s="197"/>
      <c r="E242" s="197"/>
      <c r="F242" s="197"/>
      <c r="G242" s="197"/>
      <c r="H242" s="198"/>
      <c r="I242" s="199"/>
      <c r="J242" s="192"/>
      <c r="K242" s="193"/>
    </row>
    <row r="243" ht="37.5" customHeight="1">
      <c r="B243" s="186" t="str">
        <f t="shared" si="8"/>
        <v>Unused</v>
      </c>
      <c r="C243" s="187" t="s">
        <v>392</v>
      </c>
      <c r="D243" s="200"/>
      <c r="E243" s="200"/>
      <c r="F243" s="200"/>
      <c r="G243" s="200"/>
      <c r="H243" s="190"/>
      <c r="I243" s="191"/>
      <c r="J243" s="192"/>
      <c r="K243" s="193"/>
    </row>
    <row r="244" ht="37.5" customHeight="1">
      <c r="B244" s="186" t="str">
        <f t="shared" si="8"/>
        <v>Unused</v>
      </c>
      <c r="C244" s="194" t="s">
        <v>393</v>
      </c>
      <c r="D244" s="197"/>
      <c r="E244" s="197"/>
      <c r="F244" s="197"/>
      <c r="G244" s="197"/>
      <c r="H244" s="198"/>
      <c r="I244" s="199"/>
      <c r="J244" s="192"/>
      <c r="K244" s="193"/>
    </row>
    <row r="245" ht="37.5" customHeight="1">
      <c r="B245" s="186" t="str">
        <f t="shared" si="8"/>
        <v>Unused</v>
      </c>
      <c r="C245" s="187" t="s">
        <v>394</v>
      </c>
      <c r="D245" s="200"/>
      <c r="E245" s="200"/>
      <c r="F245" s="200"/>
      <c r="G245" s="200"/>
      <c r="H245" s="190"/>
      <c r="I245" s="191"/>
      <c r="J245" s="192"/>
      <c r="K245" s="193"/>
    </row>
    <row r="246" ht="37.5" customHeight="1">
      <c r="B246" s="186" t="str">
        <f t="shared" si="8"/>
        <v>Unused</v>
      </c>
      <c r="C246" s="194" t="s">
        <v>395</v>
      </c>
      <c r="D246" s="197"/>
      <c r="E246" s="197"/>
      <c r="F246" s="197"/>
      <c r="G246" s="197"/>
      <c r="H246" s="198"/>
      <c r="I246" s="199"/>
      <c r="J246" s="192"/>
      <c r="K246" s="193"/>
    </row>
    <row r="247" ht="37.5" customHeight="1">
      <c r="B247" s="186" t="str">
        <f t="shared" si="8"/>
        <v>Unused</v>
      </c>
      <c r="C247" s="187" t="s">
        <v>396</v>
      </c>
      <c r="D247" s="200"/>
      <c r="E247" s="200"/>
      <c r="F247" s="200"/>
      <c r="G247" s="200"/>
      <c r="H247" s="190"/>
      <c r="I247" s="191"/>
      <c r="J247" s="192"/>
      <c r="K247" s="193"/>
    </row>
    <row r="248" ht="37.5" customHeight="1">
      <c r="B248" s="186" t="str">
        <f t="shared" si="8"/>
        <v>Unused</v>
      </c>
      <c r="C248" s="194" t="s">
        <v>397</v>
      </c>
      <c r="D248" s="197"/>
      <c r="E248" s="197"/>
      <c r="F248" s="197"/>
      <c r="G248" s="197"/>
      <c r="H248" s="198"/>
      <c r="I248" s="199"/>
      <c r="J248" s="192"/>
      <c r="K248" s="193"/>
    </row>
    <row r="249" ht="37.5" customHeight="1">
      <c r="B249" s="186" t="str">
        <f t="shared" si="8"/>
        <v>Unused</v>
      </c>
      <c r="C249" s="187" t="s">
        <v>398</v>
      </c>
      <c r="D249" s="200"/>
      <c r="E249" s="200"/>
      <c r="F249" s="200"/>
      <c r="G249" s="200"/>
      <c r="H249" s="190"/>
      <c r="I249" s="191"/>
      <c r="J249" s="192"/>
      <c r="K249" s="193"/>
    </row>
    <row r="250" ht="37.5" customHeight="1">
      <c r="B250" s="186" t="str">
        <f t="shared" si="8"/>
        <v>Unused</v>
      </c>
      <c r="C250" s="194" t="s">
        <v>399</v>
      </c>
      <c r="D250" s="197"/>
      <c r="E250" s="197"/>
      <c r="F250" s="197"/>
      <c r="G250" s="197"/>
      <c r="H250" s="198"/>
      <c r="I250" s="199"/>
      <c r="J250" s="192"/>
      <c r="K250" s="193"/>
    </row>
    <row r="251" ht="37.5" customHeight="1">
      <c r="B251" s="186" t="str">
        <f t="shared" si="8"/>
        <v>Unused</v>
      </c>
      <c r="C251" s="187" t="s">
        <v>400</v>
      </c>
      <c r="D251" s="200"/>
      <c r="E251" s="200"/>
      <c r="F251" s="200"/>
      <c r="G251" s="200"/>
      <c r="H251" s="190"/>
      <c r="I251" s="191"/>
      <c r="J251" s="192"/>
      <c r="K251" s="193"/>
    </row>
    <row r="252" ht="37.5" customHeight="1">
      <c r="B252" s="186" t="str">
        <f t="shared" si="8"/>
        <v>Unused</v>
      </c>
      <c r="C252" s="194" t="s">
        <v>401</v>
      </c>
      <c r="D252" s="197"/>
      <c r="E252" s="197"/>
      <c r="F252" s="197"/>
      <c r="G252" s="197"/>
      <c r="H252" s="198"/>
      <c r="I252" s="199"/>
      <c r="J252" s="192"/>
      <c r="K252" s="193"/>
    </row>
    <row r="253" ht="37.5" customHeight="1">
      <c r="B253" s="186" t="str">
        <f t="shared" si="8"/>
        <v>Unused</v>
      </c>
      <c r="C253" s="187" t="s">
        <v>402</v>
      </c>
      <c r="D253" s="200"/>
      <c r="E253" s="200"/>
      <c r="F253" s="200"/>
      <c r="G253" s="200"/>
      <c r="H253" s="190"/>
      <c r="I253" s="191"/>
      <c r="J253" s="192"/>
      <c r="K253" s="193"/>
    </row>
    <row r="254" ht="37.5" customHeight="1">
      <c r="B254" s="186" t="str">
        <f t="shared" si="8"/>
        <v>Unused</v>
      </c>
      <c r="C254" s="194" t="s">
        <v>403</v>
      </c>
      <c r="D254" s="197"/>
      <c r="E254" s="197"/>
      <c r="F254" s="197"/>
      <c r="G254" s="197"/>
      <c r="H254" s="198"/>
      <c r="I254" s="199"/>
      <c r="J254" s="192"/>
      <c r="K254" s="193"/>
    </row>
    <row r="255" ht="37.5" customHeight="1">
      <c r="B255" s="186" t="str">
        <f t="shared" si="8"/>
        <v>Unused</v>
      </c>
      <c r="C255" s="187" t="s">
        <v>404</v>
      </c>
      <c r="D255" s="200"/>
      <c r="E255" s="200"/>
      <c r="F255" s="200"/>
      <c r="G255" s="200"/>
      <c r="H255" s="190"/>
      <c r="I255" s="191"/>
      <c r="J255" s="192"/>
      <c r="K255" s="193"/>
    </row>
    <row r="256" ht="37.5" customHeight="1">
      <c r="B256" s="186" t="str">
        <f t="shared" si="8"/>
        <v>Unused</v>
      </c>
      <c r="C256" s="194" t="s">
        <v>405</v>
      </c>
      <c r="D256" s="197"/>
      <c r="E256" s="197"/>
      <c r="F256" s="197"/>
      <c r="G256" s="197"/>
      <c r="H256" s="198"/>
      <c r="I256" s="199"/>
      <c r="J256" s="192"/>
      <c r="K256" s="193"/>
    </row>
    <row r="257" ht="37.5" customHeight="1">
      <c r="B257" s="186" t="str">
        <f t="shared" si="8"/>
        <v>Unused</v>
      </c>
      <c r="C257" s="187" t="s">
        <v>406</v>
      </c>
      <c r="D257" s="200"/>
      <c r="E257" s="200"/>
      <c r="F257" s="200"/>
      <c r="G257" s="200"/>
      <c r="H257" s="190"/>
      <c r="I257" s="191"/>
      <c r="J257" s="192"/>
      <c r="K257" s="193"/>
    </row>
    <row r="258" ht="37.5" customHeight="1">
      <c r="B258" s="186" t="str">
        <f t="shared" si="8"/>
        <v>Unused</v>
      </c>
      <c r="C258" s="194" t="s">
        <v>407</v>
      </c>
      <c r="D258" s="197"/>
      <c r="E258" s="197"/>
      <c r="F258" s="197"/>
      <c r="G258" s="197"/>
      <c r="H258" s="198"/>
      <c r="I258" s="199"/>
      <c r="J258" s="192"/>
      <c r="K258" s="193"/>
    </row>
    <row r="259" ht="37.5" customHeight="1">
      <c r="B259" s="186" t="str">
        <f t="shared" si="8"/>
        <v>Unused</v>
      </c>
      <c r="C259" s="187" t="s">
        <v>408</v>
      </c>
      <c r="D259" s="200"/>
      <c r="E259" s="200"/>
      <c r="F259" s="200"/>
      <c r="G259" s="200"/>
      <c r="H259" s="190"/>
      <c r="I259" s="191"/>
      <c r="J259" s="192"/>
      <c r="K259" s="193"/>
    </row>
    <row r="260" ht="37.5" customHeight="1">
      <c r="B260" s="186" t="str">
        <f t="shared" si="8"/>
        <v>Unused</v>
      </c>
      <c r="C260" s="194" t="s">
        <v>409</v>
      </c>
      <c r="D260" s="197"/>
      <c r="E260" s="197"/>
      <c r="F260" s="197"/>
      <c r="G260" s="197"/>
      <c r="H260" s="198"/>
      <c r="I260" s="199"/>
      <c r="J260" s="192"/>
      <c r="K260" s="193"/>
    </row>
    <row r="261" ht="37.5" customHeight="1">
      <c r="B261" s="186" t="str">
        <f t="shared" si="8"/>
        <v>Unused</v>
      </c>
      <c r="C261" s="187" t="s">
        <v>410</v>
      </c>
      <c r="D261" s="200"/>
      <c r="E261" s="200"/>
      <c r="F261" s="200"/>
      <c r="G261" s="200"/>
      <c r="H261" s="190"/>
      <c r="I261" s="191"/>
      <c r="J261" s="192"/>
      <c r="K261" s="193"/>
    </row>
    <row r="262" ht="37.5" customHeight="1">
      <c r="B262" s="186" t="str">
        <f t="shared" si="8"/>
        <v>Unused</v>
      </c>
      <c r="C262" s="194" t="s">
        <v>411</v>
      </c>
      <c r="D262" s="197"/>
      <c r="E262" s="197"/>
      <c r="F262" s="197"/>
      <c r="G262" s="197"/>
      <c r="H262" s="198"/>
      <c r="I262" s="199"/>
      <c r="J262" s="192"/>
      <c r="K262" s="193"/>
    </row>
    <row r="263" ht="37.5" customHeight="1">
      <c r="B263" s="186" t="str">
        <f t="shared" si="8"/>
        <v>Unused</v>
      </c>
      <c r="C263" s="187" t="s">
        <v>412</v>
      </c>
      <c r="D263" s="200"/>
      <c r="E263" s="200"/>
      <c r="F263" s="200"/>
      <c r="G263" s="200"/>
      <c r="H263" s="190"/>
      <c r="I263" s="191"/>
      <c r="J263" s="192"/>
      <c r="K263" s="193"/>
    </row>
    <row r="264" ht="37.5" customHeight="1">
      <c r="B264" s="186" t="str">
        <f t="shared" si="8"/>
        <v>Unused</v>
      </c>
      <c r="C264" s="194" t="s">
        <v>413</v>
      </c>
      <c r="D264" s="197"/>
      <c r="E264" s="197"/>
      <c r="F264" s="197"/>
      <c r="G264" s="197"/>
      <c r="H264" s="198"/>
      <c r="I264" s="199"/>
      <c r="J264" s="192"/>
      <c r="K264" s="193"/>
    </row>
    <row r="265" ht="37.5" customHeight="1">
      <c r="B265" s="186" t="str">
        <f t="shared" si="8"/>
        <v>Unused</v>
      </c>
      <c r="C265" s="187" t="s">
        <v>414</v>
      </c>
      <c r="D265" s="200"/>
      <c r="E265" s="200"/>
      <c r="F265" s="200"/>
      <c r="G265" s="200"/>
      <c r="H265" s="190"/>
      <c r="I265" s="191"/>
      <c r="J265" s="192"/>
      <c r="K265" s="193"/>
    </row>
    <row r="266" ht="37.5" customHeight="1">
      <c r="B266" s="186" t="str">
        <f t="shared" si="8"/>
        <v>Unused</v>
      </c>
      <c r="C266" s="194" t="s">
        <v>415</v>
      </c>
      <c r="D266" s="197"/>
      <c r="E266" s="197"/>
      <c r="F266" s="197"/>
      <c r="G266" s="197"/>
      <c r="H266" s="198"/>
      <c r="I266" s="199"/>
      <c r="J266" s="192"/>
      <c r="K266" s="193"/>
    </row>
    <row r="267" ht="37.5" customHeight="1">
      <c r="B267" s="186" t="str">
        <f t="shared" si="8"/>
        <v>Unused</v>
      </c>
      <c r="C267" s="187" t="s">
        <v>416</v>
      </c>
      <c r="D267" s="200"/>
      <c r="E267" s="200"/>
      <c r="F267" s="200"/>
      <c r="G267" s="200"/>
      <c r="H267" s="190"/>
      <c r="I267" s="191"/>
      <c r="J267" s="192"/>
      <c r="K267" s="193"/>
    </row>
    <row r="268" ht="37.5" customHeight="1">
      <c r="B268" s="186" t="str">
        <f t="shared" si="8"/>
        <v>Unused</v>
      </c>
      <c r="C268" s="194" t="s">
        <v>417</v>
      </c>
      <c r="D268" s="197"/>
      <c r="E268" s="197"/>
      <c r="F268" s="197"/>
      <c r="G268" s="197"/>
      <c r="H268" s="198"/>
      <c r="I268" s="199"/>
      <c r="J268" s="192"/>
      <c r="K268" s="193"/>
    </row>
    <row r="269" ht="37.5" customHeight="1">
      <c r="B269" s="186" t="str">
        <f t="shared" si="8"/>
        <v>Unused</v>
      </c>
      <c r="C269" s="187" t="s">
        <v>418</v>
      </c>
      <c r="D269" s="200"/>
      <c r="E269" s="200"/>
      <c r="F269" s="200"/>
      <c r="G269" s="200"/>
      <c r="H269" s="190"/>
      <c r="I269" s="191"/>
      <c r="J269" s="192"/>
      <c r="K269" s="193"/>
    </row>
    <row r="270" ht="37.5" customHeight="1">
      <c r="B270" s="186" t="str">
        <f t="shared" si="8"/>
        <v>Unused</v>
      </c>
      <c r="C270" s="194" t="s">
        <v>419</v>
      </c>
      <c r="D270" s="197"/>
      <c r="E270" s="197"/>
      <c r="F270" s="197"/>
      <c r="G270" s="197"/>
      <c r="H270" s="198"/>
      <c r="I270" s="199"/>
      <c r="J270" s="192"/>
      <c r="K270" s="193"/>
    </row>
    <row r="271" ht="37.5" customHeight="1">
      <c r="B271" s="186" t="str">
        <f t="shared" si="8"/>
        <v>Unused</v>
      </c>
      <c r="C271" s="187" t="s">
        <v>420</v>
      </c>
      <c r="D271" s="200"/>
      <c r="E271" s="200"/>
      <c r="F271" s="200"/>
      <c r="G271" s="200"/>
      <c r="H271" s="190"/>
      <c r="I271" s="191"/>
      <c r="J271" s="192"/>
      <c r="K271" s="193"/>
    </row>
    <row r="272" ht="37.5" customHeight="1">
      <c r="B272" s="186" t="str">
        <f t="shared" si="8"/>
        <v>Unused</v>
      </c>
      <c r="C272" s="194" t="s">
        <v>421</v>
      </c>
      <c r="D272" s="197"/>
      <c r="E272" s="197"/>
      <c r="F272" s="197"/>
      <c r="G272" s="197"/>
      <c r="H272" s="198"/>
      <c r="I272" s="199"/>
      <c r="J272" s="192"/>
      <c r="K272" s="193"/>
    </row>
    <row r="273" ht="37.5" customHeight="1">
      <c r="B273" s="186" t="str">
        <f t="shared" si="8"/>
        <v>Unused</v>
      </c>
      <c r="C273" s="187" t="s">
        <v>422</v>
      </c>
      <c r="D273" s="200"/>
      <c r="E273" s="200"/>
      <c r="F273" s="200"/>
      <c r="G273" s="200"/>
      <c r="H273" s="190"/>
      <c r="I273" s="191"/>
      <c r="J273" s="192"/>
      <c r="K273" s="193"/>
    </row>
    <row r="274" ht="37.5" customHeight="1">
      <c r="B274" s="186" t="str">
        <f t="shared" si="8"/>
        <v>Unused</v>
      </c>
      <c r="C274" s="194" t="s">
        <v>423</v>
      </c>
      <c r="D274" s="197"/>
      <c r="E274" s="197"/>
      <c r="F274" s="197"/>
      <c r="G274" s="197"/>
      <c r="H274" s="198"/>
      <c r="I274" s="199"/>
      <c r="J274" s="192"/>
      <c r="K274" s="193"/>
    </row>
    <row r="275" ht="37.5" customHeight="1">
      <c r="B275" s="186" t="str">
        <f t="shared" si="8"/>
        <v>Unused</v>
      </c>
      <c r="C275" s="187" t="s">
        <v>424</v>
      </c>
      <c r="D275" s="200"/>
      <c r="E275" s="200"/>
      <c r="F275" s="200"/>
      <c r="G275" s="200"/>
      <c r="H275" s="190"/>
      <c r="I275" s="191"/>
      <c r="J275" s="192"/>
      <c r="K275" s="193"/>
    </row>
    <row r="276" ht="37.5" customHeight="1">
      <c r="B276" s="186" t="str">
        <f t="shared" si="8"/>
        <v>Unused</v>
      </c>
      <c r="C276" s="194" t="s">
        <v>425</v>
      </c>
      <c r="D276" s="197"/>
      <c r="E276" s="197"/>
      <c r="F276" s="197"/>
      <c r="G276" s="197"/>
      <c r="H276" s="198"/>
      <c r="I276" s="199"/>
      <c r="J276" s="192"/>
      <c r="K276" s="193"/>
    </row>
    <row r="277" ht="37.5" customHeight="1">
      <c r="B277" s="186" t="str">
        <f t="shared" si="8"/>
        <v>Unused</v>
      </c>
      <c r="C277" s="187" t="s">
        <v>426</v>
      </c>
      <c r="D277" s="200"/>
      <c r="E277" s="200"/>
      <c r="F277" s="200"/>
      <c r="G277" s="200"/>
      <c r="H277" s="190"/>
      <c r="I277" s="191"/>
      <c r="J277" s="192"/>
      <c r="K277" s="193"/>
    </row>
    <row r="278" ht="37.5" customHeight="1">
      <c r="B278" s="186" t="str">
        <f t="shared" si="8"/>
        <v>Unused</v>
      </c>
      <c r="C278" s="194" t="s">
        <v>427</v>
      </c>
      <c r="D278" s="197"/>
      <c r="E278" s="197"/>
      <c r="F278" s="197"/>
      <c r="G278" s="197"/>
      <c r="H278" s="198"/>
      <c r="I278" s="199"/>
      <c r="J278" s="192"/>
      <c r="K278" s="193"/>
    </row>
    <row r="279" ht="37.5" customHeight="1">
      <c r="B279" s="186" t="str">
        <f t="shared" si="8"/>
        <v>Unused</v>
      </c>
      <c r="C279" s="187" t="s">
        <v>428</v>
      </c>
      <c r="D279" s="200"/>
      <c r="E279" s="200"/>
      <c r="F279" s="200"/>
      <c r="G279" s="200"/>
      <c r="H279" s="190"/>
      <c r="I279" s="191"/>
      <c r="J279" s="192"/>
      <c r="K279" s="193"/>
    </row>
    <row r="280" ht="37.5" customHeight="1">
      <c r="B280" s="186" t="str">
        <f t="shared" si="8"/>
        <v>Unused</v>
      </c>
      <c r="C280" s="194" t="s">
        <v>429</v>
      </c>
      <c r="D280" s="197"/>
      <c r="E280" s="197"/>
      <c r="F280" s="197"/>
      <c r="G280" s="197"/>
      <c r="H280" s="198"/>
      <c r="I280" s="199"/>
      <c r="J280" s="192"/>
      <c r="K280" s="193"/>
    </row>
    <row r="281" ht="37.5" customHeight="1">
      <c r="B281" s="186" t="str">
        <f t="shared" si="8"/>
        <v>Unused</v>
      </c>
      <c r="C281" s="187" t="s">
        <v>430</v>
      </c>
      <c r="D281" s="200"/>
      <c r="E281" s="200"/>
      <c r="F281" s="200"/>
      <c r="G281" s="200"/>
      <c r="H281" s="190"/>
      <c r="I281" s="191"/>
      <c r="J281" s="192"/>
      <c r="K281" s="193"/>
    </row>
    <row r="282" ht="37.5" customHeight="1">
      <c r="B282" s="186" t="str">
        <f t="shared" si="8"/>
        <v>Unused</v>
      </c>
      <c r="C282" s="194" t="s">
        <v>431</v>
      </c>
      <c r="D282" s="197"/>
      <c r="E282" s="197"/>
      <c r="F282" s="197"/>
      <c r="G282" s="197"/>
      <c r="H282" s="198"/>
      <c r="I282" s="199"/>
      <c r="J282" s="192"/>
      <c r="K282" s="193"/>
    </row>
    <row r="283" ht="37.5" customHeight="1">
      <c r="B283" s="186" t="str">
        <f t="shared" si="8"/>
        <v>Unused</v>
      </c>
      <c r="C283" s="187" t="s">
        <v>432</v>
      </c>
      <c r="D283" s="200"/>
      <c r="E283" s="200"/>
      <c r="F283" s="200"/>
      <c r="G283" s="200"/>
      <c r="H283" s="190"/>
      <c r="I283" s="191"/>
      <c r="J283" s="192"/>
      <c r="K283" s="193"/>
    </row>
    <row r="284" ht="37.5" customHeight="1">
      <c r="B284" s="186" t="str">
        <f t="shared" si="8"/>
        <v>Unused</v>
      </c>
      <c r="C284" s="194" t="s">
        <v>433</v>
      </c>
      <c r="D284" s="197"/>
      <c r="E284" s="197"/>
      <c r="F284" s="197"/>
      <c r="G284" s="197"/>
      <c r="H284" s="198"/>
      <c r="I284" s="199"/>
      <c r="J284" s="192"/>
      <c r="K284" s="193"/>
    </row>
    <row r="285" ht="37.5" customHeight="1">
      <c r="B285" s="186" t="str">
        <f t="shared" si="8"/>
        <v>Unused</v>
      </c>
      <c r="C285" s="187" t="s">
        <v>434</v>
      </c>
      <c r="D285" s="200"/>
      <c r="E285" s="200"/>
      <c r="F285" s="200"/>
      <c r="G285" s="200"/>
      <c r="H285" s="190"/>
      <c r="I285" s="191"/>
      <c r="J285" s="192"/>
      <c r="K285" s="193"/>
    </row>
    <row r="286" ht="37.5" customHeight="1">
      <c r="B286" s="186" t="str">
        <f t="shared" si="8"/>
        <v>Unused</v>
      </c>
      <c r="C286" s="194" t="s">
        <v>435</v>
      </c>
      <c r="D286" s="197"/>
      <c r="E286" s="197"/>
      <c r="F286" s="197"/>
      <c r="G286" s="197"/>
      <c r="H286" s="198"/>
      <c r="I286" s="199"/>
      <c r="J286" s="192"/>
      <c r="K286" s="193"/>
    </row>
    <row r="287" ht="37.5" customHeight="1">
      <c r="B287" s="186" t="str">
        <f t="shared" si="8"/>
        <v>Unused</v>
      </c>
      <c r="C287" s="187" t="s">
        <v>436</v>
      </c>
      <c r="D287" s="200"/>
      <c r="E287" s="200"/>
      <c r="F287" s="200"/>
      <c r="G287" s="200"/>
      <c r="H287" s="190"/>
      <c r="I287" s="191"/>
      <c r="J287" s="192"/>
      <c r="K287" s="193"/>
    </row>
    <row r="288" ht="37.5" customHeight="1">
      <c r="B288" s="186" t="str">
        <f t="shared" si="8"/>
        <v>Unused</v>
      </c>
      <c r="C288" s="194" t="s">
        <v>437</v>
      </c>
      <c r="D288" s="197"/>
      <c r="E288" s="197"/>
      <c r="F288" s="197"/>
      <c r="G288" s="197"/>
      <c r="H288" s="198"/>
      <c r="I288" s="199"/>
      <c r="J288" s="192"/>
      <c r="K288" s="193"/>
    </row>
    <row r="289" ht="37.5" customHeight="1">
      <c r="B289" s="186" t="str">
        <f t="shared" si="8"/>
        <v>Unused</v>
      </c>
      <c r="C289" s="187" t="s">
        <v>438</v>
      </c>
      <c r="D289" s="200"/>
      <c r="E289" s="200"/>
      <c r="F289" s="200"/>
      <c r="G289" s="200"/>
      <c r="H289" s="190"/>
      <c r="I289" s="191"/>
      <c r="J289" s="192"/>
      <c r="K289" s="193"/>
    </row>
    <row r="290" ht="37.5" customHeight="1">
      <c r="B290" s="186" t="str">
        <f t="shared" si="8"/>
        <v>Unused</v>
      </c>
      <c r="C290" s="194" t="s">
        <v>439</v>
      </c>
      <c r="D290" s="197"/>
      <c r="E290" s="197"/>
      <c r="F290" s="197"/>
      <c r="G290" s="197"/>
      <c r="H290" s="198"/>
      <c r="I290" s="199"/>
      <c r="J290" s="192"/>
      <c r="K290" s="193"/>
    </row>
    <row r="291" ht="37.5" customHeight="1">
      <c r="B291" s="186" t="str">
        <f t="shared" si="8"/>
        <v>Unused</v>
      </c>
      <c r="C291" s="187" t="s">
        <v>440</v>
      </c>
      <c r="D291" s="200"/>
      <c r="E291" s="200"/>
      <c r="F291" s="200"/>
      <c r="G291" s="200"/>
      <c r="H291" s="190"/>
      <c r="I291" s="191"/>
      <c r="J291" s="192"/>
      <c r="K291" s="193"/>
    </row>
    <row r="292" ht="37.5" customHeight="1">
      <c r="B292" s="186" t="str">
        <f t="shared" si="8"/>
        <v>Unused</v>
      </c>
      <c r="C292" s="194" t="s">
        <v>441</v>
      </c>
      <c r="D292" s="197"/>
      <c r="E292" s="197"/>
      <c r="F292" s="197"/>
      <c r="G292" s="197"/>
      <c r="H292" s="198"/>
      <c r="I292" s="199"/>
      <c r="J292" s="192"/>
      <c r="K292" s="193"/>
    </row>
    <row r="293" ht="37.5" customHeight="1">
      <c r="B293" s="186" t="str">
        <f t="shared" si="8"/>
        <v>Unused</v>
      </c>
      <c r="C293" s="187" t="s">
        <v>442</v>
      </c>
      <c r="D293" s="200"/>
      <c r="E293" s="200"/>
      <c r="F293" s="200"/>
      <c r="G293" s="200"/>
      <c r="H293" s="190"/>
      <c r="I293" s="191"/>
      <c r="J293" s="192"/>
      <c r="K293" s="193"/>
    </row>
    <row r="294" ht="37.5" customHeight="1">
      <c r="B294" s="186" t="str">
        <f t="shared" si="8"/>
        <v>Unused</v>
      </c>
      <c r="C294" s="194" t="s">
        <v>443</v>
      </c>
      <c r="D294" s="197"/>
      <c r="E294" s="197"/>
      <c r="F294" s="197"/>
      <c r="G294" s="197"/>
      <c r="H294" s="198"/>
      <c r="I294" s="199"/>
      <c r="J294" s="192"/>
      <c r="K294" s="193"/>
    </row>
    <row r="295" ht="37.5" customHeight="1">
      <c r="B295" s="186" t="str">
        <f t="shared" si="8"/>
        <v>Unused</v>
      </c>
      <c r="C295" s="187" t="s">
        <v>444</v>
      </c>
      <c r="D295" s="200"/>
      <c r="E295" s="200"/>
      <c r="F295" s="200"/>
      <c r="G295" s="200"/>
      <c r="H295" s="190"/>
      <c r="I295" s="191"/>
      <c r="J295" s="192"/>
      <c r="K295" s="193"/>
    </row>
    <row r="296" ht="37.5" customHeight="1">
      <c r="B296" s="186" t="str">
        <f t="shared" si="8"/>
        <v>Unused</v>
      </c>
      <c r="C296" s="194" t="s">
        <v>445</v>
      </c>
      <c r="D296" s="197"/>
      <c r="E296" s="197"/>
      <c r="F296" s="197"/>
      <c r="G296" s="197"/>
      <c r="H296" s="198"/>
      <c r="I296" s="199"/>
      <c r="J296" s="192"/>
      <c r="K296" s="193"/>
    </row>
    <row r="297" ht="37.5" customHeight="1">
      <c r="B297" s="186" t="str">
        <f t="shared" si="8"/>
        <v>Unused</v>
      </c>
      <c r="C297" s="187" t="s">
        <v>446</v>
      </c>
      <c r="D297" s="200"/>
      <c r="E297" s="200"/>
      <c r="F297" s="200"/>
      <c r="G297" s="200"/>
      <c r="H297" s="190"/>
      <c r="I297" s="191"/>
      <c r="J297" s="192"/>
      <c r="K297" s="193"/>
    </row>
    <row r="298" ht="37.5" customHeight="1">
      <c r="B298" s="186" t="str">
        <f t="shared" si="8"/>
        <v>Unused</v>
      </c>
      <c r="C298" s="194" t="s">
        <v>447</v>
      </c>
      <c r="D298" s="197"/>
      <c r="E298" s="197"/>
      <c r="F298" s="197"/>
      <c r="G298" s="197"/>
      <c r="H298" s="198"/>
      <c r="I298" s="199"/>
      <c r="J298" s="192"/>
      <c r="K298" s="193"/>
    </row>
    <row r="299" ht="37.5" customHeight="1">
      <c r="B299" s="186" t="str">
        <f t="shared" si="8"/>
        <v>Unused</v>
      </c>
      <c r="C299" s="187" t="s">
        <v>448</v>
      </c>
      <c r="D299" s="200"/>
      <c r="E299" s="200"/>
      <c r="F299" s="200"/>
      <c r="G299" s="200"/>
      <c r="H299" s="190"/>
      <c r="I299" s="191"/>
      <c r="J299" s="192"/>
      <c r="K299" s="193"/>
    </row>
    <row r="300" ht="37.5" customHeight="1">
      <c r="B300" s="186" t="str">
        <f t="shared" si="8"/>
        <v>Unused</v>
      </c>
      <c r="C300" s="194" t="s">
        <v>449</v>
      </c>
      <c r="D300" s="197"/>
      <c r="E300" s="197"/>
      <c r="F300" s="197"/>
      <c r="G300" s="197"/>
      <c r="H300" s="198"/>
      <c r="I300" s="199"/>
      <c r="J300" s="192"/>
      <c r="K300" s="193"/>
    </row>
    <row r="301" ht="37.5" customHeight="1">
      <c r="B301" s="186" t="str">
        <f t="shared" si="8"/>
        <v>Unused</v>
      </c>
      <c r="C301" s="187" t="s">
        <v>450</v>
      </c>
      <c r="D301" s="200"/>
      <c r="E301" s="200"/>
      <c r="F301" s="200"/>
      <c r="G301" s="200"/>
      <c r="H301" s="190"/>
      <c r="I301" s="191"/>
      <c r="J301" s="192"/>
      <c r="K301" s="193"/>
    </row>
    <row r="302" ht="37.5" customHeight="1">
      <c r="B302" s="186" t="str">
        <f t="shared" si="8"/>
        <v>Unused</v>
      </c>
      <c r="C302" s="194" t="s">
        <v>451</v>
      </c>
      <c r="D302" s="197"/>
      <c r="E302" s="197"/>
      <c r="F302" s="197"/>
      <c r="G302" s="197"/>
      <c r="H302" s="198"/>
      <c r="I302" s="199"/>
      <c r="J302" s="192"/>
      <c r="K302" s="193"/>
    </row>
    <row r="303" ht="37.5" customHeight="1">
      <c r="B303" s="186" t="str">
        <f t="shared" si="8"/>
        <v>Unused</v>
      </c>
      <c r="C303" s="187" t="s">
        <v>452</v>
      </c>
      <c r="D303" s="200"/>
      <c r="E303" s="200"/>
      <c r="F303" s="200"/>
      <c r="G303" s="200"/>
      <c r="H303" s="190"/>
      <c r="I303" s="191"/>
      <c r="J303" s="192"/>
      <c r="K303" s="193"/>
    </row>
    <row r="304" ht="37.5" customHeight="1">
      <c r="B304" s="186" t="str">
        <f t="shared" si="8"/>
        <v>Unused</v>
      </c>
      <c r="C304" s="194" t="s">
        <v>453</v>
      </c>
      <c r="D304" s="197"/>
      <c r="E304" s="197"/>
      <c r="F304" s="197"/>
      <c r="G304" s="197"/>
      <c r="H304" s="198"/>
      <c r="I304" s="199"/>
      <c r="J304" s="192"/>
      <c r="K304" s="193"/>
    </row>
    <row r="305" ht="37.5" customHeight="1">
      <c r="B305" s="186" t="str">
        <f t="shared" si="8"/>
        <v>Unused</v>
      </c>
      <c r="C305" s="187" t="s">
        <v>454</v>
      </c>
      <c r="D305" s="200"/>
      <c r="E305" s="200"/>
      <c r="F305" s="200"/>
      <c r="G305" s="200"/>
      <c r="H305" s="190"/>
      <c r="I305" s="191"/>
      <c r="J305" s="192"/>
      <c r="K305" s="193"/>
    </row>
    <row r="306" ht="37.5" customHeight="1">
      <c r="B306" s="186" t="str">
        <f t="shared" si="8"/>
        <v>Unused</v>
      </c>
      <c r="C306" s="194" t="s">
        <v>455</v>
      </c>
      <c r="D306" s="197"/>
      <c r="E306" s="197"/>
      <c r="F306" s="197"/>
      <c r="G306" s="197"/>
      <c r="H306" s="198"/>
      <c r="I306" s="199"/>
      <c r="J306" s="192"/>
      <c r="K306" s="193"/>
    </row>
    <row r="307" ht="37.5" customHeight="1">
      <c r="B307" s="186" t="str">
        <f t="shared" si="8"/>
        <v>Unused</v>
      </c>
      <c r="C307" s="187" t="s">
        <v>456</v>
      </c>
      <c r="D307" s="200"/>
      <c r="E307" s="200"/>
      <c r="F307" s="200"/>
      <c r="G307" s="200"/>
      <c r="H307" s="190"/>
      <c r="I307" s="191"/>
      <c r="J307" s="192"/>
      <c r="K307" s="193"/>
    </row>
    <row r="308" ht="37.5" customHeight="1">
      <c r="B308" s="186" t="str">
        <f t="shared" si="8"/>
        <v>Unused</v>
      </c>
      <c r="C308" s="194" t="s">
        <v>457</v>
      </c>
      <c r="D308" s="197"/>
      <c r="E308" s="197"/>
      <c r="F308" s="197"/>
      <c r="G308" s="197"/>
      <c r="H308" s="198"/>
      <c r="I308" s="199"/>
      <c r="J308" s="192"/>
      <c r="K308" s="193"/>
    </row>
    <row r="309" ht="37.5" customHeight="1">
      <c r="B309" s="186" t="str">
        <f t="shared" si="8"/>
        <v>Unused</v>
      </c>
      <c r="C309" s="187" t="s">
        <v>458</v>
      </c>
      <c r="D309" s="200"/>
      <c r="E309" s="200"/>
      <c r="F309" s="200"/>
      <c r="G309" s="200"/>
      <c r="H309" s="190"/>
      <c r="I309" s="191"/>
      <c r="J309" s="192"/>
      <c r="K309" s="193"/>
    </row>
    <row r="310" ht="37.5" customHeight="1">
      <c r="B310" s="186" t="str">
        <f t="shared" si="8"/>
        <v>Unused</v>
      </c>
      <c r="C310" s="194" t="s">
        <v>459</v>
      </c>
      <c r="D310" s="197"/>
      <c r="E310" s="197"/>
      <c r="F310" s="197"/>
      <c r="G310" s="197"/>
      <c r="H310" s="198"/>
      <c r="I310" s="199"/>
      <c r="J310" s="192"/>
      <c r="K310" s="193"/>
    </row>
    <row r="311" ht="37.5" customHeight="1">
      <c r="B311" s="186" t="str">
        <f t="shared" si="8"/>
        <v>Unused</v>
      </c>
      <c r="C311" s="187" t="s">
        <v>460</v>
      </c>
      <c r="D311" s="200"/>
      <c r="E311" s="200"/>
      <c r="F311" s="200"/>
      <c r="G311" s="200"/>
      <c r="H311" s="190"/>
      <c r="I311" s="191"/>
      <c r="J311" s="192"/>
      <c r="K311" s="193"/>
    </row>
    <row r="312" ht="37.5" customHeight="1">
      <c r="B312" s="186" t="str">
        <f t="shared" si="8"/>
        <v>Unused</v>
      </c>
      <c r="C312" s="194" t="s">
        <v>461</v>
      </c>
      <c r="D312" s="197"/>
      <c r="E312" s="197"/>
      <c r="F312" s="197"/>
      <c r="G312" s="197"/>
      <c r="H312" s="198"/>
      <c r="I312" s="199"/>
      <c r="J312" s="192"/>
      <c r="K312" s="193"/>
    </row>
    <row r="313" ht="37.5" customHeight="1">
      <c r="B313" s="186" t="str">
        <f t="shared" si="8"/>
        <v>Unused</v>
      </c>
      <c r="C313" s="187" t="s">
        <v>462</v>
      </c>
      <c r="D313" s="200"/>
      <c r="E313" s="200"/>
      <c r="F313" s="200"/>
      <c r="G313" s="200"/>
      <c r="H313" s="190"/>
      <c r="I313" s="191"/>
      <c r="J313" s="192"/>
      <c r="K313" s="193"/>
    </row>
    <row r="314" ht="37.5" customHeight="1">
      <c r="B314" s="186" t="str">
        <f t="shared" si="8"/>
        <v>Unused</v>
      </c>
      <c r="C314" s="194" t="s">
        <v>463</v>
      </c>
      <c r="D314" s="197"/>
      <c r="E314" s="197"/>
      <c r="F314" s="197"/>
      <c r="G314" s="197"/>
      <c r="H314" s="198"/>
      <c r="I314" s="199"/>
      <c r="J314" s="192"/>
      <c r="K314" s="193"/>
    </row>
    <row r="315" ht="37.5" customHeight="1">
      <c r="B315" s="186" t="str">
        <f t="shared" si="8"/>
        <v>Unused</v>
      </c>
      <c r="C315" s="187" t="s">
        <v>464</v>
      </c>
      <c r="D315" s="200"/>
      <c r="E315" s="200"/>
      <c r="F315" s="200"/>
      <c r="G315" s="200"/>
      <c r="H315" s="190"/>
      <c r="I315" s="191"/>
      <c r="J315" s="192"/>
      <c r="K315" s="193"/>
    </row>
    <row r="316" ht="37.5" customHeight="1">
      <c r="B316" s="186" t="str">
        <f t="shared" si="8"/>
        <v>Unused</v>
      </c>
      <c r="C316" s="194" t="s">
        <v>465</v>
      </c>
      <c r="D316" s="197"/>
      <c r="E316" s="197"/>
      <c r="F316" s="197"/>
      <c r="G316" s="197"/>
      <c r="H316" s="198"/>
      <c r="I316" s="199"/>
      <c r="J316" s="192"/>
      <c r="K316" s="193"/>
    </row>
    <row r="317" ht="37.5" customHeight="1">
      <c r="B317" s="186" t="str">
        <f t="shared" si="8"/>
        <v>Unused</v>
      </c>
      <c r="C317" s="187" t="s">
        <v>466</v>
      </c>
      <c r="D317" s="200"/>
      <c r="E317" s="200"/>
      <c r="F317" s="200"/>
      <c r="G317" s="200"/>
      <c r="H317" s="190"/>
      <c r="I317" s="191"/>
      <c r="J317" s="192"/>
      <c r="K317" s="193"/>
    </row>
    <row r="318" ht="37.5" customHeight="1">
      <c r="B318" s="186" t="str">
        <f t="shared" si="8"/>
        <v>Unused</v>
      </c>
      <c r="C318" s="194" t="s">
        <v>467</v>
      </c>
      <c r="D318" s="197"/>
      <c r="E318" s="197"/>
      <c r="F318" s="197"/>
      <c r="G318" s="197"/>
      <c r="H318" s="198"/>
      <c r="I318" s="199"/>
      <c r="J318" s="192"/>
      <c r="K318" s="193"/>
    </row>
    <row r="319" ht="37.5" customHeight="1">
      <c r="B319" s="186" t="str">
        <f t="shared" si="8"/>
        <v>Unused</v>
      </c>
      <c r="C319" s="187" t="s">
        <v>468</v>
      </c>
      <c r="D319" s="200"/>
      <c r="E319" s="200"/>
      <c r="F319" s="200"/>
      <c r="G319" s="200"/>
      <c r="H319" s="190"/>
      <c r="I319" s="191"/>
      <c r="J319" s="192"/>
      <c r="K319" s="193"/>
    </row>
    <row r="320" ht="37.5" customHeight="1">
      <c r="B320" s="186" t="str">
        <f t="shared" si="8"/>
        <v>Unused</v>
      </c>
      <c r="C320" s="194" t="s">
        <v>469</v>
      </c>
      <c r="D320" s="197"/>
      <c r="E320" s="197"/>
      <c r="F320" s="197"/>
      <c r="G320" s="197"/>
      <c r="H320" s="198"/>
      <c r="I320" s="199"/>
      <c r="J320" s="192"/>
      <c r="K320" s="193"/>
    </row>
    <row r="321" ht="37.5" customHeight="1">
      <c r="B321" s="186" t="str">
        <f t="shared" si="8"/>
        <v>Unused</v>
      </c>
      <c r="C321" s="187" t="s">
        <v>470</v>
      </c>
      <c r="D321" s="200"/>
      <c r="E321" s="200"/>
      <c r="F321" s="200"/>
      <c r="G321" s="200"/>
      <c r="H321" s="190"/>
      <c r="I321" s="191"/>
      <c r="J321" s="192"/>
      <c r="K321" s="193"/>
    </row>
    <row r="322" ht="37.5" customHeight="1">
      <c r="B322" s="186" t="str">
        <f t="shared" si="8"/>
        <v>Unused</v>
      </c>
      <c r="C322" s="194" t="s">
        <v>471</v>
      </c>
      <c r="D322" s="197"/>
      <c r="E322" s="197"/>
      <c r="F322" s="197"/>
      <c r="G322" s="197"/>
      <c r="H322" s="198"/>
      <c r="I322" s="199"/>
      <c r="J322" s="192"/>
      <c r="K322" s="193"/>
    </row>
    <row r="323" ht="37.5" customHeight="1">
      <c r="B323" s="186" t="str">
        <f t="shared" si="8"/>
        <v>Unused</v>
      </c>
      <c r="C323" s="187" t="s">
        <v>472</v>
      </c>
      <c r="D323" s="200"/>
      <c r="E323" s="200"/>
      <c r="F323" s="200"/>
      <c r="G323" s="200"/>
      <c r="H323" s="190"/>
      <c r="I323" s="191"/>
      <c r="J323" s="192"/>
      <c r="K323" s="193"/>
    </row>
    <row r="324" ht="37.5" customHeight="1">
      <c r="B324" s="186" t="str">
        <f t="shared" si="8"/>
        <v>Unused</v>
      </c>
      <c r="C324" s="194" t="s">
        <v>473</v>
      </c>
      <c r="D324" s="197"/>
      <c r="E324" s="197"/>
      <c r="F324" s="197"/>
      <c r="G324" s="197"/>
      <c r="H324" s="198"/>
      <c r="I324" s="199"/>
      <c r="J324" s="192"/>
      <c r="K324" s="193"/>
    </row>
    <row r="325" ht="37.5" customHeight="1">
      <c r="B325" s="186" t="str">
        <f t="shared" si="8"/>
        <v>Unused</v>
      </c>
      <c r="C325" s="187" t="s">
        <v>474</v>
      </c>
      <c r="D325" s="200"/>
      <c r="E325" s="200"/>
      <c r="F325" s="200"/>
      <c r="G325" s="200"/>
      <c r="H325" s="190"/>
      <c r="I325" s="191"/>
      <c r="J325" s="192"/>
      <c r="K325" s="193"/>
    </row>
    <row r="326" ht="37.5" customHeight="1">
      <c r="B326" s="186" t="str">
        <f t="shared" si="8"/>
        <v>Unused</v>
      </c>
      <c r="C326" s="194" t="s">
        <v>475</v>
      </c>
      <c r="D326" s="197"/>
      <c r="E326" s="197"/>
      <c r="F326" s="197"/>
      <c r="G326" s="197"/>
      <c r="H326" s="198"/>
      <c r="I326" s="199"/>
      <c r="J326" s="192"/>
      <c r="K326" s="193"/>
    </row>
    <row r="327" ht="37.5" customHeight="1">
      <c r="B327" s="186" t="str">
        <f t="shared" si="8"/>
        <v>Unused</v>
      </c>
      <c r="C327" s="187" t="s">
        <v>476</v>
      </c>
      <c r="D327" s="200"/>
      <c r="E327" s="200"/>
      <c r="F327" s="200"/>
      <c r="G327" s="200"/>
      <c r="H327" s="190"/>
      <c r="I327" s="191"/>
      <c r="J327" s="192"/>
      <c r="K327" s="193"/>
    </row>
    <row r="328" ht="37.5" customHeight="1">
      <c r="B328" s="186" t="str">
        <f t="shared" si="8"/>
        <v>Unused</v>
      </c>
      <c r="C328" s="194" t="s">
        <v>477</v>
      </c>
      <c r="D328" s="197"/>
      <c r="E328" s="197"/>
      <c r="F328" s="197"/>
      <c r="G328" s="197"/>
      <c r="H328" s="198"/>
      <c r="I328" s="199"/>
      <c r="J328" s="192"/>
      <c r="K328" s="193"/>
    </row>
    <row r="329" ht="37.5" customHeight="1">
      <c r="B329" s="186" t="str">
        <f t="shared" si="8"/>
        <v>Unused</v>
      </c>
      <c r="C329" s="187" t="s">
        <v>478</v>
      </c>
      <c r="D329" s="200"/>
      <c r="E329" s="200"/>
      <c r="F329" s="200"/>
      <c r="G329" s="200"/>
      <c r="H329" s="190"/>
      <c r="I329" s="191"/>
      <c r="J329" s="192"/>
      <c r="K329" s="193"/>
    </row>
    <row r="330" ht="37.5" customHeight="1">
      <c r="B330" s="186" t="str">
        <f t="shared" si="8"/>
        <v>Unused</v>
      </c>
      <c r="C330" s="194" t="s">
        <v>479</v>
      </c>
      <c r="D330" s="197"/>
      <c r="E330" s="197"/>
      <c r="F330" s="197"/>
      <c r="G330" s="197"/>
      <c r="H330" s="198"/>
      <c r="I330" s="199"/>
      <c r="J330" s="192"/>
      <c r="K330" s="193"/>
    </row>
    <row r="331" ht="37.5" customHeight="1">
      <c r="B331" s="186" t="str">
        <f t="shared" si="8"/>
        <v>Unused</v>
      </c>
      <c r="C331" s="187" t="s">
        <v>480</v>
      </c>
      <c r="D331" s="200"/>
      <c r="E331" s="200"/>
      <c r="F331" s="200"/>
      <c r="G331" s="200"/>
      <c r="H331" s="190"/>
      <c r="I331" s="191"/>
      <c r="J331" s="192"/>
      <c r="K331" s="193"/>
    </row>
    <row r="332" ht="37.5" customHeight="1">
      <c r="B332" s="186" t="str">
        <f t="shared" si="8"/>
        <v>Unused</v>
      </c>
      <c r="C332" s="194" t="s">
        <v>481</v>
      </c>
      <c r="D332" s="197"/>
      <c r="E332" s="197"/>
      <c r="F332" s="197"/>
      <c r="G332" s="197"/>
      <c r="H332" s="198"/>
      <c r="I332" s="199"/>
      <c r="J332" s="192"/>
      <c r="K332" s="193"/>
    </row>
    <row r="333" ht="37.5" customHeight="1">
      <c r="B333" s="186" t="str">
        <f t="shared" si="8"/>
        <v>Unused</v>
      </c>
      <c r="C333" s="187" t="s">
        <v>482</v>
      </c>
      <c r="D333" s="200"/>
      <c r="E333" s="200"/>
      <c r="F333" s="200"/>
      <c r="G333" s="200"/>
      <c r="H333" s="190"/>
      <c r="I333" s="191"/>
      <c r="J333" s="192"/>
      <c r="K333" s="193"/>
    </row>
    <row r="334" ht="37.5" customHeight="1">
      <c r="B334" s="186" t="str">
        <f t="shared" si="8"/>
        <v>Unused</v>
      </c>
      <c r="C334" s="194" t="s">
        <v>483</v>
      </c>
      <c r="D334" s="197"/>
      <c r="E334" s="197"/>
      <c r="F334" s="197"/>
      <c r="G334" s="197"/>
      <c r="H334" s="198"/>
      <c r="I334" s="199"/>
      <c r="J334" s="192"/>
      <c r="K334" s="193"/>
    </row>
    <row r="335" ht="37.5" customHeight="1">
      <c r="B335" s="186" t="str">
        <f t="shared" si="8"/>
        <v>Unused</v>
      </c>
      <c r="C335" s="187" t="s">
        <v>484</v>
      </c>
      <c r="D335" s="200"/>
      <c r="E335" s="200"/>
      <c r="F335" s="200"/>
      <c r="G335" s="200"/>
      <c r="H335" s="190"/>
      <c r="I335" s="191"/>
      <c r="J335" s="192"/>
      <c r="K335" s="193"/>
    </row>
    <row r="336" ht="37.5" customHeight="1">
      <c r="B336" s="186" t="str">
        <f t="shared" si="8"/>
        <v>Unused</v>
      </c>
      <c r="C336" s="194" t="s">
        <v>485</v>
      </c>
      <c r="D336" s="197"/>
      <c r="E336" s="197"/>
      <c r="F336" s="197"/>
      <c r="G336" s="197"/>
      <c r="H336" s="198"/>
      <c r="I336" s="199"/>
      <c r="J336" s="192"/>
      <c r="K336" s="193"/>
    </row>
    <row r="337" ht="37.5" customHeight="1">
      <c r="B337" s="186" t="str">
        <f t="shared" si="8"/>
        <v>Unused</v>
      </c>
      <c r="C337" s="187" t="s">
        <v>486</v>
      </c>
      <c r="D337" s="200"/>
      <c r="E337" s="200"/>
      <c r="F337" s="200"/>
      <c r="G337" s="200"/>
      <c r="H337" s="190"/>
      <c r="I337" s="191"/>
      <c r="J337" s="192"/>
      <c r="K337" s="193"/>
    </row>
    <row r="338" ht="37.5" customHeight="1">
      <c r="B338" s="186" t="str">
        <f t="shared" si="8"/>
        <v>Unused</v>
      </c>
      <c r="C338" s="194" t="s">
        <v>487</v>
      </c>
      <c r="D338" s="197"/>
      <c r="E338" s="197"/>
      <c r="F338" s="197"/>
      <c r="G338" s="197"/>
      <c r="H338" s="198"/>
      <c r="I338" s="199"/>
      <c r="J338" s="192"/>
      <c r="K338" s="193"/>
    </row>
    <row r="339" ht="37.5" customHeight="1">
      <c r="B339" s="186" t="str">
        <f t="shared" si="8"/>
        <v>Unused</v>
      </c>
      <c r="C339" s="187" t="s">
        <v>488</v>
      </c>
      <c r="D339" s="200"/>
      <c r="E339" s="200"/>
      <c r="F339" s="200"/>
      <c r="G339" s="200"/>
      <c r="H339" s="190"/>
      <c r="I339" s="191"/>
      <c r="J339" s="192"/>
      <c r="K339" s="193"/>
    </row>
    <row r="340" ht="37.5" customHeight="1">
      <c r="B340" s="186" t="str">
        <f t="shared" si="8"/>
        <v>Unused</v>
      </c>
      <c r="C340" s="194" t="s">
        <v>489</v>
      </c>
      <c r="D340" s="197"/>
      <c r="E340" s="197"/>
      <c r="F340" s="197"/>
      <c r="G340" s="197"/>
      <c r="H340" s="198"/>
      <c r="I340" s="199"/>
      <c r="J340" s="192"/>
      <c r="K340" s="193"/>
    </row>
    <row r="341" ht="37.5" customHeight="1">
      <c r="B341" s="186" t="str">
        <f t="shared" si="8"/>
        <v>Unused</v>
      </c>
      <c r="C341" s="187" t="s">
        <v>490</v>
      </c>
      <c r="D341" s="200"/>
      <c r="E341" s="200"/>
      <c r="F341" s="200"/>
      <c r="G341" s="200"/>
      <c r="H341" s="190"/>
      <c r="I341" s="191"/>
      <c r="J341" s="192"/>
      <c r="K341" s="193"/>
    </row>
    <row r="342" ht="37.5" customHeight="1">
      <c r="B342" s="186" t="str">
        <f t="shared" si="8"/>
        <v>Unused</v>
      </c>
      <c r="C342" s="194" t="s">
        <v>491</v>
      </c>
      <c r="D342" s="197"/>
      <c r="E342" s="197"/>
      <c r="F342" s="197"/>
      <c r="G342" s="197"/>
      <c r="H342" s="198"/>
      <c r="I342" s="199"/>
      <c r="J342" s="192"/>
      <c r="K342" s="193"/>
    </row>
    <row r="343" ht="37.5" customHeight="1">
      <c r="B343" s="186" t="str">
        <f t="shared" si="8"/>
        <v>Unused</v>
      </c>
      <c r="C343" s="187" t="s">
        <v>492</v>
      </c>
      <c r="D343" s="200"/>
      <c r="E343" s="200"/>
      <c r="F343" s="200"/>
      <c r="G343" s="200"/>
      <c r="H343" s="190"/>
      <c r="I343" s="191"/>
      <c r="J343" s="192"/>
      <c r="K343" s="193"/>
    </row>
    <row r="344" ht="37.5" customHeight="1">
      <c r="B344" s="186" t="str">
        <f t="shared" si="8"/>
        <v>Unused</v>
      </c>
      <c r="C344" s="194" t="s">
        <v>493</v>
      </c>
      <c r="D344" s="197"/>
      <c r="E344" s="197"/>
      <c r="F344" s="197"/>
      <c r="G344" s="197"/>
      <c r="H344" s="198"/>
      <c r="I344" s="199"/>
      <c r="J344" s="192"/>
      <c r="K344" s="193"/>
    </row>
    <row r="345" ht="37.5" customHeight="1">
      <c r="B345" s="186" t="str">
        <f t="shared" si="8"/>
        <v>Unused</v>
      </c>
      <c r="C345" s="187" t="s">
        <v>494</v>
      </c>
      <c r="D345" s="200"/>
      <c r="E345" s="200"/>
      <c r="F345" s="200"/>
      <c r="G345" s="200"/>
      <c r="H345" s="190"/>
      <c r="I345" s="191"/>
      <c r="J345" s="192"/>
      <c r="K345" s="193"/>
    </row>
    <row r="346" ht="37.5" customHeight="1">
      <c r="B346" s="186" t="str">
        <f t="shared" si="8"/>
        <v>Unused</v>
      </c>
      <c r="C346" s="194" t="s">
        <v>495</v>
      </c>
      <c r="D346" s="197"/>
      <c r="E346" s="197"/>
      <c r="F346" s="197"/>
      <c r="G346" s="197"/>
      <c r="H346" s="198"/>
      <c r="I346" s="199"/>
      <c r="J346" s="192"/>
      <c r="K346" s="193"/>
    </row>
    <row r="347" ht="37.5" customHeight="1">
      <c r="B347" s="186" t="str">
        <f t="shared" si="8"/>
        <v>Unused</v>
      </c>
      <c r="C347" s="187" t="s">
        <v>496</v>
      </c>
      <c r="D347" s="200"/>
      <c r="E347" s="200"/>
      <c r="F347" s="200"/>
      <c r="G347" s="200"/>
      <c r="H347" s="190"/>
      <c r="I347" s="191"/>
      <c r="J347" s="192"/>
      <c r="K347" s="193"/>
    </row>
    <row r="348" ht="37.5" customHeight="1">
      <c r="B348" s="186" t="str">
        <f t="shared" si="8"/>
        <v>Unused</v>
      </c>
      <c r="C348" s="194" t="s">
        <v>497</v>
      </c>
      <c r="D348" s="197"/>
      <c r="E348" s="197"/>
      <c r="F348" s="197"/>
      <c r="G348" s="197"/>
      <c r="H348" s="198"/>
      <c r="I348" s="199"/>
      <c r="J348" s="192"/>
      <c r="K348" s="193"/>
    </row>
    <row r="349" ht="37.5" customHeight="1">
      <c r="B349" s="186" t="str">
        <f t="shared" si="8"/>
        <v>Unused</v>
      </c>
      <c r="C349" s="187" t="s">
        <v>498</v>
      </c>
      <c r="D349" s="200"/>
      <c r="E349" s="200"/>
      <c r="F349" s="200"/>
      <c r="G349" s="200"/>
      <c r="H349" s="190"/>
      <c r="I349" s="191"/>
      <c r="J349" s="192"/>
      <c r="K349" s="193"/>
    </row>
    <row r="350" ht="37.5" customHeight="1">
      <c r="B350" s="186" t="str">
        <f t="shared" si="8"/>
        <v>Unused</v>
      </c>
      <c r="C350" s="194" t="s">
        <v>499</v>
      </c>
      <c r="D350" s="197"/>
      <c r="E350" s="197"/>
      <c r="F350" s="197"/>
      <c r="G350" s="197"/>
      <c r="H350" s="198"/>
      <c r="I350" s="199"/>
      <c r="J350" s="192"/>
      <c r="K350" s="193"/>
    </row>
    <row r="351" ht="37.5" customHeight="1">
      <c r="B351" s="186" t="str">
        <f t="shared" si="8"/>
        <v>Unused</v>
      </c>
      <c r="C351" s="187" t="s">
        <v>500</v>
      </c>
      <c r="D351" s="200"/>
      <c r="E351" s="200"/>
      <c r="F351" s="200"/>
      <c r="G351" s="200"/>
      <c r="H351" s="190"/>
      <c r="I351" s="191"/>
      <c r="J351" s="192"/>
      <c r="K351" s="193"/>
    </row>
    <row r="352" ht="37.5" customHeight="1">
      <c r="B352" s="186" t="str">
        <f t="shared" si="8"/>
        <v>Unused</v>
      </c>
      <c r="C352" s="194" t="s">
        <v>501</v>
      </c>
      <c r="D352" s="197"/>
      <c r="E352" s="197"/>
      <c r="F352" s="197"/>
      <c r="G352" s="197"/>
      <c r="H352" s="198"/>
      <c r="I352" s="199"/>
      <c r="J352" s="192"/>
      <c r="K352" s="193"/>
    </row>
    <row r="353" ht="37.5" customHeight="1">
      <c r="B353" s="186" t="str">
        <f t="shared" si="8"/>
        <v>Unused</v>
      </c>
      <c r="C353" s="187" t="s">
        <v>502</v>
      </c>
      <c r="D353" s="200"/>
      <c r="E353" s="200"/>
      <c r="F353" s="200"/>
      <c r="G353" s="200"/>
      <c r="H353" s="190"/>
      <c r="I353" s="191"/>
      <c r="J353" s="192"/>
      <c r="K353" s="193"/>
    </row>
    <row r="354" ht="37.5" customHeight="1">
      <c r="B354" s="186" t="str">
        <f t="shared" si="8"/>
        <v>Unused</v>
      </c>
      <c r="C354" s="194" t="s">
        <v>503</v>
      </c>
      <c r="D354" s="197"/>
      <c r="E354" s="197"/>
      <c r="F354" s="197"/>
      <c r="G354" s="197"/>
      <c r="H354" s="198"/>
      <c r="I354" s="199"/>
      <c r="J354" s="192"/>
      <c r="K354" s="193"/>
    </row>
    <row r="355" ht="37.5" customHeight="1">
      <c r="B355" s="186" t="str">
        <f t="shared" si="8"/>
        <v>Unused</v>
      </c>
      <c r="C355" s="187" t="s">
        <v>504</v>
      </c>
      <c r="D355" s="200"/>
      <c r="E355" s="200"/>
      <c r="F355" s="200"/>
      <c r="G355" s="200"/>
      <c r="H355" s="190"/>
      <c r="I355" s="191"/>
      <c r="J355" s="192"/>
      <c r="K355" s="193"/>
    </row>
    <row r="356" ht="37.5" customHeight="1">
      <c r="B356" s="186" t="str">
        <f t="shared" si="8"/>
        <v>Unused</v>
      </c>
      <c r="C356" s="194" t="s">
        <v>505</v>
      </c>
      <c r="D356" s="197"/>
      <c r="E356" s="197"/>
      <c r="F356" s="197"/>
      <c r="G356" s="197"/>
      <c r="H356" s="198"/>
      <c r="I356" s="199"/>
      <c r="J356" s="192"/>
      <c r="K356" s="193"/>
    </row>
    <row r="357" ht="37.5" customHeight="1">
      <c r="B357" s="186" t="str">
        <f t="shared" si="8"/>
        <v>Unused</v>
      </c>
      <c r="C357" s="187" t="s">
        <v>506</v>
      </c>
      <c r="D357" s="200"/>
      <c r="E357" s="200"/>
      <c r="F357" s="200"/>
      <c r="G357" s="200"/>
      <c r="H357" s="190"/>
      <c r="I357" s="191"/>
      <c r="J357" s="192"/>
      <c r="K357" s="193"/>
    </row>
    <row r="358" ht="37.5" customHeight="1">
      <c r="B358" s="186" t="str">
        <f t="shared" si="8"/>
        <v>Unused</v>
      </c>
      <c r="C358" s="194" t="s">
        <v>507</v>
      </c>
      <c r="D358" s="197"/>
      <c r="E358" s="197"/>
      <c r="F358" s="197"/>
      <c r="G358" s="197"/>
      <c r="H358" s="198"/>
      <c r="I358" s="199"/>
      <c r="J358" s="192"/>
      <c r="K358" s="193"/>
    </row>
    <row r="359" ht="37.5" customHeight="1">
      <c r="B359" s="186" t="str">
        <f t="shared" si="8"/>
        <v>Unused</v>
      </c>
      <c r="C359" s="187" t="s">
        <v>508</v>
      </c>
      <c r="D359" s="200"/>
      <c r="E359" s="200"/>
      <c r="F359" s="200"/>
      <c r="G359" s="200"/>
      <c r="H359" s="190"/>
      <c r="I359" s="191"/>
      <c r="J359" s="192"/>
      <c r="K359" s="193"/>
    </row>
    <row r="360" ht="37.5" customHeight="1">
      <c r="B360" s="186" t="str">
        <f t="shared" si="8"/>
        <v>Unused</v>
      </c>
      <c r="C360" s="194" t="s">
        <v>509</v>
      </c>
      <c r="D360" s="197"/>
      <c r="E360" s="197"/>
      <c r="F360" s="197"/>
      <c r="G360" s="197"/>
      <c r="H360" s="198"/>
      <c r="I360" s="199"/>
      <c r="J360" s="192"/>
      <c r="K360" s="193"/>
    </row>
    <row r="361" ht="37.5" customHeight="1">
      <c r="B361" s="186" t="str">
        <f t="shared" si="8"/>
        <v>Unused</v>
      </c>
      <c r="C361" s="187" t="s">
        <v>510</v>
      </c>
      <c r="D361" s="200"/>
      <c r="E361" s="200"/>
      <c r="F361" s="200"/>
      <c r="G361" s="200"/>
      <c r="H361" s="190"/>
      <c r="I361" s="191"/>
      <c r="J361" s="192"/>
      <c r="K361" s="193"/>
    </row>
    <row r="362" ht="37.5" customHeight="1">
      <c r="B362" s="186" t="str">
        <f t="shared" si="8"/>
        <v>Unused</v>
      </c>
      <c r="C362" s="194" t="s">
        <v>511</v>
      </c>
      <c r="D362" s="197"/>
      <c r="E362" s="197"/>
      <c r="F362" s="197"/>
      <c r="G362" s="197"/>
      <c r="H362" s="198"/>
      <c r="I362" s="199"/>
      <c r="J362" s="192"/>
      <c r="K362" s="193"/>
    </row>
    <row r="363" ht="37.5" customHeight="1">
      <c r="B363" s="186" t="str">
        <f t="shared" si="8"/>
        <v>Unused</v>
      </c>
      <c r="C363" s="187" t="s">
        <v>512</v>
      </c>
      <c r="D363" s="200"/>
      <c r="E363" s="200"/>
      <c r="F363" s="200"/>
      <c r="G363" s="200"/>
      <c r="H363" s="190"/>
      <c r="I363" s="191"/>
      <c r="J363" s="192"/>
      <c r="K363" s="193"/>
    </row>
    <row r="364" ht="37.5" customHeight="1">
      <c r="B364" s="186" t="str">
        <f t="shared" si="8"/>
        <v>Unused</v>
      </c>
      <c r="C364" s="194" t="s">
        <v>513</v>
      </c>
      <c r="D364" s="197"/>
      <c r="E364" s="197"/>
      <c r="F364" s="197"/>
      <c r="G364" s="197"/>
      <c r="H364" s="198"/>
      <c r="I364" s="199"/>
      <c r="J364" s="192"/>
      <c r="K364" s="193"/>
    </row>
    <row r="365" ht="37.5" customHeight="1">
      <c r="B365" s="186" t="str">
        <f t="shared" si="8"/>
        <v>Unused</v>
      </c>
      <c r="C365" s="187" t="s">
        <v>514</v>
      </c>
      <c r="D365" s="200"/>
      <c r="E365" s="200"/>
      <c r="F365" s="200"/>
      <c r="G365" s="200"/>
      <c r="H365" s="190"/>
      <c r="I365" s="191"/>
      <c r="J365" s="192"/>
      <c r="K365" s="193"/>
    </row>
    <row r="366" ht="37.5" customHeight="1">
      <c r="B366" s="186" t="str">
        <f t="shared" si="8"/>
        <v>Unused</v>
      </c>
      <c r="C366" s="194" t="s">
        <v>515</v>
      </c>
      <c r="D366" s="197"/>
      <c r="E366" s="197"/>
      <c r="F366" s="197"/>
      <c r="G366" s="197"/>
      <c r="H366" s="198"/>
      <c r="I366" s="199"/>
      <c r="J366" s="192"/>
      <c r="K366" s="193"/>
    </row>
    <row r="367" ht="37.5" customHeight="1">
      <c r="B367" s="186" t="str">
        <f t="shared" si="8"/>
        <v>Unused</v>
      </c>
      <c r="C367" s="187" t="s">
        <v>516</v>
      </c>
      <c r="D367" s="200"/>
      <c r="E367" s="200"/>
      <c r="F367" s="200"/>
      <c r="G367" s="200"/>
      <c r="H367" s="190"/>
      <c r="I367" s="191"/>
      <c r="J367" s="192"/>
      <c r="K367" s="193"/>
    </row>
    <row r="368" ht="37.5" customHeight="1">
      <c r="B368" s="186" t="str">
        <f t="shared" si="8"/>
        <v>Unused</v>
      </c>
      <c r="C368" s="194" t="s">
        <v>517</v>
      </c>
      <c r="D368" s="197"/>
      <c r="E368" s="197"/>
      <c r="F368" s="197"/>
      <c r="G368" s="197"/>
      <c r="H368" s="198"/>
      <c r="I368" s="199"/>
      <c r="J368" s="192"/>
      <c r="K368" s="193"/>
    </row>
    <row r="369" ht="37.5" customHeight="1">
      <c r="B369" s="186" t="str">
        <f t="shared" si="8"/>
        <v>Unused</v>
      </c>
      <c r="C369" s="187" t="s">
        <v>518</v>
      </c>
      <c r="D369" s="200"/>
      <c r="E369" s="200"/>
      <c r="F369" s="200"/>
      <c r="G369" s="200"/>
      <c r="H369" s="190"/>
      <c r="I369" s="191"/>
      <c r="J369" s="192"/>
      <c r="K369" s="193"/>
    </row>
    <row r="370" ht="37.5" customHeight="1">
      <c r="B370" s="186" t="str">
        <f t="shared" si="8"/>
        <v>Unused</v>
      </c>
      <c r="C370" s="194" t="s">
        <v>519</v>
      </c>
      <c r="D370" s="197"/>
      <c r="E370" s="197"/>
      <c r="F370" s="197"/>
      <c r="G370" s="197"/>
      <c r="H370" s="198"/>
      <c r="I370" s="199"/>
      <c r="J370" s="192"/>
      <c r="K370" s="193"/>
    </row>
    <row r="371" ht="37.5" customHeight="1">
      <c r="B371" s="186" t="str">
        <f t="shared" si="8"/>
        <v>Unused</v>
      </c>
      <c r="C371" s="187" t="s">
        <v>520</v>
      </c>
      <c r="D371" s="200"/>
      <c r="E371" s="200"/>
      <c r="F371" s="200"/>
      <c r="G371" s="200"/>
      <c r="H371" s="190"/>
      <c r="I371" s="191"/>
      <c r="J371" s="192"/>
      <c r="K371" s="193"/>
    </row>
    <row r="372" ht="37.5" customHeight="1">
      <c r="B372" s="186" t="str">
        <f t="shared" si="8"/>
        <v>Unused</v>
      </c>
      <c r="C372" s="194" t="s">
        <v>521</v>
      </c>
      <c r="D372" s="197"/>
      <c r="E372" s="197"/>
      <c r="F372" s="197"/>
      <c r="G372" s="197"/>
      <c r="H372" s="198"/>
      <c r="I372" s="199"/>
      <c r="J372" s="192"/>
      <c r="K372" s="193"/>
    </row>
    <row r="373" ht="37.5" customHeight="1">
      <c r="B373" s="186" t="str">
        <f t="shared" si="8"/>
        <v>Unused</v>
      </c>
      <c r="C373" s="187" t="s">
        <v>522</v>
      </c>
      <c r="D373" s="200"/>
      <c r="E373" s="200"/>
      <c r="F373" s="200"/>
      <c r="G373" s="200"/>
      <c r="H373" s="190"/>
      <c r="I373" s="191"/>
      <c r="J373" s="192"/>
      <c r="K373" s="193"/>
    </row>
    <row r="374" ht="37.5" customHeight="1">
      <c r="B374" s="186" t="str">
        <f t="shared" si="8"/>
        <v>Unused</v>
      </c>
      <c r="C374" s="194" t="s">
        <v>523</v>
      </c>
      <c r="D374" s="197"/>
      <c r="E374" s="197"/>
      <c r="F374" s="197"/>
      <c r="G374" s="197"/>
      <c r="H374" s="198"/>
      <c r="I374" s="199"/>
      <c r="J374" s="192"/>
      <c r="K374" s="193"/>
    </row>
    <row r="375" ht="37.5" customHeight="1">
      <c r="B375" s="186" t="str">
        <f t="shared" si="8"/>
        <v>Unused</v>
      </c>
      <c r="C375" s="187" t="s">
        <v>524</v>
      </c>
      <c r="D375" s="200"/>
      <c r="E375" s="200"/>
      <c r="F375" s="200"/>
      <c r="G375" s="200"/>
      <c r="H375" s="190"/>
      <c r="I375" s="191"/>
      <c r="J375" s="192"/>
      <c r="K375" s="193"/>
    </row>
    <row r="376" ht="37.5" customHeight="1">
      <c r="B376" s="186" t="str">
        <f t="shared" si="8"/>
        <v>Unused</v>
      </c>
      <c r="C376" s="194" t="s">
        <v>525</v>
      </c>
      <c r="D376" s="197"/>
      <c r="E376" s="197"/>
      <c r="F376" s="197"/>
      <c r="G376" s="197"/>
      <c r="H376" s="198"/>
      <c r="I376" s="199"/>
      <c r="J376" s="192"/>
      <c r="K376" s="193"/>
    </row>
    <row r="377" ht="37.5" customHeight="1">
      <c r="B377" s="186" t="str">
        <f t="shared" si="8"/>
        <v>Unused</v>
      </c>
      <c r="C377" s="187" t="s">
        <v>526</v>
      </c>
      <c r="D377" s="200"/>
      <c r="E377" s="200"/>
      <c r="F377" s="200"/>
      <c r="G377" s="200"/>
      <c r="H377" s="190"/>
      <c r="I377" s="191"/>
      <c r="J377" s="192"/>
      <c r="K377" s="193"/>
    </row>
    <row r="378" ht="37.5" customHeight="1">
      <c r="B378" s="186" t="str">
        <f t="shared" si="8"/>
        <v>Unused</v>
      </c>
      <c r="C378" s="194" t="s">
        <v>527</v>
      </c>
      <c r="D378" s="197"/>
      <c r="E378" s="197"/>
      <c r="F378" s="197"/>
      <c r="G378" s="197"/>
      <c r="H378" s="198"/>
      <c r="I378" s="199"/>
      <c r="J378" s="192"/>
      <c r="K378" s="193"/>
    </row>
    <row r="379" ht="37.5" customHeight="1">
      <c r="B379" s="186" t="str">
        <f t="shared" si="8"/>
        <v>Unused</v>
      </c>
      <c r="C379" s="187" t="s">
        <v>528</v>
      </c>
      <c r="D379" s="200"/>
      <c r="E379" s="200"/>
      <c r="F379" s="200"/>
      <c r="G379" s="200"/>
      <c r="H379" s="190"/>
      <c r="I379" s="191"/>
      <c r="J379" s="192"/>
      <c r="K379" s="193"/>
    </row>
    <row r="380" ht="37.5" customHeight="1">
      <c r="B380" s="186" t="str">
        <f t="shared" si="8"/>
        <v>Unused</v>
      </c>
      <c r="C380" s="194" t="s">
        <v>529</v>
      </c>
      <c r="D380" s="197"/>
      <c r="E380" s="197"/>
      <c r="F380" s="197"/>
      <c r="G380" s="197"/>
      <c r="H380" s="198"/>
      <c r="I380" s="199"/>
      <c r="J380" s="192"/>
      <c r="K380" s="193"/>
    </row>
    <row r="381" ht="37.5" customHeight="1">
      <c r="B381" s="186" t="str">
        <f t="shared" si="8"/>
        <v>Unused</v>
      </c>
      <c r="C381" s="187" t="s">
        <v>530</v>
      </c>
      <c r="D381" s="200"/>
      <c r="E381" s="200"/>
      <c r="F381" s="200"/>
      <c r="G381" s="200"/>
      <c r="H381" s="190"/>
      <c r="I381" s="191"/>
      <c r="J381" s="192"/>
      <c r="K381" s="193"/>
    </row>
    <row r="382" ht="37.5" customHeight="1">
      <c r="B382" s="186" t="str">
        <f t="shared" si="8"/>
        <v>Unused</v>
      </c>
      <c r="C382" s="194" t="s">
        <v>531</v>
      </c>
      <c r="D382" s="197"/>
      <c r="E382" s="197"/>
      <c r="F382" s="197"/>
      <c r="G382" s="197"/>
      <c r="H382" s="198"/>
      <c r="I382" s="199"/>
      <c r="J382" s="192"/>
      <c r="K382" s="193"/>
    </row>
    <row r="383" ht="37.5" customHeight="1">
      <c r="B383" s="186" t="str">
        <f t="shared" si="8"/>
        <v>Unused</v>
      </c>
      <c r="C383" s="187" t="s">
        <v>532</v>
      </c>
      <c r="D383" s="200"/>
      <c r="E383" s="200"/>
      <c r="F383" s="200"/>
      <c r="G383" s="200"/>
      <c r="H383" s="190"/>
      <c r="I383" s="191"/>
      <c r="J383" s="192"/>
      <c r="K383" s="193"/>
    </row>
    <row r="384" ht="37.5" customHeight="1">
      <c r="B384" s="186" t="str">
        <f t="shared" si="8"/>
        <v>Unused</v>
      </c>
      <c r="C384" s="194" t="s">
        <v>533</v>
      </c>
      <c r="D384" s="197"/>
      <c r="E384" s="197"/>
      <c r="F384" s="197"/>
      <c r="G384" s="197"/>
      <c r="H384" s="198"/>
      <c r="I384" s="199"/>
      <c r="J384" s="192"/>
      <c r="K384" s="193"/>
    </row>
    <row r="385" ht="37.5" customHeight="1">
      <c r="B385" s="186" t="str">
        <f t="shared" si="8"/>
        <v>Unused</v>
      </c>
      <c r="C385" s="187" t="s">
        <v>534</v>
      </c>
      <c r="D385" s="200"/>
      <c r="E385" s="200"/>
      <c r="F385" s="200"/>
      <c r="G385" s="200"/>
      <c r="H385" s="190"/>
      <c r="I385" s="191"/>
      <c r="J385" s="192"/>
      <c r="K385" s="193"/>
    </row>
    <row r="386" ht="37.5" customHeight="1">
      <c r="B386" s="186" t="str">
        <f t="shared" si="8"/>
        <v>Unused</v>
      </c>
      <c r="C386" s="194" t="s">
        <v>535</v>
      </c>
      <c r="D386" s="197"/>
      <c r="E386" s="197"/>
      <c r="F386" s="197"/>
      <c r="G386" s="197"/>
      <c r="H386" s="198"/>
      <c r="I386" s="199"/>
      <c r="J386" s="192"/>
      <c r="K386" s="193"/>
    </row>
    <row r="387" ht="37.5" customHeight="1">
      <c r="B387" s="186" t="str">
        <f t="shared" si="8"/>
        <v>Unused</v>
      </c>
      <c r="C387" s="187" t="s">
        <v>536</v>
      </c>
      <c r="D387" s="200"/>
      <c r="E387" s="200"/>
      <c r="F387" s="200"/>
      <c r="G387" s="200"/>
      <c r="H387" s="190"/>
      <c r="I387" s="191"/>
      <c r="J387" s="192"/>
      <c r="K387" s="193"/>
    </row>
    <row r="388" ht="37.5" customHeight="1">
      <c r="B388" s="186" t="str">
        <f t="shared" si="8"/>
        <v>Unused</v>
      </c>
      <c r="C388" s="194" t="s">
        <v>537</v>
      </c>
      <c r="D388" s="197"/>
      <c r="E388" s="197"/>
      <c r="F388" s="197"/>
      <c r="G388" s="197"/>
      <c r="H388" s="198"/>
      <c r="I388" s="199"/>
      <c r="J388" s="192"/>
      <c r="K388" s="193"/>
    </row>
    <row r="389" ht="37.5" customHeight="1">
      <c r="B389" s="186" t="str">
        <f t="shared" si="8"/>
        <v>Unused</v>
      </c>
      <c r="C389" s="187" t="s">
        <v>538</v>
      </c>
      <c r="D389" s="200"/>
      <c r="E389" s="200"/>
      <c r="F389" s="200"/>
      <c r="G389" s="200"/>
      <c r="H389" s="190"/>
      <c r="I389" s="191"/>
      <c r="J389" s="192"/>
      <c r="K389" s="193"/>
    </row>
    <row r="390" ht="37.5" customHeight="1">
      <c r="B390" s="186" t="str">
        <f t="shared" si="8"/>
        <v>Unused</v>
      </c>
      <c r="C390" s="194" t="s">
        <v>539</v>
      </c>
      <c r="D390" s="197"/>
      <c r="E390" s="197"/>
      <c r="F390" s="197"/>
      <c r="G390" s="197"/>
      <c r="H390" s="198"/>
      <c r="I390" s="199"/>
      <c r="J390" s="192"/>
      <c r="K390" s="193"/>
    </row>
    <row r="391" ht="37.5" customHeight="1">
      <c r="B391" s="186" t="str">
        <f t="shared" si="8"/>
        <v>Unused</v>
      </c>
      <c r="C391" s="187" t="s">
        <v>540</v>
      </c>
      <c r="D391" s="200"/>
      <c r="E391" s="200"/>
      <c r="F391" s="200"/>
      <c r="G391" s="200"/>
      <c r="H391" s="190"/>
      <c r="I391" s="191"/>
      <c r="J391" s="192"/>
      <c r="K391" s="193"/>
    </row>
    <row r="392" ht="37.5" customHeight="1">
      <c r="B392" s="186" t="str">
        <f t="shared" si="8"/>
        <v>Unused</v>
      </c>
      <c r="C392" s="194" t="s">
        <v>541</v>
      </c>
      <c r="D392" s="197"/>
      <c r="E392" s="197"/>
      <c r="F392" s="197"/>
      <c r="G392" s="197"/>
      <c r="H392" s="198"/>
      <c r="I392" s="199"/>
      <c r="J392" s="192"/>
      <c r="K392" s="193"/>
    </row>
    <row r="393" ht="37.5" customHeight="1">
      <c r="B393" s="186" t="str">
        <f t="shared" si="8"/>
        <v>Unused</v>
      </c>
      <c r="C393" s="187" t="s">
        <v>542</v>
      </c>
      <c r="D393" s="200"/>
      <c r="E393" s="200"/>
      <c r="F393" s="200"/>
      <c r="G393" s="200"/>
      <c r="H393" s="190"/>
      <c r="I393" s="191"/>
      <c r="J393" s="192"/>
      <c r="K393" s="193"/>
    </row>
    <row r="394" ht="37.5" customHeight="1">
      <c r="B394" s="186" t="str">
        <f t="shared" si="8"/>
        <v>Unused</v>
      </c>
      <c r="C394" s="194" t="s">
        <v>543</v>
      </c>
      <c r="D394" s="197"/>
      <c r="E394" s="197"/>
      <c r="F394" s="197"/>
      <c r="G394" s="197"/>
      <c r="H394" s="198"/>
      <c r="I394" s="199"/>
      <c r="J394" s="192"/>
      <c r="K394" s="193"/>
    </row>
    <row r="395" ht="37.5" customHeight="1">
      <c r="B395" s="186" t="str">
        <f t="shared" si="8"/>
        <v>Unused</v>
      </c>
      <c r="C395" s="187" t="s">
        <v>544</v>
      </c>
      <c r="D395" s="200"/>
      <c r="E395" s="200"/>
      <c r="F395" s="200"/>
      <c r="G395" s="200"/>
      <c r="H395" s="190"/>
      <c r="I395" s="191"/>
      <c r="J395" s="192"/>
      <c r="K395" s="193"/>
    </row>
    <row r="396" ht="37.5" customHeight="1">
      <c r="B396" s="186" t="str">
        <f t="shared" si="8"/>
        <v>Unused</v>
      </c>
      <c r="C396" s="194" t="s">
        <v>545</v>
      </c>
      <c r="D396" s="197"/>
      <c r="E396" s="197"/>
      <c r="F396" s="197"/>
      <c r="G396" s="197"/>
      <c r="H396" s="198"/>
      <c r="I396" s="199"/>
      <c r="J396" s="192"/>
      <c r="K396" s="193"/>
    </row>
    <row r="397" ht="37.5" customHeight="1">
      <c r="B397" s="186" t="str">
        <f t="shared" si="8"/>
        <v>Unused</v>
      </c>
      <c r="C397" s="187" t="s">
        <v>546</v>
      </c>
      <c r="D397" s="200"/>
      <c r="E397" s="200"/>
      <c r="F397" s="200"/>
      <c r="G397" s="200"/>
      <c r="H397" s="190"/>
      <c r="I397" s="191"/>
      <c r="J397" s="192"/>
      <c r="K397" s="193"/>
    </row>
    <row r="398" ht="37.5" customHeight="1">
      <c r="B398" s="186" t="str">
        <f t="shared" si="8"/>
        <v>Unused</v>
      </c>
      <c r="C398" s="194" t="s">
        <v>547</v>
      </c>
      <c r="D398" s="197"/>
      <c r="E398" s="197"/>
      <c r="F398" s="197"/>
      <c r="G398" s="197"/>
      <c r="H398" s="198"/>
      <c r="I398" s="199"/>
      <c r="J398" s="192"/>
      <c r="K398" s="193"/>
    </row>
    <row r="399" ht="37.5" customHeight="1">
      <c r="B399" s="186" t="str">
        <f t="shared" si="8"/>
        <v>Unused</v>
      </c>
      <c r="C399" s="187" t="s">
        <v>548</v>
      </c>
      <c r="D399" s="200"/>
      <c r="E399" s="200"/>
      <c r="F399" s="200"/>
      <c r="G399" s="200"/>
      <c r="H399" s="190"/>
      <c r="I399" s="191"/>
      <c r="J399" s="192"/>
      <c r="K399" s="193"/>
    </row>
    <row r="400" ht="37.5" customHeight="1">
      <c r="B400" s="186" t="str">
        <f t="shared" si="8"/>
        <v>Unused</v>
      </c>
      <c r="C400" s="194" t="s">
        <v>549</v>
      </c>
      <c r="D400" s="197"/>
      <c r="E400" s="197"/>
      <c r="F400" s="197"/>
      <c r="G400" s="197"/>
      <c r="H400" s="198"/>
      <c r="I400" s="199"/>
      <c r="J400" s="192"/>
      <c r="K400" s="193"/>
    </row>
    <row r="401" ht="37.5" customHeight="1">
      <c r="B401" s="186" t="str">
        <f t="shared" si="8"/>
        <v>Unused</v>
      </c>
      <c r="C401" s="187" t="s">
        <v>550</v>
      </c>
      <c r="D401" s="200"/>
      <c r="E401" s="200"/>
      <c r="F401" s="200"/>
      <c r="G401" s="200"/>
      <c r="H401" s="190"/>
      <c r="I401" s="191"/>
      <c r="J401" s="192"/>
      <c r="K401" s="193"/>
    </row>
    <row r="402" ht="37.5" customHeight="1">
      <c r="B402" s="186" t="str">
        <f t="shared" si="8"/>
        <v>Unused</v>
      </c>
      <c r="C402" s="194" t="s">
        <v>551</v>
      </c>
      <c r="D402" s="197"/>
      <c r="E402" s="197"/>
      <c r="F402" s="197"/>
      <c r="G402" s="197"/>
      <c r="H402" s="198"/>
      <c r="I402" s="199"/>
      <c r="J402" s="192"/>
      <c r="K402" s="193"/>
    </row>
    <row r="403" ht="37.5" customHeight="1">
      <c r="B403" s="186" t="str">
        <f t="shared" si="8"/>
        <v>Unused</v>
      </c>
      <c r="C403" s="187" t="s">
        <v>552</v>
      </c>
      <c r="D403" s="200"/>
      <c r="E403" s="200"/>
      <c r="F403" s="200"/>
      <c r="G403" s="200"/>
      <c r="H403" s="190"/>
      <c r="I403" s="191"/>
      <c r="J403" s="192"/>
      <c r="K403" s="193"/>
    </row>
    <row r="404" ht="37.5" customHeight="1">
      <c r="B404" s="186" t="str">
        <f t="shared" si="8"/>
        <v>Unused</v>
      </c>
      <c r="C404" s="194" t="s">
        <v>553</v>
      </c>
      <c r="D404" s="197"/>
      <c r="E404" s="197"/>
      <c r="F404" s="197"/>
      <c r="G404" s="197"/>
      <c r="H404" s="198"/>
      <c r="I404" s="199"/>
      <c r="J404" s="192"/>
      <c r="K404" s="193"/>
    </row>
    <row r="405" ht="37.5" customHeight="1">
      <c r="B405" s="186" t="str">
        <f t="shared" si="8"/>
        <v>Unused</v>
      </c>
      <c r="C405" s="187" t="s">
        <v>554</v>
      </c>
      <c r="D405" s="200"/>
      <c r="E405" s="200"/>
      <c r="F405" s="200"/>
      <c r="G405" s="200"/>
      <c r="H405" s="190"/>
      <c r="I405" s="191"/>
      <c r="J405" s="192"/>
      <c r="K405" s="193"/>
    </row>
    <row r="406" ht="37.5" customHeight="1">
      <c r="B406" s="186" t="str">
        <f t="shared" si="8"/>
        <v>Unused</v>
      </c>
      <c r="C406" s="194" t="s">
        <v>555</v>
      </c>
      <c r="D406" s="197"/>
      <c r="E406" s="197"/>
      <c r="F406" s="197"/>
      <c r="G406" s="197"/>
      <c r="H406" s="198"/>
      <c r="I406" s="199"/>
      <c r="J406" s="192"/>
      <c r="K406" s="193"/>
    </row>
    <row r="407" ht="37.5" customHeight="1">
      <c r="B407" s="186" t="str">
        <f t="shared" si="8"/>
        <v>Unused</v>
      </c>
      <c r="C407" s="187" t="s">
        <v>556</v>
      </c>
      <c r="D407" s="200"/>
      <c r="E407" s="200"/>
      <c r="F407" s="200"/>
      <c r="G407" s="200"/>
      <c r="H407" s="190"/>
      <c r="I407" s="191"/>
      <c r="J407" s="192"/>
      <c r="K407" s="193"/>
    </row>
    <row r="408" ht="37.5" customHeight="1">
      <c r="B408" s="186" t="str">
        <f t="shared" si="8"/>
        <v>Unused</v>
      </c>
      <c r="C408" s="194" t="s">
        <v>557</v>
      </c>
      <c r="D408" s="197"/>
      <c r="E408" s="197"/>
      <c r="F408" s="197"/>
      <c r="G408" s="197"/>
      <c r="H408" s="198"/>
      <c r="I408" s="199"/>
      <c r="J408" s="192"/>
      <c r="K408" s="193"/>
    </row>
    <row r="409" ht="37.5" customHeight="1">
      <c r="B409" s="186" t="str">
        <f t="shared" si="8"/>
        <v>Unused</v>
      </c>
      <c r="C409" s="187" t="s">
        <v>558</v>
      </c>
      <c r="D409" s="200"/>
      <c r="E409" s="200"/>
      <c r="F409" s="200"/>
      <c r="G409" s="200"/>
      <c r="H409" s="190"/>
      <c r="I409" s="191"/>
      <c r="J409" s="192"/>
      <c r="K409" s="193"/>
    </row>
    <row r="410" ht="37.5" customHeight="1">
      <c r="B410" s="186" t="str">
        <f t="shared" si="8"/>
        <v>Unused</v>
      </c>
      <c r="C410" s="194" t="s">
        <v>559</v>
      </c>
      <c r="D410" s="197"/>
      <c r="E410" s="197"/>
      <c r="F410" s="197"/>
      <c r="G410" s="197"/>
      <c r="H410" s="198"/>
      <c r="I410" s="199"/>
      <c r="J410" s="192"/>
      <c r="K410" s="193"/>
    </row>
    <row r="411" ht="37.5" customHeight="1">
      <c r="B411" s="186" t="str">
        <f t="shared" si="8"/>
        <v>Unused</v>
      </c>
      <c r="C411" s="187" t="s">
        <v>560</v>
      </c>
      <c r="D411" s="200"/>
      <c r="E411" s="200"/>
      <c r="F411" s="200"/>
      <c r="G411" s="200"/>
      <c r="H411" s="190"/>
      <c r="I411" s="191"/>
      <c r="J411" s="192"/>
      <c r="K411" s="193"/>
    </row>
    <row r="412" ht="37.5" customHeight="1">
      <c r="B412" s="186" t="str">
        <f t="shared" si="8"/>
        <v>Unused</v>
      </c>
      <c r="C412" s="194" t="s">
        <v>561</v>
      </c>
      <c r="D412" s="197"/>
      <c r="E412" s="197"/>
      <c r="F412" s="197"/>
      <c r="G412" s="197"/>
      <c r="H412" s="198"/>
      <c r="I412" s="199"/>
      <c r="J412" s="192"/>
      <c r="K412" s="193"/>
    </row>
    <row r="413" ht="37.5" customHeight="1">
      <c r="B413" s="186" t="str">
        <f t="shared" si="8"/>
        <v>Unused</v>
      </c>
      <c r="C413" s="187" t="s">
        <v>562</v>
      </c>
      <c r="D413" s="200"/>
      <c r="E413" s="200"/>
      <c r="F413" s="200"/>
      <c r="G413" s="200"/>
      <c r="H413" s="190"/>
      <c r="I413" s="191"/>
      <c r="J413" s="192"/>
      <c r="K413" s="193"/>
    </row>
    <row r="414" ht="37.5" customHeight="1">
      <c r="B414" s="186" t="str">
        <f t="shared" si="8"/>
        <v>Unused</v>
      </c>
      <c r="C414" s="194" t="s">
        <v>563</v>
      </c>
      <c r="D414" s="197"/>
      <c r="E414" s="197"/>
      <c r="F414" s="197"/>
      <c r="G414" s="197"/>
      <c r="H414" s="198"/>
      <c r="I414" s="199"/>
      <c r="J414" s="192"/>
      <c r="K414" s="193"/>
    </row>
    <row r="415" ht="37.5" customHeight="1">
      <c r="B415" s="186" t="str">
        <f t="shared" si="8"/>
        <v>Unused</v>
      </c>
      <c r="C415" s="187" t="s">
        <v>564</v>
      </c>
      <c r="D415" s="200"/>
      <c r="E415" s="200"/>
      <c r="F415" s="200"/>
      <c r="G415" s="200"/>
      <c r="H415" s="190"/>
      <c r="I415" s="191"/>
      <c r="J415" s="192"/>
      <c r="K415" s="193"/>
    </row>
    <row r="416" ht="37.5" customHeight="1">
      <c r="B416" s="186" t="str">
        <f t="shared" si="8"/>
        <v>Unused</v>
      </c>
      <c r="C416" s="194" t="s">
        <v>565</v>
      </c>
      <c r="D416" s="197"/>
      <c r="E416" s="197"/>
      <c r="F416" s="197"/>
      <c r="G416" s="197"/>
      <c r="H416" s="198"/>
      <c r="I416" s="199"/>
      <c r="J416" s="192"/>
      <c r="K416" s="193"/>
    </row>
    <row r="417" ht="37.5" customHeight="1">
      <c r="B417" s="186" t="str">
        <f t="shared" si="8"/>
        <v>Unused</v>
      </c>
      <c r="C417" s="187" t="s">
        <v>566</v>
      </c>
      <c r="D417" s="200"/>
      <c r="E417" s="200"/>
      <c r="F417" s="200"/>
      <c r="G417" s="200"/>
      <c r="H417" s="190"/>
      <c r="I417" s="191"/>
      <c r="J417" s="192"/>
      <c r="K417" s="193"/>
    </row>
    <row r="418" ht="37.5" customHeight="1">
      <c r="B418" s="186" t="str">
        <f t="shared" si="8"/>
        <v>Unused</v>
      </c>
      <c r="C418" s="194" t="s">
        <v>567</v>
      </c>
      <c r="D418" s="197"/>
      <c r="E418" s="197"/>
      <c r="F418" s="197"/>
      <c r="G418" s="197"/>
      <c r="H418" s="198"/>
      <c r="I418" s="199"/>
      <c r="J418" s="192"/>
      <c r="K418" s="193"/>
    </row>
    <row r="419" ht="37.5" customHeight="1">
      <c r="B419" s="186" t="str">
        <f t="shared" si="8"/>
        <v>Unused</v>
      </c>
      <c r="C419" s="187" t="s">
        <v>568</v>
      </c>
      <c r="D419" s="200"/>
      <c r="E419" s="200"/>
      <c r="F419" s="200"/>
      <c r="G419" s="200"/>
      <c r="H419" s="190"/>
      <c r="I419" s="191"/>
      <c r="J419" s="192"/>
      <c r="K419" s="193"/>
    </row>
    <row r="420" ht="37.5" customHeight="1">
      <c r="B420" s="186" t="str">
        <f t="shared" si="8"/>
        <v>Unused</v>
      </c>
      <c r="C420" s="194" t="s">
        <v>569</v>
      </c>
      <c r="D420" s="197"/>
      <c r="E420" s="197"/>
      <c r="F420" s="197"/>
      <c r="G420" s="197"/>
      <c r="H420" s="198"/>
      <c r="I420" s="199"/>
      <c r="J420" s="192"/>
      <c r="K420" s="193"/>
    </row>
    <row r="421" ht="37.5" customHeight="1">
      <c r="B421" s="186" t="str">
        <f t="shared" si="8"/>
        <v>Unused</v>
      </c>
      <c r="C421" s="187" t="s">
        <v>570</v>
      </c>
      <c r="D421" s="200"/>
      <c r="E421" s="200"/>
      <c r="F421" s="200"/>
      <c r="G421" s="200"/>
      <c r="H421" s="190"/>
      <c r="I421" s="191"/>
      <c r="J421" s="192"/>
      <c r="K421" s="193"/>
    </row>
    <row r="422" ht="37.5" customHeight="1">
      <c r="B422" s="186" t="str">
        <f t="shared" si="8"/>
        <v>Unused</v>
      </c>
      <c r="C422" s="194" t="s">
        <v>571</v>
      </c>
      <c r="D422" s="197"/>
      <c r="E422" s="197"/>
      <c r="F422" s="197"/>
      <c r="G422" s="197"/>
      <c r="H422" s="198"/>
      <c r="I422" s="199"/>
      <c r="J422" s="192"/>
      <c r="K422" s="193"/>
    </row>
    <row r="423" ht="37.5" customHeight="1">
      <c r="B423" s="186" t="str">
        <f t="shared" si="8"/>
        <v>Unused</v>
      </c>
      <c r="C423" s="187" t="s">
        <v>572</v>
      </c>
      <c r="D423" s="200"/>
      <c r="E423" s="200"/>
      <c r="F423" s="200"/>
      <c r="G423" s="200"/>
      <c r="H423" s="190"/>
      <c r="I423" s="191"/>
      <c r="J423" s="192"/>
      <c r="K423" s="193"/>
    </row>
    <row r="424" ht="37.5" customHeight="1">
      <c r="B424" s="186" t="str">
        <f t="shared" si="8"/>
        <v>Unused</v>
      </c>
      <c r="C424" s="194" t="s">
        <v>573</v>
      </c>
      <c r="D424" s="197"/>
      <c r="E424" s="197"/>
      <c r="F424" s="197"/>
      <c r="G424" s="197"/>
      <c r="H424" s="198"/>
      <c r="I424" s="199"/>
      <c r="J424" s="192"/>
      <c r="K424" s="193"/>
    </row>
    <row r="425" ht="37.5" customHeight="1">
      <c r="B425" s="186" t="str">
        <f t="shared" si="8"/>
        <v>Unused</v>
      </c>
      <c r="C425" s="187" t="s">
        <v>574</v>
      </c>
      <c r="D425" s="200"/>
      <c r="E425" s="200"/>
      <c r="F425" s="200"/>
      <c r="G425" s="200"/>
      <c r="H425" s="190"/>
      <c r="I425" s="191"/>
      <c r="J425" s="192"/>
      <c r="K425" s="193"/>
    </row>
    <row r="426" ht="37.5" customHeight="1">
      <c r="B426" s="186" t="str">
        <f t="shared" si="8"/>
        <v>Unused</v>
      </c>
      <c r="C426" s="194" t="s">
        <v>575</v>
      </c>
      <c r="D426" s="197"/>
      <c r="E426" s="197"/>
      <c r="F426" s="197"/>
      <c r="G426" s="197"/>
      <c r="H426" s="198"/>
      <c r="I426" s="199"/>
      <c r="J426" s="192"/>
      <c r="K426" s="193"/>
    </row>
    <row r="427" ht="37.5" customHeight="1">
      <c r="B427" s="186" t="str">
        <f t="shared" si="8"/>
        <v>Unused</v>
      </c>
      <c r="C427" s="187" t="s">
        <v>576</v>
      </c>
      <c r="D427" s="200"/>
      <c r="E427" s="200"/>
      <c r="F427" s="200"/>
      <c r="G427" s="200"/>
      <c r="H427" s="190"/>
      <c r="I427" s="191"/>
      <c r="J427" s="192"/>
      <c r="K427" s="193"/>
    </row>
    <row r="428" ht="37.5" customHeight="1">
      <c r="B428" s="186" t="str">
        <f t="shared" si="8"/>
        <v>Unused</v>
      </c>
      <c r="C428" s="194" t="s">
        <v>577</v>
      </c>
      <c r="D428" s="197"/>
      <c r="E428" s="197"/>
      <c r="F428" s="197"/>
      <c r="G428" s="197"/>
      <c r="H428" s="198"/>
      <c r="I428" s="199"/>
      <c r="J428" s="192"/>
      <c r="K428" s="193"/>
    </row>
    <row r="429" ht="37.5" customHeight="1">
      <c r="B429" s="186" t="str">
        <f t="shared" si="8"/>
        <v>Unused</v>
      </c>
      <c r="C429" s="187" t="s">
        <v>578</v>
      </c>
      <c r="D429" s="200"/>
      <c r="E429" s="200"/>
      <c r="F429" s="200"/>
      <c r="G429" s="200"/>
      <c r="H429" s="190"/>
      <c r="I429" s="191"/>
      <c r="J429" s="192"/>
      <c r="K429" s="193"/>
    </row>
    <row r="430" ht="37.5" customHeight="1">
      <c r="B430" s="186" t="str">
        <f t="shared" si="8"/>
        <v>Unused</v>
      </c>
      <c r="C430" s="194" t="s">
        <v>579</v>
      </c>
      <c r="D430" s="197"/>
      <c r="E430" s="197"/>
      <c r="F430" s="197"/>
      <c r="G430" s="197"/>
      <c r="H430" s="198"/>
      <c r="I430" s="199"/>
      <c r="J430" s="192"/>
      <c r="K430" s="193"/>
    </row>
    <row r="431" ht="37.5" customHeight="1">
      <c r="B431" s="186" t="str">
        <f t="shared" si="8"/>
        <v>Unused</v>
      </c>
      <c r="C431" s="187" t="s">
        <v>580</v>
      </c>
      <c r="D431" s="200"/>
      <c r="E431" s="200"/>
      <c r="F431" s="200"/>
      <c r="G431" s="200"/>
      <c r="H431" s="190"/>
      <c r="I431" s="191"/>
      <c r="J431" s="192"/>
      <c r="K431" s="193"/>
    </row>
    <row r="432" ht="37.5" customHeight="1">
      <c r="B432" s="186" t="str">
        <f t="shared" si="8"/>
        <v>Unused</v>
      </c>
      <c r="C432" s="194" t="s">
        <v>581</v>
      </c>
      <c r="D432" s="197"/>
      <c r="E432" s="197"/>
      <c r="F432" s="197"/>
      <c r="G432" s="197"/>
      <c r="H432" s="198"/>
      <c r="I432" s="199"/>
      <c r="J432" s="192"/>
      <c r="K432" s="193"/>
    </row>
    <row r="433" ht="37.5" customHeight="1">
      <c r="B433" s="186" t="str">
        <f t="shared" si="8"/>
        <v>Unused</v>
      </c>
      <c r="C433" s="187" t="s">
        <v>582</v>
      </c>
      <c r="D433" s="200"/>
      <c r="E433" s="200"/>
      <c r="F433" s="200"/>
      <c r="G433" s="200"/>
      <c r="H433" s="190"/>
      <c r="I433" s="191"/>
      <c r="J433" s="192"/>
      <c r="K433" s="193"/>
    </row>
    <row r="434" ht="37.5" customHeight="1">
      <c r="B434" s="186" t="str">
        <f t="shared" si="8"/>
        <v>Unused</v>
      </c>
      <c r="C434" s="194" t="s">
        <v>583</v>
      </c>
      <c r="D434" s="197"/>
      <c r="E434" s="197"/>
      <c r="F434" s="197"/>
      <c r="G434" s="197"/>
      <c r="H434" s="198"/>
      <c r="I434" s="199"/>
      <c r="J434" s="192"/>
      <c r="K434" s="193"/>
    </row>
    <row r="435" ht="37.5" customHeight="1">
      <c r="B435" s="186" t="str">
        <f t="shared" si="8"/>
        <v>Unused</v>
      </c>
      <c r="C435" s="187" t="s">
        <v>584</v>
      </c>
      <c r="D435" s="200"/>
      <c r="E435" s="200"/>
      <c r="F435" s="200"/>
      <c r="G435" s="200"/>
      <c r="H435" s="190"/>
      <c r="I435" s="191"/>
      <c r="J435" s="192"/>
      <c r="K435" s="193"/>
    </row>
    <row r="436" ht="37.5" customHeight="1">
      <c r="B436" s="186" t="str">
        <f t="shared" si="8"/>
        <v>Unused</v>
      </c>
      <c r="C436" s="194" t="s">
        <v>585</v>
      </c>
      <c r="D436" s="197"/>
      <c r="E436" s="197"/>
      <c r="F436" s="197"/>
      <c r="G436" s="197"/>
      <c r="H436" s="198"/>
      <c r="I436" s="199"/>
      <c r="J436" s="192"/>
      <c r="K436" s="193"/>
    </row>
    <row r="437" ht="37.5" customHeight="1">
      <c r="B437" s="186" t="str">
        <f t="shared" si="8"/>
        <v>Unused</v>
      </c>
      <c r="C437" s="187" t="s">
        <v>586</v>
      </c>
      <c r="D437" s="200"/>
      <c r="E437" s="200"/>
      <c r="F437" s="200"/>
      <c r="G437" s="200"/>
      <c r="H437" s="190"/>
      <c r="I437" s="191"/>
      <c r="J437" s="192"/>
      <c r="K437" s="193"/>
    </row>
    <row r="438" ht="37.5" customHeight="1">
      <c r="B438" s="186" t="str">
        <f t="shared" si="8"/>
        <v>Unused</v>
      </c>
      <c r="C438" s="194" t="s">
        <v>587</v>
      </c>
      <c r="D438" s="197"/>
      <c r="E438" s="197"/>
      <c r="F438" s="197"/>
      <c r="G438" s="197"/>
      <c r="H438" s="198"/>
      <c r="I438" s="199"/>
      <c r="J438" s="192"/>
      <c r="K438" s="193"/>
    </row>
    <row r="439" ht="37.5" customHeight="1">
      <c r="B439" s="186" t="str">
        <f t="shared" si="8"/>
        <v>Unused</v>
      </c>
      <c r="C439" s="187" t="s">
        <v>588</v>
      </c>
      <c r="D439" s="200"/>
      <c r="E439" s="200"/>
      <c r="F439" s="200"/>
      <c r="G439" s="200"/>
      <c r="H439" s="190"/>
      <c r="I439" s="191"/>
      <c r="J439" s="192"/>
      <c r="K439" s="193"/>
    </row>
    <row r="440" ht="37.5" customHeight="1">
      <c r="B440" s="186" t="str">
        <f t="shared" si="8"/>
        <v>Unused</v>
      </c>
      <c r="C440" s="194" t="s">
        <v>589</v>
      </c>
      <c r="D440" s="197"/>
      <c r="E440" s="197"/>
      <c r="F440" s="197"/>
      <c r="G440" s="197"/>
      <c r="H440" s="198"/>
      <c r="I440" s="199"/>
      <c r="J440" s="192"/>
      <c r="K440" s="193"/>
    </row>
    <row r="441" ht="37.5" customHeight="1">
      <c r="B441" s="186" t="str">
        <f t="shared" si="8"/>
        <v>Unused</v>
      </c>
      <c r="C441" s="187" t="s">
        <v>590</v>
      </c>
      <c r="D441" s="200"/>
      <c r="E441" s="200"/>
      <c r="F441" s="200"/>
      <c r="G441" s="200"/>
      <c r="H441" s="190"/>
      <c r="I441" s="191"/>
      <c r="J441" s="192"/>
      <c r="K441" s="193"/>
    </row>
    <row r="442" ht="37.5" customHeight="1">
      <c r="B442" s="186" t="str">
        <f t="shared" si="8"/>
        <v>Unused</v>
      </c>
      <c r="C442" s="194" t="s">
        <v>591</v>
      </c>
      <c r="D442" s="197"/>
      <c r="E442" s="197"/>
      <c r="F442" s="197"/>
      <c r="G442" s="197"/>
      <c r="H442" s="198"/>
      <c r="I442" s="199"/>
      <c r="J442" s="192"/>
      <c r="K442" s="193"/>
    </row>
    <row r="443" ht="37.5" customHeight="1">
      <c r="B443" s="186" t="str">
        <f t="shared" si="8"/>
        <v>Unused</v>
      </c>
      <c r="C443" s="187" t="s">
        <v>592</v>
      </c>
      <c r="D443" s="200"/>
      <c r="E443" s="200"/>
      <c r="F443" s="200"/>
      <c r="G443" s="200"/>
      <c r="H443" s="190"/>
      <c r="I443" s="191"/>
      <c r="J443" s="192"/>
      <c r="K443" s="193"/>
    </row>
    <row r="444" ht="37.5" customHeight="1">
      <c r="B444" s="186" t="str">
        <f t="shared" si="8"/>
        <v>Unused</v>
      </c>
      <c r="C444" s="194" t="s">
        <v>593</v>
      </c>
      <c r="D444" s="197"/>
      <c r="E444" s="197"/>
      <c r="F444" s="197"/>
      <c r="G444" s="197"/>
      <c r="H444" s="198"/>
      <c r="I444" s="199"/>
      <c r="J444" s="192"/>
      <c r="K444" s="193"/>
    </row>
    <row r="445" ht="37.5" customHeight="1">
      <c r="B445" s="186" t="str">
        <f t="shared" si="8"/>
        <v>Unused</v>
      </c>
      <c r="C445" s="187" t="s">
        <v>594</v>
      </c>
      <c r="D445" s="200"/>
      <c r="E445" s="200"/>
      <c r="F445" s="200"/>
      <c r="G445" s="200"/>
      <c r="H445" s="190"/>
      <c r="I445" s="191"/>
      <c r="J445" s="192"/>
      <c r="K445" s="193"/>
    </row>
    <row r="446" ht="37.5" customHeight="1">
      <c r="B446" s="186" t="str">
        <f t="shared" si="8"/>
        <v>Unused</v>
      </c>
      <c r="C446" s="194" t="s">
        <v>595</v>
      </c>
      <c r="D446" s="197"/>
      <c r="E446" s="197"/>
      <c r="F446" s="197"/>
      <c r="G446" s="197"/>
      <c r="H446" s="198"/>
      <c r="I446" s="199"/>
      <c r="J446" s="192"/>
      <c r="K446" s="193"/>
    </row>
    <row r="447" ht="37.5" customHeight="1">
      <c r="B447" s="186" t="str">
        <f t="shared" si="8"/>
        <v>Unused</v>
      </c>
      <c r="C447" s="187" t="s">
        <v>596</v>
      </c>
      <c r="D447" s="200"/>
      <c r="E447" s="200"/>
      <c r="F447" s="200"/>
      <c r="G447" s="200"/>
      <c r="H447" s="190"/>
      <c r="I447" s="191"/>
      <c r="J447" s="192"/>
      <c r="K447" s="193"/>
    </row>
    <row r="448" ht="37.5" customHeight="1">
      <c r="B448" s="186" t="str">
        <f t="shared" si="8"/>
        <v>Unused</v>
      </c>
      <c r="C448" s="194" t="s">
        <v>597</v>
      </c>
      <c r="D448" s="197"/>
      <c r="E448" s="197"/>
      <c r="F448" s="197"/>
      <c r="G448" s="197"/>
      <c r="H448" s="198"/>
      <c r="I448" s="199"/>
      <c r="J448" s="192"/>
      <c r="K448" s="193"/>
    </row>
    <row r="449" ht="37.5" customHeight="1">
      <c r="B449" s="186" t="str">
        <f t="shared" si="8"/>
        <v>Unused</v>
      </c>
      <c r="C449" s="187" t="s">
        <v>598</v>
      </c>
      <c r="D449" s="200"/>
      <c r="E449" s="200"/>
      <c r="F449" s="200"/>
      <c r="G449" s="200"/>
      <c r="H449" s="190"/>
      <c r="I449" s="191"/>
      <c r="J449" s="192"/>
      <c r="K449" s="193"/>
    </row>
    <row r="450" ht="37.5" customHeight="1">
      <c r="B450" s="186" t="str">
        <f t="shared" si="8"/>
        <v>Unused</v>
      </c>
      <c r="C450" s="194" t="s">
        <v>599</v>
      </c>
      <c r="D450" s="197"/>
      <c r="E450" s="197"/>
      <c r="F450" s="197"/>
      <c r="G450" s="197"/>
      <c r="H450" s="198"/>
      <c r="I450" s="199"/>
      <c r="J450" s="192"/>
      <c r="K450" s="193"/>
    </row>
    <row r="451" ht="37.5" customHeight="1">
      <c r="B451" s="186" t="str">
        <f t="shared" si="8"/>
        <v>Unused</v>
      </c>
      <c r="C451" s="187" t="s">
        <v>600</v>
      </c>
      <c r="D451" s="200"/>
      <c r="E451" s="200"/>
      <c r="F451" s="200"/>
      <c r="G451" s="200"/>
      <c r="H451" s="190"/>
      <c r="I451" s="191"/>
      <c r="J451" s="192"/>
      <c r="K451" s="193"/>
    </row>
    <row r="452" ht="37.5" customHeight="1">
      <c r="B452" s="186" t="str">
        <f t="shared" si="8"/>
        <v>Unused</v>
      </c>
      <c r="C452" s="194" t="s">
        <v>601</v>
      </c>
      <c r="D452" s="197"/>
      <c r="E452" s="197"/>
      <c r="F452" s="197"/>
      <c r="G452" s="197"/>
      <c r="H452" s="198"/>
      <c r="I452" s="199"/>
      <c r="J452" s="192"/>
      <c r="K452" s="193"/>
    </row>
    <row r="453" ht="37.5" customHeight="1">
      <c r="B453" s="186" t="str">
        <f t="shared" si="8"/>
        <v>Unused</v>
      </c>
      <c r="C453" s="187" t="s">
        <v>602</v>
      </c>
      <c r="D453" s="200"/>
      <c r="E453" s="200"/>
      <c r="F453" s="200"/>
      <c r="G453" s="200"/>
      <c r="H453" s="190"/>
      <c r="I453" s="191"/>
      <c r="J453" s="192"/>
      <c r="K453" s="193"/>
    </row>
    <row r="454" ht="37.5" customHeight="1">
      <c r="B454" s="186" t="str">
        <f t="shared" si="8"/>
        <v>Unused</v>
      </c>
      <c r="C454" s="194" t="s">
        <v>603</v>
      </c>
      <c r="D454" s="197"/>
      <c r="E454" s="197"/>
      <c r="F454" s="197"/>
      <c r="G454" s="197"/>
      <c r="H454" s="198"/>
      <c r="I454" s="199"/>
      <c r="J454" s="192"/>
      <c r="K454" s="193"/>
    </row>
    <row r="455" ht="37.5" customHeight="1">
      <c r="B455" s="186" t="str">
        <f t="shared" si="8"/>
        <v>Unused</v>
      </c>
      <c r="C455" s="187" t="s">
        <v>604</v>
      </c>
      <c r="D455" s="200"/>
      <c r="E455" s="200"/>
      <c r="F455" s="200"/>
      <c r="G455" s="200"/>
      <c r="H455" s="190"/>
      <c r="I455" s="191"/>
      <c r="J455" s="192"/>
      <c r="K455" s="193"/>
    </row>
    <row r="456" ht="37.5" customHeight="1">
      <c r="B456" s="186" t="str">
        <f t="shared" si="8"/>
        <v>Unused</v>
      </c>
      <c r="C456" s="194" t="s">
        <v>605</v>
      </c>
      <c r="D456" s="197"/>
      <c r="E456" s="197"/>
      <c r="F456" s="197"/>
      <c r="G456" s="197"/>
      <c r="H456" s="198"/>
      <c r="I456" s="199"/>
      <c r="J456" s="192"/>
      <c r="K456" s="193"/>
    </row>
    <row r="457" ht="37.5" customHeight="1">
      <c r="B457" s="186" t="str">
        <f t="shared" si="8"/>
        <v>Unused</v>
      </c>
      <c r="C457" s="187" t="s">
        <v>606</v>
      </c>
      <c r="D457" s="200"/>
      <c r="E457" s="200"/>
      <c r="F457" s="200"/>
      <c r="G457" s="200"/>
      <c r="H457" s="190"/>
      <c r="I457" s="191"/>
      <c r="J457" s="192"/>
      <c r="K457" s="193"/>
    </row>
    <row r="458" ht="37.5" customHeight="1">
      <c r="B458" s="186" t="str">
        <f t="shared" si="8"/>
        <v>Unused</v>
      </c>
      <c r="C458" s="194" t="s">
        <v>607</v>
      </c>
      <c r="D458" s="197"/>
      <c r="E458" s="197"/>
      <c r="F458" s="197"/>
      <c r="G458" s="197"/>
      <c r="H458" s="198"/>
      <c r="I458" s="199"/>
      <c r="J458" s="192"/>
      <c r="K458" s="193"/>
    </row>
    <row r="459" ht="37.5" customHeight="1">
      <c r="B459" s="186" t="str">
        <f t="shared" si="8"/>
        <v>Unused</v>
      </c>
      <c r="C459" s="187" t="s">
        <v>608</v>
      </c>
      <c r="D459" s="200"/>
      <c r="E459" s="200"/>
      <c r="F459" s="200"/>
      <c r="G459" s="200"/>
      <c r="H459" s="190"/>
      <c r="I459" s="191"/>
      <c r="J459" s="192"/>
      <c r="K459" s="193"/>
    </row>
    <row r="460" ht="37.5" customHeight="1">
      <c r="B460" s="186" t="str">
        <f t="shared" si="8"/>
        <v>Unused</v>
      </c>
      <c r="C460" s="194" t="s">
        <v>609</v>
      </c>
      <c r="D460" s="197"/>
      <c r="E460" s="197"/>
      <c r="F460" s="197"/>
      <c r="G460" s="197"/>
      <c r="H460" s="198"/>
      <c r="I460" s="199"/>
      <c r="J460" s="192"/>
      <c r="K460" s="193"/>
    </row>
    <row r="461" ht="37.5" customHeight="1">
      <c r="B461" s="186" t="str">
        <f t="shared" si="8"/>
        <v>Unused</v>
      </c>
      <c r="C461" s="187" t="s">
        <v>610</v>
      </c>
      <c r="D461" s="200"/>
      <c r="E461" s="200"/>
      <c r="F461" s="200"/>
      <c r="G461" s="200"/>
      <c r="H461" s="190"/>
      <c r="I461" s="191"/>
      <c r="J461" s="192"/>
      <c r="K461" s="193"/>
    </row>
    <row r="462" ht="37.5" customHeight="1">
      <c r="B462" s="186" t="str">
        <f t="shared" si="8"/>
        <v>Unused</v>
      </c>
      <c r="C462" s="194" t="s">
        <v>611</v>
      </c>
      <c r="D462" s="197"/>
      <c r="E462" s="197"/>
      <c r="F462" s="197"/>
      <c r="G462" s="197"/>
      <c r="H462" s="198"/>
      <c r="I462" s="199"/>
      <c r="J462" s="192"/>
      <c r="K462" s="193"/>
    </row>
    <row r="463" ht="37.5" customHeight="1">
      <c r="B463" s="186" t="str">
        <f t="shared" si="8"/>
        <v>Unused</v>
      </c>
      <c r="C463" s="187" t="s">
        <v>612</v>
      </c>
      <c r="D463" s="200"/>
      <c r="E463" s="200"/>
      <c r="F463" s="200"/>
      <c r="G463" s="200"/>
      <c r="H463" s="190"/>
      <c r="I463" s="191"/>
      <c r="J463" s="192"/>
      <c r="K463" s="193"/>
    </row>
    <row r="464" ht="37.5" customHeight="1">
      <c r="B464" s="186" t="str">
        <f t="shared" si="8"/>
        <v>Unused</v>
      </c>
      <c r="C464" s="194" t="s">
        <v>613</v>
      </c>
      <c r="D464" s="197"/>
      <c r="E464" s="197"/>
      <c r="F464" s="197"/>
      <c r="G464" s="197"/>
      <c r="H464" s="198"/>
      <c r="I464" s="199"/>
      <c r="J464" s="192"/>
      <c r="K464" s="193"/>
    </row>
    <row r="465" ht="37.5" customHeight="1">
      <c r="B465" s="186" t="str">
        <f t="shared" si="8"/>
        <v>Unused</v>
      </c>
      <c r="C465" s="187" t="s">
        <v>614</v>
      </c>
      <c r="D465" s="200"/>
      <c r="E465" s="200"/>
      <c r="F465" s="200"/>
      <c r="G465" s="200"/>
      <c r="H465" s="190"/>
      <c r="I465" s="191"/>
      <c r="J465" s="192"/>
      <c r="K465" s="193"/>
    </row>
    <row r="466" ht="37.5" customHeight="1">
      <c r="B466" s="186" t="str">
        <f t="shared" si="8"/>
        <v>Unused</v>
      </c>
      <c r="C466" s="194" t="s">
        <v>615</v>
      </c>
      <c r="D466" s="197"/>
      <c r="E466" s="197"/>
      <c r="F466" s="197"/>
      <c r="G466" s="197"/>
      <c r="H466" s="198"/>
      <c r="I466" s="199"/>
      <c r="J466" s="192"/>
      <c r="K466" s="193"/>
    </row>
    <row r="467" ht="37.5" customHeight="1">
      <c r="B467" s="186" t="str">
        <f t="shared" si="8"/>
        <v>Unused</v>
      </c>
      <c r="C467" s="187" t="s">
        <v>616</v>
      </c>
      <c r="D467" s="200"/>
      <c r="E467" s="200"/>
      <c r="F467" s="200"/>
      <c r="G467" s="200"/>
      <c r="H467" s="190"/>
      <c r="I467" s="191"/>
      <c r="J467" s="192"/>
      <c r="K467" s="193"/>
    </row>
    <row r="468" ht="37.5" customHeight="1">
      <c r="B468" s="186" t="str">
        <f t="shared" si="8"/>
        <v>Unused</v>
      </c>
      <c r="C468" s="194" t="s">
        <v>617</v>
      </c>
      <c r="D468" s="197"/>
      <c r="E468" s="197"/>
      <c r="F468" s="197"/>
      <c r="G468" s="197"/>
      <c r="H468" s="198"/>
      <c r="I468" s="199"/>
      <c r="J468" s="192"/>
      <c r="K468" s="193"/>
    </row>
    <row r="469" ht="37.5" customHeight="1">
      <c r="B469" s="186" t="str">
        <f t="shared" si="8"/>
        <v>Unused</v>
      </c>
      <c r="C469" s="187" t="s">
        <v>618</v>
      </c>
      <c r="D469" s="200"/>
      <c r="E469" s="200"/>
      <c r="F469" s="200"/>
      <c r="G469" s="200"/>
      <c r="H469" s="190"/>
      <c r="I469" s="191"/>
      <c r="J469" s="192"/>
      <c r="K469" s="193"/>
    </row>
    <row r="470" ht="37.5" customHeight="1">
      <c r="B470" s="186" t="str">
        <f t="shared" si="8"/>
        <v>Unused</v>
      </c>
      <c r="C470" s="194" t="s">
        <v>619</v>
      </c>
      <c r="D470" s="197"/>
      <c r="E470" s="197"/>
      <c r="F470" s="197"/>
      <c r="G470" s="197"/>
      <c r="H470" s="198"/>
      <c r="I470" s="199"/>
      <c r="J470" s="192"/>
      <c r="K470" s="193"/>
    </row>
    <row r="471" ht="37.5" customHeight="1">
      <c r="B471" s="186" t="str">
        <f t="shared" si="8"/>
        <v>Unused</v>
      </c>
      <c r="C471" s="187" t="s">
        <v>620</v>
      </c>
      <c r="D471" s="200"/>
      <c r="E471" s="200"/>
      <c r="F471" s="200"/>
      <c r="G471" s="200"/>
      <c r="H471" s="190"/>
      <c r="I471" s="191"/>
      <c r="J471" s="192"/>
      <c r="K471" s="193"/>
    </row>
    <row r="472" ht="37.5" customHeight="1">
      <c r="B472" s="186" t="str">
        <f t="shared" si="8"/>
        <v>Unused</v>
      </c>
      <c r="C472" s="194" t="s">
        <v>621</v>
      </c>
      <c r="D472" s="197"/>
      <c r="E472" s="197"/>
      <c r="F472" s="197"/>
      <c r="G472" s="197"/>
      <c r="H472" s="198"/>
      <c r="I472" s="199"/>
      <c r="J472" s="192"/>
      <c r="K472" s="193"/>
    </row>
    <row r="473" ht="37.5" customHeight="1">
      <c r="B473" s="186" t="str">
        <f t="shared" si="8"/>
        <v>Unused</v>
      </c>
      <c r="C473" s="187" t="s">
        <v>622</v>
      </c>
      <c r="D473" s="200"/>
      <c r="E473" s="200"/>
      <c r="F473" s="200"/>
      <c r="G473" s="200"/>
      <c r="H473" s="190"/>
      <c r="I473" s="191"/>
      <c r="J473" s="192"/>
      <c r="K473" s="193"/>
    </row>
    <row r="474" ht="37.5" customHeight="1">
      <c r="B474" s="186" t="str">
        <f t="shared" si="8"/>
        <v>Unused</v>
      </c>
      <c r="C474" s="194" t="s">
        <v>623</v>
      </c>
      <c r="D474" s="197"/>
      <c r="E474" s="197"/>
      <c r="F474" s="197"/>
      <c r="G474" s="197"/>
      <c r="H474" s="198"/>
      <c r="I474" s="199"/>
      <c r="J474" s="192"/>
      <c r="K474" s="193"/>
    </row>
    <row r="475" ht="37.5" customHeight="1">
      <c r="B475" s="186" t="str">
        <f t="shared" si="8"/>
        <v>Unused</v>
      </c>
      <c r="C475" s="187" t="s">
        <v>624</v>
      </c>
      <c r="D475" s="200"/>
      <c r="E475" s="200"/>
      <c r="F475" s="200"/>
      <c r="G475" s="200"/>
      <c r="H475" s="190"/>
      <c r="I475" s="191"/>
      <c r="J475" s="192"/>
      <c r="K475" s="193"/>
    </row>
    <row r="476" ht="37.5" customHeight="1">
      <c r="B476" s="186" t="str">
        <f t="shared" si="8"/>
        <v>Unused</v>
      </c>
      <c r="C476" s="194" t="s">
        <v>625</v>
      </c>
      <c r="D476" s="197"/>
      <c r="E476" s="197"/>
      <c r="F476" s="197"/>
      <c r="G476" s="197"/>
      <c r="H476" s="198"/>
      <c r="I476" s="199"/>
      <c r="J476" s="192"/>
      <c r="K476" s="193"/>
    </row>
    <row r="477" ht="37.5" customHeight="1">
      <c r="B477" s="186" t="str">
        <f t="shared" si="8"/>
        <v>Unused</v>
      </c>
      <c r="C477" s="187" t="s">
        <v>626</v>
      </c>
      <c r="D477" s="200"/>
      <c r="E477" s="200"/>
      <c r="F477" s="200"/>
      <c r="G477" s="200"/>
      <c r="H477" s="190"/>
      <c r="I477" s="191"/>
      <c r="J477" s="192"/>
      <c r="K477" s="193"/>
    </row>
    <row r="478" ht="37.5" customHeight="1">
      <c r="B478" s="186" t="str">
        <f t="shared" si="8"/>
        <v>Unused</v>
      </c>
      <c r="C478" s="194" t="s">
        <v>627</v>
      </c>
      <c r="D478" s="197"/>
      <c r="E478" s="197"/>
      <c r="F478" s="197"/>
      <c r="G478" s="197"/>
      <c r="H478" s="198"/>
      <c r="I478" s="199"/>
      <c r="J478" s="192"/>
      <c r="K478" s="193"/>
    </row>
    <row r="479" ht="37.5" customHeight="1">
      <c r="B479" s="186" t="str">
        <f t="shared" si="8"/>
        <v>Unused</v>
      </c>
      <c r="C479" s="187" t="s">
        <v>628</v>
      </c>
      <c r="D479" s="200"/>
      <c r="E479" s="200"/>
      <c r="F479" s="200"/>
      <c r="G479" s="200"/>
      <c r="H479" s="190"/>
      <c r="I479" s="191"/>
      <c r="J479" s="192"/>
      <c r="K479" s="193"/>
    </row>
    <row r="480" ht="37.5" customHeight="1">
      <c r="B480" s="186" t="str">
        <f t="shared" si="8"/>
        <v>Unused</v>
      </c>
      <c r="C480" s="194" t="s">
        <v>629</v>
      </c>
      <c r="D480" s="197"/>
      <c r="E480" s="197"/>
      <c r="F480" s="197"/>
      <c r="G480" s="197"/>
      <c r="H480" s="198"/>
      <c r="I480" s="199"/>
      <c r="J480" s="192"/>
      <c r="K480" s="193"/>
    </row>
    <row r="481" ht="37.5" customHeight="1">
      <c r="B481" s="186" t="str">
        <f t="shared" si="8"/>
        <v>Unused</v>
      </c>
      <c r="C481" s="187" t="s">
        <v>630</v>
      </c>
      <c r="D481" s="200"/>
      <c r="E481" s="200"/>
      <c r="F481" s="200"/>
      <c r="G481" s="200"/>
      <c r="H481" s="190"/>
      <c r="I481" s="191"/>
      <c r="J481" s="192"/>
      <c r="K481" s="193"/>
    </row>
    <row r="482" ht="37.5" customHeight="1">
      <c r="B482" s="186" t="str">
        <f t="shared" si="8"/>
        <v>Unused</v>
      </c>
      <c r="C482" s="194" t="s">
        <v>631</v>
      </c>
      <c r="D482" s="197"/>
      <c r="E482" s="197"/>
      <c r="F482" s="197"/>
      <c r="G482" s="197"/>
      <c r="H482" s="198"/>
      <c r="I482" s="199"/>
      <c r="J482" s="192"/>
      <c r="K482" s="193"/>
    </row>
    <row r="483" ht="37.5" customHeight="1">
      <c r="B483" s="186" t="str">
        <f t="shared" si="8"/>
        <v>Unused</v>
      </c>
      <c r="C483" s="187" t="s">
        <v>632</v>
      </c>
      <c r="D483" s="200"/>
      <c r="E483" s="200"/>
      <c r="F483" s="200"/>
      <c r="G483" s="200"/>
      <c r="H483" s="190"/>
      <c r="I483" s="191"/>
      <c r="J483" s="192"/>
      <c r="K483" s="193"/>
    </row>
    <row r="484" ht="37.5" customHeight="1">
      <c r="B484" s="186" t="str">
        <f t="shared" si="8"/>
        <v>Unused</v>
      </c>
      <c r="C484" s="194" t="s">
        <v>633</v>
      </c>
      <c r="D484" s="197"/>
      <c r="E484" s="197"/>
      <c r="F484" s="197"/>
      <c r="G484" s="197"/>
      <c r="H484" s="198"/>
      <c r="I484" s="199"/>
      <c r="J484" s="192"/>
      <c r="K484" s="193"/>
    </row>
    <row r="485" ht="37.5" customHeight="1">
      <c r="B485" s="186" t="str">
        <f t="shared" si="8"/>
        <v>Unused</v>
      </c>
      <c r="C485" s="187" t="s">
        <v>634</v>
      </c>
      <c r="D485" s="200"/>
      <c r="E485" s="200"/>
      <c r="F485" s="200"/>
      <c r="G485" s="200"/>
      <c r="H485" s="190"/>
      <c r="I485" s="191"/>
      <c r="J485" s="192"/>
      <c r="K485" s="193"/>
    </row>
    <row r="486" ht="37.5" customHeight="1">
      <c r="B486" s="186" t="str">
        <f t="shared" si="8"/>
        <v>Unused</v>
      </c>
      <c r="C486" s="194" t="s">
        <v>635</v>
      </c>
      <c r="D486" s="197"/>
      <c r="E486" s="197"/>
      <c r="F486" s="197"/>
      <c r="G486" s="197"/>
      <c r="H486" s="198"/>
      <c r="I486" s="199"/>
      <c r="J486" s="192"/>
      <c r="K486" s="193"/>
    </row>
    <row r="487" ht="37.5" customHeight="1">
      <c r="B487" s="186" t="str">
        <f t="shared" si="8"/>
        <v>Unused</v>
      </c>
      <c r="C487" s="187" t="s">
        <v>636</v>
      </c>
      <c r="D487" s="200"/>
      <c r="E487" s="200"/>
      <c r="F487" s="200"/>
      <c r="G487" s="200"/>
      <c r="H487" s="190"/>
      <c r="I487" s="191"/>
      <c r="J487" s="192"/>
      <c r="K487" s="193"/>
    </row>
    <row r="488" ht="37.5" customHeight="1">
      <c r="B488" s="186" t="str">
        <f t="shared" si="8"/>
        <v>Unused</v>
      </c>
      <c r="C488" s="194" t="s">
        <v>637</v>
      </c>
      <c r="D488" s="197"/>
      <c r="E488" s="197"/>
      <c r="F488" s="197"/>
      <c r="G488" s="197"/>
      <c r="H488" s="198"/>
      <c r="I488" s="199"/>
      <c r="J488" s="192"/>
      <c r="K488" s="193"/>
    </row>
    <row r="489" ht="37.5" customHeight="1">
      <c r="B489" s="186" t="str">
        <f t="shared" si="8"/>
        <v>Unused</v>
      </c>
      <c r="C489" s="187" t="s">
        <v>638</v>
      </c>
      <c r="D489" s="200"/>
      <c r="E489" s="200"/>
      <c r="F489" s="200"/>
      <c r="G489" s="200"/>
      <c r="H489" s="190"/>
      <c r="I489" s="191"/>
      <c r="J489" s="192"/>
      <c r="K489" s="193"/>
    </row>
    <row r="490" ht="37.5" customHeight="1">
      <c r="B490" s="186" t="str">
        <f t="shared" si="8"/>
        <v>Unused</v>
      </c>
      <c r="C490" s="194" t="s">
        <v>639</v>
      </c>
      <c r="D490" s="197"/>
      <c r="E490" s="197"/>
      <c r="F490" s="197"/>
      <c r="G490" s="197"/>
      <c r="H490" s="198"/>
      <c r="I490" s="199"/>
      <c r="J490" s="192"/>
      <c r="K490" s="193"/>
    </row>
    <row r="491" ht="37.5" customHeight="1">
      <c r="B491" s="186" t="str">
        <f t="shared" si="8"/>
        <v>Unused</v>
      </c>
      <c r="C491" s="187" t="s">
        <v>640</v>
      </c>
      <c r="D491" s="200"/>
      <c r="E491" s="200"/>
      <c r="F491" s="200"/>
      <c r="G491" s="200"/>
      <c r="H491" s="190"/>
      <c r="I491" s="191"/>
      <c r="J491" s="192"/>
      <c r="K491" s="193"/>
    </row>
    <row r="492" ht="37.5" customHeight="1">
      <c r="B492" s="186" t="str">
        <f t="shared" si="8"/>
        <v>Unused</v>
      </c>
      <c r="C492" s="194" t="s">
        <v>641</v>
      </c>
      <c r="D492" s="197"/>
      <c r="E492" s="197"/>
      <c r="F492" s="197"/>
      <c r="G492" s="197"/>
      <c r="H492" s="198"/>
      <c r="I492" s="199"/>
      <c r="J492" s="192"/>
      <c r="K492" s="193"/>
    </row>
    <row r="493" ht="37.5" customHeight="1">
      <c r="B493" s="186" t="str">
        <f t="shared" si="8"/>
        <v>Unused</v>
      </c>
      <c r="C493" s="187" t="s">
        <v>642</v>
      </c>
      <c r="D493" s="200"/>
      <c r="E493" s="200"/>
      <c r="F493" s="200"/>
      <c r="G493" s="200"/>
      <c r="H493" s="190"/>
      <c r="I493" s="191"/>
      <c r="J493" s="192"/>
      <c r="K493" s="193"/>
    </row>
    <row r="494" ht="37.5" customHeight="1">
      <c r="B494" s="186" t="str">
        <f t="shared" si="8"/>
        <v>Unused</v>
      </c>
      <c r="C494" s="194" t="s">
        <v>643</v>
      </c>
      <c r="D494" s="197"/>
      <c r="E494" s="197"/>
      <c r="F494" s="197"/>
      <c r="G494" s="197"/>
      <c r="H494" s="198"/>
      <c r="I494" s="199"/>
      <c r="J494" s="192"/>
      <c r="K494" s="193"/>
    </row>
    <row r="495" ht="37.5" customHeight="1">
      <c r="B495" s="186" t="str">
        <f t="shared" si="8"/>
        <v>Unused</v>
      </c>
      <c r="C495" s="187" t="s">
        <v>644</v>
      </c>
      <c r="D495" s="200"/>
      <c r="E495" s="200"/>
      <c r="F495" s="200"/>
      <c r="G495" s="200"/>
      <c r="H495" s="190"/>
      <c r="I495" s="191"/>
      <c r="J495" s="192"/>
      <c r="K495" s="193"/>
    </row>
    <row r="496" ht="37.5" customHeight="1">
      <c r="B496" s="186" t="str">
        <f t="shared" si="8"/>
        <v>Unused</v>
      </c>
      <c r="C496" s="194" t="s">
        <v>645</v>
      </c>
      <c r="D496" s="197"/>
      <c r="E496" s="197"/>
      <c r="F496" s="197"/>
      <c r="G496" s="197"/>
      <c r="H496" s="198"/>
      <c r="I496" s="199"/>
      <c r="J496" s="192"/>
      <c r="K496" s="193"/>
    </row>
    <row r="497" ht="37.5" customHeight="1">
      <c r="B497" s="186" t="str">
        <f t="shared" si="8"/>
        <v>Unused</v>
      </c>
      <c r="C497" s="187" t="s">
        <v>646</v>
      </c>
      <c r="D497" s="200"/>
      <c r="E497" s="200"/>
      <c r="F497" s="200"/>
      <c r="G497" s="200"/>
      <c r="H497" s="190"/>
      <c r="I497" s="191"/>
      <c r="J497" s="192"/>
      <c r="K497" s="193"/>
    </row>
    <row r="498" ht="37.5" customHeight="1">
      <c r="B498" s="186" t="str">
        <f t="shared" si="8"/>
        <v>Unused</v>
      </c>
      <c r="C498" s="194" t="s">
        <v>647</v>
      </c>
      <c r="D498" s="197"/>
      <c r="E498" s="197"/>
      <c r="F498" s="197"/>
      <c r="G498" s="197"/>
      <c r="H498" s="198"/>
      <c r="I498" s="199"/>
      <c r="J498" s="192"/>
      <c r="K498" s="193"/>
    </row>
    <row r="499" ht="37.5" customHeight="1">
      <c r="B499" s="186" t="str">
        <f t="shared" si="8"/>
        <v>Unused</v>
      </c>
      <c r="C499" s="187" t="s">
        <v>648</v>
      </c>
      <c r="D499" s="200"/>
      <c r="E499" s="200"/>
      <c r="F499" s="200"/>
      <c r="G499" s="200"/>
      <c r="H499" s="190"/>
      <c r="I499" s="191"/>
      <c r="J499" s="192"/>
      <c r="K499" s="193"/>
    </row>
    <row r="500" ht="37.5" customHeight="1">
      <c r="B500" s="186" t="str">
        <f t="shared" si="8"/>
        <v>Unused</v>
      </c>
      <c r="C500" s="194" t="s">
        <v>649</v>
      </c>
      <c r="D500" s="197"/>
      <c r="E500" s="197"/>
      <c r="F500" s="197"/>
      <c r="G500" s="197"/>
      <c r="H500" s="198"/>
      <c r="I500" s="199"/>
      <c r="J500" s="192"/>
      <c r="K500" s="193"/>
    </row>
    <row r="501" ht="37.5" customHeight="1">
      <c r="B501" s="186" t="str">
        <f t="shared" si="8"/>
        <v>Unused</v>
      </c>
      <c r="C501" s="187" t="s">
        <v>650</v>
      </c>
      <c r="D501" s="200"/>
      <c r="E501" s="200"/>
      <c r="F501" s="200"/>
      <c r="G501" s="200"/>
      <c r="H501" s="190"/>
      <c r="I501" s="191"/>
      <c r="J501" s="192"/>
      <c r="K501" s="193"/>
    </row>
    <row r="502" ht="37.5" customHeight="1">
      <c r="B502" s="186" t="str">
        <f t="shared" si="8"/>
        <v>Unused</v>
      </c>
      <c r="C502" s="194" t="s">
        <v>651</v>
      </c>
      <c r="D502" s="197"/>
      <c r="E502" s="197"/>
      <c r="F502" s="197"/>
      <c r="G502" s="197"/>
      <c r="H502" s="198"/>
      <c r="I502" s="199"/>
      <c r="J502" s="192"/>
      <c r="K502" s="193"/>
    </row>
    <row r="503" ht="37.5" customHeight="1">
      <c r="B503" s="186" t="str">
        <f t="shared" si="8"/>
        <v>Unused</v>
      </c>
      <c r="C503" s="187" t="s">
        <v>652</v>
      </c>
      <c r="D503" s="200"/>
      <c r="E503" s="200"/>
      <c r="F503" s="200"/>
      <c r="G503" s="200"/>
      <c r="H503" s="190"/>
      <c r="I503" s="191"/>
      <c r="J503" s="192"/>
      <c r="K503" s="193"/>
    </row>
    <row r="504" ht="37.5" customHeight="1">
      <c r="B504" s="186" t="str">
        <f t="shared" si="8"/>
        <v>Unused</v>
      </c>
      <c r="C504" s="194" t="s">
        <v>653</v>
      </c>
      <c r="D504" s="197"/>
      <c r="E504" s="197"/>
      <c r="F504" s="197"/>
      <c r="G504" s="197"/>
      <c r="H504" s="198"/>
      <c r="I504" s="199"/>
      <c r="J504" s="192"/>
      <c r="K504" s="193"/>
    </row>
    <row r="505" ht="37.5" customHeight="1">
      <c r="B505" s="186" t="str">
        <f t="shared" si="8"/>
        <v>Unused</v>
      </c>
      <c r="C505" s="187" t="s">
        <v>654</v>
      </c>
      <c r="D505" s="200"/>
      <c r="E505" s="200"/>
      <c r="F505" s="200"/>
      <c r="G505" s="200"/>
      <c r="H505" s="190"/>
      <c r="I505" s="191"/>
      <c r="J505" s="192"/>
      <c r="K505" s="193"/>
    </row>
    <row r="506" ht="37.5" customHeight="1">
      <c r="B506" s="186" t="str">
        <f t="shared" si="8"/>
        <v>Unused</v>
      </c>
      <c r="C506" s="194" t="s">
        <v>655</v>
      </c>
      <c r="D506" s="197"/>
      <c r="E506" s="197"/>
      <c r="F506" s="197"/>
      <c r="G506" s="197"/>
      <c r="H506" s="198"/>
      <c r="I506" s="199"/>
      <c r="J506" s="192"/>
      <c r="K506" s="193"/>
    </row>
    <row r="507" ht="37.5" customHeight="1">
      <c r="B507" s="186" t="str">
        <f t="shared" si="8"/>
        <v>Unused</v>
      </c>
      <c r="C507" s="187" t="s">
        <v>656</v>
      </c>
      <c r="D507" s="200"/>
      <c r="E507" s="200"/>
      <c r="F507" s="200"/>
      <c r="G507" s="200"/>
      <c r="H507" s="190"/>
      <c r="I507" s="191"/>
      <c r="J507" s="192"/>
      <c r="K507" s="193"/>
    </row>
    <row r="508" ht="37.5" customHeight="1">
      <c r="B508" s="186" t="str">
        <f t="shared" si="8"/>
        <v>Unused</v>
      </c>
      <c r="C508" s="194" t="s">
        <v>657</v>
      </c>
      <c r="D508" s="197"/>
      <c r="E508" s="197"/>
      <c r="F508" s="197"/>
      <c r="G508" s="197"/>
      <c r="H508" s="198"/>
      <c r="I508" s="199"/>
      <c r="J508" s="192"/>
      <c r="K508" s="193"/>
    </row>
    <row r="509" ht="37.5" customHeight="1">
      <c r="B509" s="186" t="str">
        <f t="shared" si="8"/>
        <v>Unused</v>
      </c>
      <c r="C509" s="187" t="s">
        <v>658</v>
      </c>
      <c r="D509" s="200"/>
      <c r="E509" s="200"/>
      <c r="F509" s="200"/>
      <c r="G509" s="200"/>
      <c r="H509" s="190"/>
      <c r="I509" s="191"/>
      <c r="J509" s="192"/>
      <c r="K509" s="193"/>
    </row>
    <row r="510" ht="37.5" customHeight="1">
      <c r="B510" s="186" t="str">
        <f t="shared" si="8"/>
        <v>Unused</v>
      </c>
      <c r="C510" s="194" t="s">
        <v>659</v>
      </c>
      <c r="D510" s="197"/>
      <c r="E510" s="197"/>
      <c r="F510" s="197"/>
      <c r="G510" s="197"/>
      <c r="H510" s="198"/>
      <c r="I510" s="199"/>
      <c r="J510" s="192"/>
      <c r="K510" s="193"/>
    </row>
    <row r="511" ht="37.5" customHeight="1">
      <c r="B511" s="186" t="str">
        <f t="shared" si="8"/>
        <v>Unused</v>
      </c>
      <c r="C511" s="187" t="s">
        <v>660</v>
      </c>
      <c r="D511" s="200"/>
      <c r="E511" s="200"/>
      <c r="F511" s="200"/>
      <c r="G511" s="200"/>
      <c r="H511" s="190"/>
      <c r="I511" s="191"/>
      <c r="J511" s="192"/>
      <c r="K511" s="193"/>
    </row>
    <row r="512" ht="37.5" customHeight="1">
      <c r="B512" s="186" t="str">
        <f t="shared" si="8"/>
        <v>Unused</v>
      </c>
      <c r="C512" s="194" t="s">
        <v>661</v>
      </c>
      <c r="D512" s="197"/>
      <c r="E512" s="197"/>
      <c r="F512" s="197"/>
      <c r="G512" s="197"/>
      <c r="H512" s="198"/>
      <c r="I512" s="199"/>
      <c r="J512" s="192"/>
      <c r="K512" s="193"/>
    </row>
    <row r="513" ht="37.5" customHeight="1">
      <c r="B513" s="186" t="str">
        <f t="shared" si="8"/>
        <v>Unused</v>
      </c>
      <c r="C513" s="187" t="s">
        <v>662</v>
      </c>
      <c r="D513" s="200"/>
      <c r="E513" s="200"/>
      <c r="F513" s="200"/>
      <c r="G513" s="200"/>
      <c r="H513" s="190"/>
      <c r="I513" s="191"/>
      <c r="J513" s="192"/>
      <c r="K513" s="193"/>
    </row>
    <row r="514" ht="37.5" customHeight="1">
      <c r="B514" s="186" t="str">
        <f t="shared" si="8"/>
        <v>Unused</v>
      </c>
      <c r="C514" s="194" t="s">
        <v>663</v>
      </c>
      <c r="D514" s="197"/>
      <c r="E514" s="197"/>
      <c r="F514" s="197"/>
      <c r="G514" s="197"/>
      <c r="H514" s="198"/>
      <c r="I514" s="199"/>
      <c r="J514" s="192"/>
      <c r="K514" s="193"/>
    </row>
    <row r="515" ht="37.5" customHeight="1">
      <c r="B515" s="186" t="str">
        <f t="shared" si="8"/>
        <v>Unused</v>
      </c>
      <c r="C515" s="187" t="s">
        <v>664</v>
      </c>
      <c r="D515" s="200"/>
      <c r="E515" s="200"/>
      <c r="F515" s="200"/>
      <c r="G515" s="200"/>
      <c r="H515" s="190"/>
      <c r="I515" s="191"/>
      <c r="J515" s="192"/>
      <c r="K515" s="193"/>
    </row>
    <row r="516" ht="37.5" customHeight="1">
      <c r="B516" s="186" t="str">
        <f t="shared" si="8"/>
        <v>Unused</v>
      </c>
      <c r="C516" s="194" t="s">
        <v>665</v>
      </c>
      <c r="D516" s="197"/>
      <c r="E516" s="197"/>
      <c r="F516" s="197"/>
      <c r="G516" s="197"/>
      <c r="H516" s="198"/>
      <c r="I516" s="199"/>
      <c r="J516" s="192"/>
      <c r="K516" s="193"/>
    </row>
    <row r="517" ht="37.5" customHeight="1">
      <c r="B517" s="186" t="str">
        <f t="shared" si="8"/>
        <v>Unused</v>
      </c>
      <c r="C517" s="187" t="s">
        <v>666</v>
      </c>
      <c r="D517" s="200"/>
      <c r="E517" s="200"/>
      <c r="F517" s="200"/>
      <c r="G517" s="200"/>
      <c r="H517" s="190"/>
      <c r="I517" s="191"/>
      <c r="J517" s="192"/>
      <c r="K517" s="193"/>
    </row>
    <row r="518" ht="37.5" customHeight="1">
      <c r="B518" s="186" t="str">
        <f t="shared" si="8"/>
        <v>Unused</v>
      </c>
      <c r="C518" s="194" t="s">
        <v>667</v>
      </c>
      <c r="D518" s="197"/>
      <c r="E518" s="197"/>
      <c r="F518" s="197"/>
      <c r="G518" s="197"/>
      <c r="H518" s="198"/>
      <c r="I518" s="199"/>
      <c r="J518" s="192"/>
      <c r="K518" s="193"/>
    </row>
    <row r="519" ht="37.5" customHeight="1">
      <c r="B519" s="186" t="str">
        <f t="shared" si="8"/>
        <v>Unused</v>
      </c>
      <c r="C519" s="187" t="s">
        <v>668</v>
      </c>
      <c r="D519" s="200"/>
      <c r="E519" s="200"/>
      <c r="F519" s="200"/>
      <c r="G519" s="200"/>
      <c r="H519" s="190"/>
      <c r="I519" s="191"/>
      <c r="J519" s="192"/>
      <c r="K519" s="193"/>
    </row>
    <row r="520" ht="37.5" customHeight="1">
      <c r="B520" s="186" t="str">
        <f t="shared" si="8"/>
        <v>Unused</v>
      </c>
      <c r="C520" s="194" t="s">
        <v>669</v>
      </c>
      <c r="D520" s="197"/>
      <c r="E520" s="197"/>
      <c r="F520" s="197"/>
      <c r="G520" s="197"/>
      <c r="H520" s="198"/>
      <c r="I520" s="199"/>
      <c r="J520" s="192"/>
      <c r="K520" s="193"/>
    </row>
    <row r="521" ht="37.5" customHeight="1">
      <c r="B521" s="186" t="str">
        <f t="shared" si="8"/>
        <v>Unused</v>
      </c>
      <c r="C521" s="187" t="s">
        <v>670</v>
      </c>
      <c r="D521" s="200"/>
      <c r="E521" s="200"/>
      <c r="F521" s="200"/>
      <c r="G521" s="200"/>
      <c r="H521" s="190"/>
      <c r="I521" s="191"/>
      <c r="J521" s="192"/>
      <c r="K521" s="193"/>
    </row>
    <row r="522" ht="37.5" customHeight="1">
      <c r="B522" s="186" t="str">
        <f t="shared" si="8"/>
        <v>Unused</v>
      </c>
      <c r="C522" s="194" t="s">
        <v>671</v>
      </c>
      <c r="D522" s="197"/>
      <c r="E522" s="197"/>
      <c r="F522" s="197"/>
      <c r="G522" s="197"/>
      <c r="H522" s="198"/>
      <c r="I522" s="199"/>
      <c r="J522" s="192"/>
      <c r="K522" s="193"/>
    </row>
    <row r="523" ht="37.5" customHeight="1">
      <c r="B523" s="186" t="str">
        <f t="shared" si="8"/>
        <v>Unused</v>
      </c>
      <c r="C523" s="187" t="s">
        <v>672</v>
      </c>
      <c r="D523" s="200"/>
      <c r="E523" s="200"/>
      <c r="F523" s="200"/>
      <c r="G523" s="200"/>
      <c r="H523" s="190"/>
      <c r="I523" s="191"/>
      <c r="J523" s="192"/>
      <c r="K523" s="193"/>
    </row>
    <row r="524" ht="37.5" customHeight="1">
      <c r="B524" s="186" t="str">
        <f t="shared" si="8"/>
        <v>Unused</v>
      </c>
      <c r="C524" s="194" t="s">
        <v>673</v>
      </c>
      <c r="D524" s="197"/>
      <c r="E524" s="197"/>
      <c r="F524" s="197"/>
      <c r="G524" s="197"/>
      <c r="H524" s="198"/>
      <c r="I524" s="199"/>
      <c r="J524" s="192"/>
      <c r="K524" s="193"/>
    </row>
    <row r="525" ht="37.5" customHeight="1">
      <c r="B525" s="186" t="str">
        <f t="shared" si="8"/>
        <v>Unused</v>
      </c>
      <c r="C525" s="187" t="s">
        <v>674</v>
      </c>
      <c r="D525" s="200"/>
      <c r="E525" s="200"/>
      <c r="F525" s="200"/>
      <c r="G525" s="200"/>
      <c r="H525" s="190"/>
      <c r="I525" s="191"/>
      <c r="J525" s="192"/>
      <c r="K525" s="193"/>
    </row>
    <row r="526" ht="37.5" customHeight="1">
      <c r="B526" s="186" t="str">
        <f t="shared" si="8"/>
        <v>Unused</v>
      </c>
      <c r="C526" s="194" t="s">
        <v>675</v>
      </c>
      <c r="D526" s="197"/>
      <c r="E526" s="197"/>
      <c r="F526" s="197"/>
      <c r="G526" s="197"/>
      <c r="H526" s="198"/>
      <c r="I526" s="199"/>
      <c r="J526" s="192"/>
      <c r="K526" s="193"/>
    </row>
    <row r="527" ht="37.5" customHeight="1">
      <c r="B527" s="186" t="str">
        <f t="shared" si="8"/>
        <v>Unused</v>
      </c>
      <c r="C527" s="187" t="s">
        <v>676</v>
      </c>
      <c r="D527" s="200"/>
      <c r="E527" s="200"/>
      <c r="F527" s="200"/>
      <c r="G527" s="200"/>
      <c r="H527" s="190"/>
      <c r="I527" s="191"/>
      <c r="J527" s="192"/>
      <c r="K527" s="193"/>
    </row>
    <row r="528" ht="37.5" customHeight="1">
      <c r="B528" s="186" t="str">
        <f t="shared" si="8"/>
        <v>Unused</v>
      </c>
      <c r="C528" s="194" t="s">
        <v>677</v>
      </c>
      <c r="D528" s="197"/>
      <c r="E528" s="197"/>
      <c r="F528" s="197"/>
      <c r="G528" s="197"/>
      <c r="H528" s="198"/>
      <c r="I528" s="199"/>
      <c r="J528" s="192"/>
      <c r="K528" s="193"/>
    </row>
    <row r="529" ht="37.5" customHeight="1">
      <c r="B529" s="186" t="str">
        <f t="shared" si="8"/>
        <v>Unused</v>
      </c>
      <c r="C529" s="187" t="s">
        <v>678</v>
      </c>
      <c r="D529" s="200"/>
      <c r="E529" s="200"/>
      <c r="F529" s="200"/>
      <c r="G529" s="200"/>
      <c r="H529" s="190"/>
      <c r="I529" s="191"/>
      <c r="J529" s="192"/>
      <c r="K529" s="193"/>
    </row>
    <row r="530" ht="37.5" customHeight="1">
      <c r="B530" s="186" t="str">
        <f t="shared" si="8"/>
        <v>Unused</v>
      </c>
      <c r="C530" s="194" t="s">
        <v>679</v>
      </c>
      <c r="D530" s="197"/>
      <c r="E530" s="197"/>
      <c r="F530" s="197"/>
      <c r="G530" s="197"/>
      <c r="H530" s="198"/>
      <c r="I530" s="199"/>
      <c r="J530" s="192"/>
      <c r="K530" s="193"/>
    </row>
    <row r="531" ht="37.5" customHeight="1">
      <c r="B531" s="186" t="str">
        <f t="shared" si="8"/>
        <v>Unused</v>
      </c>
      <c r="C531" s="187" t="s">
        <v>680</v>
      </c>
      <c r="D531" s="200"/>
      <c r="E531" s="200"/>
      <c r="F531" s="200"/>
      <c r="G531" s="200"/>
      <c r="H531" s="190"/>
      <c r="I531" s="191"/>
      <c r="J531" s="192"/>
      <c r="K531" s="193"/>
    </row>
    <row r="532" ht="37.5" customHeight="1">
      <c r="B532" s="186" t="str">
        <f t="shared" si="8"/>
        <v>Unused</v>
      </c>
      <c r="C532" s="194" t="s">
        <v>681</v>
      </c>
      <c r="D532" s="197"/>
      <c r="E532" s="197"/>
      <c r="F532" s="197"/>
      <c r="G532" s="197"/>
      <c r="H532" s="198"/>
      <c r="I532" s="199"/>
      <c r="J532" s="192"/>
      <c r="K532" s="193"/>
    </row>
    <row r="533" ht="37.5" customHeight="1">
      <c r="B533" s="186" t="str">
        <f t="shared" si="8"/>
        <v>Unused</v>
      </c>
      <c r="C533" s="187" t="s">
        <v>682</v>
      </c>
      <c r="D533" s="200"/>
      <c r="E533" s="200"/>
      <c r="F533" s="200"/>
      <c r="G533" s="200"/>
      <c r="H533" s="190"/>
      <c r="I533" s="191"/>
      <c r="J533" s="192"/>
      <c r="K533" s="193"/>
    </row>
    <row r="534" ht="37.5" customHeight="1">
      <c r="B534" s="186" t="str">
        <f t="shared" si="8"/>
        <v>Unused</v>
      </c>
      <c r="C534" s="194" t="s">
        <v>683</v>
      </c>
      <c r="D534" s="197"/>
      <c r="E534" s="197"/>
      <c r="F534" s="197"/>
      <c r="G534" s="197"/>
      <c r="H534" s="198"/>
      <c r="I534" s="199"/>
      <c r="J534" s="192"/>
      <c r="K534" s="193"/>
    </row>
    <row r="535" ht="37.5" customHeight="1">
      <c r="B535" s="186" t="str">
        <f t="shared" si="8"/>
        <v>Unused</v>
      </c>
      <c r="C535" s="187" t="s">
        <v>684</v>
      </c>
      <c r="D535" s="200"/>
      <c r="E535" s="200"/>
      <c r="F535" s="200"/>
      <c r="G535" s="200"/>
      <c r="H535" s="190"/>
      <c r="I535" s="191"/>
      <c r="J535" s="192"/>
      <c r="K535" s="193"/>
    </row>
    <row r="536" ht="37.5" customHeight="1">
      <c r="B536" s="186" t="str">
        <f t="shared" si="8"/>
        <v>Unused</v>
      </c>
      <c r="C536" s="194" t="s">
        <v>685</v>
      </c>
      <c r="D536" s="197"/>
      <c r="E536" s="197"/>
      <c r="F536" s="197"/>
      <c r="G536" s="197"/>
      <c r="H536" s="198"/>
      <c r="I536" s="199"/>
      <c r="J536" s="192"/>
      <c r="K536" s="193"/>
    </row>
    <row r="537" ht="37.5" customHeight="1">
      <c r="B537" s="186" t="str">
        <f t="shared" si="8"/>
        <v>Unused</v>
      </c>
      <c r="C537" s="187" t="s">
        <v>686</v>
      </c>
      <c r="D537" s="200"/>
      <c r="E537" s="200"/>
      <c r="F537" s="200"/>
      <c r="G537" s="200"/>
      <c r="H537" s="190"/>
      <c r="I537" s="191"/>
      <c r="J537" s="192"/>
      <c r="K537" s="193"/>
    </row>
    <row r="538" ht="37.5" customHeight="1">
      <c r="B538" s="186" t="str">
        <f t="shared" si="8"/>
        <v>Unused</v>
      </c>
      <c r="C538" s="194" t="s">
        <v>687</v>
      </c>
      <c r="D538" s="197"/>
      <c r="E538" s="197"/>
      <c r="F538" s="197"/>
      <c r="G538" s="197"/>
      <c r="H538" s="198"/>
      <c r="I538" s="199"/>
      <c r="J538" s="192"/>
      <c r="K538" s="193"/>
    </row>
    <row r="539" ht="37.5" customHeight="1">
      <c r="B539" s="186" t="str">
        <f t="shared" si="8"/>
        <v>Unused</v>
      </c>
      <c r="C539" s="187" t="s">
        <v>688</v>
      </c>
      <c r="D539" s="200"/>
      <c r="E539" s="200"/>
      <c r="F539" s="200"/>
      <c r="G539" s="200"/>
      <c r="H539" s="190"/>
      <c r="I539" s="191"/>
      <c r="J539" s="192"/>
      <c r="K539" s="193"/>
    </row>
    <row r="540" ht="37.5" customHeight="1">
      <c r="B540" s="186" t="str">
        <f t="shared" si="8"/>
        <v>Unused</v>
      </c>
      <c r="C540" s="194" t="s">
        <v>689</v>
      </c>
      <c r="D540" s="197"/>
      <c r="E540" s="197"/>
      <c r="F540" s="197"/>
      <c r="G540" s="197"/>
      <c r="H540" s="198"/>
      <c r="I540" s="199"/>
      <c r="J540" s="192"/>
      <c r="K540" s="193"/>
    </row>
    <row r="541" ht="37.5" customHeight="1">
      <c r="B541" s="186" t="str">
        <f t="shared" si="8"/>
        <v>Unused</v>
      </c>
      <c r="C541" s="187" t="s">
        <v>690</v>
      </c>
      <c r="D541" s="200"/>
      <c r="E541" s="200"/>
      <c r="F541" s="200"/>
      <c r="G541" s="200"/>
      <c r="H541" s="190"/>
      <c r="I541" s="191"/>
      <c r="J541" s="192"/>
      <c r="K541" s="193"/>
    </row>
    <row r="542" ht="37.5" customHeight="1">
      <c r="B542" s="186" t="str">
        <f t="shared" si="8"/>
        <v>Unused</v>
      </c>
      <c r="C542" s="194" t="s">
        <v>691</v>
      </c>
      <c r="D542" s="197"/>
      <c r="E542" s="197"/>
      <c r="F542" s="197"/>
      <c r="G542" s="197"/>
      <c r="H542" s="198"/>
      <c r="I542" s="199"/>
      <c r="J542" s="192"/>
      <c r="K542" s="193"/>
    </row>
    <row r="543" ht="37.5" customHeight="1">
      <c r="B543" s="186" t="str">
        <f t="shared" si="8"/>
        <v>Unused</v>
      </c>
      <c r="C543" s="187" t="s">
        <v>692</v>
      </c>
      <c r="D543" s="200"/>
      <c r="E543" s="200"/>
      <c r="F543" s="200"/>
      <c r="G543" s="200"/>
      <c r="H543" s="190"/>
      <c r="I543" s="191"/>
      <c r="J543" s="192"/>
      <c r="K543" s="193"/>
    </row>
    <row r="544" ht="37.5" customHeight="1">
      <c r="B544" s="186" t="str">
        <f t="shared" si="8"/>
        <v>Unused</v>
      </c>
      <c r="C544" s="194" t="s">
        <v>693</v>
      </c>
      <c r="D544" s="197"/>
      <c r="E544" s="197"/>
      <c r="F544" s="197"/>
      <c r="G544" s="197"/>
      <c r="H544" s="198"/>
      <c r="I544" s="199"/>
      <c r="J544" s="192"/>
      <c r="K544" s="193"/>
    </row>
    <row r="545" ht="37.5" customHeight="1">
      <c r="B545" s="186" t="str">
        <f t="shared" si="8"/>
        <v>Unused</v>
      </c>
      <c r="C545" s="187" t="s">
        <v>694</v>
      </c>
      <c r="D545" s="200"/>
      <c r="E545" s="200"/>
      <c r="F545" s="200"/>
      <c r="G545" s="200"/>
      <c r="H545" s="190"/>
      <c r="I545" s="191"/>
      <c r="J545" s="192"/>
      <c r="K545" s="193"/>
    </row>
    <row r="546" ht="37.5" customHeight="1">
      <c r="B546" s="186" t="str">
        <f t="shared" si="8"/>
        <v>Unused</v>
      </c>
      <c r="C546" s="194" t="s">
        <v>695</v>
      </c>
      <c r="D546" s="197"/>
      <c r="E546" s="197"/>
      <c r="F546" s="197"/>
      <c r="G546" s="197"/>
      <c r="H546" s="198"/>
      <c r="I546" s="199"/>
      <c r="J546" s="192"/>
      <c r="K546" s="193"/>
    </row>
    <row r="547" ht="37.5" customHeight="1">
      <c r="B547" s="186" t="str">
        <f t="shared" si="8"/>
        <v>Unused</v>
      </c>
      <c r="C547" s="187" t="s">
        <v>696</v>
      </c>
      <c r="D547" s="200"/>
      <c r="E547" s="200"/>
      <c r="F547" s="200"/>
      <c r="G547" s="200"/>
      <c r="H547" s="190"/>
      <c r="I547" s="191"/>
      <c r="J547" s="192"/>
      <c r="K547" s="193"/>
    </row>
    <row r="548" ht="37.5" customHeight="1">
      <c r="B548" s="186" t="str">
        <f t="shared" si="8"/>
        <v>Unused</v>
      </c>
      <c r="C548" s="194" t="s">
        <v>697</v>
      </c>
      <c r="D548" s="197"/>
      <c r="E548" s="197"/>
      <c r="F548" s="197"/>
      <c r="G548" s="197"/>
      <c r="H548" s="198"/>
      <c r="I548" s="199"/>
      <c r="J548" s="192"/>
      <c r="K548" s="193"/>
    </row>
    <row r="549" ht="37.5" customHeight="1">
      <c r="B549" s="186" t="str">
        <f t="shared" si="8"/>
        <v>Unused</v>
      </c>
      <c r="C549" s="187" t="s">
        <v>698</v>
      </c>
      <c r="D549" s="200"/>
      <c r="E549" s="200"/>
      <c r="F549" s="200"/>
      <c r="G549" s="200"/>
      <c r="H549" s="190"/>
      <c r="I549" s="191"/>
      <c r="J549" s="192"/>
      <c r="K549" s="193"/>
    </row>
    <row r="550" ht="37.5" customHeight="1">
      <c r="B550" s="186" t="str">
        <f t="shared" si="8"/>
        <v>Unused</v>
      </c>
      <c r="C550" s="194" t="s">
        <v>699</v>
      </c>
      <c r="D550" s="197"/>
      <c r="E550" s="197"/>
      <c r="F550" s="197"/>
      <c r="G550" s="197"/>
      <c r="H550" s="198"/>
      <c r="I550" s="199"/>
      <c r="J550" s="192"/>
      <c r="K550" s="193"/>
    </row>
    <row r="551" ht="37.5" customHeight="1">
      <c r="B551" s="186" t="str">
        <f t="shared" si="8"/>
        <v>Unused</v>
      </c>
      <c r="C551" s="187" t="s">
        <v>700</v>
      </c>
      <c r="D551" s="200"/>
      <c r="E551" s="200"/>
      <c r="F551" s="200"/>
      <c r="G551" s="200"/>
      <c r="H551" s="190"/>
      <c r="I551" s="191"/>
      <c r="J551" s="192"/>
      <c r="K551" s="193"/>
    </row>
    <row r="552" ht="37.5" customHeight="1">
      <c r="B552" s="186" t="str">
        <f t="shared" si="8"/>
        <v>Unused</v>
      </c>
      <c r="C552" s="194" t="s">
        <v>701</v>
      </c>
      <c r="D552" s="197"/>
      <c r="E552" s="197"/>
      <c r="F552" s="197"/>
      <c r="G552" s="197"/>
      <c r="H552" s="198"/>
      <c r="I552" s="199"/>
      <c r="J552" s="192"/>
      <c r="K552" s="193"/>
    </row>
    <row r="553" ht="37.5" customHeight="1">
      <c r="B553" s="186" t="str">
        <f t="shared" si="8"/>
        <v>Unused</v>
      </c>
      <c r="C553" s="187" t="s">
        <v>702</v>
      </c>
      <c r="D553" s="200"/>
      <c r="E553" s="200"/>
      <c r="F553" s="200"/>
      <c r="G553" s="200"/>
      <c r="H553" s="190"/>
      <c r="I553" s="191"/>
      <c r="J553" s="192"/>
      <c r="K553" s="193"/>
    </row>
    <row r="554" ht="37.5" customHeight="1">
      <c r="B554" s="186" t="str">
        <f t="shared" si="8"/>
        <v>Unused</v>
      </c>
      <c r="C554" s="194" t="s">
        <v>703</v>
      </c>
      <c r="D554" s="197"/>
      <c r="E554" s="197"/>
      <c r="F554" s="197"/>
      <c r="G554" s="197"/>
      <c r="H554" s="198"/>
      <c r="I554" s="199"/>
      <c r="J554" s="192"/>
      <c r="K554" s="193"/>
    </row>
    <row r="555" ht="37.5" customHeight="1">
      <c r="B555" s="186" t="str">
        <f t="shared" si="8"/>
        <v>Unused</v>
      </c>
      <c r="C555" s="187" t="s">
        <v>704</v>
      </c>
      <c r="D555" s="200"/>
      <c r="E555" s="200"/>
      <c r="F555" s="200"/>
      <c r="G555" s="200"/>
      <c r="H555" s="190"/>
      <c r="I555" s="191"/>
      <c r="J555" s="192"/>
      <c r="K555" s="193"/>
    </row>
    <row r="556" ht="37.5" customHeight="1">
      <c r="B556" s="186" t="str">
        <f t="shared" si="8"/>
        <v>Unused</v>
      </c>
      <c r="C556" s="194" t="s">
        <v>705</v>
      </c>
      <c r="D556" s="197"/>
      <c r="E556" s="197"/>
      <c r="F556" s="197"/>
      <c r="G556" s="197"/>
      <c r="H556" s="198"/>
      <c r="I556" s="199"/>
      <c r="J556" s="192"/>
      <c r="K556" s="193"/>
    </row>
    <row r="557" ht="37.5" customHeight="1">
      <c r="B557" s="186" t="str">
        <f t="shared" si="8"/>
        <v>Unused</v>
      </c>
      <c r="C557" s="187" t="s">
        <v>706</v>
      </c>
      <c r="D557" s="200"/>
      <c r="E557" s="200"/>
      <c r="F557" s="200"/>
      <c r="G557" s="200"/>
      <c r="H557" s="190"/>
      <c r="I557" s="191"/>
      <c r="J557" s="192"/>
      <c r="K557" s="193"/>
    </row>
    <row r="558" ht="37.5" customHeight="1">
      <c r="B558" s="186" t="str">
        <f t="shared" si="8"/>
        <v>Unused</v>
      </c>
      <c r="C558" s="194" t="s">
        <v>707</v>
      </c>
      <c r="D558" s="197"/>
      <c r="E558" s="197"/>
      <c r="F558" s="197"/>
      <c r="G558" s="197"/>
      <c r="H558" s="198"/>
      <c r="I558" s="199"/>
      <c r="J558" s="192"/>
      <c r="K558" s="193"/>
    </row>
    <row r="559" ht="37.5" customHeight="1">
      <c r="B559" s="186" t="str">
        <f t="shared" si="8"/>
        <v>Unused</v>
      </c>
      <c r="C559" s="187" t="s">
        <v>708</v>
      </c>
      <c r="D559" s="200"/>
      <c r="E559" s="200"/>
      <c r="F559" s="200"/>
      <c r="G559" s="200"/>
      <c r="H559" s="190"/>
      <c r="I559" s="191"/>
      <c r="J559" s="192"/>
      <c r="K559" s="193"/>
    </row>
    <row r="560" ht="37.5" customHeight="1">
      <c r="B560" s="186" t="str">
        <f t="shared" si="8"/>
        <v>Unused</v>
      </c>
      <c r="C560" s="194" t="s">
        <v>709</v>
      </c>
      <c r="D560" s="197"/>
      <c r="E560" s="197"/>
      <c r="F560" s="197"/>
      <c r="G560" s="197"/>
      <c r="H560" s="198"/>
      <c r="I560" s="199"/>
      <c r="J560" s="192"/>
      <c r="K560" s="193"/>
    </row>
    <row r="561" ht="37.5" customHeight="1">
      <c r="B561" s="186" t="str">
        <f t="shared" si="8"/>
        <v>Unused</v>
      </c>
      <c r="C561" s="187" t="s">
        <v>710</v>
      </c>
      <c r="D561" s="200"/>
      <c r="E561" s="200"/>
      <c r="F561" s="200"/>
      <c r="G561" s="200"/>
      <c r="H561" s="190"/>
      <c r="I561" s="191"/>
      <c r="J561" s="192"/>
      <c r="K561" s="193"/>
    </row>
    <row r="562" ht="37.5" customHeight="1">
      <c r="B562" s="186" t="str">
        <f t="shared" si="8"/>
        <v>Unused</v>
      </c>
      <c r="C562" s="194" t="s">
        <v>711</v>
      </c>
      <c r="D562" s="197"/>
      <c r="E562" s="197"/>
      <c r="F562" s="197"/>
      <c r="G562" s="197"/>
      <c r="H562" s="198"/>
      <c r="I562" s="199"/>
      <c r="J562" s="192"/>
      <c r="K562" s="193"/>
    </row>
    <row r="563" ht="37.5" customHeight="1">
      <c r="B563" s="186" t="str">
        <f t="shared" si="8"/>
        <v>Unused</v>
      </c>
      <c r="C563" s="187" t="s">
        <v>712</v>
      </c>
      <c r="D563" s="200"/>
      <c r="E563" s="200"/>
      <c r="F563" s="200"/>
      <c r="G563" s="200"/>
      <c r="H563" s="190"/>
      <c r="I563" s="191"/>
      <c r="J563" s="192"/>
      <c r="K563" s="193"/>
    </row>
    <row r="564" ht="37.5" customHeight="1">
      <c r="B564" s="186" t="str">
        <f t="shared" si="8"/>
        <v>Unused</v>
      </c>
      <c r="C564" s="194" t="s">
        <v>713</v>
      </c>
      <c r="D564" s="197"/>
      <c r="E564" s="197"/>
      <c r="F564" s="197"/>
      <c r="G564" s="197"/>
      <c r="H564" s="198"/>
      <c r="I564" s="199"/>
      <c r="J564" s="192"/>
      <c r="K564" s="193"/>
    </row>
    <row r="565" ht="37.5" customHeight="1">
      <c r="B565" s="186" t="str">
        <f t="shared" si="8"/>
        <v>Unused</v>
      </c>
      <c r="C565" s="187" t="s">
        <v>714</v>
      </c>
      <c r="D565" s="200"/>
      <c r="E565" s="200"/>
      <c r="F565" s="200"/>
      <c r="G565" s="200"/>
      <c r="H565" s="190"/>
      <c r="I565" s="191"/>
      <c r="J565" s="192"/>
      <c r="K565" s="193"/>
    </row>
    <row r="566" ht="37.5" customHeight="1">
      <c r="B566" s="186" t="str">
        <f t="shared" si="8"/>
        <v>Unused</v>
      </c>
      <c r="C566" s="194" t="s">
        <v>715</v>
      </c>
      <c r="D566" s="197"/>
      <c r="E566" s="197"/>
      <c r="F566" s="197"/>
      <c r="G566" s="197"/>
      <c r="H566" s="198"/>
      <c r="I566" s="199"/>
      <c r="J566" s="192"/>
      <c r="K566" s="193"/>
    </row>
    <row r="567" ht="37.5" customHeight="1">
      <c r="B567" s="186" t="str">
        <f t="shared" si="8"/>
        <v>Unused</v>
      </c>
      <c r="C567" s="187" t="s">
        <v>716</v>
      </c>
      <c r="D567" s="200"/>
      <c r="E567" s="200"/>
      <c r="F567" s="200"/>
      <c r="G567" s="200"/>
      <c r="H567" s="190"/>
      <c r="I567" s="191"/>
      <c r="J567" s="192"/>
      <c r="K567" s="193"/>
    </row>
    <row r="568" ht="37.5" customHeight="1">
      <c r="B568" s="186" t="str">
        <f t="shared" si="8"/>
        <v>Unused</v>
      </c>
      <c r="C568" s="194" t="s">
        <v>717</v>
      </c>
      <c r="D568" s="197"/>
      <c r="E568" s="197"/>
      <c r="F568" s="197"/>
      <c r="G568" s="197"/>
      <c r="H568" s="198"/>
      <c r="I568" s="199"/>
      <c r="J568" s="192"/>
      <c r="K568" s="193"/>
    </row>
    <row r="569" ht="37.5" customHeight="1">
      <c r="B569" s="186" t="str">
        <f t="shared" si="8"/>
        <v>Unused</v>
      </c>
      <c r="C569" s="187" t="s">
        <v>718</v>
      </c>
      <c r="D569" s="200"/>
      <c r="E569" s="200"/>
      <c r="F569" s="200"/>
      <c r="G569" s="200"/>
      <c r="H569" s="190"/>
      <c r="I569" s="191"/>
      <c r="J569" s="192"/>
      <c r="K569" s="193"/>
    </row>
    <row r="570" ht="37.5" customHeight="1">
      <c r="B570" s="186" t="str">
        <f t="shared" si="8"/>
        <v>Unused</v>
      </c>
      <c r="C570" s="194" t="s">
        <v>719</v>
      </c>
      <c r="D570" s="197"/>
      <c r="E570" s="197"/>
      <c r="F570" s="197"/>
      <c r="G570" s="197"/>
      <c r="H570" s="198"/>
      <c r="I570" s="199"/>
      <c r="J570" s="192"/>
      <c r="K570" s="193"/>
    </row>
    <row r="571" ht="37.5" customHeight="1">
      <c r="B571" s="186" t="str">
        <f t="shared" si="8"/>
        <v>Unused</v>
      </c>
      <c r="C571" s="187" t="s">
        <v>720</v>
      </c>
      <c r="D571" s="200"/>
      <c r="E571" s="200"/>
      <c r="F571" s="200"/>
      <c r="G571" s="200"/>
      <c r="H571" s="190"/>
      <c r="I571" s="191"/>
      <c r="J571" s="192"/>
      <c r="K571" s="193"/>
    </row>
    <row r="572" ht="37.5" customHeight="1">
      <c r="B572" s="186" t="str">
        <f t="shared" si="8"/>
        <v>Unused</v>
      </c>
      <c r="C572" s="194" t="s">
        <v>721</v>
      </c>
      <c r="D572" s="197"/>
      <c r="E572" s="197"/>
      <c r="F572" s="197"/>
      <c r="G572" s="197"/>
      <c r="H572" s="198"/>
      <c r="I572" s="199"/>
      <c r="J572" s="192"/>
      <c r="K572" s="193"/>
    </row>
    <row r="573" ht="37.5" customHeight="1">
      <c r="B573" s="186" t="str">
        <f t="shared" si="8"/>
        <v>Unused</v>
      </c>
      <c r="C573" s="187" t="s">
        <v>722</v>
      </c>
      <c r="D573" s="200"/>
      <c r="E573" s="200"/>
      <c r="F573" s="200"/>
      <c r="G573" s="200"/>
      <c r="H573" s="190"/>
      <c r="I573" s="191"/>
      <c r="J573" s="192"/>
      <c r="K573" s="193"/>
    </row>
    <row r="574" ht="37.5" customHeight="1">
      <c r="B574" s="186" t="str">
        <f t="shared" si="8"/>
        <v>Unused</v>
      </c>
      <c r="C574" s="194" t="s">
        <v>723</v>
      </c>
      <c r="D574" s="197"/>
      <c r="E574" s="197"/>
      <c r="F574" s="197"/>
      <c r="G574" s="197"/>
      <c r="H574" s="198"/>
      <c r="I574" s="199"/>
      <c r="J574" s="192"/>
      <c r="K574" s="193"/>
    </row>
    <row r="575" ht="37.5" customHeight="1">
      <c r="B575" s="186" t="str">
        <f t="shared" si="8"/>
        <v>Unused</v>
      </c>
      <c r="C575" s="187" t="s">
        <v>724</v>
      </c>
      <c r="D575" s="200"/>
      <c r="E575" s="200"/>
      <c r="F575" s="200"/>
      <c r="G575" s="200"/>
      <c r="H575" s="190"/>
      <c r="I575" s="191"/>
      <c r="J575" s="192"/>
      <c r="K575" s="193"/>
    </row>
    <row r="576" ht="37.5" customHeight="1">
      <c r="B576" s="186" t="str">
        <f t="shared" si="8"/>
        <v>Unused</v>
      </c>
      <c r="C576" s="194" t="s">
        <v>725</v>
      </c>
      <c r="D576" s="197"/>
      <c r="E576" s="197"/>
      <c r="F576" s="197"/>
      <c r="G576" s="197"/>
      <c r="H576" s="198"/>
      <c r="I576" s="199"/>
      <c r="J576" s="192"/>
      <c r="K576" s="193"/>
    </row>
    <row r="577" ht="37.5" customHeight="1">
      <c r="B577" s="186" t="str">
        <f t="shared" si="8"/>
        <v>Unused</v>
      </c>
      <c r="C577" s="187" t="s">
        <v>726</v>
      </c>
      <c r="D577" s="200"/>
      <c r="E577" s="200"/>
      <c r="F577" s="200"/>
      <c r="G577" s="200"/>
      <c r="H577" s="190"/>
      <c r="I577" s="191"/>
      <c r="J577" s="192"/>
      <c r="K577" s="193"/>
    </row>
    <row r="578" ht="37.5" customHeight="1">
      <c r="B578" s="186" t="str">
        <f t="shared" si="8"/>
        <v>Unused</v>
      </c>
      <c r="C578" s="194" t="s">
        <v>727</v>
      </c>
      <c r="D578" s="197"/>
      <c r="E578" s="197"/>
      <c r="F578" s="197"/>
      <c r="G578" s="197"/>
      <c r="H578" s="198"/>
      <c r="I578" s="199"/>
      <c r="J578" s="192"/>
      <c r="K578" s="193"/>
    </row>
    <row r="579" ht="37.5" customHeight="1">
      <c r="B579" s="186" t="str">
        <f t="shared" si="8"/>
        <v>Unused</v>
      </c>
      <c r="C579" s="187" t="s">
        <v>728</v>
      </c>
      <c r="D579" s="200"/>
      <c r="E579" s="200"/>
      <c r="F579" s="200"/>
      <c r="G579" s="200"/>
      <c r="H579" s="190"/>
      <c r="I579" s="191"/>
      <c r="J579" s="192"/>
      <c r="K579" s="193"/>
    </row>
    <row r="580" ht="37.5" customHeight="1">
      <c r="B580" s="186" t="str">
        <f t="shared" si="8"/>
        <v>Unused</v>
      </c>
      <c r="C580" s="194" t="s">
        <v>729</v>
      </c>
      <c r="D580" s="197"/>
      <c r="E580" s="197"/>
      <c r="F580" s="197"/>
      <c r="G580" s="197"/>
      <c r="H580" s="198"/>
      <c r="I580" s="199"/>
      <c r="J580" s="192"/>
      <c r="K580" s="193"/>
    </row>
    <row r="581" ht="37.5" customHeight="1">
      <c r="B581" s="186" t="str">
        <f t="shared" si="8"/>
        <v>Unused</v>
      </c>
      <c r="C581" s="187" t="s">
        <v>730</v>
      </c>
      <c r="D581" s="200"/>
      <c r="E581" s="200"/>
      <c r="F581" s="200"/>
      <c r="G581" s="200"/>
      <c r="H581" s="190"/>
      <c r="I581" s="191"/>
      <c r="J581" s="192"/>
      <c r="K581" s="193"/>
    </row>
    <row r="582" ht="37.5" customHeight="1">
      <c r="B582" s="186" t="str">
        <f t="shared" si="8"/>
        <v>Unused</v>
      </c>
      <c r="C582" s="194" t="s">
        <v>731</v>
      </c>
      <c r="D582" s="197"/>
      <c r="E582" s="197"/>
      <c r="F582" s="197"/>
      <c r="G582" s="197"/>
      <c r="H582" s="198"/>
      <c r="I582" s="199"/>
      <c r="J582" s="192"/>
      <c r="K582" s="193"/>
    </row>
    <row r="583" ht="37.5" customHeight="1">
      <c r="B583" s="186" t="str">
        <f t="shared" si="8"/>
        <v>Unused</v>
      </c>
      <c r="C583" s="187" t="s">
        <v>732</v>
      </c>
      <c r="D583" s="200"/>
      <c r="E583" s="200"/>
      <c r="F583" s="200"/>
      <c r="G583" s="200"/>
      <c r="H583" s="190"/>
      <c r="I583" s="191"/>
      <c r="J583" s="192"/>
      <c r="K583" s="193"/>
    </row>
    <row r="584" ht="37.5" customHeight="1">
      <c r="B584" s="186" t="str">
        <f t="shared" si="8"/>
        <v>Unused</v>
      </c>
      <c r="C584" s="194" t="s">
        <v>733</v>
      </c>
      <c r="D584" s="197"/>
      <c r="E584" s="197"/>
      <c r="F584" s="197"/>
      <c r="G584" s="197"/>
      <c r="H584" s="198"/>
      <c r="I584" s="199"/>
      <c r="J584" s="192"/>
      <c r="K584" s="193"/>
    </row>
    <row r="585" ht="37.5" customHeight="1">
      <c r="B585" s="186" t="str">
        <f t="shared" si="8"/>
        <v>Unused</v>
      </c>
      <c r="C585" s="187" t="s">
        <v>734</v>
      </c>
      <c r="D585" s="200"/>
      <c r="E585" s="200"/>
      <c r="F585" s="200"/>
      <c r="G585" s="200"/>
      <c r="H585" s="190"/>
      <c r="I585" s="191"/>
      <c r="J585" s="192"/>
      <c r="K585" s="193"/>
    </row>
    <row r="586" ht="37.5" customHeight="1">
      <c r="B586" s="186" t="str">
        <f t="shared" si="8"/>
        <v>Unused</v>
      </c>
      <c r="C586" s="194" t="s">
        <v>735</v>
      </c>
      <c r="D586" s="197"/>
      <c r="E586" s="197"/>
      <c r="F586" s="197"/>
      <c r="G586" s="197"/>
      <c r="H586" s="198"/>
      <c r="I586" s="199"/>
      <c r="J586" s="192"/>
      <c r="K586" s="193"/>
    </row>
    <row r="587" ht="37.5" customHeight="1">
      <c r="B587" s="186" t="str">
        <f t="shared" si="8"/>
        <v>Unused</v>
      </c>
      <c r="C587" s="187" t="s">
        <v>736</v>
      </c>
      <c r="D587" s="200"/>
      <c r="E587" s="200"/>
      <c r="F587" s="200"/>
      <c r="G587" s="200"/>
      <c r="H587" s="190"/>
      <c r="I587" s="191"/>
      <c r="J587" s="192"/>
      <c r="K587" s="193"/>
    </row>
    <row r="588" ht="37.5" customHeight="1">
      <c r="B588" s="186" t="str">
        <f t="shared" si="8"/>
        <v>Unused</v>
      </c>
      <c r="C588" s="194" t="s">
        <v>737</v>
      </c>
      <c r="D588" s="197"/>
      <c r="E588" s="197"/>
      <c r="F588" s="197"/>
      <c r="G588" s="197"/>
      <c r="H588" s="198"/>
      <c r="I588" s="199"/>
      <c r="J588" s="192"/>
      <c r="K588" s="193"/>
    </row>
    <row r="589" ht="37.5" customHeight="1">
      <c r="B589" s="186" t="str">
        <f t="shared" si="8"/>
        <v>Unused</v>
      </c>
      <c r="C589" s="187" t="s">
        <v>738</v>
      </c>
      <c r="D589" s="200"/>
      <c r="E589" s="200"/>
      <c r="F589" s="200"/>
      <c r="G589" s="200"/>
      <c r="H589" s="190"/>
      <c r="I589" s="191"/>
      <c r="J589" s="192"/>
      <c r="K589" s="193"/>
    </row>
    <row r="590" ht="37.5" customHeight="1">
      <c r="B590" s="186" t="str">
        <f t="shared" si="8"/>
        <v>Unused</v>
      </c>
      <c r="C590" s="194" t="s">
        <v>739</v>
      </c>
      <c r="D590" s="197"/>
      <c r="E590" s="197"/>
      <c r="F590" s="197"/>
      <c r="G590" s="197"/>
      <c r="H590" s="198"/>
      <c r="I590" s="199"/>
      <c r="J590" s="192"/>
      <c r="K590" s="193"/>
    </row>
    <row r="591" ht="37.5" customHeight="1">
      <c r="B591" s="186" t="str">
        <f t="shared" si="8"/>
        <v>Unused</v>
      </c>
      <c r="C591" s="187" t="s">
        <v>740</v>
      </c>
      <c r="D591" s="200"/>
      <c r="E591" s="200"/>
      <c r="F591" s="200"/>
      <c r="G591" s="200"/>
      <c r="H591" s="190"/>
      <c r="I591" s="191"/>
      <c r="J591" s="192"/>
      <c r="K591" s="193"/>
    </row>
    <row r="592" ht="37.5" customHeight="1">
      <c r="B592" s="186" t="str">
        <f t="shared" si="8"/>
        <v>Unused</v>
      </c>
      <c r="C592" s="194" t="s">
        <v>741</v>
      </c>
      <c r="D592" s="197"/>
      <c r="E592" s="197"/>
      <c r="F592" s="197"/>
      <c r="G592" s="197"/>
      <c r="H592" s="198"/>
      <c r="I592" s="199"/>
      <c r="J592" s="192"/>
      <c r="K592" s="193"/>
    </row>
    <row r="593" ht="37.5" customHeight="1">
      <c r="B593" s="186" t="str">
        <f t="shared" si="8"/>
        <v>Unused</v>
      </c>
      <c r="C593" s="187" t="s">
        <v>742</v>
      </c>
      <c r="D593" s="200"/>
      <c r="E593" s="200"/>
      <c r="F593" s="200"/>
      <c r="G593" s="200"/>
      <c r="H593" s="190"/>
      <c r="I593" s="191"/>
      <c r="J593" s="192"/>
      <c r="K593" s="193"/>
    </row>
    <row r="594" ht="37.5" customHeight="1">
      <c r="B594" s="186" t="str">
        <f t="shared" si="8"/>
        <v>Unused</v>
      </c>
      <c r="C594" s="194" t="s">
        <v>743</v>
      </c>
      <c r="D594" s="197"/>
      <c r="E594" s="197"/>
      <c r="F594" s="197"/>
      <c r="G594" s="197"/>
      <c r="H594" s="198"/>
      <c r="I594" s="199"/>
      <c r="J594" s="192"/>
      <c r="K594" s="193"/>
    </row>
    <row r="595" ht="37.5" customHeight="1">
      <c r="B595" s="186" t="str">
        <f t="shared" si="8"/>
        <v>Unused</v>
      </c>
      <c r="C595" s="187" t="s">
        <v>744</v>
      </c>
      <c r="D595" s="200"/>
      <c r="E595" s="200"/>
      <c r="F595" s="200"/>
      <c r="G595" s="200"/>
      <c r="H595" s="190"/>
      <c r="I595" s="191"/>
      <c r="J595" s="192"/>
      <c r="K595" s="193"/>
    </row>
    <row r="596" ht="37.5" customHeight="1">
      <c r="B596" s="186" t="str">
        <f t="shared" si="8"/>
        <v>Unused</v>
      </c>
      <c r="C596" s="194" t="s">
        <v>745</v>
      </c>
      <c r="D596" s="197"/>
      <c r="E596" s="197"/>
      <c r="F596" s="197"/>
      <c r="G596" s="197"/>
      <c r="H596" s="198"/>
      <c r="I596" s="199"/>
      <c r="J596" s="192"/>
      <c r="K596" s="193"/>
    </row>
    <row r="597" ht="37.5" customHeight="1">
      <c r="B597" s="186" t="str">
        <f t="shared" si="8"/>
        <v>Unused</v>
      </c>
      <c r="C597" s="187" t="s">
        <v>746</v>
      </c>
      <c r="D597" s="200"/>
      <c r="E597" s="200"/>
      <c r="F597" s="200"/>
      <c r="G597" s="200"/>
      <c r="H597" s="190"/>
      <c r="I597" s="191"/>
      <c r="J597" s="192"/>
      <c r="K597" s="193"/>
    </row>
    <row r="598" ht="37.5" customHeight="1">
      <c r="B598" s="186" t="str">
        <f t="shared" si="8"/>
        <v>Unused</v>
      </c>
      <c r="C598" s="194" t="s">
        <v>747</v>
      </c>
      <c r="D598" s="197"/>
      <c r="E598" s="197"/>
      <c r="F598" s="197"/>
      <c r="G598" s="197"/>
      <c r="H598" s="198"/>
      <c r="I598" s="199"/>
      <c r="J598" s="192"/>
      <c r="K598" s="193"/>
    </row>
    <row r="599" ht="37.5" customHeight="1">
      <c r="B599" s="186" t="str">
        <f t="shared" si="8"/>
        <v>Unused</v>
      </c>
      <c r="C599" s="187" t="s">
        <v>748</v>
      </c>
      <c r="D599" s="200"/>
      <c r="E599" s="200"/>
      <c r="F599" s="200"/>
      <c r="G599" s="200"/>
      <c r="H599" s="190"/>
      <c r="I599" s="191"/>
      <c r="J599" s="192"/>
      <c r="K599" s="193"/>
    </row>
    <row r="600" ht="37.5" customHeight="1">
      <c r="B600" s="186" t="str">
        <f t="shared" si="8"/>
        <v>Unused</v>
      </c>
      <c r="C600" s="194" t="s">
        <v>749</v>
      </c>
      <c r="D600" s="197"/>
      <c r="E600" s="197"/>
      <c r="F600" s="197"/>
      <c r="G600" s="197"/>
      <c r="H600" s="198"/>
      <c r="I600" s="199"/>
      <c r="J600" s="192"/>
      <c r="K600" s="193"/>
    </row>
    <row r="601" ht="37.5" customHeight="1">
      <c r="B601" s="186" t="str">
        <f t="shared" si="8"/>
        <v>Unused</v>
      </c>
      <c r="C601" s="187" t="s">
        <v>750</v>
      </c>
      <c r="D601" s="200"/>
      <c r="E601" s="200"/>
      <c r="F601" s="200"/>
      <c r="G601" s="200"/>
      <c r="H601" s="190"/>
      <c r="I601" s="191"/>
      <c r="J601" s="192"/>
      <c r="K601" s="193"/>
    </row>
    <row r="602" ht="37.5" customHeight="1">
      <c r="B602" s="186" t="str">
        <f t="shared" si="8"/>
        <v>Unused</v>
      </c>
      <c r="C602" s="194" t="s">
        <v>751</v>
      </c>
      <c r="D602" s="197"/>
      <c r="E602" s="197"/>
      <c r="F602" s="197"/>
      <c r="G602" s="197"/>
      <c r="H602" s="198"/>
      <c r="I602" s="199"/>
      <c r="J602" s="192"/>
      <c r="K602" s="193"/>
    </row>
    <row r="603" ht="37.5" customHeight="1">
      <c r="B603" s="186" t="str">
        <f t="shared" si="8"/>
        <v>Unused</v>
      </c>
      <c r="C603" s="187" t="s">
        <v>752</v>
      </c>
      <c r="D603" s="200"/>
      <c r="E603" s="200"/>
      <c r="F603" s="200"/>
      <c r="G603" s="200"/>
      <c r="H603" s="190"/>
      <c r="I603" s="191"/>
      <c r="J603" s="192"/>
      <c r="K603" s="193"/>
    </row>
    <row r="604" ht="37.5" customHeight="1">
      <c r="B604" s="186" t="str">
        <f t="shared" si="8"/>
        <v>Unused</v>
      </c>
      <c r="C604" s="194" t="s">
        <v>753</v>
      </c>
      <c r="D604" s="197"/>
      <c r="E604" s="197"/>
      <c r="F604" s="197"/>
      <c r="G604" s="197"/>
      <c r="H604" s="198"/>
      <c r="I604" s="199"/>
      <c r="J604" s="192"/>
      <c r="K604" s="193"/>
    </row>
    <row r="605" ht="37.5" customHeight="1">
      <c r="B605" s="186" t="str">
        <f t="shared" si="8"/>
        <v>Unused</v>
      </c>
      <c r="C605" s="187" t="s">
        <v>754</v>
      </c>
      <c r="D605" s="200"/>
      <c r="E605" s="200"/>
      <c r="F605" s="200"/>
      <c r="G605" s="200"/>
      <c r="H605" s="190"/>
      <c r="I605" s="191"/>
      <c r="J605" s="192"/>
      <c r="K605" s="193"/>
    </row>
    <row r="606" ht="37.5" customHeight="1">
      <c r="B606" s="186" t="str">
        <f t="shared" si="8"/>
        <v>Unused</v>
      </c>
      <c r="C606" s="194" t="s">
        <v>755</v>
      </c>
      <c r="D606" s="197"/>
      <c r="E606" s="197"/>
      <c r="F606" s="197"/>
      <c r="G606" s="197"/>
      <c r="H606" s="198"/>
      <c r="I606" s="199"/>
      <c r="J606" s="192"/>
      <c r="K606" s="193"/>
    </row>
    <row r="607" ht="37.5" customHeight="1">
      <c r="B607" s="186" t="str">
        <f t="shared" si="8"/>
        <v>Unused</v>
      </c>
      <c r="C607" s="187" t="s">
        <v>756</v>
      </c>
      <c r="D607" s="200"/>
      <c r="E607" s="200"/>
      <c r="F607" s="200"/>
      <c r="G607" s="200"/>
      <c r="H607" s="190"/>
      <c r="I607" s="191"/>
      <c r="J607" s="192"/>
      <c r="K607" s="193"/>
    </row>
    <row r="608" ht="37.5" customHeight="1">
      <c r="B608" s="186" t="str">
        <f t="shared" si="8"/>
        <v>Unused</v>
      </c>
      <c r="C608" s="194" t="s">
        <v>757</v>
      </c>
      <c r="D608" s="197"/>
      <c r="E608" s="197"/>
      <c r="F608" s="197"/>
      <c r="G608" s="197"/>
      <c r="H608" s="198"/>
      <c r="I608" s="199"/>
      <c r="J608" s="192"/>
      <c r="K608" s="193"/>
    </row>
    <row r="609" ht="37.5" customHeight="1">
      <c r="B609" s="186" t="str">
        <f t="shared" si="8"/>
        <v>Unused</v>
      </c>
      <c r="C609" s="187" t="s">
        <v>758</v>
      </c>
      <c r="D609" s="200"/>
      <c r="E609" s="200"/>
      <c r="F609" s="200"/>
      <c r="G609" s="200"/>
      <c r="H609" s="190"/>
      <c r="I609" s="191"/>
      <c r="J609" s="192"/>
      <c r="K609" s="193"/>
    </row>
    <row r="610" ht="37.5" customHeight="1">
      <c r="B610" s="186" t="str">
        <f t="shared" si="8"/>
        <v>Unused</v>
      </c>
      <c r="C610" s="194" t="s">
        <v>759</v>
      </c>
      <c r="D610" s="197"/>
      <c r="E610" s="197"/>
      <c r="F610" s="197"/>
      <c r="G610" s="197"/>
      <c r="H610" s="198"/>
      <c r="I610" s="199"/>
      <c r="J610" s="192"/>
      <c r="K610" s="193"/>
    </row>
    <row r="611" ht="37.5" customHeight="1">
      <c r="B611" s="186" t="str">
        <f t="shared" si="8"/>
        <v>Unused</v>
      </c>
      <c r="C611" s="187" t="s">
        <v>760</v>
      </c>
      <c r="D611" s="200"/>
      <c r="E611" s="200"/>
      <c r="F611" s="200"/>
      <c r="G611" s="200"/>
      <c r="H611" s="190"/>
      <c r="I611" s="191"/>
      <c r="J611" s="192"/>
      <c r="K611" s="193"/>
    </row>
    <row r="612" ht="37.5" customHeight="1">
      <c r="B612" s="186" t="str">
        <f t="shared" si="8"/>
        <v>Unused</v>
      </c>
      <c r="C612" s="194" t="s">
        <v>761</v>
      </c>
      <c r="D612" s="197"/>
      <c r="E612" s="197"/>
      <c r="F612" s="197"/>
      <c r="G612" s="197"/>
      <c r="H612" s="198"/>
      <c r="I612" s="199"/>
      <c r="J612" s="192"/>
      <c r="K612" s="193"/>
    </row>
    <row r="613" ht="37.5" customHeight="1">
      <c r="B613" s="186" t="str">
        <f t="shared" si="8"/>
        <v>Unused</v>
      </c>
      <c r="C613" s="187" t="s">
        <v>762</v>
      </c>
      <c r="D613" s="200"/>
      <c r="E613" s="200"/>
      <c r="F613" s="200"/>
      <c r="G613" s="200"/>
      <c r="H613" s="190"/>
      <c r="I613" s="191"/>
      <c r="J613" s="192"/>
      <c r="K613" s="193"/>
    </row>
    <row r="614" ht="37.5" customHeight="1">
      <c r="B614" s="186" t="str">
        <f t="shared" si="8"/>
        <v>Unused</v>
      </c>
      <c r="C614" s="194" t="s">
        <v>763</v>
      </c>
      <c r="D614" s="197"/>
      <c r="E614" s="197"/>
      <c r="F614" s="197"/>
      <c r="G614" s="197"/>
      <c r="H614" s="198"/>
      <c r="I614" s="199"/>
      <c r="J614" s="192"/>
      <c r="K614" s="193"/>
    </row>
    <row r="615" ht="37.5" customHeight="1">
      <c r="B615" s="186" t="str">
        <f t="shared" si="8"/>
        <v>Unused</v>
      </c>
      <c r="C615" s="187" t="s">
        <v>764</v>
      </c>
      <c r="D615" s="200"/>
      <c r="E615" s="200"/>
      <c r="F615" s="200"/>
      <c r="G615" s="200"/>
      <c r="H615" s="190"/>
      <c r="I615" s="191"/>
      <c r="J615" s="192"/>
      <c r="K615" s="193"/>
    </row>
    <row r="616" ht="37.5" customHeight="1">
      <c r="B616" s="186" t="str">
        <f t="shared" si="8"/>
        <v>Unused</v>
      </c>
      <c r="C616" s="194" t="s">
        <v>765</v>
      </c>
      <c r="D616" s="197"/>
      <c r="E616" s="197"/>
      <c r="F616" s="197"/>
      <c r="G616" s="197"/>
      <c r="H616" s="198"/>
      <c r="I616" s="199"/>
      <c r="J616" s="192"/>
      <c r="K616" s="193"/>
    </row>
    <row r="617" ht="37.5" customHeight="1">
      <c r="B617" s="186" t="str">
        <f t="shared" si="8"/>
        <v>Unused</v>
      </c>
      <c r="C617" s="187" t="s">
        <v>766</v>
      </c>
      <c r="D617" s="200"/>
      <c r="E617" s="200"/>
      <c r="F617" s="200"/>
      <c r="G617" s="200"/>
      <c r="H617" s="190"/>
      <c r="I617" s="191"/>
      <c r="J617" s="192"/>
      <c r="K617" s="193"/>
    </row>
    <row r="618" ht="37.5" customHeight="1">
      <c r="B618" s="186" t="str">
        <f t="shared" si="8"/>
        <v>Unused</v>
      </c>
      <c r="C618" s="194" t="s">
        <v>767</v>
      </c>
      <c r="D618" s="197"/>
      <c r="E618" s="197"/>
      <c r="F618" s="197"/>
      <c r="G618" s="197"/>
      <c r="H618" s="198"/>
      <c r="I618" s="199"/>
      <c r="J618" s="192"/>
      <c r="K618" s="193"/>
    </row>
    <row r="619" ht="37.5" customHeight="1">
      <c r="B619" s="186" t="str">
        <f t="shared" si="8"/>
        <v>Unused</v>
      </c>
      <c r="C619" s="187" t="s">
        <v>768</v>
      </c>
      <c r="D619" s="200"/>
      <c r="E619" s="200"/>
      <c r="F619" s="200"/>
      <c r="G619" s="200"/>
      <c r="H619" s="190"/>
      <c r="I619" s="191"/>
      <c r="J619" s="192"/>
      <c r="K619" s="193"/>
    </row>
    <row r="620" ht="37.5" customHeight="1">
      <c r="B620" s="186" t="str">
        <f t="shared" si="8"/>
        <v>Unused</v>
      </c>
      <c r="C620" s="194" t="s">
        <v>769</v>
      </c>
      <c r="D620" s="197"/>
      <c r="E620" s="197"/>
      <c r="F620" s="197"/>
      <c r="G620" s="197"/>
      <c r="H620" s="198"/>
      <c r="I620" s="199"/>
      <c r="J620" s="192"/>
      <c r="K620" s="193"/>
    </row>
    <row r="621" ht="37.5" customHeight="1">
      <c r="B621" s="186" t="str">
        <f t="shared" si="8"/>
        <v>Unused</v>
      </c>
      <c r="C621" s="187" t="s">
        <v>770</v>
      </c>
      <c r="D621" s="200"/>
      <c r="E621" s="200"/>
      <c r="F621" s="200"/>
      <c r="G621" s="200"/>
      <c r="H621" s="190"/>
      <c r="I621" s="191"/>
      <c r="J621" s="192"/>
      <c r="K621" s="193"/>
    </row>
    <row r="622" ht="37.5" customHeight="1">
      <c r="B622" s="186" t="str">
        <f t="shared" si="8"/>
        <v>Unused</v>
      </c>
      <c r="C622" s="194" t="s">
        <v>771</v>
      </c>
      <c r="D622" s="197"/>
      <c r="E622" s="197"/>
      <c r="F622" s="197"/>
      <c r="G622" s="197"/>
      <c r="H622" s="198"/>
      <c r="I622" s="199"/>
      <c r="J622" s="192"/>
      <c r="K622" s="193"/>
    </row>
    <row r="623" ht="37.5" customHeight="1">
      <c r="B623" s="186" t="str">
        <f t="shared" si="8"/>
        <v>Unused</v>
      </c>
      <c r="C623" s="187" t="s">
        <v>772</v>
      </c>
      <c r="D623" s="200"/>
      <c r="E623" s="200"/>
      <c r="F623" s="200"/>
      <c r="G623" s="200"/>
      <c r="H623" s="190"/>
      <c r="I623" s="191"/>
      <c r="J623" s="192"/>
      <c r="K623" s="193"/>
    </row>
    <row r="624" ht="37.5" customHeight="1">
      <c r="B624" s="186" t="str">
        <f t="shared" si="8"/>
        <v>Unused</v>
      </c>
      <c r="C624" s="194" t="s">
        <v>773</v>
      </c>
      <c r="D624" s="197"/>
      <c r="E624" s="197"/>
      <c r="F624" s="197"/>
      <c r="G624" s="197"/>
      <c r="H624" s="198"/>
      <c r="I624" s="199"/>
      <c r="J624" s="192"/>
      <c r="K624" s="193"/>
    </row>
    <row r="625" ht="37.5" customHeight="1">
      <c r="B625" s="186" t="str">
        <f t="shared" si="8"/>
        <v>Unused</v>
      </c>
      <c r="C625" s="187" t="s">
        <v>774</v>
      </c>
      <c r="D625" s="200"/>
      <c r="E625" s="200"/>
      <c r="F625" s="200"/>
      <c r="G625" s="200"/>
      <c r="H625" s="190"/>
      <c r="I625" s="191"/>
      <c r="J625" s="192"/>
      <c r="K625" s="193"/>
    </row>
    <row r="626" ht="37.5" customHeight="1">
      <c r="B626" s="186" t="str">
        <f t="shared" si="8"/>
        <v>Unused</v>
      </c>
      <c r="C626" s="194" t="s">
        <v>775</v>
      </c>
      <c r="D626" s="197"/>
      <c r="E626" s="197"/>
      <c r="F626" s="197"/>
      <c r="G626" s="197"/>
      <c r="H626" s="198"/>
      <c r="I626" s="199"/>
      <c r="J626" s="192"/>
      <c r="K626" s="193"/>
    </row>
    <row r="627" ht="37.5" customHeight="1">
      <c r="B627" s="186" t="str">
        <f t="shared" si="8"/>
        <v>Unused</v>
      </c>
      <c r="C627" s="187" t="s">
        <v>776</v>
      </c>
      <c r="D627" s="200"/>
      <c r="E627" s="200"/>
      <c r="F627" s="200"/>
      <c r="G627" s="200"/>
      <c r="H627" s="190"/>
      <c r="I627" s="191"/>
      <c r="J627" s="192"/>
      <c r="K627" s="193"/>
    </row>
    <row r="628" ht="37.5" customHeight="1">
      <c r="B628" s="186" t="str">
        <f t="shared" si="8"/>
        <v>Unused</v>
      </c>
      <c r="C628" s="194" t="s">
        <v>777</v>
      </c>
      <c r="D628" s="197"/>
      <c r="E628" s="197"/>
      <c r="F628" s="197"/>
      <c r="G628" s="197"/>
      <c r="H628" s="198"/>
      <c r="I628" s="199"/>
      <c r="J628" s="192"/>
      <c r="K628" s="193"/>
    </row>
    <row r="629" ht="37.5" customHeight="1">
      <c r="B629" s="186" t="str">
        <f t="shared" si="8"/>
        <v>Unused</v>
      </c>
      <c r="C629" s="187" t="s">
        <v>778</v>
      </c>
      <c r="D629" s="200"/>
      <c r="E629" s="200"/>
      <c r="F629" s="200"/>
      <c r="G629" s="200"/>
      <c r="H629" s="190"/>
      <c r="I629" s="191"/>
      <c r="J629" s="192"/>
      <c r="K629" s="193"/>
    </row>
    <row r="630" ht="37.5" customHeight="1">
      <c r="B630" s="186" t="str">
        <f t="shared" si="8"/>
        <v>Unused</v>
      </c>
      <c r="C630" s="194" t="s">
        <v>779</v>
      </c>
      <c r="D630" s="197"/>
      <c r="E630" s="197"/>
      <c r="F630" s="197"/>
      <c r="G630" s="197"/>
      <c r="H630" s="198"/>
      <c r="I630" s="199"/>
      <c r="J630" s="192"/>
      <c r="K630" s="193"/>
    </row>
    <row r="631" ht="37.5" customHeight="1">
      <c r="B631" s="186" t="str">
        <f t="shared" si="8"/>
        <v>Unused</v>
      </c>
      <c r="C631" s="187" t="s">
        <v>780</v>
      </c>
      <c r="D631" s="200"/>
      <c r="E631" s="200"/>
      <c r="F631" s="200"/>
      <c r="G631" s="200"/>
      <c r="H631" s="190"/>
      <c r="I631" s="191"/>
      <c r="J631" s="192"/>
      <c r="K631" s="193"/>
    </row>
    <row r="632" ht="37.5" customHeight="1">
      <c r="B632" s="186" t="str">
        <f t="shared" si="8"/>
        <v>Unused</v>
      </c>
      <c r="C632" s="194" t="s">
        <v>781</v>
      </c>
      <c r="D632" s="197"/>
      <c r="E632" s="197"/>
      <c r="F632" s="197"/>
      <c r="G632" s="197"/>
      <c r="H632" s="198"/>
      <c r="I632" s="199"/>
      <c r="J632" s="192"/>
      <c r="K632" s="193"/>
    </row>
    <row r="633" ht="37.5" customHeight="1">
      <c r="B633" s="186" t="str">
        <f t="shared" si="8"/>
        <v>Unused</v>
      </c>
      <c r="C633" s="187" t="s">
        <v>782</v>
      </c>
      <c r="D633" s="200"/>
      <c r="E633" s="200"/>
      <c r="F633" s="200"/>
      <c r="G633" s="200"/>
      <c r="H633" s="190"/>
      <c r="I633" s="191"/>
      <c r="J633" s="192"/>
      <c r="K633" s="193"/>
    </row>
    <row r="634" ht="37.5" customHeight="1">
      <c r="B634" s="186" t="str">
        <f t="shared" si="8"/>
        <v>Unused</v>
      </c>
      <c r="C634" s="194" t="s">
        <v>783</v>
      </c>
      <c r="D634" s="197"/>
      <c r="E634" s="197"/>
      <c r="F634" s="197"/>
      <c r="G634" s="197"/>
      <c r="H634" s="198"/>
      <c r="I634" s="199"/>
      <c r="J634" s="192"/>
      <c r="K634" s="193"/>
    </row>
    <row r="635" ht="37.5" customHeight="1">
      <c r="B635" s="186" t="str">
        <f t="shared" si="8"/>
        <v>Unused</v>
      </c>
      <c r="C635" s="187" t="s">
        <v>784</v>
      </c>
      <c r="D635" s="200"/>
      <c r="E635" s="200"/>
      <c r="F635" s="200"/>
      <c r="G635" s="200"/>
      <c r="H635" s="190"/>
      <c r="I635" s="191"/>
      <c r="J635" s="192"/>
      <c r="K635" s="193"/>
    </row>
    <row r="636" ht="37.5" customHeight="1">
      <c r="B636" s="186" t="str">
        <f t="shared" si="8"/>
        <v>Unused</v>
      </c>
      <c r="C636" s="194" t="s">
        <v>785</v>
      </c>
      <c r="D636" s="197"/>
      <c r="E636" s="197"/>
      <c r="F636" s="197"/>
      <c r="G636" s="197"/>
      <c r="H636" s="198"/>
      <c r="I636" s="199"/>
      <c r="J636" s="192"/>
      <c r="K636" s="193"/>
    </row>
    <row r="637" ht="37.5" customHeight="1">
      <c r="B637" s="186" t="str">
        <f t="shared" si="8"/>
        <v>Unused</v>
      </c>
      <c r="C637" s="187" t="s">
        <v>786</v>
      </c>
      <c r="D637" s="200"/>
      <c r="E637" s="200"/>
      <c r="F637" s="200"/>
      <c r="G637" s="200"/>
      <c r="H637" s="190"/>
      <c r="I637" s="191"/>
      <c r="J637" s="192"/>
      <c r="K637" s="193"/>
    </row>
    <row r="638" ht="37.5" customHeight="1">
      <c r="B638" s="186" t="str">
        <f t="shared" si="8"/>
        <v>Unused</v>
      </c>
      <c r="C638" s="194" t="s">
        <v>787</v>
      </c>
      <c r="D638" s="197"/>
      <c r="E638" s="197"/>
      <c r="F638" s="197"/>
      <c r="G638" s="197"/>
      <c r="H638" s="198"/>
      <c r="I638" s="199"/>
      <c r="J638" s="192"/>
      <c r="K638" s="193"/>
    </row>
    <row r="639" ht="37.5" customHeight="1">
      <c r="B639" s="186" t="str">
        <f t="shared" si="8"/>
        <v>Unused</v>
      </c>
      <c r="C639" s="187" t="s">
        <v>788</v>
      </c>
      <c r="D639" s="200"/>
      <c r="E639" s="200"/>
      <c r="F639" s="200"/>
      <c r="G639" s="200"/>
      <c r="H639" s="190"/>
      <c r="I639" s="191"/>
      <c r="J639" s="192"/>
      <c r="K639" s="193"/>
    </row>
    <row r="640" ht="37.5" customHeight="1">
      <c r="B640" s="186" t="str">
        <f t="shared" si="8"/>
        <v>Unused</v>
      </c>
      <c r="C640" s="194" t="s">
        <v>789</v>
      </c>
      <c r="D640" s="197"/>
      <c r="E640" s="197"/>
      <c r="F640" s="197"/>
      <c r="G640" s="197"/>
      <c r="H640" s="198"/>
      <c r="I640" s="199"/>
      <c r="J640" s="192"/>
      <c r="K640" s="193"/>
    </row>
    <row r="641" ht="37.5" customHeight="1">
      <c r="B641" s="186" t="str">
        <f t="shared" si="8"/>
        <v>Unused</v>
      </c>
      <c r="C641" s="187" t="s">
        <v>790</v>
      </c>
      <c r="D641" s="200"/>
      <c r="E641" s="200"/>
      <c r="F641" s="200"/>
      <c r="G641" s="200"/>
      <c r="H641" s="190"/>
      <c r="I641" s="191"/>
      <c r="J641" s="192"/>
      <c r="K641" s="193"/>
    </row>
    <row r="642" ht="37.5" customHeight="1">
      <c r="B642" s="186" t="str">
        <f t="shared" si="8"/>
        <v>Unused</v>
      </c>
      <c r="C642" s="194" t="s">
        <v>791</v>
      </c>
      <c r="D642" s="197"/>
      <c r="E642" s="197"/>
      <c r="F642" s="197"/>
      <c r="G642" s="197"/>
      <c r="H642" s="198"/>
      <c r="I642" s="199"/>
      <c r="J642" s="192"/>
      <c r="K642" s="193"/>
    </row>
    <row r="643" ht="37.5" customHeight="1">
      <c r="B643" s="186" t="str">
        <f t="shared" si="8"/>
        <v>Unused</v>
      </c>
      <c r="C643" s="187" t="s">
        <v>792</v>
      </c>
      <c r="D643" s="200"/>
      <c r="E643" s="200"/>
      <c r="F643" s="200"/>
      <c r="G643" s="200"/>
      <c r="H643" s="190"/>
      <c r="I643" s="191"/>
      <c r="J643" s="192"/>
      <c r="K643" s="193"/>
    </row>
    <row r="644" ht="37.5" customHeight="1">
      <c r="B644" s="186" t="str">
        <f t="shared" si="8"/>
        <v>Unused</v>
      </c>
      <c r="C644" s="194" t="s">
        <v>793</v>
      </c>
      <c r="D644" s="197"/>
      <c r="E644" s="197"/>
      <c r="F644" s="197"/>
      <c r="G644" s="197"/>
      <c r="H644" s="198"/>
      <c r="I644" s="199"/>
      <c r="J644" s="192"/>
      <c r="K644" s="193"/>
    </row>
    <row r="645" ht="37.5" customHeight="1">
      <c r="B645" s="186" t="str">
        <f t="shared" si="8"/>
        <v>Unused</v>
      </c>
      <c r="C645" s="187" t="s">
        <v>794</v>
      </c>
      <c r="D645" s="200"/>
      <c r="E645" s="200"/>
      <c r="F645" s="200"/>
      <c r="G645" s="200"/>
      <c r="H645" s="190"/>
      <c r="I645" s="191"/>
      <c r="J645" s="192"/>
      <c r="K645" s="193"/>
    </row>
    <row r="646" ht="37.5" customHeight="1">
      <c r="B646" s="186" t="str">
        <f t="shared" si="8"/>
        <v>Unused</v>
      </c>
      <c r="C646" s="194" t="s">
        <v>795</v>
      </c>
      <c r="D646" s="197"/>
      <c r="E646" s="197"/>
      <c r="F646" s="197"/>
      <c r="G646" s="197"/>
      <c r="H646" s="198"/>
      <c r="I646" s="199"/>
      <c r="J646" s="192"/>
      <c r="K646" s="193"/>
    </row>
    <row r="647" ht="37.5" customHeight="1">
      <c r="B647" s="186" t="str">
        <f t="shared" si="8"/>
        <v>Unused</v>
      </c>
      <c r="C647" s="187" t="s">
        <v>796</v>
      </c>
      <c r="D647" s="200"/>
      <c r="E647" s="200"/>
      <c r="F647" s="200"/>
      <c r="G647" s="200"/>
      <c r="H647" s="190"/>
      <c r="I647" s="191"/>
      <c r="J647" s="192"/>
      <c r="K647" s="193"/>
    </row>
    <row r="648" ht="37.5" customHeight="1">
      <c r="B648" s="186" t="str">
        <f t="shared" si="8"/>
        <v>Unused</v>
      </c>
      <c r="C648" s="194" t="s">
        <v>797</v>
      </c>
      <c r="D648" s="197"/>
      <c r="E648" s="197"/>
      <c r="F648" s="197"/>
      <c r="G648" s="197"/>
      <c r="H648" s="198"/>
      <c r="I648" s="199"/>
      <c r="J648" s="192"/>
      <c r="K648" s="193"/>
    </row>
    <row r="649" ht="37.5" customHeight="1">
      <c r="B649" s="186" t="str">
        <f t="shared" si="8"/>
        <v>Unused</v>
      </c>
      <c r="C649" s="187" t="s">
        <v>798</v>
      </c>
      <c r="D649" s="200"/>
      <c r="E649" s="200"/>
      <c r="F649" s="200"/>
      <c r="G649" s="200"/>
      <c r="H649" s="190"/>
      <c r="I649" s="191"/>
      <c r="J649" s="192"/>
      <c r="K649" s="193"/>
    </row>
    <row r="650" ht="37.5" customHeight="1">
      <c r="B650" s="186" t="str">
        <f t="shared" si="8"/>
        <v>Unused</v>
      </c>
      <c r="C650" s="194" t="s">
        <v>799</v>
      </c>
      <c r="D650" s="197"/>
      <c r="E650" s="197"/>
      <c r="F650" s="197"/>
      <c r="G650" s="197"/>
      <c r="H650" s="198"/>
      <c r="I650" s="199"/>
      <c r="J650" s="192"/>
      <c r="K650" s="193"/>
    </row>
    <row r="651" ht="37.5" customHeight="1">
      <c r="B651" s="186" t="str">
        <f t="shared" si="8"/>
        <v>Unused</v>
      </c>
      <c r="C651" s="187" t="s">
        <v>800</v>
      </c>
      <c r="D651" s="200"/>
      <c r="E651" s="200"/>
      <c r="F651" s="200"/>
      <c r="G651" s="200"/>
      <c r="H651" s="190"/>
      <c r="I651" s="191"/>
      <c r="J651" s="192"/>
      <c r="K651" s="193"/>
    </row>
    <row r="652" ht="37.5" customHeight="1">
      <c r="B652" s="186" t="str">
        <f t="shared" si="8"/>
        <v>Unused</v>
      </c>
      <c r="C652" s="194" t="s">
        <v>801</v>
      </c>
      <c r="D652" s="197"/>
      <c r="E652" s="197"/>
      <c r="F652" s="197"/>
      <c r="G652" s="197"/>
      <c r="H652" s="198"/>
      <c r="I652" s="199"/>
      <c r="J652" s="192"/>
      <c r="K652" s="193"/>
    </row>
    <row r="653" ht="37.5" customHeight="1">
      <c r="B653" s="186" t="str">
        <f t="shared" si="8"/>
        <v>Unused</v>
      </c>
      <c r="C653" s="187" t="s">
        <v>802</v>
      </c>
      <c r="D653" s="200"/>
      <c r="E653" s="200"/>
      <c r="F653" s="200"/>
      <c r="G653" s="200"/>
      <c r="H653" s="190"/>
      <c r="I653" s="191"/>
      <c r="J653" s="192"/>
      <c r="K653" s="193"/>
    </row>
    <row r="654" ht="37.5" customHeight="1">
      <c r="B654" s="186" t="str">
        <f t="shared" si="8"/>
        <v>Unused</v>
      </c>
      <c r="C654" s="194" t="s">
        <v>803</v>
      </c>
      <c r="D654" s="197"/>
      <c r="E654" s="197"/>
      <c r="F654" s="197"/>
      <c r="G654" s="197"/>
      <c r="H654" s="198"/>
      <c r="I654" s="199"/>
      <c r="J654" s="192"/>
      <c r="K654" s="193"/>
    </row>
    <row r="655" ht="37.5" customHeight="1">
      <c r="B655" s="186" t="str">
        <f t="shared" si="8"/>
        <v>Unused</v>
      </c>
      <c r="C655" s="187" t="s">
        <v>804</v>
      </c>
      <c r="D655" s="200"/>
      <c r="E655" s="200"/>
      <c r="F655" s="200"/>
      <c r="G655" s="200"/>
      <c r="H655" s="190"/>
      <c r="I655" s="191"/>
      <c r="J655" s="192"/>
      <c r="K655" s="193"/>
    </row>
    <row r="656" ht="37.5" customHeight="1">
      <c r="B656" s="186" t="str">
        <f t="shared" si="8"/>
        <v>Unused</v>
      </c>
      <c r="C656" s="194" t="s">
        <v>805</v>
      </c>
      <c r="D656" s="197"/>
      <c r="E656" s="197"/>
      <c r="F656" s="197"/>
      <c r="G656" s="197"/>
      <c r="H656" s="198"/>
      <c r="I656" s="199"/>
      <c r="J656" s="192"/>
      <c r="K656" s="193"/>
    </row>
    <row r="657" ht="37.5" customHeight="1">
      <c r="B657" s="186" t="str">
        <f t="shared" si="8"/>
        <v>Unused</v>
      </c>
      <c r="C657" s="187" t="s">
        <v>806</v>
      </c>
      <c r="D657" s="200"/>
      <c r="E657" s="200"/>
      <c r="F657" s="200"/>
      <c r="G657" s="200"/>
      <c r="H657" s="190"/>
      <c r="I657" s="191"/>
      <c r="J657" s="192"/>
      <c r="K657" s="193"/>
    </row>
    <row r="658" ht="37.5" customHeight="1">
      <c r="B658" s="186" t="str">
        <f t="shared" si="8"/>
        <v>Unused</v>
      </c>
      <c r="C658" s="194" t="s">
        <v>807</v>
      </c>
      <c r="D658" s="197"/>
      <c r="E658" s="197"/>
      <c r="F658" s="197"/>
      <c r="G658" s="197"/>
      <c r="H658" s="198"/>
      <c r="I658" s="199"/>
      <c r="J658" s="192"/>
      <c r="K658" s="193"/>
    </row>
    <row r="659" ht="37.5" customHeight="1">
      <c r="B659" s="186" t="str">
        <f t="shared" si="8"/>
        <v>Unused</v>
      </c>
      <c r="C659" s="187" t="s">
        <v>808</v>
      </c>
      <c r="D659" s="200"/>
      <c r="E659" s="200"/>
      <c r="F659" s="200"/>
      <c r="G659" s="200"/>
      <c r="H659" s="190"/>
      <c r="I659" s="191"/>
      <c r="J659" s="192"/>
      <c r="K659" s="193"/>
    </row>
    <row r="660" ht="37.5" customHeight="1">
      <c r="B660" s="186" t="str">
        <f t="shared" si="8"/>
        <v>Unused</v>
      </c>
      <c r="C660" s="194" t="s">
        <v>809</v>
      </c>
      <c r="D660" s="197"/>
      <c r="E660" s="197"/>
      <c r="F660" s="197"/>
      <c r="G660" s="197"/>
      <c r="H660" s="198"/>
      <c r="I660" s="199"/>
      <c r="J660" s="192"/>
      <c r="K660" s="193"/>
    </row>
    <row r="661" ht="37.5" customHeight="1">
      <c r="B661" s="186" t="str">
        <f t="shared" si="8"/>
        <v>Unused</v>
      </c>
      <c r="C661" s="187" t="s">
        <v>810</v>
      </c>
      <c r="D661" s="200"/>
      <c r="E661" s="200"/>
      <c r="F661" s="200"/>
      <c r="G661" s="200"/>
      <c r="H661" s="190"/>
      <c r="I661" s="191"/>
      <c r="J661" s="192"/>
      <c r="K661" s="193"/>
    </row>
    <row r="662" ht="37.5" customHeight="1">
      <c r="B662" s="186" t="str">
        <f t="shared" si="8"/>
        <v>Unused</v>
      </c>
      <c r="C662" s="194" t="s">
        <v>811</v>
      </c>
      <c r="D662" s="197"/>
      <c r="E662" s="197"/>
      <c r="F662" s="197"/>
      <c r="G662" s="197"/>
      <c r="H662" s="198"/>
      <c r="I662" s="199"/>
      <c r="J662" s="192"/>
      <c r="K662" s="193"/>
    </row>
    <row r="663" ht="37.5" customHeight="1">
      <c r="B663" s="186" t="str">
        <f t="shared" si="8"/>
        <v>Unused</v>
      </c>
      <c r="C663" s="187" t="s">
        <v>812</v>
      </c>
      <c r="D663" s="200"/>
      <c r="E663" s="200"/>
      <c r="F663" s="200"/>
      <c r="G663" s="200"/>
      <c r="H663" s="190"/>
      <c r="I663" s="191"/>
      <c r="J663" s="192"/>
      <c r="K663" s="193"/>
    </row>
    <row r="664" ht="37.5" customHeight="1">
      <c r="B664" s="186" t="str">
        <f t="shared" si="8"/>
        <v>Unused</v>
      </c>
      <c r="C664" s="194" t="s">
        <v>813</v>
      </c>
      <c r="D664" s="197"/>
      <c r="E664" s="197"/>
      <c r="F664" s="197"/>
      <c r="G664" s="197"/>
      <c r="H664" s="198"/>
      <c r="I664" s="199"/>
      <c r="J664" s="192"/>
      <c r="K664" s="193"/>
    </row>
    <row r="665" ht="37.5" customHeight="1">
      <c r="B665" s="186" t="str">
        <f t="shared" si="8"/>
        <v>Unused</v>
      </c>
      <c r="C665" s="187" t="s">
        <v>814</v>
      </c>
      <c r="D665" s="200"/>
      <c r="E665" s="200"/>
      <c r="F665" s="200"/>
      <c r="G665" s="200"/>
      <c r="H665" s="190"/>
      <c r="I665" s="191"/>
      <c r="J665" s="192"/>
      <c r="K665" s="193"/>
    </row>
    <row r="666" ht="37.5" customHeight="1">
      <c r="B666" s="186" t="str">
        <f t="shared" si="8"/>
        <v>Unused</v>
      </c>
      <c r="C666" s="194" t="s">
        <v>815</v>
      </c>
      <c r="D666" s="197"/>
      <c r="E666" s="197"/>
      <c r="F666" s="197"/>
      <c r="G666" s="197"/>
      <c r="H666" s="198"/>
      <c r="I666" s="199"/>
      <c r="J666" s="192"/>
      <c r="K666" s="193"/>
    </row>
    <row r="667" ht="37.5" customHeight="1">
      <c r="B667" s="186" t="str">
        <f t="shared" si="8"/>
        <v>Unused</v>
      </c>
      <c r="C667" s="187" t="s">
        <v>816</v>
      </c>
      <c r="D667" s="200"/>
      <c r="E667" s="200"/>
      <c r="F667" s="200"/>
      <c r="G667" s="200"/>
      <c r="H667" s="190"/>
      <c r="I667" s="191"/>
      <c r="J667" s="192"/>
      <c r="K667" s="193"/>
    </row>
    <row r="668" ht="37.5" customHeight="1">
      <c r="B668" s="186" t="str">
        <f t="shared" si="8"/>
        <v>Unused</v>
      </c>
      <c r="C668" s="194" t="s">
        <v>817</v>
      </c>
      <c r="D668" s="197"/>
      <c r="E668" s="197"/>
      <c r="F668" s="197"/>
      <c r="G668" s="197"/>
      <c r="H668" s="198"/>
      <c r="I668" s="199"/>
      <c r="J668" s="192"/>
      <c r="K668" s="193"/>
    </row>
    <row r="669" ht="37.5" customHeight="1">
      <c r="B669" s="186" t="str">
        <f t="shared" si="8"/>
        <v>Unused</v>
      </c>
      <c r="C669" s="187" t="s">
        <v>818</v>
      </c>
      <c r="D669" s="200"/>
      <c r="E669" s="200"/>
      <c r="F669" s="200"/>
      <c r="G669" s="200"/>
      <c r="H669" s="190"/>
      <c r="I669" s="191"/>
      <c r="J669" s="192"/>
      <c r="K669" s="193"/>
    </row>
    <row r="670" ht="37.5" customHeight="1">
      <c r="B670" s="186" t="str">
        <f t="shared" si="8"/>
        <v>Unused</v>
      </c>
      <c r="C670" s="194" t="s">
        <v>819</v>
      </c>
      <c r="D670" s="197"/>
      <c r="E670" s="197"/>
      <c r="F670" s="197"/>
      <c r="G670" s="197"/>
      <c r="H670" s="198"/>
      <c r="I670" s="199"/>
      <c r="J670" s="192"/>
      <c r="K670" s="193"/>
    </row>
    <row r="671" ht="37.5" customHeight="1">
      <c r="B671" s="186" t="str">
        <f t="shared" si="8"/>
        <v>Unused</v>
      </c>
      <c r="C671" s="187" t="s">
        <v>820</v>
      </c>
      <c r="D671" s="200"/>
      <c r="E671" s="200"/>
      <c r="F671" s="200"/>
      <c r="G671" s="200"/>
      <c r="H671" s="190"/>
      <c r="I671" s="191"/>
      <c r="J671" s="192"/>
      <c r="K671" s="193"/>
    </row>
    <row r="672" ht="37.5" customHeight="1">
      <c r="B672" s="186" t="str">
        <f t="shared" si="8"/>
        <v>Unused</v>
      </c>
      <c r="C672" s="194" t="s">
        <v>821</v>
      </c>
      <c r="D672" s="197"/>
      <c r="E672" s="197"/>
      <c r="F672" s="197"/>
      <c r="G672" s="197"/>
      <c r="H672" s="198"/>
      <c r="I672" s="199"/>
      <c r="J672" s="192"/>
      <c r="K672" s="193"/>
    </row>
    <row r="673" ht="37.5" customHeight="1">
      <c r="B673" s="186" t="str">
        <f t="shared" si="8"/>
        <v>Unused</v>
      </c>
      <c r="C673" s="187" t="s">
        <v>822</v>
      </c>
      <c r="D673" s="200"/>
      <c r="E673" s="200"/>
      <c r="F673" s="200"/>
      <c r="G673" s="200"/>
      <c r="H673" s="190"/>
      <c r="I673" s="191"/>
      <c r="J673" s="192"/>
      <c r="K673" s="193"/>
    </row>
    <row r="674" ht="37.5" customHeight="1">
      <c r="B674" s="186" t="str">
        <f t="shared" si="8"/>
        <v>Unused</v>
      </c>
      <c r="C674" s="194" t="s">
        <v>823</v>
      </c>
      <c r="D674" s="197"/>
      <c r="E674" s="197"/>
      <c r="F674" s="197"/>
      <c r="G674" s="197"/>
      <c r="H674" s="198"/>
      <c r="I674" s="199"/>
      <c r="J674" s="192"/>
      <c r="K674" s="193"/>
    </row>
    <row r="675" ht="37.5" customHeight="1">
      <c r="B675" s="186" t="str">
        <f t="shared" si="8"/>
        <v>Unused</v>
      </c>
      <c r="C675" s="187" t="s">
        <v>824</v>
      </c>
      <c r="D675" s="200"/>
      <c r="E675" s="200"/>
      <c r="F675" s="200"/>
      <c r="G675" s="200"/>
      <c r="H675" s="190"/>
      <c r="I675" s="191"/>
      <c r="J675" s="192"/>
      <c r="K675" s="193"/>
    </row>
    <row r="676" ht="37.5" customHeight="1">
      <c r="B676" s="186" t="str">
        <f t="shared" si="8"/>
        <v>Unused</v>
      </c>
      <c r="C676" s="194" t="s">
        <v>825</v>
      </c>
      <c r="D676" s="197"/>
      <c r="E676" s="197"/>
      <c r="F676" s="197"/>
      <c r="G676" s="197"/>
      <c r="H676" s="198"/>
      <c r="I676" s="199"/>
      <c r="J676" s="192"/>
      <c r="K676" s="193"/>
    </row>
    <row r="677" ht="37.5" customHeight="1">
      <c r="B677" s="186" t="str">
        <f t="shared" si="8"/>
        <v>Unused</v>
      </c>
      <c r="C677" s="187" t="s">
        <v>826</v>
      </c>
      <c r="D677" s="200"/>
      <c r="E677" s="200"/>
      <c r="F677" s="200"/>
      <c r="G677" s="200"/>
      <c r="H677" s="190"/>
      <c r="I677" s="191"/>
      <c r="J677" s="192"/>
      <c r="K677" s="193"/>
    </row>
    <row r="678" ht="37.5" customHeight="1">
      <c r="B678" s="186" t="str">
        <f t="shared" si="8"/>
        <v>Unused</v>
      </c>
      <c r="C678" s="194" t="s">
        <v>827</v>
      </c>
      <c r="D678" s="197"/>
      <c r="E678" s="197"/>
      <c r="F678" s="197"/>
      <c r="G678" s="197"/>
      <c r="H678" s="198"/>
      <c r="I678" s="199"/>
      <c r="J678" s="192"/>
      <c r="K678" s="193"/>
    </row>
    <row r="679" ht="37.5" customHeight="1">
      <c r="B679" s="186" t="str">
        <f t="shared" si="8"/>
        <v>Unused</v>
      </c>
      <c r="C679" s="187" t="s">
        <v>828</v>
      </c>
      <c r="D679" s="200"/>
      <c r="E679" s="200"/>
      <c r="F679" s="200"/>
      <c r="G679" s="200"/>
      <c r="H679" s="190"/>
      <c r="I679" s="191"/>
      <c r="J679" s="192"/>
      <c r="K679" s="193"/>
    </row>
    <row r="680" ht="37.5" customHeight="1">
      <c r="B680" s="186" t="str">
        <f t="shared" si="8"/>
        <v>Unused</v>
      </c>
      <c r="C680" s="194" t="s">
        <v>829</v>
      </c>
      <c r="D680" s="197"/>
      <c r="E680" s="197"/>
      <c r="F680" s="197"/>
      <c r="G680" s="197"/>
      <c r="H680" s="198"/>
      <c r="I680" s="199"/>
      <c r="J680" s="192"/>
      <c r="K680" s="193"/>
    </row>
    <row r="681" ht="37.5" customHeight="1">
      <c r="B681" s="186" t="str">
        <f t="shared" si="8"/>
        <v>Unused</v>
      </c>
      <c r="C681" s="187" t="s">
        <v>830</v>
      </c>
      <c r="D681" s="200"/>
      <c r="E681" s="200"/>
      <c r="F681" s="200"/>
      <c r="G681" s="200"/>
      <c r="H681" s="190"/>
      <c r="I681" s="191"/>
      <c r="J681" s="192"/>
      <c r="K681" s="193"/>
    </row>
    <row r="682" ht="37.5" customHeight="1">
      <c r="B682" s="186" t="str">
        <f t="shared" si="8"/>
        <v>Unused</v>
      </c>
      <c r="C682" s="194" t="s">
        <v>831</v>
      </c>
      <c r="D682" s="197"/>
      <c r="E682" s="197"/>
      <c r="F682" s="197"/>
      <c r="G682" s="197"/>
      <c r="H682" s="198"/>
      <c r="I682" s="199"/>
      <c r="J682" s="192"/>
      <c r="K682" s="193"/>
    </row>
    <row r="683" ht="37.5" customHeight="1">
      <c r="B683" s="186" t="str">
        <f t="shared" si="8"/>
        <v>Unused</v>
      </c>
      <c r="C683" s="187" t="s">
        <v>832</v>
      </c>
      <c r="D683" s="200"/>
      <c r="E683" s="200"/>
      <c r="F683" s="200"/>
      <c r="G683" s="200"/>
      <c r="H683" s="190"/>
      <c r="I683" s="191"/>
      <c r="J683" s="192"/>
      <c r="K683" s="193"/>
    </row>
    <row r="684" ht="37.5" customHeight="1">
      <c r="B684" s="186" t="str">
        <f t="shared" si="8"/>
        <v>Unused</v>
      </c>
      <c r="C684" s="194" t="s">
        <v>833</v>
      </c>
      <c r="D684" s="197"/>
      <c r="E684" s="197"/>
      <c r="F684" s="197"/>
      <c r="G684" s="197"/>
      <c r="H684" s="198"/>
      <c r="I684" s="199"/>
      <c r="J684" s="192"/>
      <c r="K684" s="193"/>
    </row>
    <row r="685" ht="37.5" customHeight="1">
      <c r="B685" s="186" t="str">
        <f t="shared" si="8"/>
        <v>Unused</v>
      </c>
      <c r="C685" s="187" t="s">
        <v>834</v>
      </c>
      <c r="D685" s="200"/>
      <c r="E685" s="200"/>
      <c r="F685" s="200"/>
      <c r="G685" s="200"/>
      <c r="H685" s="190"/>
      <c r="I685" s="191"/>
      <c r="J685" s="192"/>
      <c r="K685" s="193"/>
    </row>
    <row r="686" ht="37.5" customHeight="1">
      <c r="B686" s="186" t="str">
        <f t="shared" si="8"/>
        <v>Unused</v>
      </c>
      <c r="C686" s="194" t="s">
        <v>835</v>
      </c>
      <c r="D686" s="197"/>
      <c r="E686" s="197"/>
      <c r="F686" s="197"/>
      <c r="G686" s="197"/>
      <c r="H686" s="198"/>
      <c r="I686" s="199"/>
      <c r="J686" s="192"/>
      <c r="K686" s="193"/>
    </row>
    <row r="687" ht="37.5" customHeight="1">
      <c r="B687" s="186" t="str">
        <f t="shared" si="8"/>
        <v>Unused</v>
      </c>
      <c r="C687" s="187" t="s">
        <v>836</v>
      </c>
      <c r="D687" s="200"/>
      <c r="E687" s="200"/>
      <c r="F687" s="200"/>
      <c r="G687" s="200"/>
      <c r="H687" s="190"/>
      <c r="I687" s="191"/>
      <c r="J687" s="192"/>
      <c r="K687" s="193"/>
    </row>
    <row r="688" ht="37.5" customHeight="1">
      <c r="B688" s="186" t="str">
        <f t="shared" si="8"/>
        <v>Unused</v>
      </c>
      <c r="C688" s="194" t="s">
        <v>837</v>
      </c>
      <c r="D688" s="197"/>
      <c r="E688" s="197"/>
      <c r="F688" s="197"/>
      <c r="G688" s="197"/>
      <c r="H688" s="198"/>
      <c r="I688" s="199"/>
      <c r="J688" s="192"/>
      <c r="K688" s="193"/>
    </row>
    <row r="689" ht="37.5" customHeight="1">
      <c r="B689" s="186" t="str">
        <f t="shared" si="8"/>
        <v>Unused</v>
      </c>
      <c r="C689" s="187" t="s">
        <v>838</v>
      </c>
      <c r="D689" s="200"/>
      <c r="E689" s="200"/>
      <c r="F689" s="200"/>
      <c r="G689" s="200"/>
      <c r="H689" s="190"/>
      <c r="I689" s="191"/>
      <c r="J689" s="192"/>
      <c r="K689" s="193"/>
    </row>
    <row r="690" ht="37.5" customHeight="1">
      <c r="B690" s="186" t="str">
        <f t="shared" si="8"/>
        <v>Unused</v>
      </c>
      <c r="C690" s="194" t="s">
        <v>839</v>
      </c>
      <c r="D690" s="197"/>
      <c r="E690" s="197"/>
      <c r="F690" s="197"/>
      <c r="G690" s="197"/>
      <c r="H690" s="198"/>
      <c r="I690" s="199"/>
      <c r="J690" s="192"/>
      <c r="K690" s="193"/>
    </row>
    <row r="691" ht="37.5" customHeight="1">
      <c r="B691" s="186" t="str">
        <f t="shared" si="8"/>
        <v>Unused</v>
      </c>
      <c r="C691" s="187" t="s">
        <v>840</v>
      </c>
      <c r="D691" s="200"/>
      <c r="E691" s="200"/>
      <c r="F691" s="200"/>
      <c r="G691" s="200"/>
      <c r="H691" s="190"/>
      <c r="I691" s="191"/>
      <c r="J691" s="192"/>
      <c r="K691" s="193"/>
    </row>
    <row r="692" ht="37.5" customHeight="1">
      <c r="B692" s="186" t="str">
        <f t="shared" si="8"/>
        <v>Unused</v>
      </c>
      <c r="C692" s="194" t="s">
        <v>841</v>
      </c>
      <c r="D692" s="197"/>
      <c r="E692" s="197"/>
      <c r="F692" s="197"/>
      <c r="G692" s="197"/>
      <c r="H692" s="198"/>
      <c r="I692" s="199"/>
      <c r="J692" s="192"/>
      <c r="K692" s="193"/>
    </row>
    <row r="693" ht="37.5" customHeight="1">
      <c r="B693" s="186" t="str">
        <f t="shared" si="8"/>
        <v>Unused</v>
      </c>
      <c r="C693" s="187" t="s">
        <v>842</v>
      </c>
      <c r="D693" s="200"/>
      <c r="E693" s="200"/>
      <c r="F693" s="200"/>
      <c r="G693" s="200"/>
      <c r="H693" s="190"/>
      <c r="I693" s="191"/>
      <c r="J693" s="192"/>
      <c r="K693" s="193"/>
    </row>
    <row r="694" ht="37.5" customHeight="1">
      <c r="B694" s="186" t="str">
        <f t="shared" si="8"/>
        <v>Unused</v>
      </c>
      <c r="C694" s="194" t="s">
        <v>843</v>
      </c>
      <c r="D694" s="197"/>
      <c r="E694" s="197"/>
      <c r="F694" s="197"/>
      <c r="G694" s="197"/>
      <c r="H694" s="198"/>
      <c r="I694" s="199"/>
      <c r="J694" s="192"/>
      <c r="K694" s="193"/>
    </row>
    <row r="695" ht="37.5" customHeight="1">
      <c r="B695" s="186" t="str">
        <f t="shared" si="8"/>
        <v>Unused</v>
      </c>
      <c r="C695" s="187" t="s">
        <v>844</v>
      </c>
      <c r="D695" s="200"/>
      <c r="E695" s="200"/>
      <c r="F695" s="200"/>
      <c r="G695" s="200"/>
      <c r="H695" s="190"/>
      <c r="I695" s="191"/>
      <c r="J695" s="192"/>
      <c r="K695" s="193"/>
    </row>
    <row r="696" ht="37.5" customHeight="1">
      <c r="B696" s="186" t="str">
        <f t="shared" si="8"/>
        <v>Unused</v>
      </c>
      <c r="C696" s="194" t="s">
        <v>845</v>
      </c>
      <c r="D696" s="197"/>
      <c r="E696" s="197"/>
      <c r="F696" s="197"/>
      <c r="G696" s="197"/>
      <c r="H696" s="198"/>
      <c r="I696" s="199"/>
      <c r="J696" s="192"/>
      <c r="K696" s="193"/>
    </row>
    <row r="697" ht="37.5" customHeight="1">
      <c r="B697" s="186" t="str">
        <f t="shared" si="8"/>
        <v>Unused</v>
      </c>
      <c r="C697" s="187" t="s">
        <v>846</v>
      </c>
      <c r="D697" s="200"/>
      <c r="E697" s="200"/>
      <c r="F697" s="200"/>
      <c r="G697" s="200"/>
      <c r="H697" s="190"/>
      <c r="I697" s="191"/>
      <c r="J697" s="192"/>
      <c r="K697" s="193"/>
    </row>
    <row r="698" ht="37.5" customHeight="1">
      <c r="B698" s="186" t="str">
        <f t="shared" si="8"/>
        <v>Unused</v>
      </c>
      <c r="C698" s="194" t="s">
        <v>847</v>
      </c>
      <c r="D698" s="197"/>
      <c r="E698" s="197"/>
      <c r="F698" s="197"/>
      <c r="G698" s="197"/>
      <c r="H698" s="198"/>
      <c r="I698" s="199"/>
      <c r="J698" s="192"/>
      <c r="K698" s="193"/>
    </row>
    <row r="699" ht="37.5" customHeight="1">
      <c r="B699" s="186" t="str">
        <f t="shared" si="8"/>
        <v>Unused</v>
      </c>
      <c r="C699" s="187" t="s">
        <v>848</v>
      </c>
      <c r="D699" s="200"/>
      <c r="E699" s="200"/>
      <c r="F699" s="200"/>
      <c r="G699" s="200"/>
      <c r="H699" s="190"/>
      <c r="I699" s="191"/>
      <c r="J699" s="192"/>
      <c r="K699" s="193"/>
    </row>
    <row r="700" ht="37.5" customHeight="1">
      <c r="B700" s="186" t="str">
        <f t="shared" si="8"/>
        <v>Unused</v>
      </c>
      <c r="C700" s="194" t="s">
        <v>849</v>
      </c>
      <c r="D700" s="197"/>
      <c r="E700" s="197"/>
      <c r="F700" s="197"/>
      <c r="G700" s="197"/>
      <c r="H700" s="198"/>
      <c r="I700" s="199"/>
      <c r="J700" s="192"/>
      <c r="K700" s="193"/>
    </row>
    <row r="701" ht="37.5" customHeight="1">
      <c r="B701" s="186" t="str">
        <f t="shared" si="8"/>
        <v>Unused</v>
      </c>
      <c r="C701" s="187" t="s">
        <v>850</v>
      </c>
      <c r="D701" s="200"/>
      <c r="E701" s="200"/>
      <c r="F701" s="200"/>
      <c r="G701" s="200"/>
      <c r="H701" s="190"/>
      <c r="I701" s="191"/>
      <c r="J701" s="192"/>
      <c r="K701" s="193"/>
    </row>
    <row r="702" ht="37.5" customHeight="1">
      <c r="B702" s="186" t="str">
        <f t="shared" si="8"/>
        <v>Unused</v>
      </c>
      <c r="C702" s="194" t="s">
        <v>851</v>
      </c>
      <c r="D702" s="197"/>
      <c r="E702" s="197"/>
      <c r="F702" s="197"/>
      <c r="G702" s="197"/>
      <c r="H702" s="198"/>
      <c r="I702" s="199"/>
      <c r="J702" s="192"/>
      <c r="K702" s="193"/>
    </row>
    <row r="703" ht="37.5" customHeight="1">
      <c r="B703" s="186" t="str">
        <f t="shared" si="8"/>
        <v>Unused</v>
      </c>
      <c r="C703" s="187" t="s">
        <v>852</v>
      </c>
      <c r="D703" s="200"/>
      <c r="E703" s="200"/>
      <c r="F703" s="200"/>
      <c r="G703" s="200"/>
      <c r="H703" s="190"/>
      <c r="I703" s="191"/>
      <c r="J703" s="192"/>
      <c r="K703" s="193"/>
    </row>
    <row r="704" ht="37.5" customHeight="1">
      <c r="B704" s="186" t="str">
        <f t="shared" si="8"/>
        <v>Unused</v>
      </c>
      <c r="C704" s="194" t="s">
        <v>853</v>
      </c>
      <c r="D704" s="197"/>
      <c r="E704" s="197"/>
      <c r="F704" s="197"/>
      <c r="G704" s="197"/>
      <c r="H704" s="198"/>
      <c r="I704" s="199"/>
      <c r="J704" s="192"/>
      <c r="K704" s="193"/>
    </row>
    <row r="705" ht="37.5" customHeight="1">
      <c r="B705" s="186" t="str">
        <f t="shared" si="8"/>
        <v>Unused</v>
      </c>
      <c r="C705" s="187" t="s">
        <v>854</v>
      </c>
      <c r="D705" s="200"/>
      <c r="E705" s="200"/>
      <c r="F705" s="200"/>
      <c r="G705" s="200"/>
      <c r="H705" s="190"/>
      <c r="I705" s="191"/>
      <c r="J705" s="192"/>
      <c r="K705" s="193"/>
    </row>
    <row r="706" ht="37.5" customHeight="1">
      <c r="B706" s="186" t="str">
        <f t="shared" si="8"/>
        <v>Unused</v>
      </c>
      <c r="C706" s="194" t="s">
        <v>855</v>
      </c>
      <c r="D706" s="197"/>
      <c r="E706" s="197"/>
      <c r="F706" s="197"/>
      <c r="G706" s="197"/>
      <c r="H706" s="198"/>
      <c r="I706" s="199"/>
      <c r="J706" s="192"/>
      <c r="K706" s="193"/>
    </row>
    <row r="707" ht="37.5" customHeight="1">
      <c r="B707" s="186" t="str">
        <f t="shared" si="8"/>
        <v>Unused</v>
      </c>
      <c r="C707" s="187" t="s">
        <v>856</v>
      </c>
      <c r="D707" s="200"/>
      <c r="E707" s="200"/>
      <c r="F707" s="200"/>
      <c r="G707" s="200"/>
      <c r="H707" s="190"/>
      <c r="I707" s="191"/>
      <c r="J707" s="192"/>
      <c r="K707" s="193"/>
    </row>
    <row r="708" ht="37.5" customHeight="1">
      <c r="B708" s="186" t="str">
        <f t="shared" si="8"/>
        <v>Unused</v>
      </c>
      <c r="C708" s="194" t="s">
        <v>857</v>
      </c>
      <c r="D708" s="197"/>
      <c r="E708" s="197"/>
      <c r="F708" s="197"/>
      <c r="G708" s="197"/>
      <c r="H708" s="198"/>
      <c r="I708" s="199"/>
      <c r="J708" s="192"/>
      <c r="K708" s="193"/>
    </row>
    <row r="709" ht="37.5" customHeight="1">
      <c r="B709" s="186" t="str">
        <f t="shared" si="8"/>
        <v>Unused</v>
      </c>
      <c r="C709" s="187" t="s">
        <v>858</v>
      </c>
      <c r="D709" s="200"/>
      <c r="E709" s="200"/>
      <c r="F709" s="200"/>
      <c r="G709" s="200"/>
      <c r="H709" s="190"/>
      <c r="I709" s="191"/>
      <c r="J709" s="192"/>
      <c r="K709" s="193"/>
    </row>
    <row r="710" ht="37.5" customHeight="1">
      <c r="B710" s="186" t="str">
        <f t="shared" si="8"/>
        <v>Unused</v>
      </c>
      <c r="C710" s="194" t="s">
        <v>859</v>
      </c>
      <c r="D710" s="197"/>
      <c r="E710" s="197"/>
      <c r="F710" s="197"/>
      <c r="G710" s="197"/>
      <c r="H710" s="198"/>
      <c r="I710" s="199"/>
      <c r="J710" s="192"/>
      <c r="K710" s="193"/>
    </row>
    <row r="711" ht="37.5" customHeight="1">
      <c r="B711" s="186" t="str">
        <f t="shared" si="8"/>
        <v>Unused</v>
      </c>
      <c r="C711" s="187" t="s">
        <v>860</v>
      </c>
      <c r="D711" s="200"/>
      <c r="E711" s="200"/>
      <c r="F711" s="200"/>
      <c r="G711" s="200"/>
      <c r="H711" s="190"/>
      <c r="I711" s="191"/>
      <c r="J711" s="192"/>
      <c r="K711" s="193"/>
    </row>
    <row r="712" ht="37.5" customHeight="1">
      <c r="B712" s="186" t="str">
        <f t="shared" si="8"/>
        <v>Unused</v>
      </c>
      <c r="C712" s="194" t="s">
        <v>861</v>
      </c>
      <c r="D712" s="197"/>
      <c r="E712" s="197"/>
      <c r="F712" s="197"/>
      <c r="G712" s="197"/>
      <c r="H712" s="198"/>
      <c r="I712" s="199"/>
      <c r="J712" s="192"/>
      <c r="K712" s="193"/>
    </row>
    <row r="713" ht="37.5" customHeight="1">
      <c r="B713" s="186" t="str">
        <f t="shared" si="8"/>
        <v>Unused</v>
      </c>
      <c r="C713" s="187" t="s">
        <v>862</v>
      </c>
      <c r="D713" s="200"/>
      <c r="E713" s="200"/>
      <c r="F713" s="200"/>
      <c r="G713" s="200"/>
      <c r="H713" s="190"/>
      <c r="I713" s="191"/>
      <c r="J713" s="192"/>
      <c r="K713" s="193"/>
    </row>
    <row r="714" ht="37.5" customHeight="1">
      <c r="B714" s="186" t="str">
        <f t="shared" si="8"/>
        <v>Unused</v>
      </c>
      <c r="C714" s="194" t="s">
        <v>863</v>
      </c>
      <c r="D714" s="197"/>
      <c r="E714" s="197"/>
      <c r="F714" s="197"/>
      <c r="G714" s="197"/>
      <c r="H714" s="198"/>
      <c r="I714" s="199"/>
      <c r="J714" s="192"/>
      <c r="K714" s="193"/>
    </row>
    <row r="715" ht="37.5" customHeight="1">
      <c r="B715" s="186" t="str">
        <f t="shared" si="8"/>
        <v>Unused</v>
      </c>
      <c r="C715" s="187" t="s">
        <v>864</v>
      </c>
      <c r="D715" s="200"/>
      <c r="E715" s="200"/>
      <c r="F715" s="200"/>
      <c r="G715" s="200"/>
      <c r="H715" s="190"/>
      <c r="I715" s="191"/>
      <c r="J715" s="192"/>
      <c r="K715" s="193"/>
    </row>
    <row r="716" ht="37.5" customHeight="1">
      <c r="B716" s="186" t="str">
        <f t="shared" si="8"/>
        <v>Unused</v>
      </c>
      <c r="C716" s="194" t="s">
        <v>865</v>
      </c>
      <c r="D716" s="197"/>
      <c r="E716" s="197"/>
      <c r="F716" s="197"/>
      <c r="G716" s="197"/>
      <c r="H716" s="198"/>
      <c r="I716" s="199"/>
      <c r="J716" s="192"/>
      <c r="K716" s="193"/>
    </row>
    <row r="717" ht="37.5" customHeight="1">
      <c r="B717" s="186" t="str">
        <f t="shared" si="8"/>
        <v>Unused</v>
      </c>
      <c r="C717" s="187" t="s">
        <v>866</v>
      </c>
      <c r="D717" s="200"/>
      <c r="E717" s="200"/>
      <c r="F717" s="200"/>
      <c r="G717" s="200"/>
      <c r="H717" s="190"/>
      <c r="I717" s="191"/>
      <c r="J717" s="192"/>
      <c r="K717" s="193"/>
    </row>
    <row r="718" ht="37.5" customHeight="1">
      <c r="B718" s="186" t="str">
        <f t="shared" si="8"/>
        <v>Unused</v>
      </c>
      <c r="C718" s="194" t="s">
        <v>867</v>
      </c>
      <c r="D718" s="197"/>
      <c r="E718" s="197"/>
      <c r="F718" s="197"/>
      <c r="G718" s="197"/>
      <c r="H718" s="198"/>
      <c r="I718" s="199"/>
      <c r="J718" s="192"/>
      <c r="K718" s="193"/>
    </row>
    <row r="719" ht="37.5" customHeight="1">
      <c r="B719" s="186" t="str">
        <f t="shared" si="8"/>
        <v>Unused</v>
      </c>
      <c r="C719" s="187" t="s">
        <v>868</v>
      </c>
      <c r="D719" s="200"/>
      <c r="E719" s="200"/>
      <c r="F719" s="200"/>
      <c r="G719" s="200"/>
      <c r="H719" s="190"/>
      <c r="I719" s="191"/>
      <c r="J719" s="192"/>
      <c r="K719" s="193"/>
    </row>
    <row r="720" ht="37.5" customHeight="1">
      <c r="B720" s="186" t="str">
        <f t="shared" si="8"/>
        <v>Unused</v>
      </c>
      <c r="C720" s="194" t="s">
        <v>869</v>
      </c>
      <c r="D720" s="197"/>
      <c r="E720" s="197"/>
      <c r="F720" s="197"/>
      <c r="G720" s="197"/>
      <c r="H720" s="198"/>
      <c r="I720" s="199"/>
      <c r="J720" s="192"/>
      <c r="K720" s="193"/>
    </row>
    <row r="721" ht="37.5" customHeight="1">
      <c r="B721" s="186" t="str">
        <f t="shared" si="8"/>
        <v>Unused</v>
      </c>
      <c r="C721" s="187" t="s">
        <v>870</v>
      </c>
      <c r="D721" s="200"/>
      <c r="E721" s="200"/>
      <c r="F721" s="200"/>
      <c r="G721" s="200"/>
      <c r="H721" s="190"/>
      <c r="I721" s="191"/>
      <c r="J721" s="192"/>
      <c r="K721" s="193"/>
    </row>
    <row r="722" ht="37.5" customHeight="1">
      <c r="B722" s="186" t="str">
        <f t="shared" si="8"/>
        <v>Unused</v>
      </c>
      <c r="C722" s="194" t="s">
        <v>871</v>
      </c>
      <c r="D722" s="197"/>
      <c r="E722" s="197"/>
      <c r="F722" s="197"/>
      <c r="G722" s="197"/>
      <c r="H722" s="198"/>
      <c r="I722" s="199"/>
      <c r="J722" s="192"/>
      <c r="K722" s="193"/>
    </row>
    <row r="723" ht="37.5" customHeight="1">
      <c r="B723" s="186" t="str">
        <f t="shared" si="8"/>
        <v>Unused</v>
      </c>
      <c r="C723" s="187" t="s">
        <v>872</v>
      </c>
      <c r="D723" s="200"/>
      <c r="E723" s="200"/>
      <c r="F723" s="200"/>
      <c r="G723" s="200"/>
      <c r="H723" s="190"/>
      <c r="I723" s="191"/>
      <c r="J723" s="192"/>
      <c r="K723" s="193"/>
    </row>
    <row r="724" ht="37.5" customHeight="1">
      <c r="B724" s="186" t="str">
        <f t="shared" si="8"/>
        <v>Unused</v>
      </c>
      <c r="C724" s="194" t="s">
        <v>873</v>
      </c>
      <c r="D724" s="197"/>
      <c r="E724" s="197"/>
      <c r="F724" s="197"/>
      <c r="G724" s="197"/>
      <c r="H724" s="198"/>
      <c r="I724" s="199"/>
      <c r="J724" s="192"/>
      <c r="K724" s="193"/>
    </row>
    <row r="725" ht="37.5" customHeight="1">
      <c r="B725" s="186" t="str">
        <f t="shared" si="8"/>
        <v>Unused</v>
      </c>
      <c r="C725" s="187" t="s">
        <v>874</v>
      </c>
      <c r="D725" s="200"/>
      <c r="E725" s="200"/>
      <c r="F725" s="200"/>
      <c r="G725" s="200"/>
      <c r="H725" s="190"/>
      <c r="I725" s="191"/>
      <c r="J725" s="192"/>
      <c r="K725" s="193"/>
    </row>
    <row r="726" ht="37.5" customHeight="1">
      <c r="B726" s="186" t="str">
        <f t="shared" si="8"/>
        <v>Unused</v>
      </c>
      <c r="C726" s="194" t="s">
        <v>875</v>
      </c>
      <c r="D726" s="197"/>
      <c r="E726" s="197"/>
      <c r="F726" s="197"/>
      <c r="G726" s="197"/>
      <c r="H726" s="198"/>
      <c r="I726" s="199"/>
      <c r="J726" s="192"/>
      <c r="K726" s="193"/>
    </row>
    <row r="727" ht="37.5" customHeight="1">
      <c r="B727" s="186" t="str">
        <f t="shared" si="8"/>
        <v>Unused</v>
      </c>
      <c r="C727" s="187" t="s">
        <v>876</v>
      </c>
      <c r="D727" s="200"/>
      <c r="E727" s="200"/>
      <c r="F727" s="200"/>
      <c r="G727" s="200"/>
      <c r="H727" s="190"/>
      <c r="I727" s="191"/>
      <c r="J727" s="192"/>
      <c r="K727" s="193"/>
    </row>
    <row r="728" ht="37.5" customHeight="1">
      <c r="B728" s="186" t="str">
        <f t="shared" si="8"/>
        <v>Unused</v>
      </c>
      <c r="C728" s="194" t="s">
        <v>877</v>
      </c>
      <c r="D728" s="197"/>
      <c r="E728" s="197"/>
      <c r="F728" s="197"/>
      <c r="G728" s="197"/>
      <c r="H728" s="198"/>
      <c r="I728" s="199"/>
      <c r="J728" s="192"/>
      <c r="K728" s="193"/>
    </row>
    <row r="729" ht="37.5" customHeight="1">
      <c r="B729" s="186" t="str">
        <f t="shared" si="8"/>
        <v>Unused</v>
      </c>
      <c r="C729" s="187" t="s">
        <v>878</v>
      </c>
      <c r="D729" s="200"/>
      <c r="E729" s="200"/>
      <c r="F729" s="200"/>
      <c r="G729" s="200"/>
      <c r="H729" s="190"/>
      <c r="I729" s="191"/>
      <c r="J729" s="192"/>
      <c r="K729" s="193"/>
    </row>
    <row r="730" ht="37.5" customHeight="1">
      <c r="B730" s="186" t="str">
        <f t="shared" si="8"/>
        <v>Unused</v>
      </c>
      <c r="C730" s="194" t="s">
        <v>879</v>
      </c>
      <c r="D730" s="197"/>
      <c r="E730" s="197"/>
      <c r="F730" s="197"/>
      <c r="G730" s="197"/>
      <c r="H730" s="198"/>
      <c r="I730" s="199"/>
      <c r="J730" s="192"/>
      <c r="K730" s="193"/>
    </row>
    <row r="731" ht="37.5" customHeight="1">
      <c r="B731" s="186" t="str">
        <f t="shared" si="8"/>
        <v>Unused</v>
      </c>
      <c r="C731" s="187" t="s">
        <v>880</v>
      </c>
      <c r="D731" s="200"/>
      <c r="E731" s="200"/>
      <c r="F731" s="200"/>
      <c r="G731" s="200"/>
      <c r="H731" s="190"/>
      <c r="I731" s="191"/>
      <c r="J731" s="192"/>
      <c r="K731" s="193"/>
    </row>
    <row r="732" ht="37.5" customHeight="1">
      <c r="B732" s="186" t="str">
        <f t="shared" si="8"/>
        <v>Unused</v>
      </c>
      <c r="C732" s="194" t="s">
        <v>881</v>
      </c>
      <c r="D732" s="197"/>
      <c r="E732" s="197"/>
      <c r="F732" s="197"/>
      <c r="G732" s="197"/>
      <c r="H732" s="198"/>
      <c r="I732" s="199"/>
      <c r="J732" s="192"/>
      <c r="K732" s="193"/>
    </row>
    <row r="733" ht="37.5" customHeight="1">
      <c r="B733" s="186" t="str">
        <f t="shared" si="8"/>
        <v>Unused</v>
      </c>
      <c r="C733" s="187" t="s">
        <v>882</v>
      </c>
      <c r="D733" s="200"/>
      <c r="E733" s="200"/>
      <c r="F733" s="200"/>
      <c r="G733" s="200"/>
      <c r="H733" s="190"/>
      <c r="I733" s="191"/>
      <c r="J733" s="192"/>
      <c r="K733" s="193"/>
    </row>
    <row r="734" ht="37.5" customHeight="1">
      <c r="B734" s="186" t="str">
        <f t="shared" si="8"/>
        <v>Unused</v>
      </c>
      <c r="C734" s="194" t="s">
        <v>883</v>
      </c>
      <c r="D734" s="197"/>
      <c r="E734" s="197"/>
      <c r="F734" s="197"/>
      <c r="G734" s="197"/>
      <c r="H734" s="198"/>
      <c r="I734" s="199"/>
      <c r="J734" s="192"/>
      <c r="K734" s="193"/>
    </row>
    <row r="735" ht="37.5" customHeight="1">
      <c r="B735" s="186" t="str">
        <f t="shared" si="8"/>
        <v>Unused</v>
      </c>
      <c r="C735" s="187" t="s">
        <v>884</v>
      </c>
      <c r="D735" s="200"/>
      <c r="E735" s="200"/>
      <c r="F735" s="200"/>
      <c r="G735" s="200"/>
      <c r="H735" s="190"/>
      <c r="I735" s="191"/>
      <c r="J735" s="192"/>
      <c r="K735" s="193"/>
    </row>
    <row r="736" ht="37.5" customHeight="1">
      <c r="B736" s="186" t="str">
        <f t="shared" si="8"/>
        <v>Unused</v>
      </c>
      <c r="C736" s="194" t="s">
        <v>885</v>
      </c>
      <c r="D736" s="197"/>
      <c r="E736" s="197"/>
      <c r="F736" s="197"/>
      <c r="G736" s="197"/>
      <c r="H736" s="198"/>
      <c r="I736" s="199"/>
      <c r="J736" s="192"/>
      <c r="K736" s="193"/>
    </row>
    <row r="737" ht="37.5" customHeight="1">
      <c r="B737" s="186" t="str">
        <f t="shared" si="8"/>
        <v>Unused</v>
      </c>
      <c r="C737" s="187" t="s">
        <v>886</v>
      </c>
      <c r="D737" s="200"/>
      <c r="E737" s="200"/>
      <c r="F737" s="200"/>
      <c r="G737" s="200"/>
      <c r="H737" s="190"/>
      <c r="I737" s="191"/>
      <c r="J737" s="192"/>
      <c r="K737" s="193"/>
    </row>
    <row r="738" ht="37.5" customHeight="1">
      <c r="B738" s="186" t="str">
        <f t="shared" si="8"/>
        <v>Unused</v>
      </c>
      <c r="C738" s="194" t="s">
        <v>887</v>
      </c>
      <c r="D738" s="197"/>
      <c r="E738" s="197"/>
      <c r="F738" s="197"/>
      <c r="G738" s="197"/>
      <c r="H738" s="198"/>
      <c r="I738" s="199"/>
      <c r="J738" s="192"/>
      <c r="K738" s="193"/>
    </row>
    <row r="739" ht="37.5" customHeight="1">
      <c r="B739" s="186" t="str">
        <f t="shared" si="8"/>
        <v>Unused</v>
      </c>
      <c r="C739" s="187" t="s">
        <v>888</v>
      </c>
      <c r="D739" s="200"/>
      <c r="E739" s="200"/>
      <c r="F739" s="200"/>
      <c r="G739" s="200"/>
      <c r="H739" s="190"/>
      <c r="I739" s="191"/>
      <c r="J739" s="192"/>
      <c r="K739" s="193"/>
    </row>
    <row r="740" ht="37.5" customHeight="1">
      <c r="B740" s="186" t="str">
        <f t="shared" si="8"/>
        <v>Unused</v>
      </c>
      <c r="C740" s="194" t="s">
        <v>889</v>
      </c>
      <c r="D740" s="197"/>
      <c r="E740" s="197"/>
      <c r="F740" s="197"/>
      <c r="G740" s="197"/>
      <c r="H740" s="198"/>
      <c r="I740" s="199"/>
      <c r="J740" s="192"/>
      <c r="K740" s="193"/>
    </row>
    <row r="741" ht="37.5" customHeight="1">
      <c r="B741" s="186" t="str">
        <f t="shared" si="8"/>
        <v>Unused</v>
      </c>
      <c r="C741" s="187" t="s">
        <v>890</v>
      </c>
      <c r="D741" s="200"/>
      <c r="E741" s="200"/>
      <c r="F741" s="200"/>
      <c r="G741" s="200"/>
      <c r="H741" s="190"/>
      <c r="I741" s="191"/>
      <c r="J741" s="192"/>
      <c r="K741" s="193"/>
    </row>
    <row r="742" ht="37.5" customHeight="1">
      <c r="B742" s="186" t="str">
        <f t="shared" si="8"/>
        <v>Unused</v>
      </c>
      <c r="C742" s="194" t="s">
        <v>891</v>
      </c>
      <c r="D742" s="197"/>
      <c r="E742" s="197"/>
      <c r="F742" s="197"/>
      <c r="G742" s="197"/>
      <c r="H742" s="198"/>
      <c r="I742" s="199"/>
      <c r="J742" s="192"/>
      <c r="K742" s="193"/>
    </row>
    <row r="743" ht="37.5" customHeight="1">
      <c r="B743" s="186" t="str">
        <f t="shared" si="8"/>
        <v>Unused</v>
      </c>
      <c r="C743" s="187" t="s">
        <v>892</v>
      </c>
      <c r="D743" s="200"/>
      <c r="E743" s="200"/>
      <c r="F743" s="200"/>
      <c r="G743" s="200"/>
      <c r="H743" s="190"/>
      <c r="I743" s="191"/>
      <c r="J743" s="192"/>
      <c r="K743" s="193"/>
    </row>
    <row r="744" ht="37.5" customHeight="1">
      <c r="B744" s="186" t="str">
        <f t="shared" si="8"/>
        <v>Unused</v>
      </c>
      <c r="C744" s="194" t="s">
        <v>893</v>
      </c>
      <c r="D744" s="197"/>
      <c r="E744" s="197"/>
      <c r="F744" s="197"/>
      <c r="G744" s="197"/>
      <c r="H744" s="198"/>
      <c r="I744" s="199"/>
      <c r="J744" s="192"/>
      <c r="K744" s="193"/>
    </row>
    <row r="745" ht="37.5" customHeight="1">
      <c r="B745" s="186" t="str">
        <f t="shared" si="8"/>
        <v>Unused</v>
      </c>
      <c r="C745" s="187" t="s">
        <v>894</v>
      </c>
      <c r="D745" s="200"/>
      <c r="E745" s="200"/>
      <c r="F745" s="200"/>
      <c r="G745" s="200"/>
      <c r="H745" s="190"/>
      <c r="I745" s="191"/>
      <c r="J745" s="192"/>
      <c r="K745" s="193"/>
    </row>
    <row r="746" ht="37.5" customHeight="1">
      <c r="B746" s="186" t="str">
        <f t="shared" si="8"/>
        <v>Unused</v>
      </c>
      <c r="C746" s="194" t="s">
        <v>895</v>
      </c>
      <c r="D746" s="197"/>
      <c r="E746" s="197"/>
      <c r="F746" s="197"/>
      <c r="G746" s="197"/>
      <c r="H746" s="198"/>
      <c r="I746" s="199"/>
      <c r="J746" s="192"/>
      <c r="K746" s="193"/>
    </row>
    <row r="747" ht="37.5" customHeight="1">
      <c r="B747" s="186" t="str">
        <f t="shared" si="8"/>
        <v>Unused</v>
      </c>
      <c r="C747" s="187" t="s">
        <v>896</v>
      </c>
      <c r="D747" s="200"/>
      <c r="E747" s="200"/>
      <c r="F747" s="200"/>
      <c r="G747" s="200"/>
      <c r="H747" s="190"/>
      <c r="I747" s="191"/>
      <c r="J747" s="192"/>
      <c r="K747" s="193"/>
    </row>
    <row r="748" ht="37.5" customHeight="1">
      <c r="B748" s="186" t="str">
        <f t="shared" si="8"/>
        <v>Unused</v>
      </c>
      <c r="C748" s="194" t="s">
        <v>897</v>
      </c>
      <c r="D748" s="197"/>
      <c r="E748" s="197"/>
      <c r="F748" s="197"/>
      <c r="G748" s="197"/>
      <c r="H748" s="198"/>
      <c r="I748" s="199"/>
      <c r="J748" s="192"/>
      <c r="K748" s="193"/>
    </row>
    <row r="749" ht="37.5" customHeight="1">
      <c r="B749" s="186" t="str">
        <f t="shared" si="8"/>
        <v>Unused</v>
      </c>
      <c r="C749" s="187" t="s">
        <v>898</v>
      </c>
      <c r="D749" s="200"/>
      <c r="E749" s="200"/>
      <c r="F749" s="200"/>
      <c r="G749" s="200"/>
      <c r="H749" s="190"/>
      <c r="I749" s="191"/>
      <c r="J749" s="192"/>
      <c r="K749" s="193"/>
    </row>
    <row r="750" ht="37.5" customHeight="1">
      <c r="B750" s="186" t="str">
        <f t="shared" si="8"/>
        <v>Unused</v>
      </c>
      <c r="C750" s="194" t="s">
        <v>899</v>
      </c>
      <c r="D750" s="197"/>
      <c r="E750" s="197"/>
      <c r="F750" s="197"/>
      <c r="G750" s="197"/>
      <c r="H750" s="198"/>
      <c r="I750" s="199"/>
      <c r="J750" s="192"/>
      <c r="K750" s="193"/>
    </row>
    <row r="751" ht="37.5" customHeight="1">
      <c r="B751" s="186" t="str">
        <f t="shared" si="8"/>
        <v>Unused</v>
      </c>
      <c r="C751" s="187" t="s">
        <v>900</v>
      </c>
      <c r="D751" s="200"/>
      <c r="E751" s="200"/>
      <c r="F751" s="200"/>
      <c r="G751" s="200"/>
      <c r="H751" s="190"/>
      <c r="I751" s="191"/>
      <c r="J751" s="192"/>
      <c r="K751" s="193"/>
    </row>
    <row r="752" ht="37.5" customHeight="1">
      <c r="B752" s="186" t="str">
        <f t="shared" si="8"/>
        <v>Unused</v>
      </c>
      <c r="C752" s="194" t="s">
        <v>901</v>
      </c>
      <c r="D752" s="197"/>
      <c r="E752" s="197"/>
      <c r="F752" s="197"/>
      <c r="G752" s="197"/>
      <c r="H752" s="198"/>
      <c r="I752" s="199"/>
      <c r="J752" s="192"/>
      <c r="K752" s="193"/>
    </row>
    <row r="753" ht="37.5" customHeight="1">
      <c r="B753" s="186" t="str">
        <f t="shared" si="8"/>
        <v>Unused</v>
      </c>
      <c r="C753" s="187" t="s">
        <v>902</v>
      </c>
      <c r="D753" s="200"/>
      <c r="E753" s="200"/>
      <c r="F753" s="200"/>
      <c r="G753" s="200"/>
      <c r="H753" s="190"/>
      <c r="I753" s="191"/>
      <c r="J753" s="192"/>
      <c r="K753" s="193"/>
    </row>
    <row r="754" ht="37.5" customHeight="1">
      <c r="B754" s="186" t="str">
        <f t="shared" si="8"/>
        <v>Unused</v>
      </c>
      <c r="C754" s="194" t="s">
        <v>903</v>
      </c>
      <c r="D754" s="197"/>
      <c r="E754" s="197"/>
      <c r="F754" s="197"/>
      <c r="G754" s="197"/>
      <c r="H754" s="198"/>
      <c r="I754" s="199"/>
      <c r="J754" s="192"/>
      <c r="K754" s="193"/>
    </row>
    <row r="755" ht="37.5" customHeight="1">
      <c r="B755" s="186" t="str">
        <f t="shared" si="8"/>
        <v>Unused</v>
      </c>
      <c r="C755" s="187" t="s">
        <v>904</v>
      </c>
      <c r="D755" s="200"/>
      <c r="E755" s="200"/>
      <c r="F755" s="200"/>
      <c r="G755" s="200"/>
      <c r="H755" s="190"/>
      <c r="I755" s="191"/>
      <c r="J755" s="192"/>
      <c r="K755" s="193"/>
    </row>
    <row r="756" ht="37.5" customHeight="1">
      <c r="B756" s="186" t="str">
        <f t="shared" si="8"/>
        <v>Unused</v>
      </c>
      <c r="C756" s="194" t="s">
        <v>905</v>
      </c>
      <c r="D756" s="197"/>
      <c r="E756" s="197"/>
      <c r="F756" s="197"/>
      <c r="G756" s="197"/>
      <c r="H756" s="198"/>
      <c r="I756" s="199"/>
      <c r="J756" s="192"/>
      <c r="K756" s="193"/>
    </row>
    <row r="757" ht="37.5" customHeight="1">
      <c r="B757" s="186" t="str">
        <f t="shared" si="8"/>
        <v>Unused</v>
      </c>
      <c r="C757" s="187" t="s">
        <v>906</v>
      </c>
      <c r="D757" s="200"/>
      <c r="E757" s="200"/>
      <c r="F757" s="200"/>
      <c r="G757" s="200"/>
      <c r="H757" s="190"/>
      <c r="I757" s="191"/>
      <c r="J757" s="192"/>
      <c r="K757" s="193"/>
    </row>
    <row r="758" ht="37.5" customHeight="1">
      <c r="B758" s="186" t="str">
        <f t="shared" si="8"/>
        <v>Unused</v>
      </c>
      <c r="C758" s="194" t="s">
        <v>907</v>
      </c>
      <c r="D758" s="197"/>
      <c r="E758" s="197"/>
      <c r="F758" s="197"/>
      <c r="G758" s="197"/>
      <c r="H758" s="198"/>
      <c r="I758" s="199"/>
      <c r="J758" s="192"/>
      <c r="K758" s="193"/>
    </row>
    <row r="759" ht="37.5" customHeight="1">
      <c r="B759" s="186" t="str">
        <f t="shared" si="8"/>
        <v>Unused</v>
      </c>
      <c r="C759" s="187" t="s">
        <v>908</v>
      </c>
      <c r="D759" s="200"/>
      <c r="E759" s="200"/>
      <c r="F759" s="200"/>
      <c r="G759" s="200"/>
      <c r="H759" s="190"/>
      <c r="I759" s="191"/>
      <c r="J759" s="192"/>
      <c r="K759" s="193"/>
    </row>
    <row r="760" ht="37.5" customHeight="1">
      <c r="B760" s="186" t="str">
        <f t="shared" si="8"/>
        <v>Unused</v>
      </c>
      <c r="C760" s="194" t="s">
        <v>909</v>
      </c>
      <c r="D760" s="197"/>
      <c r="E760" s="197"/>
      <c r="F760" s="197"/>
      <c r="G760" s="197"/>
      <c r="H760" s="198"/>
      <c r="I760" s="199"/>
      <c r="J760" s="192"/>
      <c r="K760" s="193"/>
    </row>
    <row r="761" ht="37.5" customHeight="1">
      <c r="B761" s="186" t="str">
        <f t="shared" si="8"/>
        <v>Unused</v>
      </c>
      <c r="C761" s="187" t="s">
        <v>910</v>
      </c>
      <c r="D761" s="200"/>
      <c r="E761" s="200"/>
      <c r="F761" s="200"/>
      <c r="G761" s="200"/>
      <c r="H761" s="190"/>
      <c r="I761" s="191"/>
      <c r="J761" s="192"/>
      <c r="K761" s="193"/>
    </row>
    <row r="762" ht="37.5" customHeight="1">
      <c r="B762" s="186" t="str">
        <f t="shared" si="8"/>
        <v>Unused</v>
      </c>
      <c r="C762" s="194" t="s">
        <v>911</v>
      </c>
      <c r="D762" s="197"/>
      <c r="E762" s="197"/>
      <c r="F762" s="197"/>
      <c r="G762" s="197"/>
      <c r="H762" s="198"/>
      <c r="I762" s="199"/>
      <c r="J762" s="192"/>
      <c r="K762" s="193"/>
    </row>
    <row r="763" ht="37.5" customHeight="1">
      <c r="B763" s="186" t="str">
        <f t="shared" si="8"/>
        <v>Unused</v>
      </c>
      <c r="C763" s="187" t="s">
        <v>912</v>
      </c>
      <c r="D763" s="200"/>
      <c r="E763" s="200"/>
      <c r="F763" s="200"/>
      <c r="G763" s="200"/>
      <c r="H763" s="190"/>
      <c r="I763" s="191"/>
      <c r="J763" s="192"/>
      <c r="K763" s="193"/>
    </row>
    <row r="764" ht="37.5" customHeight="1">
      <c r="B764" s="186" t="str">
        <f t="shared" si="8"/>
        <v>Unused</v>
      </c>
      <c r="C764" s="194" t="s">
        <v>913</v>
      </c>
      <c r="D764" s="197"/>
      <c r="E764" s="197"/>
      <c r="F764" s="197"/>
      <c r="G764" s="197"/>
      <c r="H764" s="198"/>
      <c r="I764" s="199"/>
      <c r="J764" s="192"/>
      <c r="K764" s="193"/>
    </row>
    <row r="765" ht="37.5" customHeight="1">
      <c r="B765" s="186" t="str">
        <f t="shared" si="8"/>
        <v>Unused</v>
      </c>
      <c r="C765" s="187" t="s">
        <v>914</v>
      </c>
      <c r="D765" s="200"/>
      <c r="E765" s="200"/>
      <c r="F765" s="200"/>
      <c r="G765" s="200"/>
      <c r="H765" s="190"/>
      <c r="I765" s="191"/>
      <c r="J765" s="192"/>
      <c r="K765" s="193"/>
    </row>
    <row r="766" ht="37.5" customHeight="1">
      <c r="B766" s="186" t="str">
        <f t="shared" si="8"/>
        <v>Unused</v>
      </c>
      <c r="C766" s="194" t="s">
        <v>915</v>
      </c>
      <c r="D766" s="197"/>
      <c r="E766" s="197"/>
      <c r="F766" s="197"/>
      <c r="G766" s="197"/>
      <c r="H766" s="198"/>
      <c r="I766" s="199"/>
      <c r="J766" s="192"/>
      <c r="K766" s="193"/>
    </row>
    <row r="767" ht="37.5" customHeight="1">
      <c r="B767" s="186" t="str">
        <f t="shared" si="8"/>
        <v>Unused</v>
      </c>
      <c r="C767" s="187" t="s">
        <v>916</v>
      </c>
      <c r="D767" s="200"/>
      <c r="E767" s="200"/>
      <c r="F767" s="200"/>
      <c r="G767" s="200"/>
      <c r="H767" s="190"/>
      <c r="I767" s="191"/>
      <c r="J767" s="192"/>
      <c r="K767" s="193"/>
    </row>
    <row r="768" ht="37.5" customHeight="1">
      <c r="B768" s="186" t="str">
        <f t="shared" si="8"/>
        <v>Unused</v>
      </c>
      <c r="C768" s="194" t="s">
        <v>917</v>
      </c>
      <c r="D768" s="197"/>
      <c r="E768" s="197"/>
      <c r="F768" s="197"/>
      <c r="G768" s="197"/>
      <c r="H768" s="198"/>
      <c r="I768" s="199"/>
      <c r="J768" s="192"/>
      <c r="K768" s="193"/>
    </row>
    <row r="769" ht="37.5" customHeight="1">
      <c r="B769" s="186" t="str">
        <f t="shared" si="8"/>
        <v>Unused</v>
      </c>
      <c r="C769" s="187" t="s">
        <v>918</v>
      </c>
      <c r="D769" s="200"/>
      <c r="E769" s="200"/>
      <c r="F769" s="200"/>
      <c r="G769" s="200"/>
      <c r="H769" s="190"/>
      <c r="I769" s="191"/>
      <c r="J769" s="192"/>
      <c r="K769" s="193"/>
    </row>
    <row r="770" ht="37.5" customHeight="1">
      <c r="B770" s="186" t="str">
        <f t="shared" si="8"/>
        <v>Unused</v>
      </c>
      <c r="C770" s="194" t="s">
        <v>919</v>
      </c>
      <c r="D770" s="197"/>
      <c r="E770" s="197"/>
      <c r="F770" s="197"/>
      <c r="G770" s="197"/>
      <c r="H770" s="198"/>
      <c r="I770" s="199"/>
      <c r="J770" s="192"/>
      <c r="K770" s="193"/>
    </row>
    <row r="771" ht="37.5" customHeight="1">
      <c r="B771" s="186" t="str">
        <f t="shared" si="8"/>
        <v>Unused</v>
      </c>
      <c r="C771" s="187" t="s">
        <v>920</v>
      </c>
      <c r="D771" s="200"/>
      <c r="E771" s="200"/>
      <c r="F771" s="200"/>
      <c r="G771" s="200"/>
      <c r="H771" s="190"/>
      <c r="I771" s="191"/>
      <c r="J771" s="192"/>
      <c r="K771" s="193"/>
    </row>
    <row r="772" ht="37.5" customHeight="1">
      <c r="B772" s="186" t="str">
        <f t="shared" si="8"/>
        <v>Unused</v>
      </c>
      <c r="C772" s="194" t="s">
        <v>921</v>
      </c>
      <c r="D772" s="197"/>
      <c r="E772" s="197"/>
      <c r="F772" s="197"/>
      <c r="G772" s="197"/>
      <c r="H772" s="198"/>
      <c r="I772" s="199"/>
      <c r="J772" s="192"/>
      <c r="K772" s="193"/>
    </row>
    <row r="773" ht="37.5" customHeight="1">
      <c r="B773" s="186" t="str">
        <f t="shared" si="8"/>
        <v>Unused</v>
      </c>
      <c r="C773" s="187" t="s">
        <v>922</v>
      </c>
      <c r="D773" s="200"/>
      <c r="E773" s="200"/>
      <c r="F773" s="200"/>
      <c r="G773" s="200"/>
      <c r="H773" s="190"/>
      <c r="I773" s="191"/>
      <c r="J773" s="192"/>
      <c r="K773" s="193"/>
    </row>
    <row r="774" ht="37.5" customHeight="1">
      <c r="B774" s="186" t="str">
        <f t="shared" si="8"/>
        <v>Unused</v>
      </c>
      <c r="C774" s="194" t="s">
        <v>923</v>
      </c>
      <c r="D774" s="197"/>
      <c r="E774" s="197"/>
      <c r="F774" s="197"/>
      <c r="G774" s="197"/>
      <c r="H774" s="198"/>
      <c r="I774" s="199"/>
      <c r="J774" s="192"/>
      <c r="K774" s="193"/>
    </row>
    <row r="775" ht="37.5" customHeight="1">
      <c r="B775" s="186" t="str">
        <f t="shared" si="8"/>
        <v>Unused</v>
      </c>
      <c r="C775" s="187" t="s">
        <v>924</v>
      </c>
      <c r="D775" s="200"/>
      <c r="E775" s="200"/>
      <c r="F775" s="200"/>
      <c r="G775" s="200"/>
      <c r="H775" s="190"/>
      <c r="I775" s="191"/>
      <c r="J775" s="192"/>
      <c r="K775" s="193"/>
    </row>
    <row r="776" ht="37.5" customHeight="1">
      <c r="B776" s="186" t="str">
        <f t="shared" si="8"/>
        <v>Unused</v>
      </c>
      <c r="C776" s="194" t="s">
        <v>925</v>
      </c>
      <c r="D776" s="197"/>
      <c r="E776" s="197"/>
      <c r="F776" s="197"/>
      <c r="G776" s="197"/>
      <c r="H776" s="198"/>
      <c r="I776" s="199"/>
      <c r="J776" s="192"/>
      <c r="K776" s="193"/>
    </row>
    <row r="777" ht="37.5" customHeight="1">
      <c r="B777" s="186" t="str">
        <f t="shared" si="8"/>
        <v>Unused</v>
      </c>
      <c r="C777" s="187" t="s">
        <v>926</v>
      </c>
      <c r="D777" s="200"/>
      <c r="E777" s="200"/>
      <c r="F777" s="200"/>
      <c r="G777" s="200"/>
      <c r="H777" s="190"/>
      <c r="I777" s="191"/>
      <c r="J777" s="192"/>
      <c r="K777" s="193"/>
    </row>
    <row r="778" ht="37.5" customHeight="1">
      <c r="B778" s="186" t="str">
        <f t="shared" si="8"/>
        <v>Unused</v>
      </c>
      <c r="C778" s="194" t="s">
        <v>927</v>
      </c>
      <c r="D778" s="197"/>
      <c r="E778" s="197"/>
      <c r="F778" s="197"/>
      <c r="G778" s="197"/>
      <c r="H778" s="198"/>
      <c r="I778" s="199"/>
      <c r="J778" s="192"/>
      <c r="K778" s="193"/>
    </row>
    <row r="779" ht="37.5" customHeight="1">
      <c r="B779" s="186" t="str">
        <f t="shared" si="8"/>
        <v>Unused</v>
      </c>
      <c r="C779" s="187" t="s">
        <v>928</v>
      </c>
      <c r="D779" s="200"/>
      <c r="E779" s="200"/>
      <c r="F779" s="200"/>
      <c r="G779" s="200"/>
      <c r="H779" s="190"/>
      <c r="I779" s="191"/>
      <c r="J779" s="192"/>
      <c r="K779" s="193"/>
    </row>
    <row r="780" ht="37.5" customHeight="1">
      <c r="B780" s="186" t="str">
        <f t="shared" si="8"/>
        <v>Unused</v>
      </c>
      <c r="C780" s="194" t="s">
        <v>929</v>
      </c>
      <c r="D780" s="197"/>
      <c r="E780" s="197"/>
      <c r="F780" s="197"/>
      <c r="G780" s="197"/>
      <c r="H780" s="198"/>
      <c r="I780" s="199"/>
      <c r="J780" s="192"/>
      <c r="K780" s="193"/>
    </row>
    <row r="781" ht="37.5" customHeight="1">
      <c r="B781" s="186" t="str">
        <f t="shared" si="8"/>
        <v>Unused</v>
      </c>
      <c r="C781" s="187" t="s">
        <v>930</v>
      </c>
      <c r="D781" s="200"/>
      <c r="E781" s="200"/>
      <c r="F781" s="200"/>
      <c r="G781" s="200"/>
      <c r="H781" s="190"/>
      <c r="I781" s="191"/>
      <c r="J781" s="192"/>
      <c r="K781" s="193"/>
    </row>
    <row r="782" ht="37.5" customHeight="1">
      <c r="B782" s="186" t="str">
        <f t="shared" si="8"/>
        <v>Unused</v>
      </c>
      <c r="C782" s="194" t="s">
        <v>931</v>
      </c>
      <c r="D782" s="197"/>
      <c r="E782" s="197"/>
      <c r="F782" s="197"/>
      <c r="G782" s="197"/>
      <c r="H782" s="198"/>
      <c r="I782" s="199"/>
      <c r="J782" s="192"/>
      <c r="K782" s="193"/>
    </row>
    <row r="783" ht="37.5" customHeight="1">
      <c r="B783" s="186" t="str">
        <f t="shared" si="8"/>
        <v>Unused</v>
      </c>
      <c r="C783" s="187" t="s">
        <v>932</v>
      </c>
      <c r="D783" s="200"/>
      <c r="E783" s="200"/>
      <c r="F783" s="200"/>
      <c r="G783" s="200"/>
      <c r="H783" s="190"/>
      <c r="I783" s="191"/>
      <c r="J783" s="192"/>
      <c r="K783" s="193"/>
    </row>
    <row r="784" ht="37.5" customHeight="1">
      <c r="B784" s="186" t="str">
        <f t="shared" si="8"/>
        <v>Unused</v>
      </c>
      <c r="C784" s="194" t="s">
        <v>933</v>
      </c>
      <c r="D784" s="197"/>
      <c r="E784" s="197"/>
      <c r="F784" s="197"/>
      <c r="G784" s="197"/>
      <c r="H784" s="198"/>
      <c r="I784" s="199"/>
      <c r="J784" s="192"/>
      <c r="K784" s="193"/>
    </row>
    <row r="785" ht="37.5" customHeight="1">
      <c r="B785" s="186" t="str">
        <f t="shared" si="8"/>
        <v>Unused</v>
      </c>
      <c r="C785" s="187" t="s">
        <v>934</v>
      </c>
      <c r="D785" s="200"/>
      <c r="E785" s="200"/>
      <c r="F785" s="200"/>
      <c r="G785" s="200"/>
      <c r="H785" s="190"/>
      <c r="I785" s="191"/>
      <c r="J785" s="192"/>
      <c r="K785" s="193"/>
    </row>
    <row r="786" ht="37.5" customHeight="1">
      <c r="B786" s="186" t="str">
        <f t="shared" si="8"/>
        <v>Unused</v>
      </c>
      <c r="C786" s="194" t="s">
        <v>935</v>
      </c>
      <c r="D786" s="197"/>
      <c r="E786" s="197"/>
      <c r="F786" s="197"/>
      <c r="G786" s="197"/>
      <c r="H786" s="198"/>
      <c r="I786" s="199"/>
      <c r="J786" s="192"/>
      <c r="K786" s="193"/>
    </row>
    <row r="787" ht="37.5" customHeight="1">
      <c r="B787" s="186" t="str">
        <f t="shared" si="8"/>
        <v>Unused</v>
      </c>
      <c r="C787" s="187" t="s">
        <v>936</v>
      </c>
      <c r="D787" s="200"/>
      <c r="E787" s="200"/>
      <c r="F787" s="200"/>
      <c r="G787" s="200"/>
      <c r="H787" s="190"/>
      <c r="I787" s="191"/>
      <c r="J787" s="192"/>
      <c r="K787" s="193"/>
    </row>
    <row r="788" ht="37.5" customHeight="1">
      <c r="B788" s="186" t="str">
        <f t="shared" si="8"/>
        <v>Unused</v>
      </c>
      <c r="C788" s="194" t="s">
        <v>937</v>
      </c>
      <c r="D788" s="197"/>
      <c r="E788" s="197"/>
      <c r="F788" s="197"/>
      <c r="G788" s="197"/>
      <c r="H788" s="198"/>
      <c r="I788" s="199"/>
      <c r="J788" s="192"/>
      <c r="K788" s="193"/>
    </row>
    <row r="789" ht="37.5" customHeight="1">
      <c r="B789" s="186" t="str">
        <f t="shared" si="8"/>
        <v>Unused</v>
      </c>
      <c r="C789" s="187" t="s">
        <v>938</v>
      </c>
      <c r="D789" s="200"/>
      <c r="E789" s="200"/>
      <c r="F789" s="200"/>
      <c r="G789" s="200"/>
      <c r="H789" s="190"/>
      <c r="I789" s="191"/>
      <c r="J789" s="192"/>
      <c r="K789" s="193"/>
    </row>
    <row r="790" ht="37.5" customHeight="1">
      <c r="B790" s="186" t="str">
        <f t="shared" si="8"/>
        <v>Unused</v>
      </c>
      <c r="C790" s="194" t="s">
        <v>939</v>
      </c>
      <c r="D790" s="197"/>
      <c r="E790" s="197"/>
      <c r="F790" s="197"/>
      <c r="G790" s="197"/>
      <c r="H790" s="198"/>
      <c r="I790" s="199"/>
      <c r="J790" s="192"/>
      <c r="K790" s="193"/>
    </row>
    <row r="791" ht="37.5" customHeight="1">
      <c r="B791" s="186" t="str">
        <f t="shared" si="8"/>
        <v>Unused</v>
      </c>
      <c r="C791" s="187" t="s">
        <v>940</v>
      </c>
      <c r="D791" s="200"/>
      <c r="E791" s="200"/>
      <c r="F791" s="200"/>
      <c r="G791" s="200"/>
      <c r="H791" s="190"/>
      <c r="I791" s="191"/>
      <c r="J791" s="192"/>
      <c r="K791" s="193"/>
    </row>
    <row r="792" ht="37.5" customHeight="1">
      <c r="B792" s="186" t="str">
        <f t="shared" si="8"/>
        <v>Unused</v>
      </c>
      <c r="C792" s="194" t="s">
        <v>941</v>
      </c>
      <c r="D792" s="197"/>
      <c r="E792" s="197"/>
      <c r="F792" s="197"/>
      <c r="G792" s="197"/>
      <c r="H792" s="198"/>
      <c r="I792" s="199"/>
      <c r="J792" s="192"/>
      <c r="K792" s="193"/>
    </row>
    <row r="793" ht="37.5" customHeight="1">
      <c r="B793" s="186" t="str">
        <f t="shared" si="8"/>
        <v>Unused</v>
      </c>
      <c r="C793" s="187" t="s">
        <v>942</v>
      </c>
      <c r="D793" s="200"/>
      <c r="E793" s="200"/>
      <c r="F793" s="200"/>
      <c r="G793" s="200"/>
      <c r="H793" s="190"/>
      <c r="I793" s="191"/>
      <c r="J793" s="192"/>
      <c r="K793" s="193"/>
    </row>
    <row r="794" ht="37.5" customHeight="1">
      <c r="B794" s="186" t="str">
        <f t="shared" si="8"/>
        <v>Unused</v>
      </c>
      <c r="C794" s="194" t="s">
        <v>943</v>
      </c>
      <c r="D794" s="197"/>
      <c r="E794" s="197"/>
      <c r="F794" s="197"/>
      <c r="G794" s="197"/>
      <c r="H794" s="198"/>
      <c r="I794" s="199"/>
      <c r="J794" s="192"/>
      <c r="K794" s="193"/>
    </row>
    <row r="795" ht="37.5" customHeight="1">
      <c r="B795" s="186" t="str">
        <f t="shared" si="8"/>
        <v>Unused</v>
      </c>
      <c r="C795" s="187" t="s">
        <v>944</v>
      </c>
      <c r="D795" s="200"/>
      <c r="E795" s="200"/>
      <c r="F795" s="200"/>
      <c r="G795" s="200"/>
      <c r="H795" s="190"/>
      <c r="I795" s="191"/>
      <c r="J795" s="192"/>
      <c r="K795" s="193"/>
    </row>
    <row r="796" ht="37.5" customHeight="1">
      <c r="B796" s="186" t="str">
        <f t="shared" si="8"/>
        <v>Unused</v>
      </c>
      <c r="C796" s="194" t="s">
        <v>945</v>
      </c>
      <c r="D796" s="197"/>
      <c r="E796" s="197"/>
      <c r="F796" s="197"/>
      <c r="G796" s="197"/>
      <c r="H796" s="198"/>
      <c r="I796" s="199"/>
      <c r="J796" s="192"/>
      <c r="K796" s="193"/>
    </row>
    <row r="797" ht="37.5" customHeight="1">
      <c r="B797" s="186" t="str">
        <f t="shared" si="8"/>
        <v>Unused</v>
      </c>
      <c r="C797" s="187" t="s">
        <v>946</v>
      </c>
      <c r="D797" s="200"/>
      <c r="E797" s="200"/>
      <c r="F797" s="200"/>
      <c r="G797" s="200"/>
      <c r="H797" s="190"/>
      <c r="I797" s="191"/>
      <c r="J797" s="192"/>
      <c r="K797" s="193"/>
    </row>
    <row r="798" ht="37.5" customHeight="1">
      <c r="B798" s="186" t="str">
        <f t="shared" si="8"/>
        <v>Unused</v>
      </c>
      <c r="C798" s="194" t="s">
        <v>947</v>
      </c>
      <c r="D798" s="197"/>
      <c r="E798" s="197"/>
      <c r="F798" s="197"/>
      <c r="G798" s="197"/>
      <c r="H798" s="198"/>
      <c r="I798" s="199"/>
      <c r="J798" s="192"/>
      <c r="K798" s="193"/>
    </row>
    <row r="799" ht="37.5" customHeight="1">
      <c r="B799" s="186" t="str">
        <f t="shared" si="8"/>
        <v>Unused</v>
      </c>
      <c r="C799" s="187" t="s">
        <v>948</v>
      </c>
      <c r="D799" s="200"/>
      <c r="E799" s="200"/>
      <c r="F799" s="200"/>
      <c r="G799" s="200"/>
      <c r="H799" s="190"/>
      <c r="I799" s="191"/>
      <c r="J799" s="192"/>
      <c r="K799" s="193"/>
    </row>
    <row r="800" ht="37.5" customHeight="1">
      <c r="B800" s="186" t="str">
        <f t="shared" si="8"/>
        <v>Unused</v>
      </c>
      <c r="C800" s="194" t="s">
        <v>949</v>
      </c>
      <c r="D800" s="197"/>
      <c r="E800" s="197"/>
      <c r="F800" s="197"/>
      <c r="G800" s="197"/>
      <c r="H800" s="198"/>
      <c r="I800" s="199"/>
      <c r="J800" s="192"/>
      <c r="K800" s="193"/>
    </row>
    <row r="801" ht="37.5" customHeight="1">
      <c r="B801" s="186" t="str">
        <f t="shared" si="8"/>
        <v>Unused</v>
      </c>
      <c r="C801" s="187" t="s">
        <v>950</v>
      </c>
      <c r="D801" s="200"/>
      <c r="E801" s="200"/>
      <c r="F801" s="200"/>
      <c r="G801" s="200"/>
      <c r="H801" s="190"/>
      <c r="I801" s="191"/>
      <c r="J801" s="192"/>
      <c r="K801" s="193"/>
    </row>
    <row r="802" ht="37.5" customHeight="1">
      <c r="B802" s="186" t="str">
        <f t="shared" si="8"/>
        <v>Unused</v>
      </c>
      <c r="C802" s="194" t="s">
        <v>951</v>
      </c>
      <c r="D802" s="197"/>
      <c r="E802" s="197"/>
      <c r="F802" s="197"/>
      <c r="G802" s="197"/>
      <c r="H802" s="198"/>
      <c r="I802" s="199"/>
      <c r="J802" s="192"/>
      <c r="K802" s="193"/>
    </row>
    <row r="803" ht="37.5" customHeight="1">
      <c r="B803" s="186" t="str">
        <f t="shared" si="8"/>
        <v>Unused</v>
      </c>
      <c r="C803" s="187" t="s">
        <v>952</v>
      </c>
      <c r="D803" s="200"/>
      <c r="E803" s="200"/>
      <c r="F803" s="200"/>
      <c r="G803" s="200"/>
      <c r="H803" s="190"/>
      <c r="I803" s="191"/>
      <c r="J803" s="192"/>
      <c r="K803" s="193"/>
    </row>
    <row r="804" ht="37.5" customHeight="1">
      <c r="B804" s="186" t="str">
        <f t="shared" si="8"/>
        <v>Unused</v>
      </c>
      <c r="C804" s="194" t="s">
        <v>953</v>
      </c>
      <c r="D804" s="197"/>
      <c r="E804" s="197"/>
      <c r="F804" s="197"/>
      <c r="G804" s="197"/>
      <c r="H804" s="198"/>
      <c r="I804" s="199"/>
      <c r="J804" s="192"/>
      <c r="K804" s="193"/>
    </row>
    <row r="805" ht="37.5" customHeight="1">
      <c r="B805" s="186" t="str">
        <f t="shared" si="8"/>
        <v>Unused</v>
      </c>
      <c r="C805" s="187" t="s">
        <v>954</v>
      </c>
      <c r="D805" s="200"/>
      <c r="E805" s="200"/>
      <c r="F805" s="200"/>
      <c r="G805" s="200"/>
      <c r="H805" s="190"/>
      <c r="I805" s="191"/>
      <c r="J805" s="192"/>
      <c r="K805" s="193"/>
    </row>
    <row r="806" ht="37.5" customHeight="1">
      <c r="B806" s="186" t="str">
        <f t="shared" si="8"/>
        <v>Unused</v>
      </c>
      <c r="C806" s="194" t="s">
        <v>955</v>
      </c>
      <c r="D806" s="197"/>
      <c r="E806" s="197"/>
      <c r="F806" s="197"/>
      <c r="G806" s="197"/>
      <c r="H806" s="198"/>
      <c r="I806" s="199"/>
      <c r="J806" s="192"/>
      <c r="K806" s="193"/>
    </row>
    <row r="807" ht="37.5" customHeight="1">
      <c r="B807" s="186" t="str">
        <f t="shared" si="8"/>
        <v>Unused</v>
      </c>
      <c r="C807" s="187" t="s">
        <v>956</v>
      </c>
      <c r="D807" s="200"/>
      <c r="E807" s="200"/>
      <c r="F807" s="200"/>
      <c r="G807" s="200"/>
      <c r="H807" s="190"/>
      <c r="I807" s="191"/>
      <c r="J807" s="192"/>
      <c r="K807" s="193"/>
    </row>
    <row r="808" ht="37.5" customHeight="1">
      <c r="B808" s="186" t="str">
        <f t="shared" si="8"/>
        <v>Unused</v>
      </c>
      <c r="C808" s="194" t="s">
        <v>957</v>
      </c>
      <c r="D808" s="197"/>
      <c r="E808" s="197"/>
      <c r="F808" s="197"/>
      <c r="G808" s="197"/>
      <c r="H808" s="198"/>
      <c r="I808" s="199"/>
      <c r="J808" s="192"/>
      <c r="K808" s="193"/>
    </row>
    <row r="809" ht="37.5" customHeight="1">
      <c r="B809" s="186" t="str">
        <f t="shared" si="8"/>
        <v>Unused</v>
      </c>
      <c r="C809" s="187" t="s">
        <v>958</v>
      </c>
      <c r="D809" s="200"/>
      <c r="E809" s="200"/>
      <c r="F809" s="200"/>
      <c r="G809" s="200"/>
      <c r="H809" s="190"/>
      <c r="I809" s="191"/>
      <c r="J809" s="192"/>
      <c r="K809" s="193"/>
    </row>
    <row r="810" ht="37.5" customHeight="1">
      <c r="B810" s="186" t="str">
        <f t="shared" si="8"/>
        <v>Unused</v>
      </c>
      <c r="C810" s="194" t="s">
        <v>959</v>
      </c>
      <c r="D810" s="197"/>
      <c r="E810" s="197"/>
      <c r="F810" s="197"/>
      <c r="G810" s="197"/>
      <c r="H810" s="198"/>
      <c r="I810" s="199"/>
      <c r="J810" s="192"/>
      <c r="K810" s="193"/>
    </row>
    <row r="811" ht="37.5" customHeight="1">
      <c r="B811" s="186" t="str">
        <f t="shared" si="8"/>
        <v>Unused</v>
      </c>
      <c r="C811" s="187" t="s">
        <v>960</v>
      </c>
      <c r="D811" s="200"/>
      <c r="E811" s="200"/>
      <c r="F811" s="200"/>
      <c r="G811" s="200"/>
      <c r="H811" s="190"/>
      <c r="I811" s="191"/>
      <c r="J811" s="192"/>
      <c r="K811" s="193"/>
    </row>
    <row r="812" ht="37.5" customHeight="1">
      <c r="B812" s="186" t="str">
        <f t="shared" si="8"/>
        <v>Unused</v>
      </c>
      <c r="C812" s="194" t="s">
        <v>961</v>
      </c>
      <c r="D812" s="197"/>
      <c r="E812" s="197"/>
      <c r="F812" s="197"/>
      <c r="G812" s="197"/>
      <c r="H812" s="198"/>
      <c r="I812" s="199"/>
      <c r="J812" s="192"/>
      <c r="K812" s="193"/>
    </row>
    <row r="813" ht="37.5" customHeight="1">
      <c r="B813" s="186" t="str">
        <f t="shared" si="8"/>
        <v>Unused</v>
      </c>
      <c r="C813" s="187" t="s">
        <v>962</v>
      </c>
      <c r="D813" s="200"/>
      <c r="E813" s="200"/>
      <c r="F813" s="200"/>
      <c r="G813" s="200"/>
      <c r="H813" s="190"/>
      <c r="I813" s="191"/>
      <c r="J813" s="192"/>
      <c r="K813" s="193"/>
    </row>
    <row r="814" ht="37.5" customHeight="1">
      <c r="B814" s="186" t="str">
        <f t="shared" si="8"/>
        <v>Unused</v>
      </c>
      <c r="C814" s="194" t="s">
        <v>963</v>
      </c>
      <c r="D814" s="197"/>
      <c r="E814" s="197"/>
      <c r="F814" s="197"/>
      <c r="G814" s="197"/>
      <c r="H814" s="198"/>
      <c r="I814" s="199"/>
      <c r="J814" s="192"/>
      <c r="K814" s="193"/>
    </row>
    <row r="815" ht="37.5" customHeight="1">
      <c r="B815" s="186" t="str">
        <f t="shared" si="8"/>
        <v>Unused</v>
      </c>
      <c r="C815" s="187" t="s">
        <v>964</v>
      </c>
      <c r="D815" s="200"/>
      <c r="E815" s="200"/>
      <c r="F815" s="200"/>
      <c r="G815" s="200"/>
      <c r="H815" s="190"/>
      <c r="I815" s="191"/>
      <c r="J815" s="192"/>
      <c r="K815" s="193"/>
    </row>
    <row r="816" ht="37.5" customHeight="1">
      <c r="B816" s="186" t="str">
        <f t="shared" si="8"/>
        <v>Unused</v>
      </c>
      <c r="C816" s="194" t="s">
        <v>965</v>
      </c>
      <c r="D816" s="197"/>
      <c r="E816" s="197"/>
      <c r="F816" s="197"/>
      <c r="G816" s="197"/>
      <c r="H816" s="198"/>
      <c r="I816" s="199"/>
      <c r="J816" s="192"/>
      <c r="K816" s="193"/>
    </row>
    <row r="817" ht="37.5" customHeight="1">
      <c r="B817" s="186" t="str">
        <f t="shared" si="8"/>
        <v>Unused</v>
      </c>
      <c r="C817" s="187" t="s">
        <v>966</v>
      </c>
      <c r="D817" s="200"/>
      <c r="E817" s="200"/>
      <c r="F817" s="200"/>
      <c r="G817" s="200"/>
      <c r="H817" s="190"/>
      <c r="I817" s="191"/>
      <c r="J817" s="192"/>
      <c r="K817" s="193"/>
    </row>
    <row r="818" ht="37.5" customHeight="1">
      <c r="B818" s="186" t="str">
        <f t="shared" si="8"/>
        <v>Unused</v>
      </c>
      <c r="C818" s="194" t="s">
        <v>967</v>
      </c>
      <c r="D818" s="197"/>
      <c r="E818" s="197"/>
      <c r="F818" s="197"/>
      <c r="G818" s="197"/>
      <c r="H818" s="198"/>
      <c r="I818" s="199"/>
      <c r="J818" s="192"/>
      <c r="K818" s="193"/>
    </row>
    <row r="819" ht="37.5" customHeight="1">
      <c r="B819" s="186" t="str">
        <f t="shared" si="8"/>
        <v>Unused</v>
      </c>
      <c r="C819" s="187" t="s">
        <v>968</v>
      </c>
      <c r="D819" s="200"/>
      <c r="E819" s="200"/>
      <c r="F819" s="200"/>
      <c r="G819" s="200"/>
      <c r="H819" s="190"/>
      <c r="I819" s="191"/>
      <c r="J819" s="192"/>
      <c r="K819" s="193"/>
    </row>
    <row r="820" ht="37.5" customHeight="1">
      <c r="B820" s="186" t="str">
        <f t="shared" si="8"/>
        <v>Unused</v>
      </c>
      <c r="C820" s="194" t="s">
        <v>969</v>
      </c>
      <c r="D820" s="197"/>
      <c r="E820" s="197"/>
      <c r="F820" s="197"/>
      <c r="G820" s="197"/>
      <c r="H820" s="198"/>
      <c r="I820" s="199"/>
      <c r="J820" s="192"/>
      <c r="K820" s="193"/>
    </row>
    <row r="821" ht="37.5" customHeight="1">
      <c r="B821" s="186" t="str">
        <f t="shared" si="8"/>
        <v>Unused</v>
      </c>
      <c r="C821" s="187" t="s">
        <v>970</v>
      </c>
      <c r="D821" s="200"/>
      <c r="E821" s="200"/>
      <c r="F821" s="200"/>
      <c r="G821" s="200"/>
      <c r="H821" s="190"/>
      <c r="I821" s="191"/>
      <c r="J821" s="192"/>
      <c r="K821" s="193"/>
    </row>
    <row r="822" ht="37.5" customHeight="1">
      <c r="B822" s="186" t="str">
        <f t="shared" si="8"/>
        <v>Unused</v>
      </c>
      <c r="C822" s="194" t="s">
        <v>971</v>
      </c>
      <c r="D822" s="197"/>
      <c r="E822" s="197"/>
      <c r="F822" s="197"/>
      <c r="G822" s="197"/>
      <c r="H822" s="198"/>
      <c r="I822" s="199"/>
      <c r="J822" s="192"/>
      <c r="K822" s="193"/>
    </row>
    <row r="823" ht="37.5" customHeight="1">
      <c r="B823" s="186" t="str">
        <f t="shared" si="8"/>
        <v>Unused</v>
      </c>
      <c r="C823" s="187" t="s">
        <v>972</v>
      </c>
      <c r="D823" s="200"/>
      <c r="E823" s="200"/>
      <c r="F823" s="200"/>
      <c r="G823" s="200"/>
      <c r="H823" s="190"/>
      <c r="I823" s="191"/>
      <c r="J823" s="192"/>
      <c r="K823" s="193"/>
    </row>
    <row r="824" ht="37.5" customHeight="1">
      <c r="B824" s="186" t="str">
        <f t="shared" si="8"/>
        <v>Unused</v>
      </c>
      <c r="C824" s="194" t="s">
        <v>973</v>
      </c>
      <c r="D824" s="197"/>
      <c r="E824" s="197"/>
      <c r="F824" s="197"/>
      <c r="G824" s="197"/>
      <c r="H824" s="198"/>
      <c r="I824" s="199"/>
      <c r="J824" s="192"/>
      <c r="K824" s="193"/>
    </row>
    <row r="825" ht="37.5" customHeight="1">
      <c r="B825" s="186" t="str">
        <f t="shared" si="8"/>
        <v>Unused</v>
      </c>
      <c r="C825" s="187" t="s">
        <v>974</v>
      </c>
      <c r="D825" s="200"/>
      <c r="E825" s="200"/>
      <c r="F825" s="200"/>
      <c r="G825" s="200"/>
      <c r="H825" s="190"/>
      <c r="I825" s="191"/>
      <c r="J825" s="192"/>
      <c r="K825" s="193"/>
    </row>
    <row r="826" ht="37.5" customHeight="1">
      <c r="B826" s="186" t="str">
        <f t="shared" si="8"/>
        <v>Unused</v>
      </c>
      <c r="C826" s="194" t="s">
        <v>975</v>
      </c>
      <c r="D826" s="197"/>
      <c r="E826" s="197"/>
      <c r="F826" s="197"/>
      <c r="G826" s="197"/>
      <c r="H826" s="198"/>
      <c r="I826" s="199"/>
      <c r="J826" s="192"/>
      <c r="K826" s="193"/>
    </row>
    <row r="827" ht="37.5" customHeight="1">
      <c r="B827" s="186" t="str">
        <f t="shared" si="8"/>
        <v>Unused</v>
      </c>
      <c r="C827" s="187" t="s">
        <v>976</v>
      </c>
      <c r="D827" s="200"/>
      <c r="E827" s="200"/>
      <c r="F827" s="200"/>
      <c r="G827" s="200"/>
      <c r="H827" s="190"/>
      <c r="I827" s="191"/>
      <c r="J827" s="192"/>
      <c r="K827" s="193"/>
    </row>
    <row r="828" ht="37.5" customHeight="1">
      <c r="B828" s="186" t="str">
        <f t="shared" si="8"/>
        <v>Unused</v>
      </c>
      <c r="C828" s="194" t="s">
        <v>977</v>
      </c>
      <c r="D828" s="197"/>
      <c r="E828" s="197"/>
      <c r="F828" s="197"/>
      <c r="G828" s="197"/>
      <c r="H828" s="198"/>
      <c r="I828" s="199"/>
      <c r="J828" s="192"/>
      <c r="K828" s="193"/>
    </row>
    <row r="829" ht="37.5" customHeight="1">
      <c r="B829" s="186" t="str">
        <f t="shared" si="8"/>
        <v>Unused</v>
      </c>
      <c r="C829" s="187" t="s">
        <v>978</v>
      </c>
      <c r="D829" s="200"/>
      <c r="E829" s="200"/>
      <c r="F829" s="200"/>
      <c r="G829" s="200"/>
      <c r="H829" s="190"/>
      <c r="I829" s="191"/>
      <c r="J829" s="192"/>
      <c r="K829" s="193"/>
    </row>
    <row r="830" ht="37.5" customHeight="1">
      <c r="B830" s="186" t="str">
        <f t="shared" si="8"/>
        <v>Unused</v>
      </c>
      <c r="C830" s="194" t="s">
        <v>979</v>
      </c>
      <c r="D830" s="197"/>
      <c r="E830" s="197"/>
      <c r="F830" s="197"/>
      <c r="G830" s="197"/>
      <c r="H830" s="198"/>
      <c r="I830" s="199"/>
      <c r="J830" s="192"/>
      <c r="K830" s="193"/>
    </row>
    <row r="831" ht="37.5" customHeight="1">
      <c r="B831" s="186" t="str">
        <f t="shared" si="8"/>
        <v>Unused</v>
      </c>
      <c r="C831" s="187" t="s">
        <v>980</v>
      </c>
      <c r="D831" s="200"/>
      <c r="E831" s="200"/>
      <c r="F831" s="200"/>
      <c r="G831" s="200"/>
      <c r="H831" s="190"/>
      <c r="I831" s="191"/>
      <c r="J831" s="192"/>
      <c r="K831" s="193"/>
    </row>
    <row r="832" ht="37.5" customHeight="1">
      <c r="B832" s="186" t="str">
        <f t="shared" si="8"/>
        <v>Unused</v>
      </c>
      <c r="C832" s="194" t="s">
        <v>981</v>
      </c>
      <c r="D832" s="197"/>
      <c r="E832" s="197"/>
      <c r="F832" s="197"/>
      <c r="G832" s="197"/>
      <c r="H832" s="198"/>
      <c r="I832" s="199"/>
      <c r="J832" s="192"/>
      <c r="K832" s="193"/>
    </row>
    <row r="833" ht="37.5" customHeight="1">
      <c r="B833" s="186" t="str">
        <f t="shared" si="8"/>
        <v>Unused</v>
      </c>
      <c r="C833" s="187" t="s">
        <v>982</v>
      </c>
      <c r="D833" s="200"/>
      <c r="E833" s="200"/>
      <c r="F833" s="200"/>
      <c r="G833" s="200"/>
      <c r="H833" s="190"/>
      <c r="I833" s="191"/>
      <c r="J833" s="192"/>
      <c r="K833" s="193"/>
    </row>
    <row r="834" ht="37.5" customHeight="1">
      <c r="B834" s="186" t="str">
        <f t="shared" si="8"/>
        <v>Unused</v>
      </c>
      <c r="C834" s="194" t="s">
        <v>983</v>
      </c>
      <c r="D834" s="197"/>
      <c r="E834" s="197"/>
      <c r="F834" s="197"/>
      <c r="G834" s="197"/>
      <c r="H834" s="198"/>
      <c r="I834" s="199"/>
      <c r="J834" s="192"/>
      <c r="K834" s="193"/>
    </row>
    <row r="835" ht="37.5" customHeight="1">
      <c r="B835" s="186" t="str">
        <f t="shared" si="8"/>
        <v>Unused</v>
      </c>
      <c r="C835" s="187" t="s">
        <v>984</v>
      </c>
      <c r="D835" s="200"/>
      <c r="E835" s="200"/>
      <c r="F835" s="200"/>
      <c r="G835" s="200"/>
      <c r="H835" s="190"/>
      <c r="I835" s="191"/>
      <c r="J835" s="192"/>
      <c r="K835" s="193"/>
    </row>
    <row r="836" ht="37.5" customHeight="1">
      <c r="B836" s="186" t="str">
        <f t="shared" si="8"/>
        <v>Unused</v>
      </c>
      <c r="C836" s="194" t="s">
        <v>985</v>
      </c>
      <c r="D836" s="197"/>
      <c r="E836" s="197"/>
      <c r="F836" s="197"/>
      <c r="G836" s="197"/>
      <c r="H836" s="198"/>
      <c r="I836" s="199"/>
      <c r="J836" s="192"/>
      <c r="K836" s="193"/>
    </row>
    <row r="837" ht="37.5" customHeight="1">
      <c r="B837" s="186" t="str">
        <f t="shared" si="8"/>
        <v>Unused</v>
      </c>
      <c r="C837" s="187" t="s">
        <v>986</v>
      </c>
      <c r="D837" s="200"/>
      <c r="E837" s="200"/>
      <c r="F837" s="200"/>
      <c r="G837" s="200"/>
      <c r="H837" s="190"/>
      <c r="I837" s="191"/>
      <c r="J837" s="192"/>
      <c r="K837" s="193"/>
    </row>
    <row r="838" ht="37.5" customHeight="1">
      <c r="B838" s="186" t="str">
        <f t="shared" si="8"/>
        <v>Unused</v>
      </c>
      <c r="C838" s="194" t="s">
        <v>987</v>
      </c>
      <c r="D838" s="197"/>
      <c r="E838" s="197"/>
      <c r="F838" s="197"/>
      <c r="G838" s="197"/>
      <c r="H838" s="198"/>
      <c r="I838" s="199"/>
      <c r="J838" s="192"/>
      <c r="K838" s="193"/>
    </row>
    <row r="839" ht="37.5" customHeight="1">
      <c r="B839" s="186" t="str">
        <f t="shared" si="8"/>
        <v>Unused</v>
      </c>
      <c r="C839" s="187" t="s">
        <v>988</v>
      </c>
      <c r="D839" s="200"/>
      <c r="E839" s="200"/>
      <c r="F839" s="200"/>
      <c r="G839" s="200"/>
      <c r="H839" s="190"/>
      <c r="I839" s="191"/>
      <c r="J839" s="192"/>
      <c r="K839" s="193"/>
    </row>
    <row r="840" ht="37.5" customHeight="1">
      <c r="B840" s="186" t="str">
        <f t="shared" si="8"/>
        <v>Unused</v>
      </c>
      <c r="C840" s="194" t="s">
        <v>989</v>
      </c>
      <c r="D840" s="197"/>
      <c r="E840" s="197"/>
      <c r="F840" s="197"/>
      <c r="G840" s="197"/>
      <c r="H840" s="198"/>
      <c r="I840" s="199"/>
      <c r="J840" s="192"/>
      <c r="K840" s="193"/>
    </row>
    <row r="841" ht="37.5" customHeight="1">
      <c r="B841" s="186" t="str">
        <f t="shared" si="8"/>
        <v>Unused</v>
      </c>
      <c r="C841" s="187" t="s">
        <v>990</v>
      </c>
      <c r="D841" s="200"/>
      <c r="E841" s="200"/>
      <c r="F841" s="200"/>
      <c r="G841" s="200"/>
      <c r="H841" s="190"/>
      <c r="I841" s="191"/>
      <c r="J841" s="192"/>
      <c r="K841" s="193"/>
    </row>
    <row r="842" ht="37.5" customHeight="1">
      <c r="B842" s="186" t="str">
        <f t="shared" si="8"/>
        <v>Unused</v>
      </c>
      <c r="C842" s="194" t="s">
        <v>991</v>
      </c>
      <c r="D842" s="197"/>
      <c r="E842" s="197"/>
      <c r="F842" s="197"/>
      <c r="G842" s="197"/>
      <c r="H842" s="198"/>
      <c r="I842" s="199"/>
      <c r="J842" s="192"/>
      <c r="K842" s="193"/>
    </row>
    <row r="843" ht="37.5" customHeight="1">
      <c r="B843" s="186" t="str">
        <f t="shared" si="8"/>
        <v>Unused</v>
      </c>
      <c r="C843" s="187" t="s">
        <v>992</v>
      </c>
      <c r="D843" s="200"/>
      <c r="E843" s="200"/>
      <c r="F843" s="200"/>
      <c r="G843" s="200"/>
      <c r="H843" s="190"/>
      <c r="I843" s="191"/>
      <c r="J843" s="192"/>
      <c r="K843" s="193"/>
    </row>
    <row r="844" ht="37.5" customHeight="1">
      <c r="B844" s="186" t="str">
        <f t="shared" si="8"/>
        <v>Unused</v>
      </c>
      <c r="C844" s="194" t="s">
        <v>993</v>
      </c>
      <c r="D844" s="197"/>
      <c r="E844" s="197"/>
      <c r="F844" s="197"/>
      <c r="G844" s="197"/>
      <c r="H844" s="198"/>
      <c r="I844" s="199"/>
      <c r="J844" s="192"/>
      <c r="K844" s="193"/>
    </row>
    <row r="845" ht="37.5" customHeight="1">
      <c r="B845" s="186" t="str">
        <f t="shared" si="8"/>
        <v>Unused</v>
      </c>
      <c r="C845" s="187" t="s">
        <v>994</v>
      </c>
      <c r="D845" s="200"/>
      <c r="E845" s="200"/>
      <c r="F845" s="200"/>
      <c r="G845" s="200"/>
      <c r="H845" s="190"/>
      <c r="I845" s="191"/>
      <c r="J845" s="192"/>
      <c r="K845" s="193"/>
    </row>
    <row r="846" ht="37.5" customHeight="1">
      <c r="B846" s="186" t="str">
        <f t="shared" si="8"/>
        <v>Unused</v>
      </c>
      <c r="C846" s="194" t="s">
        <v>995</v>
      </c>
      <c r="D846" s="197"/>
      <c r="E846" s="197"/>
      <c r="F846" s="197"/>
      <c r="G846" s="197"/>
      <c r="H846" s="198"/>
      <c r="I846" s="199"/>
      <c r="J846" s="192"/>
      <c r="K846" s="193"/>
    </row>
    <row r="847" ht="37.5" customHeight="1">
      <c r="B847" s="186" t="str">
        <f t="shared" si="8"/>
        <v>Unused</v>
      </c>
      <c r="C847" s="187" t="s">
        <v>996</v>
      </c>
      <c r="D847" s="200"/>
      <c r="E847" s="200"/>
      <c r="F847" s="200"/>
      <c r="G847" s="200"/>
      <c r="H847" s="190"/>
      <c r="I847" s="191"/>
      <c r="J847" s="192"/>
      <c r="K847" s="193"/>
    </row>
    <row r="848" ht="37.5" customHeight="1">
      <c r="B848" s="186" t="str">
        <f t="shared" si="8"/>
        <v>Unused</v>
      </c>
      <c r="C848" s="194" t="s">
        <v>997</v>
      </c>
      <c r="D848" s="197"/>
      <c r="E848" s="197"/>
      <c r="F848" s="197"/>
      <c r="G848" s="197"/>
      <c r="H848" s="198"/>
      <c r="I848" s="199"/>
      <c r="J848" s="192"/>
      <c r="K848" s="193"/>
    </row>
    <row r="849" ht="37.5" customHeight="1">
      <c r="B849" s="186" t="str">
        <f t="shared" si="8"/>
        <v>Unused</v>
      </c>
      <c r="C849" s="187" t="s">
        <v>998</v>
      </c>
      <c r="D849" s="200"/>
      <c r="E849" s="200"/>
      <c r="F849" s="200"/>
      <c r="G849" s="200"/>
      <c r="H849" s="190"/>
      <c r="I849" s="191"/>
      <c r="J849" s="192"/>
      <c r="K849" s="193"/>
    </row>
    <row r="850" ht="37.5" customHeight="1">
      <c r="B850" s="186" t="str">
        <f t="shared" si="8"/>
        <v>Unused</v>
      </c>
      <c r="C850" s="194" t="s">
        <v>999</v>
      </c>
      <c r="D850" s="197"/>
      <c r="E850" s="197"/>
      <c r="F850" s="197"/>
      <c r="G850" s="197"/>
      <c r="H850" s="198"/>
      <c r="I850" s="199"/>
      <c r="J850" s="192"/>
      <c r="K850" s="193"/>
    </row>
    <row r="851" ht="37.5" customHeight="1">
      <c r="B851" s="186" t="str">
        <f t="shared" si="8"/>
        <v>Unused</v>
      </c>
      <c r="C851" s="187" t="s">
        <v>1000</v>
      </c>
      <c r="D851" s="200"/>
      <c r="E851" s="200"/>
      <c r="F851" s="200"/>
      <c r="G851" s="200"/>
      <c r="H851" s="190"/>
      <c r="I851" s="191"/>
      <c r="J851" s="192"/>
      <c r="K851" s="193"/>
    </row>
    <row r="852" ht="37.5" customHeight="1">
      <c r="B852" s="186" t="str">
        <f t="shared" si="8"/>
        <v>Unused</v>
      </c>
      <c r="C852" s="194" t="s">
        <v>1001</v>
      </c>
      <c r="D852" s="197"/>
      <c r="E852" s="197"/>
      <c r="F852" s="197"/>
      <c r="G852" s="197"/>
      <c r="H852" s="198"/>
      <c r="I852" s="199"/>
      <c r="J852" s="192"/>
      <c r="K852" s="193"/>
    </row>
    <row r="853" ht="37.5" customHeight="1">
      <c r="B853" s="186" t="str">
        <f t="shared" si="8"/>
        <v>Unused</v>
      </c>
      <c r="C853" s="187" t="s">
        <v>1002</v>
      </c>
      <c r="D853" s="200"/>
      <c r="E853" s="200"/>
      <c r="F853" s="200"/>
      <c r="G853" s="200"/>
      <c r="H853" s="190"/>
      <c r="I853" s="191"/>
      <c r="J853" s="192"/>
      <c r="K853" s="193"/>
    </row>
    <row r="854" ht="37.5" customHeight="1">
      <c r="B854" s="186" t="str">
        <f t="shared" si="8"/>
        <v>Unused</v>
      </c>
      <c r="C854" s="194" t="s">
        <v>1003</v>
      </c>
      <c r="D854" s="197"/>
      <c r="E854" s="197"/>
      <c r="F854" s="197"/>
      <c r="G854" s="197"/>
      <c r="H854" s="198"/>
      <c r="I854" s="199"/>
      <c r="J854" s="192"/>
      <c r="K854" s="193"/>
    </row>
    <row r="855" ht="37.5" customHeight="1">
      <c r="B855" s="186" t="str">
        <f t="shared" si="8"/>
        <v>Unused</v>
      </c>
      <c r="C855" s="187" t="s">
        <v>1004</v>
      </c>
      <c r="D855" s="200"/>
      <c r="E855" s="200"/>
      <c r="F855" s="200"/>
      <c r="G855" s="200"/>
      <c r="H855" s="190"/>
      <c r="I855" s="191"/>
      <c r="J855" s="192"/>
      <c r="K855" s="193"/>
    </row>
    <row r="856" ht="37.5" customHeight="1">
      <c r="B856" s="186" t="str">
        <f t="shared" si="8"/>
        <v>Unused</v>
      </c>
      <c r="C856" s="194" t="s">
        <v>1005</v>
      </c>
      <c r="D856" s="197"/>
      <c r="E856" s="197"/>
      <c r="F856" s="197"/>
      <c r="G856" s="197"/>
      <c r="H856" s="198"/>
      <c r="I856" s="199"/>
      <c r="J856" s="192"/>
      <c r="K856" s="193"/>
    </row>
    <row r="857" ht="37.5" customHeight="1">
      <c r="B857" s="186" t="str">
        <f t="shared" si="8"/>
        <v>Unused</v>
      </c>
      <c r="C857" s="187" t="s">
        <v>1006</v>
      </c>
      <c r="D857" s="200"/>
      <c r="E857" s="200"/>
      <c r="F857" s="200"/>
      <c r="G857" s="200"/>
      <c r="H857" s="190"/>
      <c r="I857" s="191"/>
      <c r="J857" s="192"/>
      <c r="K857" s="193"/>
    </row>
    <row r="858" ht="37.5" customHeight="1">
      <c r="B858" s="186" t="str">
        <f t="shared" si="8"/>
        <v>Unused</v>
      </c>
      <c r="C858" s="194" t="s">
        <v>1007</v>
      </c>
      <c r="D858" s="197"/>
      <c r="E858" s="197"/>
      <c r="F858" s="197"/>
      <c r="G858" s="197"/>
      <c r="H858" s="198"/>
      <c r="I858" s="199"/>
      <c r="J858" s="192"/>
      <c r="K858" s="193"/>
    </row>
    <row r="859" ht="37.5" customHeight="1">
      <c r="B859" s="186" t="str">
        <f t="shared" si="8"/>
        <v>Unused</v>
      </c>
      <c r="C859" s="187" t="s">
        <v>1008</v>
      </c>
      <c r="D859" s="200"/>
      <c r="E859" s="200"/>
      <c r="F859" s="200"/>
      <c r="G859" s="200"/>
      <c r="H859" s="190"/>
      <c r="I859" s="191"/>
      <c r="J859" s="192"/>
      <c r="K859" s="193"/>
    </row>
    <row r="860" ht="37.5" customHeight="1">
      <c r="B860" s="186" t="str">
        <f t="shared" si="8"/>
        <v>Unused</v>
      </c>
      <c r="C860" s="194" t="s">
        <v>1009</v>
      </c>
      <c r="D860" s="197"/>
      <c r="E860" s="197"/>
      <c r="F860" s="197"/>
      <c r="G860" s="197"/>
      <c r="H860" s="198"/>
      <c r="I860" s="199"/>
      <c r="J860" s="192"/>
      <c r="K860" s="193"/>
    </row>
    <row r="861" ht="37.5" customHeight="1">
      <c r="B861" s="186" t="str">
        <f t="shared" si="8"/>
        <v>Unused</v>
      </c>
      <c r="C861" s="187" t="s">
        <v>1010</v>
      </c>
      <c r="D861" s="200"/>
      <c r="E861" s="200"/>
      <c r="F861" s="200"/>
      <c r="G861" s="200"/>
      <c r="H861" s="190"/>
      <c r="I861" s="191"/>
      <c r="J861" s="192"/>
      <c r="K861" s="193"/>
    </row>
    <row r="862" ht="37.5" customHeight="1">
      <c r="B862" s="186" t="str">
        <f t="shared" si="8"/>
        <v>Unused</v>
      </c>
      <c r="C862" s="194" t="s">
        <v>1011</v>
      </c>
      <c r="D862" s="197"/>
      <c r="E862" s="197"/>
      <c r="F862" s="197"/>
      <c r="G862" s="197"/>
      <c r="H862" s="198"/>
      <c r="I862" s="199"/>
      <c r="J862" s="192"/>
      <c r="K862" s="193"/>
    </row>
    <row r="863" ht="37.5" customHeight="1">
      <c r="B863" s="186" t="str">
        <f t="shared" si="8"/>
        <v>Unused</v>
      </c>
      <c r="C863" s="187" t="s">
        <v>1012</v>
      </c>
      <c r="D863" s="200"/>
      <c r="E863" s="200"/>
      <c r="F863" s="200"/>
      <c r="G863" s="200"/>
      <c r="H863" s="190"/>
      <c r="I863" s="191"/>
      <c r="J863" s="192"/>
      <c r="K863" s="193"/>
    </row>
    <row r="864" ht="37.5" customHeight="1">
      <c r="B864" s="186" t="str">
        <f t="shared" si="8"/>
        <v>Unused</v>
      </c>
      <c r="C864" s="194" t="s">
        <v>1013</v>
      </c>
      <c r="D864" s="197"/>
      <c r="E864" s="197"/>
      <c r="F864" s="197"/>
      <c r="G864" s="197"/>
      <c r="H864" s="198"/>
      <c r="I864" s="199"/>
      <c r="J864" s="192"/>
      <c r="K864" s="193"/>
    </row>
    <row r="865" ht="37.5" customHeight="1">
      <c r="B865" s="186" t="str">
        <f t="shared" si="8"/>
        <v>Unused</v>
      </c>
      <c r="C865" s="187" t="s">
        <v>1014</v>
      </c>
      <c r="D865" s="200"/>
      <c r="E865" s="200"/>
      <c r="F865" s="200"/>
      <c r="G865" s="200"/>
      <c r="H865" s="190"/>
      <c r="I865" s="191"/>
      <c r="J865" s="192"/>
      <c r="K865" s="193"/>
    </row>
    <row r="866" ht="37.5" customHeight="1">
      <c r="B866" s="186" t="str">
        <f t="shared" si="8"/>
        <v>Unused</v>
      </c>
      <c r="C866" s="194" t="s">
        <v>1015</v>
      </c>
      <c r="D866" s="197"/>
      <c r="E866" s="197"/>
      <c r="F866" s="197"/>
      <c r="G866" s="197"/>
      <c r="H866" s="198"/>
      <c r="I866" s="199"/>
      <c r="J866" s="192"/>
      <c r="K866" s="193"/>
    </row>
    <row r="867" ht="37.5" customHeight="1">
      <c r="B867" s="186" t="str">
        <f t="shared" si="8"/>
        <v>Unused</v>
      </c>
      <c r="C867" s="187" t="s">
        <v>1016</v>
      </c>
      <c r="D867" s="200"/>
      <c r="E867" s="200"/>
      <c r="F867" s="200"/>
      <c r="G867" s="200"/>
      <c r="H867" s="190"/>
      <c r="I867" s="191"/>
      <c r="J867" s="192"/>
      <c r="K867" s="193"/>
    </row>
    <row r="868" ht="37.5" customHeight="1">
      <c r="B868" s="186" t="str">
        <f t="shared" si="8"/>
        <v>Unused</v>
      </c>
      <c r="C868" s="194" t="s">
        <v>1017</v>
      </c>
      <c r="D868" s="197"/>
      <c r="E868" s="197"/>
      <c r="F868" s="197"/>
      <c r="G868" s="197"/>
      <c r="H868" s="198"/>
      <c r="I868" s="199"/>
      <c r="J868" s="192"/>
      <c r="K868" s="193"/>
    </row>
    <row r="869" ht="37.5" customHeight="1">
      <c r="B869" s="186" t="str">
        <f t="shared" si="8"/>
        <v>Unused</v>
      </c>
      <c r="C869" s="187" t="s">
        <v>1018</v>
      </c>
      <c r="D869" s="200"/>
      <c r="E869" s="200"/>
      <c r="F869" s="200"/>
      <c r="G869" s="200"/>
      <c r="H869" s="190"/>
      <c r="I869" s="191"/>
      <c r="J869" s="192"/>
      <c r="K869" s="193"/>
    </row>
    <row r="870" ht="37.5" customHeight="1">
      <c r="B870" s="186" t="str">
        <f t="shared" si="8"/>
        <v>Unused</v>
      </c>
      <c r="C870" s="194" t="s">
        <v>1019</v>
      </c>
      <c r="D870" s="197"/>
      <c r="E870" s="197"/>
      <c r="F870" s="197"/>
      <c r="G870" s="197"/>
      <c r="H870" s="198"/>
      <c r="I870" s="199"/>
      <c r="J870" s="192"/>
      <c r="K870" s="193"/>
    </row>
    <row r="871" ht="37.5" customHeight="1">
      <c r="B871" s="186" t="str">
        <f t="shared" si="8"/>
        <v>Unused</v>
      </c>
      <c r="C871" s="187" t="s">
        <v>1020</v>
      </c>
      <c r="D871" s="200"/>
      <c r="E871" s="200"/>
      <c r="F871" s="200"/>
      <c r="G871" s="200"/>
      <c r="H871" s="190"/>
      <c r="I871" s="191"/>
      <c r="J871" s="192"/>
      <c r="K871" s="193"/>
    </row>
    <row r="872" ht="37.5" customHeight="1">
      <c r="B872" s="186" t="str">
        <f t="shared" si="8"/>
        <v>Unused</v>
      </c>
      <c r="C872" s="194" t="s">
        <v>1021</v>
      </c>
      <c r="D872" s="197"/>
      <c r="E872" s="197"/>
      <c r="F872" s="197"/>
      <c r="G872" s="197"/>
      <c r="H872" s="198"/>
      <c r="I872" s="199"/>
      <c r="J872" s="192"/>
      <c r="K872" s="193"/>
    </row>
    <row r="873" ht="37.5" customHeight="1">
      <c r="B873" s="186" t="str">
        <f t="shared" si="8"/>
        <v>Unused</v>
      </c>
      <c r="C873" s="187" t="s">
        <v>1022</v>
      </c>
      <c r="D873" s="200"/>
      <c r="E873" s="200"/>
      <c r="F873" s="200"/>
      <c r="G873" s="200"/>
      <c r="H873" s="190"/>
      <c r="I873" s="191"/>
      <c r="J873" s="192"/>
      <c r="K873" s="193"/>
    </row>
    <row r="874" ht="37.5" customHeight="1">
      <c r="B874" s="186" t="str">
        <f t="shared" si="8"/>
        <v>Unused</v>
      </c>
      <c r="C874" s="194" t="s">
        <v>1023</v>
      </c>
      <c r="D874" s="197"/>
      <c r="E874" s="197"/>
      <c r="F874" s="197"/>
      <c r="G874" s="197"/>
      <c r="H874" s="198"/>
      <c r="I874" s="199"/>
      <c r="J874" s="192"/>
      <c r="K874" s="193"/>
    </row>
    <row r="875" ht="37.5" customHeight="1">
      <c r="B875" s="186" t="str">
        <f t="shared" si="8"/>
        <v>Unused</v>
      </c>
      <c r="C875" s="187" t="s">
        <v>1024</v>
      </c>
      <c r="D875" s="200"/>
      <c r="E875" s="200"/>
      <c r="F875" s="200"/>
      <c r="G875" s="200"/>
      <c r="H875" s="190"/>
      <c r="I875" s="191"/>
      <c r="J875" s="192"/>
      <c r="K875" s="193"/>
    </row>
    <row r="876" ht="37.5" customHeight="1">
      <c r="B876" s="186" t="str">
        <f t="shared" si="8"/>
        <v>Unused</v>
      </c>
      <c r="C876" s="194" t="s">
        <v>1025</v>
      </c>
      <c r="D876" s="197"/>
      <c r="E876" s="197"/>
      <c r="F876" s="197"/>
      <c r="G876" s="197"/>
      <c r="H876" s="198"/>
      <c r="I876" s="199"/>
      <c r="J876" s="192"/>
      <c r="K876" s="193"/>
    </row>
    <row r="877" ht="37.5" customHeight="1">
      <c r="B877" s="186" t="str">
        <f t="shared" si="8"/>
        <v>Unused</v>
      </c>
      <c r="C877" s="187" t="s">
        <v>1026</v>
      </c>
      <c r="D877" s="200"/>
      <c r="E877" s="200"/>
      <c r="F877" s="200"/>
      <c r="G877" s="200"/>
      <c r="H877" s="190"/>
      <c r="I877" s="191"/>
      <c r="J877" s="192"/>
      <c r="K877" s="193"/>
    </row>
    <row r="878" ht="37.5" customHeight="1">
      <c r="B878" s="186" t="str">
        <f t="shared" si="8"/>
        <v>Unused</v>
      </c>
      <c r="C878" s="194" t="s">
        <v>1027</v>
      </c>
      <c r="D878" s="197"/>
      <c r="E878" s="197"/>
      <c r="F878" s="197"/>
      <c r="G878" s="197"/>
      <c r="H878" s="198"/>
      <c r="I878" s="199"/>
      <c r="J878" s="192"/>
      <c r="K878" s="193"/>
    </row>
    <row r="879" ht="37.5" customHeight="1">
      <c r="B879" s="186" t="str">
        <f t="shared" si="8"/>
        <v>Unused</v>
      </c>
      <c r="C879" s="187" t="s">
        <v>1028</v>
      </c>
      <c r="D879" s="200"/>
      <c r="E879" s="200"/>
      <c r="F879" s="200"/>
      <c r="G879" s="200"/>
      <c r="H879" s="190"/>
      <c r="I879" s="191"/>
      <c r="J879" s="192"/>
      <c r="K879" s="193"/>
    </row>
    <row r="880" ht="37.5" customHeight="1">
      <c r="B880" s="186" t="str">
        <f t="shared" si="8"/>
        <v>Unused</v>
      </c>
      <c r="C880" s="194" t="s">
        <v>1029</v>
      </c>
      <c r="D880" s="197"/>
      <c r="E880" s="197"/>
      <c r="F880" s="197"/>
      <c r="G880" s="197"/>
      <c r="H880" s="198"/>
      <c r="I880" s="199"/>
      <c r="J880" s="192"/>
      <c r="K880" s="193"/>
    </row>
    <row r="881" ht="37.5" customHeight="1">
      <c r="B881" s="186" t="str">
        <f t="shared" si="8"/>
        <v>Unused</v>
      </c>
      <c r="C881" s="187" t="s">
        <v>1030</v>
      </c>
      <c r="D881" s="200"/>
      <c r="E881" s="200"/>
      <c r="F881" s="200"/>
      <c r="G881" s="200"/>
      <c r="H881" s="190"/>
      <c r="I881" s="191"/>
      <c r="J881" s="192"/>
      <c r="K881" s="193"/>
    </row>
    <row r="882" ht="37.5" customHeight="1">
      <c r="B882" s="186" t="str">
        <f t="shared" si="8"/>
        <v>Unused</v>
      </c>
      <c r="C882" s="194" t="s">
        <v>1031</v>
      </c>
      <c r="D882" s="197"/>
      <c r="E882" s="197"/>
      <c r="F882" s="197"/>
      <c r="G882" s="197"/>
      <c r="H882" s="198"/>
      <c r="I882" s="199"/>
      <c r="J882" s="192"/>
      <c r="K882" s="193"/>
    </row>
    <row r="883" ht="37.5" customHeight="1">
      <c r="B883" s="186" t="str">
        <f t="shared" si="8"/>
        <v>Unused</v>
      </c>
      <c r="C883" s="187" t="s">
        <v>1032</v>
      </c>
      <c r="D883" s="200"/>
      <c r="E883" s="200"/>
      <c r="F883" s="200"/>
      <c r="G883" s="200"/>
      <c r="H883" s="190"/>
      <c r="I883" s="191"/>
      <c r="J883" s="192"/>
      <c r="K883" s="193"/>
    </row>
    <row r="884" ht="37.5" customHeight="1">
      <c r="B884" s="186" t="str">
        <f t="shared" si="8"/>
        <v>Unused</v>
      </c>
      <c r="C884" s="194" t="s">
        <v>1033</v>
      </c>
      <c r="D884" s="197"/>
      <c r="E884" s="197"/>
      <c r="F884" s="197"/>
      <c r="G884" s="197"/>
      <c r="H884" s="198"/>
      <c r="I884" s="199"/>
      <c r="J884" s="192"/>
      <c r="K884" s="193"/>
    </row>
    <row r="885" ht="37.5" customHeight="1">
      <c r="B885" s="186" t="str">
        <f t="shared" si="8"/>
        <v>Unused</v>
      </c>
      <c r="C885" s="187" t="s">
        <v>1034</v>
      </c>
      <c r="D885" s="200"/>
      <c r="E885" s="200"/>
      <c r="F885" s="200"/>
      <c r="G885" s="200"/>
      <c r="H885" s="190"/>
      <c r="I885" s="191"/>
      <c r="J885" s="192"/>
      <c r="K885" s="193"/>
    </row>
    <row r="886" ht="37.5" customHeight="1">
      <c r="B886" s="186" t="str">
        <f t="shared" si="8"/>
        <v>Unused</v>
      </c>
      <c r="C886" s="194" t="s">
        <v>1035</v>
      </c>
      <c r="D886" s="197"/>
      <c r="E886" s="197"/>
      <c r="F886" s="197"/>
      <c r="G886" s="197"/>
      <c r="H886" s="198"/>
      <c r="I886" s="199"/>
      <c r="J886" s="192"/>
      <c r="K886" s="193"/>
    </row>
    <row r="887" ht="37.5" customHeight="1">
      <c r="B887" s="186" t="str">
        <f t="shared" si="8"/>
        <v>Unused</v>
      </c>
      <c r="C887" s="187" t="s">
        <v>1036</v>
      </c>
      <c r="D887" s="200"/>
      <c r="E887" s="200"/>
      <c r="F887" s="200"/>
      <c r="G887" s="200"/>
      <c r="H887" s="190"/>
      <c r="I887" s="191"/>
      <c r="J887" s="192"/>
      <c r="K887" s="193"/>
    </row>
    <row r="888" ht="37.5" customHeight="1">
      <c r="B888" s="186" t="str">
        <f t="shared" si="8"/>
        <v>Unused</v>
      </c>
      <c r="C888" s="194" t="s">
        <v>1037</v>
      </c>
      <c r="D888" s="197"/>
      <c r="E888" s="197"/>
      <c r="F888" s="197"/>
      <c r="G888" s="197"/>
      <c r="H888" s="198"/>
      <c r="I888" s="199"/>
      <c r="J888" s="192"/>
      <c r="K888" s="193"/>
    </row>
    <row r="889" ht="37.5" customHeight="1">
      <c r="B889" s="186" t="str">
        <f t="shared" si="8"/>
        <v>Unused</v>
      </c>
      <c r="C889" s="187" t="s">
        <v>1038</v>
      </c>
      <c r="D889" s="200"/>
      <c r="E889" s="200"/>
      <c r="F889" s="200"/>
      <c r="G889" s="200"/>
      <c r="H889" s="190"/>
      <c r="I889" s="191"/>
      <c r="J889" s="192"/>
      <c r="K889" s="193"/>
    </row>
    <row r="890" ht="37.5" customHeight="1">
      <c r="B890" s="186" t="str">
        <f t="shared" si="8"/>
        <v>Unused</v>
      </c>
      <c r="C890" s="194" t="s">
        <v>1039</v>
      </c>
      <c r="D890" s="197"/>
      <c r="E890" s="197"/>
      <c r="F890" s="197"/>
      <c r="G890" s="197"/>
      <c r="H890" s="198"/>
      <c r="I890" s="199"/>
      <c r="J890" s="192"/>
      <c r="K890" s="193"/>
    </row>
    <row r="891" ht="37.5" customHeight="1">
      <c r="B891" s="186" t="str">
        <f t="shared" si="8"/>
        <v>Unused</v>
      </c>
      <c r="C891" s="187" t="s">
        <v>1040</v>
      </c>
      <c r="D891" s="200"/>
      <c r="E891" s="200"/>
      <c r="F891" s="200"/>
      <c r="G891" s="200"/>
      <c r="H891" s="190"/>
      <c r="I891" s="191"/>
      <c r="J891" s="192"/>
      <c r="K891" s="193"/>
    </row>
    <row r="892" ht="37.5" customHeight="1">
      <c r="B892" s="186" t="str">
        <f t="shared" si="8"/>
        <v>Unused</v>
      </c>
      <c r="C892" s="194" t="s">
        <v>1041</v>
      </c>
      <c r="D892" s="197"/>
      <c r="E892" s="197"/>
      <c r="F892" s="197"/>
      <c r="G892" s="197"/>
      <c r="H892" s="198"/>
      <c r="I892" s="199"/>
      <c r="J892" s="192"/>
      <c r="K892" s="193"/>
    </row>
    <row r="893" ht="37.5" customHeight="1">
      <c r="B893" s="186" t="str">
        <f t="shared" si="8"/>
        <v>Unused</v>
      </c>
      <c r="C893" s="187" t="s">
        <v>1042</v>
      </c>
      <c r="D893" s="200"/>
      <c r="E893" s="200"/>
      <c r="F893" s="200"/>
      <c r="G893" s="200"/>
      <c r="H893" s="190"/>
      <c r="I893" s="191"/>
      <c r="J893" s="192"/>
      <c r="K893" s="193"/>
    </row>
    <row r="894" ht="37.5" customHeight="1">
      <c r="B894" s="186" t="str">
        <f t="shared" si="8"/>
        <v>Unused</v>
      </c>
      <c r="C894" s="194" t="s">
        <v>1043</v>
      </c>
      <c r="D894" s="197"/>
      <c r="E894" s="197"/>
      <c r="F894" s="197"/>
      <c r="G894" s="197"/>
      <c r="H894" s="198"/>
      <c r="I894" s="199"/>
      <c r="J894" s="192"/>
      <c r="K894" s="193"/>
    </row>
    <row r="895" ht="37.5" customHeight="1">
      <c r="B895" s="186" t="str">
        <f t="shared" si="8"/>
        <v>Unused</v>
      </c>
      <c r="C895" s="187" t="s">
        <v>1044</v>
      </c>
      <c r="D895" s="200"/>
      <c r="E895" s="200"/>
      <c r="F895" s="200"/>
      <c r="G895" s="200"/>
      <c r="H895" s="190"/>
      <c r="I895" s="191"/>
      <c r="J895" s="192"/>
      <c r="K895" s="193"/>
    </row>
    <row r="896" ht="37.5" customHeight="1">
      <c r="B896" s="186" t="str">
        <f t="shared" si="8"/>
        <v>Unused</v>
      </c>
      <c r="C896" s="194" t="s">
        <v>1045</v>
      </c>
      <c r="D896" s="197"/>
      <c r="E896" s="197"/>
      <c r="F896" s="197"/>
      <c r="G896" s="197"/>
      <c r="H896" s="198"/>
      <c r="I896" s="199"/>
      <c r="J896" s="192"/>
      <c r="K896" s="193"/>
    </row>
    <row r="897" ht="37.5" customHeight="1">
      <c r="B897" s="186" t="str">
        <f t="shared" si="8"/>
        <v>Unused</v>
      </c>
      <c r="C897" s="187" t="s">
        <v>1046</v>
      </c>
      <c r="D897" s="200"/>
      <c r="E897" s="200"/>
      <c r="F897" s="200"/>
      <c r="G897" s="200"/>
      <c r="H897" s="190"/>
      <c r="I897" s="191"/>
      <c r="J897" s="192"/>
      <c r="K897" s="193"/>
    </row>
    <row r="898" ht="37.5" customHeight="1">
      <c r="B898" s="186" t="str">
        <f t="shared" si="8"/>
        <v>Unused</v>
      </c>
      <c r="C898" s="194" t="s">
        <v>1047</v>
      </c>
      <c r="D898" s="197"/>
      <c r="E898" s="197"/>
      <c r="F898" s="197"/>
      <c r="G898" s="197"/>
      <c r="H898" s="198"/>
      <c r="I898" s="199"/>
      <c r="J898" s="192"/>
      <c r="K898" s="193"/>
    </row>
    <row r="899" ht="37.5" customHeight="1">
      <c r="B899" s="186" t="str">
        <f t="shared" si="8"/>
        <v>Unused</v>
      </c>
      <c r="C899" s="187" t="s">
        <v>1048</v>
      </c>
      <c r="D899" s="200"/>
      <c r="E899" s="200"/>
      <c r="F899" s="200"/>
      <c r="G899" s="200"/>
      <c r="H899" s="190"/>
      <c r="I899" s="191"/>
      <c r="J899" s="192"/>
      <c r="K899" s="193"/>
    </row>
    <row r="900" ht="37.5" customHeight="1">
      <c r="B900" s="186" t="str">
        <f t="shared" si="8"/>
        <v>Unused</v>
      </c>
      <c r="C900" s="194" t="s">
        <v>1049</v>
      </c>
      <c r="D900" s="197"/>
      <c r="E900" s="197"/>
      <c r="F900" s="197"/>
      <c r="G900" s="197"/>
      <c r="H900" s="198"/>
      <c r="I900" s="199"/>
      <c r="J900" s="192"/>
      <c r="K900" s="193"/>
    </row>
    <row r="901" ht="37.5" customHeight="1">
      <c r="B901" s="186" t="str">
        <f t="shared" si="8"/>
        <v>Unused</v>
      </c>
      <c r="C901" s="187" t="s">
        <v>1050</v>
      </c>
      <c r="D901" s="200"/>
      <c r="E901" s="200"/>
      <c r="F901" s="200"/>
      <c r="G901" s="200"/>
      <c r="H901" s="190"/>
      <c r="I901" s="191"/>
      <c r="J901" s="192"/>
      <c r="K901" s="193"/>
    </row>
    <row r="902" ht="37.5" customHeight="1">
      <c r="B902" s="186" t="str">
        <f t="shared" si="8"/>
        <v>Unused</v>
      </c>
      <c r="C902" s="194" t="s">
        <v>1051</v>
      </c>
      <c r="D902" s="197"/>
      <c r="E902" s="197"/>
      <c r="F902" s="197"/>
      <c r="G902" s="197"/>
      <c r="H902" s="198"/>
      <c r="I902" s="199"/>
      <c r="J902" s="192"/>
      <c r="K902" s="193"/>
    </row>
    <row r="903" ht="37.5" customHeight="1">
      <c r="B903" s="186" t="str">
        <f t="shared" si="8"/>
        <v>Unused</v>
      </c>
      <c r="C903" s="187" t="s">
        <v>1052</v>
      </c>
      <c r="D903" s="200"/>
      <c r="E903" s="200"/>
      <c r="F903" s="200"/>
      <c r="G903" s="200"/>
      <c r="H903" s="190"/>
      <c r="I903" s="191"/>
      <c r="J903" s="192"/>
      <c r="K903" s="193"/>
    </row>
    <row r="904" ht="37.5" customHeight="1">
      <c r="B904" s="186" t="str">
        <f t="shared" si="8"/>
        <v>Unused</v>
      </c>
      <c r="C904" s="194" t="s">
        <v>1053</v>
      </c>
      <c r="D904" s="197"/>
      <c r="E904" s="197"/>
      <c r="F904" s="197"/>
      <c r="G904" s="197"/>
      <c r="H904" s="198"/>
      <c r="I904" s="199"/>
      <c r="J904" s="192"/>
      <c r="K904" s="193"/>
    </row>
    <row r="905" ht="37.5" customHeight="1">
      <c r="B905" s="186" t="str">
        <f t="shared" si="8"/>
        <v>Unused</v>
      </c>
      <c r="C905" s="187" t="s">
        <v>1054</v>
      </c>
      <c r="D905" s="200"/>
      <c r="E905" s="200"/>
      <c r="F905" s="200"/>
      <c r="G905" s="200"/>
      <c r="H905" s="190"/>
      <c r="I905" s="191"/>
      <c r="J905" s="192"/>
      <c r="K905" s="193"/>
    </row>
    <row r="906" ht="37.5" customHeight="1">
      <c r="B906" s="186" t="str">
        <f t="shared" si="8"/>
        <v>Unused</v>
      </c>
      <c r="C906" s="194" t="s">
        <v>1055</v>
      </c>
      <c r="D906" s="197"/>
      <c r="E906" s="197"/>
      <c r="F906" s="197"/>
      <c r="G906" s="197"/>
      <c r="H906" s="198"/>
      <c r="I906" s="199"/>
      <c r="J906" s="192"/>
      <c r="K906" s="193"/>
    </row>
    <row r="907" ht="37.5" customHeight="1">
      <c r="B907" s="186" t="str">
        <f t="shared" si="8"/>
        <v>Unused</v>
      </c>
      <c r="C907" s="187" t="s">
        <v>1056</v>
      </c>
      <c r="D907" s="200"/>
      <c r="E907" s="200"/>
      <c r="F907" s="200"/>
      <c r="G907" s="200"/>
      <c r="H907" s="190"/>
      <c r="I907" s="191"/>
      <c r="J907" s="192"/>
      <c r="K907" s="193"/>
    </row>
    <row r="908" ht="37.5" customHeight="1">
      <c r="B908" s="186" t="str">
        <f t="shared" si="8"/>
        <v>Unused</v>
      </c>
      <c r="C908" s="194" t="s">
        <v>1057</v>
      </c>
      <c r="D908" s="197"/>
      <c r="E908" s="197"/>
      <c r="F908" s="197"/>
      <c r="G908" s="197"/>
      <c r="H908" s="198"/>
      <c r="I908" s="199"/>
      <c r="J908" s="192"/>
      <c r="K908" s="193"/>
    </row>
    <row r="909" ht="37.5" customHeight="1">
      <c r="B909" s="186" t="str">
        <f t="shared" si="8"/>
        <v>Unused</v>
      </c>
      <c r="C909" s="187" t="s">
        <v>1058</v>
      </c>
      <c r="D909" s="200"/>
      <c r="E909" s="200"/>
      <c r="F909" s="200"/>
      <c r="G909" s="200"/>
      <c r="H909" s="190"/>
      <c r="I909" s="191"/>
      <c r="J909" s="192"/>
      <c r="K909" s="193"/>
    </row>
    <row r="910" ht="37.5" customHeight="1">
      <c r="B910" s="186" t="str">
        <f t="shared" si="8"/>
        <v>Unused</v>
      </c>
      <c r="C910" s="194" t="s">
        <v>1059</v>
      </c>
      <c r="D910" s="197"/>
      <c r="E910" s="197"/>
      <c r="F910" s="197"/>
      <c r="G910" s="197"/>
      <c r="H910" s="198"/>
      <c r="I910" s="199"/>
      <c r="J910" s="192"/>
      <c r="K910" s="193"/>
    </row>
    <row r="911" ht="37.5" customHeight="1">
      <c r="B911" s="186" t="str">
        <f t="shared" si="8"/>
        <v>Unused</v>
      </c>
      <c r="C911" s="187" t="s">
        <v>1060</v>
      </c>
      <c r="D911" s="200"/>
      <c r="E911" s="200"/>
      <c r="F911" s="200"/>
      <c r="G911" s="200"/>
      <c r="H911" s="190"/>
      <c r="I911" s="191"/>
      <c r="J911" s="192"/>
      <c r="K911" s="193"/>
    </row>
    <row r="912" ht="37.5" customHeight="1">
      <c r="B912" s="186" t="str">
        <f t="shared" si="8"/>
        <v>Unused</v>
      </c>
      <c r="C912" s="194" t="s">
        <v>1061</v>
      </c>
      <c r="D912" s="197"/>
      <c r="E912" s="197"/>
      <c r="F912" s="197"/>
      <c r="G912" s="197"/>
      <c r="H912" s="198"/>
      <c r="I912" s="199"/>
      <c r="J912" s="192"/>
      <c r="K912" s="193"/>
    </row>
    <row r="913" ht="37.5" customHeight="1">
      <c r="B913" s="186" t="str">
        <f t="shared" si="8"/>
        <v>Unused</v>
      </c>
      <c r="C913" s="187" t="s">
        <v>1062</v>
      </c>
      <c r="D913" s="200"/>
      <c r="E913" s="200"/>
      <c r="F913" s="200"/>
      <c r="G913" s="200"/>
      <c r="H913" s="190"/>
      <c r="I913" s="191"/>
      <c r="J913" s="192"/>
      <c r="K913" s="193"/>
    </row>
    <row r="914" ht="37.5" customHeight="1">
      <c r="B914" s="186" t="str">
        <f t="shared" si="8"/>
        <v>Unused</v>
      </c>
      <c r="C914" s="194" t="s">
        <v>1063</v>
      </c>
      <c r="D914" s="197"/>
      <c r="E914" s="197"/>
      <c r="F914" s="197"/>
      <c r="G914" s="197"/>
      <c r="H914" s="198"/>
      <c r="I914" s="199"/>
      <c r="J914" s="192"/>
      <c r="K914" s="193"/>
    </row>
    <row r="915" ht="37.5" customHeight="1">
      <c r="B915" s="186" t="str">
        <f t="shared" si="8"/>
        <v>Unused</v>
      </c>
      <c r="C915" s="187" t="s">
        <v>1064</v>
      </c>
      <c r="D915" s="200"/>
      <c r="E915" s="200"/>
      <c r="F915" s="200"/>
      <c r="G915" s="200"/>
      <c r="H915" s="190"/>
      <c r="I915" s="191"/>
      <c r="J915" s="192"/>
      <c r="K915" s="193"/>
    </row>
    <row r="916" ht="37.5" customHeight="1">
      <c r="B916" s="186" t="str">
        <f t="shared" si="8"/>
        <v>Unused</v>
      </c>
      <c r="C916" s="194" t="s">
        <v>1065</v>
      </c>
      <c r="D916" s="197"/>
      <c r="E916" s="197"/>
      <c r="F916" s="197"/>
      <c r="G916" s="197"/>
      <c r="H916" s="198"/>
      <c r="I916" s="199"/>
      <c r="J916" s="192"/>
      <c r="K916" s="193"/>
    </row>
    <row r="917" ht="37.5" customHeight="1">
      <c r="B917" s="186" t="str">
        <f t="shared" si="8"/>
        <v>Unused</v>
      </c>
      <c r="C917" s="187" t="s">
        <v>1066</v>
      </c>
      <c r="D917" s="200"/>
      <c r="E917" s="200"/>
      <c r="F917" s="200"/>
      <c r="G917" s="200"/>
      <c r="H917" s="190"/>
      <c r="I917" s="191"/>
      <c r="J917" s="192"/>
      <c r="K917" s="193"/>
    </row>
    <row r="918" ht="37.5" customHeight="1">
      <c r="B918" s="186" t="str">
        <f t="shared" si="8"/>
        <v>Unused</v>
      </c>
      <c r="C918" s="194" t="s">
        <v>1067</v>
      </c>
      <c r="D918" s="197"/>
      <c r="E918" s="197"/>
      <c r="F918" s="197"/>
      <c r="G918" s="197"/>
      <c r="H918" s="198"/>
      <c r="I918" s="199"/>
      <c r="J918" s="192"/>
      <c r="K918" s="193"/>
    </row>
    <row r="919" ht="37.5" customHeight="1">
      <c r="B919" s="186" t="str">
        <f t="shared" si="8"/>
        <v>Unused</v>
      </c>
      <c r="C919" s="187" t="s">
        <v>1068</v>
      </c>
      <c r="D919" s="200"/>
      <c r="E919" s="200"/>
      <c r="F919" s="200"/>
      <c r="G919" s="200"/>
      <c r="H919" s="190"/>
      <c r="I919" s="191"/>
      <c r="J919" s="192"/>
      <c r="K919" s="193"/>
    </row>
    <row r="920" ht="37.5" customHeight="1">
      <c r="B920" s="186" t="str">
        <f t="shared" si="8"/>
        <v>Unused</v>
      </c>
      <c r="C920" s="194" t="s">
        <v>1069</v>
      </c>
      <c r="D920" s="197"/>
      <c r="E920" s="197"/>
      <c r="F920" s="197"/>
      <c r="G920" s="197"/>
      <c r="H920" s="198"/>
      <c r="I920" s="199"/>
      <c r="J920" s="192"/>
      <c r="K920" s="193"/>
    </row>
    <row r="921" ht="37.5" customHeight="1">
      <c r="B921" s="186" t="str">
        <f t="shared" si="8"/>
        <v>Unused</v>
      </c>
      <c r="C921" s="187" t="s">
        <v>1070</v>
      </c>
      <c r="D921" s="200"/>
      <c r="E921" s="200"/>
      <c r="F921" s="200"/>
      <c r="G921" s="200"/>
      <c r="H921" s="190"/>
      <c r="I921" s="191"/>
      <c r="J921" s="192"/>
      <c r="K921" s="193"/>
    </row>
    <row r="922" ht="37.5" customHeight="1">
      <c r="B922" s="186" t="str">
        <f t="shared" si="8"/>
        <v>Unused</v>
      </c>
      <c r="C922" s="194" t="s">
        <v>1071</v>
      </c>
      <c r="D922" s="197"/>
      <c r="E922" s="197"/>
      <c r="F922" s="197"/>
      <c r="G922" s="197"/>
      <c r="H922" s="198"/>
      <c r="I922" s="199"/>
      <c r="J922" s="192"/>
      <c r="K922" s="193"/>
    </row>
    <row r="923" ht="37.5" customHeight="1">
      <c r="B923" s="186" t="str">
        <f t="shared" si="8"/>
        <v>Unused</v>
      </c>
      <c r="C923" s="187" t="s">
        <v>1072</v>
      </c>
      <c r="D923" s="200"/>
      <c r="E923" s="200"/>
      <c r="F923" s="200"/>
      <c r="G923" s="200"/>
      <c r="H923" s="190"/>
      <c r="I923" s="191"/>
      <c r="J923" s="192"/>
      <c r="K923" s="193"/>
    </row>
    <row r="924" ht="37.5" customHeight="1">
      <c r="B924" s="186" t="str">
        <f t="shared" si="8"/>
        <v>Unused</v>
      </c>
      <c r="C924" s="194" t="s">
        <v>1073</v>
      </c>
      <c r="D924" s="197"/>
      <c r="E924" s="197"/>
      <c r="F924" s="197"/>
      <c r="G924" s="197"/>
      <c r="H924" s="198"/>
      <c r="I924" s="199"/>
      <c r="J924" s="192"/>
      <c r="K924" s="193"/>
    </row>
    <row r="925" ht="37.5" customHeight="1">
      <c r="B925" s="186" t="str">
        <f t="shared" si="8"/>
        <v>Unused</v>
      </c>
      <c r="C925" s="187" t="s">
        <v>1074</v>
      </c>
      <c r="D925" s="200"/>
      <c r="E925" s="200"/>
      <c r="F925" s="200"/>
      <c r="G925" s="200"/>
      <c r="H925" s="190"/>
      <c r="I925" s="191"/>
      <c r="J925" s="192"/>
      <c r="K925" s="193"/>
    </row>
    <row r="926" ht="37.5" customHeight="1">
      <c r="B926" s="186" t="str">
        <f t="shared" si="8"/>
        <v>Unused</v>
      </c>
      <c r="C926" s="194" t="s">
        <v>1075</v>
      </c>
      <c r="D926" s="197"/>
      <c r="E926" s="197"/>
      <c r="F926" s="197"/>
      <c r="G926" s="197"/>
      <c r="H926" s="198"/>
      <c r="I926" s="199"/>
      <c r="J926" s="192"/>
      <c r="K926" s="193"/>
    </row>
    <row r="927" ht="37.5" customHeight="1">
      <c r="B927" s="186" t="str">
        <f t="shared" si="8"/>
        <v>Unused</v>
      </c>
      <c r="C927" s="187" t="s">
        <v>1076</v>
      </c>
      <c r="D927" s="200"/>
      <c r="E927" s="200"/>
      <c r="F927" s="200"/>
      <c r="G927" s="200"/>
      <c r="H927" s="190"/>
      <c r="I927" s="191"/>
      <c r="J927" s="192"/>
      <c r="K927" s="193"/>
    </row>
    <row r="928" ht="37.5" customHeight="1">
      <c r="B928" s="186" t="str">
        <f t="shared" si="8"/>
        <v>Unused</v>
      </c>
      <c r="C928" s="194" t="s">
        <v>1077</v>
      </c>
      <c r="D928" s="197"/>
      <c r="E928" s="197"/>
      <c r="F928" s="197"/>
      <c r="G928" s="197"/>
      <c r="H928" s="198"/>
      <c r="I928" s="199"/>
      <c r="J928" s="192"/>
      <c r="K928" s="193"/>
    </row>
    <row r="929" ht="37.5" customHeight="1">
      <c r="B929" s="186" t="str">
        <f t="shared" si="8"/>
        <v>Unused</v>
      </c>
      <c r="C929" s="187" t="s">
        <v>1078</v>
      </c>
      <c r="D929" s="200"/>
      <c r="E929" s="200"/>
      <c r="F929" s="200"/>
      <c r="G929" s="200"/>
      <c r="H929" s="190"/>
      <c r="I929" s="191"/>
      <c r="J929" s="192"/>
      <c r="K929" s="193"/>
    </row>
    <row r="930" ht="37.5" customHeight="1">
      <c r="B930" s="186" t="str">
        <f t="shared" si="8"/>
        <v>Unused</v>
      </c>
      <c r="C930" s="194" t="s">
        <v>1079</v>
      </c>
      <c r="D930" s="197"/>
      <c r="E930" s="197"/>
      <c r="F930" s="197"/>
      <c r="G930" s="197"/>
      <c r="H930" s="198"/>
      <c r="I930" s="199"/>
      <c r="J930" s="192"/>
      <c r="K930" s="193"/>
    </row>
    <row r="931" ht="37.5" customHeight="1">
      <c r="B931" s="186" t="str">
        <f t="shared" si="8"/>
        <v>Unused</v>
      </c>
      <c r="C931" s="187" t="s">
        <v>1080</v>
      </c>
      <c r="D931" s="200"/>
      <c r="E931" s="200"/>
      <c r="F931" s="200"/>
      <c r="G931" s="200"/>
      <c r="H931" s="190"/>
      <c r="I931" s="191"/>
      <c r="J931" s="192"/>
      <c r="K931" s="193"/>
    </row>
    <row r="932" ht="37.5" customHeight="1">
      <c r="B932" s="186" t="str">
        <f t="shared" si="8"/>
        <v>Unused</v>
      </c>
      <c r="C932" s="194" t="s">
        <v>1081</v>
      </c>
      <c r="D932" s="197"/>
      <c r="E932" s="197"/>
      <c r="F932" s="197"/>
      <c r="G932" s="197"/>
      <c r="H932" s="198"/>
      <c r="I932" s="199"/>
      <c r="J932" s="192"/>
      <c r="K932" s="193"/>
    </row>
    <row r="933" ht="37.5" customHeight="1">
      <c r="B933" s="186" t="str">
        <f t="shared" si="8"/>
        <v>Unused</v>
      </c>
      <c r="C933" s="187" t="s">
        <v>1082</v>
      </c>
      <c r="D933" s="200"/>
      <c r="E933" s="200"/>
      <c r="F933" s="200"/>
      <c r="G933" s="200"/>
      <c r="H933" s="190"/>
      <c r="I933" s="191"/>
      <c r="J933" s="192"/>
      <c r="K933" s="193"/>
    </row>
    <row r="934" ht="37.5" customHeight="1">
      <c r="B934" s="186" t="str">
        <f t="shared" si="8"/>
        <v>Unused</v>
      </c>
      <c r="C934" s="194" t="s">
        <v>1083</v>
      </c>
      <c r="D934" s="197"/>
      <c r="E934" s="197"/>
      <c r="F934" s="197"/>
      <c r="G934" s="197"/>
      <c r="H934" s="198"/>
      <c r="I934" s="199"/>
      <c r="J934" s="192"/>
      <c r="K934" s="193"/>
    </row>
    <row r="935" ht="37.5" customHeight="1">
      <c r="B935" s="186" t="str">
        <f t="shared" si="8"/>
        <v>Unused</v>
      </c>
      <c r="C935" s="187" t="s">
        <v>1084</v>
      </c>
      <c r="D935" s="200"/>
      <c r="E935" s="200"/>
      <c r="F935" s="200"/>
      <c r="G935" s="200"/>
      <c r="H935" s="190"/>
      <c r="I935" s="191"/>
      <c r="J935" s="192"/>
      <c r="K935" s="193"/>
    </row>
    <row r="936" ht="37.5" customHeight="1">
      <c r="B936" s="186" t="str">
        <f t="shared" si="8"/>
        <v>Unused</v>
      </c>
      <c r="C936" s="194" t="s">
        <v>1085</v>
      </c>
      <c r="D936" s="197"/>
      <c r="E936" s="197"/>
      <c r="F936" s="197"/>
      <c r="G936" s="197"/>
      <c r="H936" s="198"/>
      <c r="I936" s="199"/>
      <c r="J936" s="192"/>
      <c r="K936" s="193"/>
    </row>
    <row r="937" ht="37.5" customHeight="1">
      <c r="B937" s="186" t="str">
        <f t="shared" si="8"/>
        <v>Unused</v>
      </c>
      <c r="C937" s="187" t="s">
        <v>1086</v>
      </c>
      <c r="D937" s="200"/>
      <c r="E937" s="200"/>
      <c r="F937" s="200"/>
      <c r="G937" s="200"/>
      <c r="H937" s="190"/>
      <c r="I937" s="191"/>
      <c r="J937" s="192"/>
      <c r="K937" s="193"/>
    </row>
    <row r="938" ht="37.5" customHeight="1">
      <c r="B938" s="186" t="str">
        <f t="shared" si="8"/>
        <v>Unused</v>
      </c>
      <c r="C938" s="194" t="s">
        <v>1087</v>
      </c>
      <c r="D938" s="197"/>
      <c r="E938" s="197"/>
      <c r="F938" s="197"/>
      <c r="G938" s="197"/>
      <c r="H938" s="198"/>
      <c r="I938" s="199"/>
      <c r="J938" s="192"/>
      <c r="K938" s="193"/>
    </row>
    <row r="939" ht="37.5" customHeight="1">
      <c r="B939" s="186" t="str">
        <f t="shared" si="8"/>
        <v>Unused</v>
      </c>
      <c r="C939" s="187" t="s">
        <v>1088</v>
      </c>
      <c r="D939" s="200"/>
      <c r="E939" s="200"/>
      <c r="F939" s="200"/>
      <c r="G939" s="200"/>
      <c r="H939" s="190"/>
      <c r="I939" s="191"/>
      <c r="J939" s="192"/>
      <c r="K939" s="193"/>
    </row>
    <row r="940" ht="37.5" customHeight="1">
      <c r="B940" s="186" t="str">
        <f t="shared" si="8"/>
        <v>Unused</v>
      </c>
      <c r="C940" s="194" t="s">
        <v>1089</v>
      </c>
      <c r="D940" s="197"/>
      <c r="E940" s="197"/>
      <c r="F940" s="197"/>
      <c r="G940" s="197"/>
      <c r="H940" s="198"/>
      <c r="I940" s="199"/>
      <c r="J940" s="192"/>
      <c r="K940" s="193"/>
    </row>
    <row r="941" ht="37.5" customHeight="1">
      <c r="B941" s="186" t="str">
        <f t="shared" si="8"/>
        <v>Unused</v>
      </c>
      <c r="C941" s="187" t="s">
        <v>1090</v>
      </c>
      <c r="D941" s="200"/>
      <c r="E941" s="200"/>
      <c r="F941" s="200"/>
      <c r="G941" s="200"/>
      <c r="H941" s="190"/>
      <c r="I941" s="191"/>
      <c r="J941" s="192"/>
      <c r="K941" s="193"/>
    </row>
    <row r="942" ht="37.5" customHeight="1">
      <c r="B942" s="186" t="str">
        <f t="shared" si="8"/>
        <v>Unused</v>
      </c>
      <c r="C942" s="194" t="s">
        <v>1091</v>
      </c>
      <c r="D942" s="197"/>
      <c r="E942" s="197"/>
      <c r="F942" s="197"/>
      <c r="G942" s="197"/>
      <c r="H942" s="198"/>
      <c r="I942" s="199"/>
      <c r="J942" s="192"/>
      <c r="K942" s="193"/>
    </row>
    <row r="943" ht="37.5" customHeight="1">
      <c r="B943" s="186" t="str">
        <f t="shared" si="8"/>
        <v>Unused</v>
      </c>
      <c r="C943" s="187" t="s">
        <v>1092</v>
      </c>
      <c r="D943" s="200"/>
      <c r="E943" s="200"/>
      <c r="F943" s="200"/>
      <c r="G943" s="200"/>
      <c r="H943" s="190"/>
      <c r="I943" s="191"/>
      <c r="J943" s="192"/>
      <c r="K943" s="193"/>
    </row>
    <row r="944" ht="37.5" customHeight="1">
      <c r="B944" s="186" t="str">
        <f t="shared" si="8"/>
        <v>Unused</v>
      </c>
      <c r="C944" s="194" t="s">
        <v>1093</v>
      </c>
      <c r="D944" s="197"/>
      <c r="E944" s="197"/>
      <c r="F944" s="197"/>
      <c r="G944" s="197"/>
      <c r="H944" s="198"/>
      <c r="I944" s="199"/>
      <c r="J944" s="192"/>
      <c r="K944" s="193"/>
    </row>
    <row r="945" ht="37.5" customHeight="1">
      <c r="B945" s="186" t="str">
        <f t="shared" si="8"/>
        <v>Unused</v>
      </c>
      <c r="C945" s="187" t="s">
        <v>1094</v>
      </c>
      <c r="D945" s="200"/>
      <c r="E945" s="200"/>
      <c r="F945" s="200"/>
      <c r="G945" s="200"/>
      <c r="H945" s="190"/>
      <c r="I945" s="191"/>
      <c r="J945" s="192"/>
      <c r="K945" s="193"/>
    </row>
    <row r="946" ht="37.5" customHeight="1">
      <c r="B946" s="186" t="str">
        <f t="shared" si="8"/>
        <v>Unused</v>
      </c>
      <c r="C946" s="194" t="s">
        <v>1095</v>
      </c>
      <c r="D946" s="197"/>
      <c r="E946" s="197"/>
      <c r="F946" s="197"/>
      <c r="G946" s="197"/>
      <c r="H946" s="198"/>
      <c r="I946" s="199"/>
      <c r="J946" s="192"/>
      <c r="K946" s="193"/>
    </row>
    <row r="947" ht="37.5" customHeight="1">
      <c r="B947" s="186" t="str">
        <f t="shared" si="8"/>
        <v>Unused</v>
      </c>
      <c r="C947" s="187" t="s">
        <v>1096</v>
      </c>
      <c r="D947" s="200"/>
      <c r="E947" s="200"/>
      <c r="F947" s="200"/>
      <c r="G947" s="200"/>
      <c r="H947" s="190"/>
      <c r="I947" s="191"/>
      <c r="J947" s="192"/>
      <c r="K947" s="193"/>
    </row>
    <row r="948" ht="37.5" customHeight="1">
      <c r="B948" s="186" t="str">
        <f t="shared" si="8"/>
        <v>Unused</v>
      </c>
      <c r="C948" s="194" t="s">
        <v>1097</v>
      </c>
      <c r="D948" s="197"/>
      <c r="E948" s="197"/>
      <c r="F948" s="197"/>
      <c r="G948" s="197"/>
      <c r="H948" s="198"/>
      <c r="I948" s="199"/>
      <c r="J948" s="192"/>
      <c r="K948" s="193"/>
    </row>
    <row r="949" ht="37.5" customHeight="1">
      <c r="B949" s="186" t="str">
        <f t="shared" si="8"/>
        <v>Unused</v>
      </c>
      <c r="C949" s="187" t="s">
        <v>1098</v>
      </c>
      <c r="D949" s="200"/>
      <c r="E949" s="200"/>
      <c r="F949" s="200"/>
      <c r="G949" s="200"/>
      <c r="H949" s="190"/>
      <c r="I949" s="191"/>
      <c r="J949" s="192"/>
      <c r="K949" s="193"/>
    </row>
    <row r="950" ht="37.5" customHeight="1">
      <c r="B950" s="186" t="str">
        <f t="shared" si="8"/>
        <v>Unused</v>
      </c>
      <c r="C950" s="194" t="s">
        <v>1099</v>
      </c>
      <c r="D950" s="197"/>
      <c r="E950" s="197"/>
      <c r="F950" s="197"/>
      <c r="G950" s="197"/>
      <c r="H950" s="198"/>
      <c r="I950" s="199"/>
      <c r="J950" s="192"/>
      <c r="K950" s="193"/>
    </row>
    <row r="951" ht="37.5" customHeight="1">
      <c r="B951" s="186" t="str">
        <f t="shared" si="8"/>
        <v>Unused</v>
      </c>
      <c r="C951" s="187" t="s">
        <v>1100</v>
      </c>
      <c r="D951" s="200"/>
      <c r="E951" s="200"/>
      <c r="F951" s="200"/>
      <c r="G951" s="200"/>
      <c r="H951" s="190"/>
      <c r="I951" s="191"/>
      <c r="J951" s="192"/>
      <c r="K951" s="193"/>
    </row>
    <row r="952" ht="37.5" customHeight="1">
      <c r="B952" s="186" t="str">
        <f t="shared" si="8"/>
        <v>Unused</v>
      </c>
      <c r="C952" s="194" t="s">
        <v>1101</v>
      </c>
      <c r="D952" s="197"/>
      <c r="E952" s="197"/>
      <c r="F952" s="197"/>
      <c r="G952" s="197"/>
      <c r="H952" s="198"/>
      <c r="I952" s="199"/>
      <c r="J952" s="192"/>
      <c r="K952" s="193"/>
    </row>
    <row r="953" ht="37.5" customHeight="1">
      <c r="B953" s="186" t="str">
        <f t="shared" si="8"/>
        <v>Unused</v>
      </c>
      <c r="C953" s="187" t="s">
        <v>1102</v>
      </c>
      <c r="D953" s="200"/>
      <c r="E953" s="200"/>
      <c r="F953" s="200"/>
      <c r="G953" s="200"/>
      <c r="H953" s="190"/>
      <c r="I953" s="191"/>
      <c r="J953" s="192"/>
      <c r="K953" s="193"/>
    </row>
    <row r="954" ht="37.5" customHeight="1">
      <c r="B954" s="186" t="str">
        <f t="shared" si="8"/>
        <v>Unused</v>
      </c>
      <c r="C954" s="194" t="s">
        <v>1103</v>
      </c>
      <c r="D954" s="197"/>
      <c r="E954" s="197"/>
      <c r="F954" s="197"/>
      <c r="G954" s="197"/>
      <c r="H954" s="198"/>
      <c r="I954" s="199"/>
      <c r="J954" s="192"/>
      <c r="K954" s="193"/>
    </row>
    <row r="955" ht="37.5" customHeight="1">
      <c r="B955" s="186" t="str">
        <f t="shared" si="8"/>
        <v>Unused</v>
      </c>
      <c r="C955" s="187" t="s">
        <v>1104</v>
      </c>
      <c r="D955" s="200"/>
      <c r="E955" s="200"/>
      <c r="F955" s="200"/>
      <c r="G955" s="200"/>
      <c r="H955" s="190"/>
      <c r="I955" s="191"/>
      <c r="J955" s="192"/>
      <c r="K955" s="193"/>
    </row>
    <row r="956" ht="37.5" customHeight="1">
      <c r="B956" s="186" t="str">
        <f t="shared" si="8"/>
        <v>Unused</v>
      </c>
      <c r="C956" s="194" t="s">
        <v>1105</v>
      </c>
      <c r="D956" s="197"/>
      <c r="E956" s="197"/>
      <c r="F956" s="197"/>
      <c r="G956" s="197"/>
      <c r="H956" s="198"/>
      <c r="I956" s="199"/>
      <c r="J956" s="192"/>
      <c r="K956" s="193"/>
    </row>
    <row r="957" ht="37.5" customHeight="1">
      <c r="B957" s="186" t="str">
        <f t="shared" si="8"/>
        <v>Unused</v>
      </c>
      <c r="C957" s="187" t="s">
        <v>1106</v>
      </c>
      <c r="D957" s="200"/>
      <c r="E957" s="200"/>
      <c r="F957" s="200"/>
      <c r="G957" s="200"/>
      <c r="H957" s="190"/>
      <c r="I957" s="191"/>
      <c r="J957" s="192"/>
      <c r="K957" s="193"/>
    </row>
    <row r="958" ht="37.5" customHeight="1">
      <c r="B958" s="186" t="str">
        <f t="shared" si="8"/>
        <v>Unused</v>
      </c>
      <c r="C958" s="194" t="s">
        <v>1107</v>
      </c>
      <c r="D958" s="197"/>
      <c r="E958" s="197"/>
      <c r="F958" s="197"/>
      <c r="G958" s="197"/>
      <c r="H958" s="198"/>
      <c r="I958" s="199"/>
      <c r="J958" s="192"/>
      <c r="K958" s="193"/>
    </row>
    <row r="959" ht="37.5" customHeight="1">
      <c r="B959" s="186" t="str">
        <f t="shared" si="8"/>
        <v>Unused</v>
      </c>
      <c r="C959" s="187" t="s">
        <v>1108</v>
      </c>
      <c r="D959" s="200"/>
      <c r="E959" s="200"/>
      <c r="F959" s="200"/>
      <c r="G959" s="200"/>
      <c r="H959" s="190"/>
      <c r="I959" s="191"/>
      <c r="J959" s="192"/>
      <c r="K959" s="193"/>
    </row>
    <row r="960" ht="37.5" customHeight="1">
      <c r="B960" s="186" t="str">
        <f t="shared" si="8"/>
        <v>Unused</v>
      </c>
      <c r="C960" s="194" t="s">
        <v>1109</v>
      </c>
      <c r="D960" s="197"/>
      <c r="E960" s="197"/>
      <c r="F960" s="197"/>
      <c r="G960" s="197"/>
      <c r="H960" s="198"/>
      <c r="I960" s="199"/>
      <c r="J960" s="192"/>
      <c r="K960" s="193"/>
    </row>
    <row r="961" ht="37.5" customHeight="1">
      <c r="B961" s="186" t="str">
        <f t="shared" si="8"/>
        <v>Unused</v>
      </c>
      <c r="C961" s="187" t="s">
        <v>1110</v>
      </c>
      <c r="D961" s="200"/>
      <c r="E961" s="200"/>
      <c r="F961" s="200"/>
      <c r="G961" s="200"/>
      <c r="H961" s="190"/>
      <c r="I961" s="191"/>
      <c r="J961" s="192"/>
      <c r="K961" s="193"/>
    </row>
    <row r="962" ht="37.5" customHeight="1">
      <c r="B962" s="186" t="str">
        <f t="shared" si="8"/>
        <v>Unused</v>
      </c>
      <c r="C962" s="194" t="s">
        <v>1111</v>
      </c>
      <c r="D962" s="197"/>
      <c r="E962" s="197"/>
      <c r="F962" s="197"/>
      <c r="G962" s="197"/>
      <c r="H962" s="198"/>
      <c r="I962" s="199"/>
      <c r="J962" s="192"/>
      <c r="K962" s="193"/>
    </row>
    <row r="963" ht="37.5" customHeight="1">
      <c r="B963" s="186" t="str">
        <f t="shared" si="8"/>
        <v>Unused</v>
      </c>
      <c r="C963" s="187" t="s">
        <v>1112</v>
      </c>
      <c r="D963" s="200"/>
      <c r="E963" s="200"/>
      <c r="F963" s="200"/>
      <c r="G963" s="200"/>
      <c r="H963" s="190"/>
      <c r="I963" s="191"/>
      <c r="J963" s="192"/>
      <c r="K963" s="193"/>
    </row>
    <row r="964" ht="37.5" customHeight="1">
      <c r="B964" s="186" t="str">
        <f t="shared" si="8"/>
        <v>Unused</v>
      </c>
      <c r="C964" s="194" t="s">
        <v>1113</v>
      </c>
      <c r="D964" s="197"/>
      <c r="E964" s="197"/>
      <c r="F964" s="197"/>
      <c r="G964" s="197"/>
      <c r="H964" s="198"/>
      <c r="I964" s="199"/>
      <c r="J964" s="192"/>
      <c r="K964" s="193"/>
    </row>
    <row r="965" ht="37.5" customHeight="1">
      <c r="B965" s="186" t="str">
        <f t="shared" si="8"/>
        <v>Unused</v>
      </c>
      <c r="C965" s="187" t="s">
        <v>1114</v>
      </c>
      <c r="D965" s="200"/>
      <c r="E965" s="200"/>
      <c r="F965" s="200"/>
      <c r="G965" s="200"/>
      <c r="H965" s="190"/>
      <c r="I965" s="191"/>
      <c r="J965" s="192"/>
      <c r="K965" s="193"/>
    </row>
    <row r="966" ht="37.5" customHeight="1">
      <c r="B966" s="186" t="str">
        <f t="shared" si="8"/>
        <v>Unused</v>
      </c>
      <c r="C966" s="194" t="s">
        <v>1115</v>
      </c>
      <c r="D966" s="197"/>
      <c r="E966" s="197"/>
      <c r="F966" s="197"/>
      <c r="G966" s="197"/>
      <c r="H966" s="198"/>
      <c r="I966" s="199"/>
      <c r="J966" s="192"/>
      <c r="K966" s="193"/>
    </row>
    <row r="967" ht="37.5" customHeight="1">
      <c r="B967" s="186" t="str">
        <f t="shared" si="8"/>
        <v>Unused</v>
      </c>
      <c r="C967" s="187" t="s">
        <v>1116</v>
      </c>
      <c r="D967" s="200"/>
      <c r="E967" s="200"/>
      <c r="F967" s="200"/>
      <c r="G967" s="200"/>
      <c r="H967" s="190"/>
      <c r="I967" s="191"/>
      <c r="J967" s="192"/>
      <c r="K967" s="193"/>
    </row>
    <row r="968" ht="37.5" customHeight="1">
      <c r="B968" s="186" t="str">
        <f t="shared" si="8"/>
        <v>Unused</v>
      </c>
      <c r="C968" s="194" t="s">
        <v>1117</v>
      </c>
      <c r="D968" s="197"/>
      <c r="E968" s="197"/>
      <c r="F968" s="197"/>
      <c r="G968" s="197"/>
      <c r="H968" s="198"/>
      <c r="I968" s="199"/>
      <c r="J968" s="192"/>
      <c r="K968" s="193"/>
    </row>
    <row r="969" ht="37.5" customHeight="1">
      <c r="B969" s="186" t="str">
        <f t="shared" si="8"/>
        <v>Unused</v>
      </c>
      <c r="C969" s="187" t="s">
        <v>1118</v>
      </c>
      <c r="D969" s="200"/>
      <c r="E969" s="200"/>
      <c r="F969" s="200"/>
      <c r="G969" s="200"/>
      <c r="H969" s="190"/>
      <c r="I969" s="191"/>
      <c r="J969" s="192"/>
      <c r="K969" s="193"/>
    </row>
    <row r="970" ht="37.5" customHeight="1">
      <c r="B970" s="186" t="str">
        <f t="shared" si="8"/>
        <v>Unused</v>
      </c>
      <c r="C970" s="194" t="s">
        <v>1119</v>
      </c>
      <c r="D970" s="197"/>
      <c r="E970" s="197"/>
      <c r="F970" s="197"/>
      <c r="G970" s="197"/>
      <c r="H970" s="198"/>
      <c r="I970" s="199"/>
      <c r="J970" s="192"/>
      <c r="K970" s="193"/>
    </row>
    <row r="971" ht="37.5" customHeight="1">
      <c r="B971" s="186" t="str">
        <f t="shared" si="8"/>
        <v>Unused</v>
      </c>
      <c r="C971" s="187" t="s">
        <v>1120</v>
      </c>
      <c r="D971" s="200"/>
      <c r="E971" s="200"/>
      <c r="F971" s="200"/>
      <c r="G971" s="200"/>
      <c r="H971" s="190"/>
      <c r="I971" s="191"/>
      <c r="J971" s="192"/>
      <c r="K971" s="193"/>
    </row>
    <row r="972" ht="37.5" customHeight="1">
      <c r="B972" s="186" t="str">
        <f t="shared" si="8"/>
        <v>Unused</v>
      </c>
      <c r="C972" s="194" t="s">
        <v>1121</v>
      </c>
      <c r="D972" s="197"/>
      <c r="E972" s="197"/>
      <c r="F972" s="197"/>
      <c r="G972" s="197"/>
      <c r="H972" s="198"/>
      <c r="I972" s="199"/>
      <c r="J972" s="192"/>
      <c r="K972" s="193"/>
    </row>
    <row r="973" ht="37.5" customHeight="1">
      <c r="B973" s="186" t="str">
        <f t="shared" si="8"/>
        <v>Unused</v>
      </c>
      <c r="C973" s="187" t="s">
        <v>1122</v>
      </c>
      <c r="D973" s="200"/>
      <c r="E973" s="200"/>
      <c r="F973" s="200"/>
      <c r="G973" s="200"/>
      <c r="H973" s="190"/>
      <c r="I973" s="191"/>
      <c r="J973" s="192"/>
      <c r="K973" s="193"/>
    </row>
    <row r="974" ht="37.5" customHeight="1">
      <c r="B974" s="186" t="str">
        <f t="shared" si="8"/>
        <v>Unused</v>
      </c>
      <c r="C974" s="194" t="s">
        <v>1123</v>
      </c>
      <c r="D974" s="197"/>
      <c r="E974" s="197"/>
      <c r="F974" s="197"/>
      <c r="G974" s="197"/>
      <c r="H974" s="198"/>
      <c r="I974" s="199"/>
      <c r="J974" s="192"/>
      <c r="K974" s="193"/>
    </row>
    <row r="975" ht="37.5" customHeight="1">
      <c r="B975" s="186" t="str">
        <f t="shared" si="8"/>
        <v>Unused</v>
      </c>
      <c r="C975" s="187" t="s">
        <v>1124</v>
      </c>
      <c r="D975" s="200"/>
      <c r="E975" s="200"/>
      <c r="F975" s="200"/>
      <c r="G975" s="200"/>
      <c r="H975" s="190"/>
      <c r="I975" s="191"/>
      <c r="J975" s="192"/>
      <c r="K975" s="193"/>
    </row>
    <row r="976" ht="37.5" customHeight="1">
      <c r="B976" s="186" t="str">
        <f t="shared" si="8"/>
        <v>Unused</v>
      </c>
      <c r="C976" s="194" t="s">
        <v>1125</v>
      </c>
      <c r="D976" s="197"/>
      <c r="E976" s="197"/>
      <c r="F976" s="197"/>
      <c r="G976" s="197"/>
      <c r="H976" s="198"/>
      <c r="I976" s="199"/>
      <c r="J976" s="192"/>
      <c r="K976" s="193"/>
    </row>
    <row r="977" ht="37.5" customHeight="1">
      <c r="B977" s="186" t="str">
        <f t="shared" si="8"/>
        <v>Unused</v>
      </c>
      <c r="C977" s="187" t="s">
        <v>1126</v>
      </c>
      <c r="D977" s="200"/>
      <c r="E977" s="200"/>
      <c r="F977" s="200"/>
      <c r="G977" s="200"/>
      <c r="H977" s="190"/>
      <c r="I977" s="191"/>
      <c r="J977" s="192"/>
      <c r="K977" s="193"/>
    </row>
    <row r="978" ht="37.5" customHeight="1">
      <c r="B978" s="186" t="str">
        <f t="shared" si="8"/>
        <v>Unused</v>
      </c>
      <c r="C978" s="194" t="s">
        <v>1127</v>
      </c>
      <c r="D978" s="197"/>
      <c r="E978" s="197"/>
      <c r="F978" s="197"/>
      <c r="G978" s="197"/>
      <c r="H978" s="198"/>
      <c r="I978" s="199"/>
      <c r="J978" s="192"/>
      <c r="K978" s="193"/>
    </row>
    <row r="979" ht="37.5" customHeight="1">
      <c r="B979" s="186" t="str">
        <f t="shared" si="8"/>
        <v>Unused</v>
      </c>
      <c r="C979" s="187" t="s">
        <v>1128</v>
      </c>
      <c r="D979" s="200"/>
      <c r="E979" s="200"/>
      <c r="F979" s="200"/>
      <c r="G979" s="200"/>
      <c r="H979" s="190"/>
      <c r="I979" s="191"/>
      <c r="J979" s="192"/>
      <c r="K979" s="193"/>
    </row>
    <row r="980" ht="37.5" customHeight="1">
      <c r="B980" s="186" t="str">
        <f t="shared" si="8"/>
        <v>Unused</v>
      </c>
      <c r="C980" s="194" t="s">
        <v>1129</v>
      </c>
      <c r="D980" s="197"/>
      <c r="E980" s="197"/>
      <c r="F980" s="197"/>
      <c r="G980" s="197"/>
      <c r="H980" s="198"/>
      <c r="I980" s="199"/>
      <c r="J980" s="192"/>
      <c r="K980" s="193"/>
    </row>
    <row r="981" ht="37.5" customHeight="1">
      <c r="B981" s="186" t="str">
        <f t="shared" si="8"/>
        <v>Unused</v>
      </c>
      <c r="C981" s="187" t="s">
        <v>1130</v>
      </c>
      <c r="D981" s="200"/>
      <c r="E981" s="200"/>
      <c r="F981" s="200"/>
      <c r="G981" s="200"/>
      <c r="H981" s="190"/>
      <c r="I981" s="191"/>
      <c r="J981" s="192"/>
      <c r="K981" s="193"/>
    </row>
    <row r="982" ht="37.5" customHeight="1">
      <c r="B982" s="186" t="str">
        <f t="shared" si="8"/>
        <v>Unused</v>
      </c>
      <c r="C982" s="194" t="s">
        <v>1131</v>
      </c>
      <c r="D982" s="197"/>
      <c r="E982" s="197"/>
      <c r="F982" s="197"/>
      <c r="G982" s="197"/>
      <c r="H982" s="198"/>
      <c r="I982" s="199"/>
      <c r="J982" s="192"/>
      <c r="K982" s="193"/>
    </row>
    <row r="983" ht="37.5" customHeight="1">
      <c r="B983" s="186" t="str">
        <f t="shared" si="8"/>
        <v>Unused</v>
      </c>
      <c r="C983" s="187" t="s">
        <v>1132</v>
      </c>
      <c r="D983" s="200"/>
      <c r="E983" s="200"/>
      <c r="F983" s="200"/>
      <c r="G983" s="200"/>
      <c r="H983" s="190"/>
      <c r="I983" s="191"/>
      <c r="J983" s="192"/>
      <c r="K983" s="193"/>
    </row>
    <row r="984" ht="37.5" customHeight="1">
      <c r="B984" s="186" t="str">
        <f t="shared" si="8"/>
        <v>Unused</v>
      </c>
      <c r="C984" s="194" t="s">
        <v>1133</v>
      </c>
      <c r="D984" s="197"/>
      <c r="E984" s="197"/>
      <c r="F984" s="197"/>
      <c r="G984" s="197"/>
      <c r="H984" s="198"/>
      <c r="I984" s="199"/>
      <c r="J984" s="192"/>
      <c r="K984" s="193"/>
    </row>
    <row r="985" ht="37.5" customHeight="1">
      <c r="B985" s="186" t="str">
        <f t="shared" si="8"/>
        <v>Unused</v>
      </c>
      <c r="C985" s="187" t="s">
        <v>1134</v>
      </c>
      <c r="D985" s="200"/>
      <c r="E985" s="200"/>
      <c r="F985" s="200"/>
      <c r="G985" s="200"/>
      <c r="H985" s="190"/>
      <c r="I985" s="191"/>
      <c r="J985" s="192"/>
      <c r="K985" s="193"/>
    </row>
    <row r="986" ht="37.5" customHeight="1">
      <c r="B986" s="186" t="str">
        <f t="shared" si="8"/>
        <v>Unused</v>
      </c>
      <c r="C986" s="194" t="s">
        <v>1135</v>
      </c>
      <c r="D986" s="197"/>
      <c r="E986" s="197"/>
      <c r="F986" s="197"/>
      <c r="G986" s="197"/>
      <c r="H986" s="198"/>
      <c r="I986" s="199"/>
      <c r="J986" s="192"/>
      <c r="K986" s="193"/>
    </row>
    <row r="987" ht="37.5" customHeight="1">
      <c r="B987" s="186" t="str">
        <f t="shared" si="8"/>
        <v>Unused</v>
      </c>
      <c r="C987" s="187" t="s">
        <v>1136</v>
      </c>
      <c r="D987" s="200"/>
      <c r="E987" s="200"/>
      <c r="F987" s="200"/>
      <c r="G987" s="200"/>
      <c r="H987" s="190"/>
      <c r="I987" s="191"/>
      <c r="J987" s="192"/>
      <c r="K987" s="193"/>
    </row>
    <row r="988" ht="37.5" customHeight="1">
      <c r="B988" s="186" t="str">
        <f t="shared" si="8"/>
        <v>Unused</v>
      </c>
      <c r="C988" s="194" t="s">
        <v>1137</v>
      </c>
      <c r="D988" s="197"/>
      <c r="E988" s="197"/>
      <c r="F988" s="197"/>
      <c r="G988" s="197"/>
      <c r="H988" s="198"/>
      <c r="I988" s="199"/>
      <c r="J988" s="192"/>
      <c r="K988" s="193"/>
    </row>
    <row r="989" ht="37.5" customHeight="1">
      <c r="B989" s="186" t="str">
        <f t="shared" si="8"/>
        <v>Unused</v>
      </c>
      <c r="C989" s="187" t="s">
        <v>1138</v>
      </c>
      <c r="D989" s="200"/>
      <c r="E989" s="200"/>
      <c r="F989" s="200"/>
      <c r="G989" s="200"/>
      <c r="H989" s="190"/>
      <c r="I989" s="191"/>
      <c r="J989" s="192"/>
      <c r="K989" s="193"/>
    </row>
    <row r="990" ht="37.5" customHeight="1">
      <c r="B990" s="186" t="str">
        <f t="shared" si="8"/>
        <v>Unused</v>
      </c>
      <c r="C990" s="194" t="s">
        <v>1139</v>
      </c>
      <c r="D990" s="197"/>
      <c r="E990" s="197"/>
      <c r="F990" s="197"/>
      <c r="G990" s="197"/>
      <c r="H990" s="198"/>
      <c r="I990" s="199"/>
      <c r="J990" s="192"/>
      <c r="K990" s="193"/>
    </row>
    <row r="991" ht="37.5" customHeight="1">
      <c r="B991" s="186" t="str">
        <f t="shared" si="8"/>
        <v>Unused</v>
      </c>
      <c r="C991" s="187" t="s">
        <v>1140</v>
      </c>
      <c r="D991" s="200"/>
      <c r="E991" s="200"/>
      <c r="F991" s="200"/>
      <c r="G991" s="200"/>
      <c r="H991" s="190"/>
      <c r="I991" s="191"/>
      <c r="J991" s="192"/>
      <c r="K991" s="193"/>
    </row>
    <row r="992" ht="37.5" customHeight="1">
      <c r="B992" s="186" t="str">
        <f t="shared" si="8"/>
        <v>Unused</v>
      </c>
      <c r="C992" s="194" t="s">
        <v>1141</v>
      </c>
      <c r="D992" s="197"/>
      <c r="E992" s="197"/>
      <c r="F992" s="197"/>
      <c r="G992" s="197"/>
      <c r="H992" s="198"/>
      <c r="I992" s="199"/>
      <c r="J992" s="192"/>
      <c r="K992" s="193"/>
    </row>
    <row r="993" ht="37.5" customHeight="1">
      <c r="B993" s="186" t="str">
        <f t="shared" si="8"/>
        <v>Unused</v>
      </c>
      <c r="C993" s="187" t="s">
        <v>1142</v>
      </c>
      <c r="D993" s="200"/>
      <c r="E993" s="200"/>
      <c r="F993" s="200"/>
      <c r="G993" s="200"/>
      <c r="H993" s="190"/>
      <c r="I993" s="191"/>
      <c r="J993" s="192"/>
      <c r="K993" s="193"/>
    </row>
    <row r="994" ht="37.5" customHeight="1">
      <c r="B994" s="186" t="str">
        <f t="shared" si="8"/>
        <v>Unused</v>
      </c>
      <c r="C994" s="194" t="s">
        <v>1143</v>
      </c>
      <c r="D994" s="197"/>
      <c r="E994" s="197"/>
      <c r="F994" s="197"/>
      <c r="G994" s="197"/>
      <c r="H994" s="198"/>
      <c r="I994" s="199"/>
      <c r="J994" s="192"/>
      <c r="K994" s="193"/>
    </row>
    <row r="995" ht="37.5" customHeight="1">
      <c r="B995" s="186" t="str">
        <f t="shared" si="8"/>
        <v>Unused</v>
      </c>
      <c r="C995" s="187" t="s">
        <v>1144</v>
      </c>
      <c r="D995" s="200"/>
      <c r="E995" s="200"/>
      <c r="F995" s="200"/>
      <c r="G995" s="200"/>
      <c r="H995" s="190"/>
      <c r="I995" s="191"/>
      <c r="J995" s="192"/>
      <c r="K995" s="193"/>
    </row>
    <row r="996" ht="37.5" customHeight="1">
      <c r="B996" s="186" t="str">
        <f t="shared" si="8"/>
        <v>Unused</v>
      </c>
      <c r="C996" s="194" t="s">
        <v>1145</v>
      </c>
      <c r="D996" s="197"/>
      <c r="E996" s="197"/>
      <c r="F996" s="197"/>
      <c r="G996" s="197"/>
      <c r="H996" s="198"/>
      <c r="I996" s="199"/>
      <c r="J996" s="192"/>
      <c r="K996" s="193"/>
    </row>
    <row r="997" ht="37.5" customHeight="1">
      <c r="B997" s="186" t="str">
        <f t="shared" si="8"/>
        <v>Unused</v>
      </c>
      <c r="C997" s="187" t="s">
        <v>1146</v>
      </c>
      <c r="D997" s="200"/>
      <c r="E997" s="200"/>
      <c r="F997" s="200"/>
      <c r="G997" s="200"/>
      <c r="H997" s="190"/>
      <c r="I997" s="191"/>
      <c r="J997" s="192"/>
      <c r="K997" s="193"/>
    </row>
    <row r="998" ht="37.5" customHeight="1">
      <c r="B998" s="186" t="str">
        <f t="shared" si="8"/>
        <v>Unused</v>
      </c>
      <c r="C998" s="194" t="s">
        <v>1147</v>
      </c>
      <c r="D998" s="197"/>
      <c r="E998" s="197"/>
      <c r="F998" s="197"/>
      <c r="G998" s="197"/>
      <c r="H998" s="198"/>
      <c r="I998" s="199"/>
      <c r="J998" s="192"/>
      <c r="K998" s="193"/>
    </row>
    <row r="999" ht="37.5" customHeight="1">
      <c r="B999" s="186" t="str">
        <f t="shared" si="8"/>
        <v>Unused</v>
      </c>
      <c r="C999" s="187" t="s">
        <v>1148</v>
      </c>
      <c r="D999" s="200"/>
      <c r="E999" s="200"/>
      <c r="F999" s="200"/>
      <c r="G999" s="200"/>
      <c r="H999" s="190"/>
      <c r="I999" s="191"/>
      <c r="J999" s="192"/>
      <c r="K999" s="193"/>
    </row>
    <row r="1000" ht="37.5" customHeight="1">
      <c r="B1000" s="186" t="str">
        <f t="shared" si="8"/>
        <v>Unused</v>
      </c>
      <c r="C1000" s="194" t="s">
        <v>1149</v>
      </c>
      <c r="D1000" s="197"/>
      <c r="E1000" s="197"/>
      <c r="F1000" s="197"/>
      <c r="G1000" s="197"/>
      <c r="H1000" s="198"/>
      <c r="I1000" s="199"/>
      <c r="J1000" s="192"/>
      <c r="K1000" s="193"/>
    </row>
    <row r="1001" ht="37.5" customHeight="1">
      <c r="B1001" s="186" t="str">
        <f t="shared" si="8"/>
        <v>Unused</v>
      </c>
      <c r="C1001" s="187" t="s">
        <v>1150</v>
      </c>
      <c r="D1001" s="200"/>
      <c r="E1001" s="200"/>
      <c r="F1001" s="200"/>
      <c r="G1001" s="200"/>
      <c r="H1001" s="190"/>
      <c r="I1001" s="191"/>
      <c r="J1001" s="192"/>
      <c r="K1001" s="193"/>
    </row>
    <row r="1002" ht="37.5" customHeight="1">
      <c r="B1002" s="186" t="str">
        <f t="shared" si="8"/>
        <v>Unused</v>
      </c>
      <c r="C1002" s="194" t="s">
        <v>1151</v>
      </c>
      <c r="D1002" s="197"/>
      <c r="E1002" s="197"/>
      <c r="F1002" s="197"/>
      <c r="G1002" s="197"/>
      <c r="H1002" s="198"/>
      <c r="I1002" s="199"/>
      <c r="J1002" s="192"/>
      <c r="K1002" s="193"/>
    </row>
    <row r="1003" ht="15.75" customHeight="1"/>
    <row r="1004" ht="15.75" customHeight="1"/>
    <row r="1005" ht="15.75" customHeight="1"/>
  </sheetData>
  <mergeCells count="29">
    <mergeCell ref="B3:C3"/>
    <mergeCell ref="B4:C4"/>
    <mergeCell ref="D4:G4"/>
    <mergeCell ref="B2:C2"/>
    <mergeCell ref="B5:C5"/>
    <mergeCell ref="B6:C6"/>
    <mergeCell ref="B7:C7"/>
    <mergeCell ref="B8:C8"/>
    <mergeCell ref="B9:C9"/>
    <mergeCell ref="B10:C10"/>
    <mergeCell ref="B11:C11"/>
    <mergeCell ref="D2:G2"/>
    <mergeCell ref="M2:P2"/>
    <mergeCell ref="S2:T3"/>
    <mergeCell ref="D3:G3"/>
    <mergeCell ref="M3:N3"/>
    <mergeCell ref="O3:P3"/>
    <mergeCell ref="S4:T5"/>
    <mergeCell ref="D10:G10"/>
    <mergeCell ref="D11:G11"/>
    <mergeCell ref="C14:G14"/>
    <mergeCell ref="H14:I16"/>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4" priority="2" operator="equal">
      <formula>"Unused"</formula>
    </cfRule>
  </conditionalFormatting>
  <conditionalFormatting sqref="B14 B18:B1002">
    <cfRule type="expression" dxfId="22" priority="3">
      <formula>NOT(OR(B14="Valid",B14="Unused"))</formula>
    </cfRule>
  </conditionalFormatting>
  <conditionalFormatting sqref="I18">
    <cfRule type="expression" dxfId="5" priority="4">
      <formula>NOT(AA4="Source-Ratios")</formula>
    </cfRule>
  </conditionalFormatting>
  <conditionalFormatting sqref="I19:I1002">
    <cfRule type="expression" dxfId="6" priority="5">
      <formula>AND(NOT($AA$4="Source-Ratios"), MOD(ROW(I19), 2)=1)</formula>
    </cfRule>
  </conditionalFormatting>
  <conditionalFormatting sqref="I19:I1002">
    <cfRule type="expression" dxfId="23" priority="6">
      <formula>AND(NOT($AA$4="Source-Ratios"), MOD(ROW(I19), 2)=0)</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5" width="7.63"/>
    <col customWidth="1" min="16" max="17" width="8.88"/>
    <col customWidth="1" min="18" max="34" width="7.63"/>
    <col customWidth="1" min="35" max="42" width="8.88"/>
    <col customWidth="1" min="43" max="43" width="7.63"/>
  </cols>
  <sheetData>
    <row r="2" ht="37.5" customHeight="1">
      <c r="B2" s="209" t="s">
        <v>127</v>
      </c>
      <c r="C2" s="47"/>
      <c r="D2" s="49"/>
      <c r="E2" s="210" t="s">
        <v>128</v>
      </c>
      <c r="F2" s="47"/>
      <c r="G2" s="47"/>
      <c r="H2" s="47"/>
      <c r="I2" s="47"/>
      <c r="J2" s="47"/>
      <c r="K2" s="47"/>
      <c r="L2" s="47"/>
      <c r="N2" s="123" t="s">
        <v>46</v>
      </c>
      <c r="AG2" s="140" t="s">
        <v>138</v>
      </c>
      <c r="AH2" s="21"/>
      <c r="AI2" s="211" t="s">
        <v>1152</v>
      </c>
      <c r="AJ2" s="211" t="s">
        <v>1153</v>
      </c>
      <c r="AK2" s="211" t="s">
        <v>1154</v>
      </c>
      <c r="AL2" s="211" t="s">
        <v>1155</v>
      </c>
      <c r="AM2" s="211" t="s">
        <v>1156</v>
      </c>
      <c r="AN2" s="211" t="s">
        <v>1157</v>
      </c>
      <c r="AO2" s="211" t="s">
        <v>1158</v>
      </c>
      <c r="AP2" s="211" t="s">
        <v>1159</v>
      </c>
    </row>
    <row r="3" ht="37.5" customHeight="1">
      <c r="B3" s="212" t="s">
        <v>133</v>
      </c>
      <c r="C3" s="47"/>
      <c r="D3" s="49"/>
      <c r="E3" s="213" t="s">
        <v>1160</v>
      </c>
      <c r="F3" s="47"/>
      <c r="G3" s="47"/>
      <c r="H3" s="47"/>
      <c r="I3" s="47"/>
      <c r="J3" s="47"/>
      <c r="K3" s="47"/>
      <c r="L3" s="47"/>
      <c r="N3" s="59" t="s">
        <v>46</v>
      </c>
      <c r="P3" s="60">
        <f>IFERROR(__xludf.DUMMYFUNCTION("IFERROR(QUERY(B25:M1008, ""SELECT COUNT(B) WHERE B&lt;&gt;'Unused' LABEL COUNT(B) ''""), 0)"),10.0)</f>
        <v>10</v>
      </c>
      <c r="AG3" s="26"/>
      <c r="AH3" s="27"/>
      <c r="AI3" s="214" t="b">
        <f>NOT(OR(AJ3, AK3, AL3, AM3))</f>
        <v>0</v>
      </c>
      <c r="AJ3" s="214" t="b">
        <f>General!D18="Yes"</f>
        <v>1</v>
      </c>
      <c r="AK3" s="214" t="b">
        <f>General!D19="Yes"</f>
        <v>1</v>
      </c>
      <c r="AL3" s="214" t="b">
        <f>General!D20="Yes"</f>
        <v>1</v>
      </c>
      <c r="AM3" s="214" t="b">
        <f>General!D21="Yes"</f>
        <v>1</v>
      </c>
      <c r="AN3" s="214" t="b">
        <f>General!D22="Yes"</f>
        <v>1</v>
      </c>
      <c r="AO3" s="214" t="b">
        <f>General!D23="Yes"</f>
        <v>1</v>
      </c>
      <c r="AP3" s="214" t="b">
        <f>General!D17="Yes"</f>
        <v>1</v>
      </c>
    </row>
    <row r="4" ht="37.5" customHeight="1">
      <c r="B4" s="215" t="s">
        <v>1161</v>
      </c>
      <c r="C4" s="47"/>
      <c r="D4" s="49"/>
      <c r="E4" s="216" t="s">
        <v>1162</v>
      </c>
      <c r="F4" s="47"/>
      <c r="G4" s="47"/>
      <c r="H4" s="47"/>
      <c r="I4" s="47"/>
      <c r="J4" s="47"/>
      <c r="K4" s="47"/>
      <c r="L4" s="47"/>
      <c r="N4" s="59" t="s">
        <v>47</v>
      </c>
      <c r="P4" s="63">
        <f>IFERROR(__xludf.DUMMYFUNCTION("IFERROR(QUERY(B25:M1008, ""SELECT COUNT(B) WHERE B&lt;&gt;'Unused' AND M='Yes' LABEL COUNT(B) ''""), 0)"),5.0)</f>
        <v>5</v>
      </c>
    </row>
    <row r="5" ht="86.25" customHeight="1">
      <c r="B5" s="217" t="s">
        <v>1163</v>
      </c>
      <c r="C5" s="47"/>
      <c r="D5" s="49"/>
      <c r="E5" s="218" t="s">
        <v>1164</v>
      </c>
      <c r="F5" s="47"/>
      <c r="G5" s="47"/>
      <c r="H5" s="47"/>
      <c r="I5" s="47"/>
      <c r="J5" s="47"/>
      <c r="K5" s="47"/>
      <c r="L5" s="47"/>
      <c r="N5" s="59" t="s">
        <v>48</v>
      </c>
      <c r="P5" s="60">
        <f>IFERROR(__xludf.DUMMYFUNCTION("IFERROR(QUERY(B25:M1008, ""SELECT COUNT(B) WHERE B&lt;&gt;'Unused' AND M='No' LABEL COUNT(B) ''""), 0)"),5.0)</f>
        <v>5</v>
      </c>
      <c r="AE5" s="219"/>
      <c r="AF5" s="219"/>
    </row>
    <row r="6" ht="37.5" customHeight="1">
      <c r="B6" s="215" t="s">
        <v>1165</v>
      </c>
      <c r="C6" s="47"/>
      <c r="D6" s="49"/>
      <c r="E6" s="216" t="s">
        <v>1166</v>
      </c>
      <c r="F6" s="47"/>
      <c r="G6" s="47"/>
      <c r="H6" s="47"/>
      <c r="I6" s="47"/>
      <c r="J6" s="47"/>
      <c r="K6" s="47"/>
      <c r="L6" s="47"/>
      <c r="AE6" s="219"/>
      <c r="AF6" s="219"/>
    </row>
    <row r="7" ht="86.25" customHeight="1">
      <c r="B7" s="217" t="s">
        <v>1167</v>
      </c>
      <c r="C7" s="47"/>
      <c r="D7" s="49"/>
      <c r="E7" s="213" t="s">
        <v>1168</v>
      </c>
      <c r="F7" s="47"/>
      <c r="G7" s="47"/>
      <c r="H7" s="47"/>
      <c r="I7" s="47"/>
      <c r="J7" s="47"/>
      <c r="K7" s="47"/>
      <c r="L7" s="47"/>
    </row>
    <row r="8" ht="86.25" customHeight="1">
      <c r="B8" s="215" t="s">
        <v>1169</v>
      </c>
      <c r="C8" s="47"/>
      <c r="D8" s="49"/>
      <c r="E8" s="216" t="s">
        <v>1170</v>
      </c>
      <c r="F8" s="47"/>
      <c r="G8" s="47"/>
      <c r="H8" s="47"/>
      <c r="I8" s="47"/>
      <c r="J8" s="47"/>
      <c r="K8" s="47"/>
      <c r="L8" s="47"/>
    </row>
    <row r="9" ht="52.5" customHeight="1">
      <c r="B9" s="217" t="s">
        <v>1171</v>
      </c>
      <c r="C9" s="47"/>
      <c r="D9" s="49"/>
      <c r="E9" s="213" t="s">
        <v>1172</v>
      </c>
      <c r="F9" s="47"/>
      <c r="G9" s="47"/>
      <c r="H9" s="47"/>
      <c r="I9" s="47"/>
      <c r="J9" s="47"/>
      <c r="K9" s="47"/>
      <c r="L9" s="47"/>
    </row>
    <row r="10" ht="37.5" customHeight="1">
      <c r="B10" s="215" t="s">
        <v>1173</v>
      </c>
      <c r="C10" s="47"/>
      <c r="D10" s="49"/>
      <c r="E10" s="216" t="s">
        <v>1174</v>
      </c>
      <c r="F10" s="47"/>
      <c r="G10" s="47"/>
      <c r="H10" s="47"/>
      <c r="I10" s="47"/>
      <c r="J10" s="47"/>
      <c r="K10" s="47"/>
      <c r="L10" s="47"/>
    </row>
    <row r="11" ht="37.5" customHeight="1">
      <c r="B11" s="217" t="s">
        <v>1175</v>
      </c>
      <c r="C11" s="47"/>
      <c r="D11" s="49"/>
      <c r="E11" s="213" t="s">
        <v>1176</v>
      </c>
      <c r="F11" s="47"/>
      <c r="G11" s="47"/>
      <c r="H11" s="47"/>
      <c r="I11" s="47"/>
      <c r="J11" s="47"/>
      <c r="K11" s="47"/>
      <c r="L11" s="47"/>
    </row>
    <row r="12" ht="37.5" customHeight="1">
      <c r="B12" s="215" t="s">
        <v>1177</v>
      </c>
      <c r="C12" s="47"/>
      <c r="D12" s="49"/>
      <c r="E12" s="216" t="s">
        <v>1178</v>
      </c>
      <c r="F12" s="47"/>
      <c r="G12" s="47"/>
      <c r="H12" s="47"/>
      <c r="I12" s="47"/>
      <c r="J12" s="47"/>
      <c r="K12" s="47"/>
      <c r="L12" s="47"/>
    </row>
    <row r="13" ht="37.5" customHeight="1">
      <c r="B13" s="217" t="s">
        <v>1179</v>
      </c>
      <c r="C13" s="47"/>
      <c r="D13" s="49"/>
      <c r="E13" s="213" t="s">
        <v>1180</v>
      </c>
      <c r="F13" s="47"/>
      <c r="G13" s="47"/>
      <c r="H13" s="47"/>
      <c r="I13" s="47"/>
      <c r="J13" s="47"/>
      <c r="K13" s="47"/>
      <c r="L13" s="47"/>
    </row>
    <row r="14">
      <c r="G14" s="203"/>
      <c r="H14" s="203"/>
      <c r="I14" s="203"/>
      <c r="J14" s="203"/>
      <c r="K14" s="203"/>
    </row>
    <row r="15" ht="37.5" customHeight="1">
      <c r="B15" s="220" t="s">
        <v>1181</v>
      </c>
      <c r="C15" s="32"/>
      <c r="D15" s="32"/>
      <c r="E15" s="32"/>
      <c r="F15" s="32"/>
      <c r="G15" s="32"/>
      <c r="H15" s="32"/>
      <c r="I15" s="32"/>
      <c r="J15" s="32"/>
      <c r="K15" s="32"/>
      <c r="L15" s="32"/>
      <c r="M15" s="32"/>
      <c r="N15" s="32"/>
      <c r="O15" s="32"/>
      <c r="P15" s="32"/>
      <c r="Q15" s="32"/>
      <c r="R15" s="30"/>
      <c r="S15" s="221" t="s">
        <v>1182</v>
      </c>
      <c r="T15" s="222"/>
      <c r="U15" s="223"/>
    </row>
    <row r="16" ht="37.5" customHeight="1">
      <c r="B16" s="224" t="str">
        <f>IFERROR(__xludf.DUMMYFUNCTION("IF(IFERROR(QUERY(P18:R21, ""SELECT P WHERE P&lt;&gt;'Valid' AND P&lt;&gt;'Unused' AND P&lt;&gt;''""), ""Valid"")=""Valid"", ""Valid"", ""Errored"")"),"Valid")</f>
        <v>Valid</v>
      </c>
      <c r="C16" s="223"/>
      <c r="D16" s="225" t="s">
        <v>1167</v>
      </c>
      <c r="E16" s="32"/>
      <c r="F16" s="32"/>
      <c r="G16" s="30"/>
      <c r="H16" s="225" t="s">
        <v>1169</v>
      </c>
      <c r="I16" s="32"/>
      <c r="J16" s="32"/>
      <c r="K16" s="30"/>
      <c r="L16" s="225" t="s">
        <v>1171</v>
      </c>
      <c r="M16" s="32"/>
      <c r="N16" s="32"/>
      <c r="O16" s="32"/>
      <c r="P16" s="226"/>
      <c r="Q16" s="222"/>
      <c r="R16" s="223"/>
      <c r="S16" s="227"/>
      <c r="U16" s="228"/>
    </row>
    <row r="17" ht="37.5" customHeight="1">
      <c r="B17" s="229"/>
      <c r="C17" s="230"/>
      <c r="D17" s="231" t="s">
        <v>1183</v>
      </c>
      <c r="E17" s="231" t="s">
        <v>1184</v>
      </c>
      <c r="F17" s="231" t="s">
        <v>1185</v>
      </c>
      <c r="G17" s="231" t="s">
        <v>1186</v>
      </c>
      <c r="H17" s="231" t="s">
        <v>1183</v>
      </c>
      <c r="I17" s="231" t="s">
        <v>1184</v>
      </c>
      <c r="J17" s="231" t="s">
        <v>1185</v>
      </c>
      <c r="K17" s="231" t="s">
        <v>1186</v>
      </c>
      <c r="L17" s="232" t="s">
        <v>1187</v>
      </c>
      <c r="M17" s="232" t="s">
        <v>1188</v>
      </c>
      <c r="N17" s="232" t="s">
        <v>1189</v>
      </c>
      <c r="O17" s="232" t="s">
        <v>1190</v>
      </c>
      <c r="P17" s="229"/>
      <c r="Q17" s="233"/>
      <c r="R17" s="230"/>
      <c r="S17" s="227"/>
      <c r="U17" s="228"/>
    </row>
    <row r="18" ht="37.5" customHeight="1">
      <c r="B18" s="225" t="s">
        <v>1191</v>
      </c>
      <c r="C18" s="30"/>
      <c r="D18" s="234">
        <v>1.0</v>
      </c>
      <c r="E18" s="235">
        <v>-1.0</v>
      </c>
      <c r="F18" s="236">
        <v>3.0</v>
      </c>
      <c r="G18" s="236">
        <v>-3.0</v>
      </c>
      <c r="H18" s="236">
        <v>1.0</v>
      </c>
      <c r="I18" s="236">
        <v>-1.5</v>
      </c>
      <c r="J18" s="234">
        <v>3.0</v>
      </c>
      <c r="K18" s="237">
        <v>-5.0</v>
      </c>
      <c r="L18" s="237">
        <v>30.0</v>
      </c>
      <c r="M18" s="237">
        <v>5.0</v>
      </c>
      <c r="N18" s="237">
        <v>5.0</v>
      </c>
      <c r="O18" s="237">
        <v>2.0</v>
      </c>
      <c r="P18" s="238" t="str">
        <f t="shared" ref="P18:P21" si="1">IF($AI$3, "Unused",
IF(AND($AJ$3, ISBLANK(D18)), "Missing Changes to Followers for Likes",
IF(AND($AK$3, ISBLANK(E18)), "Missing Changes to Followers for Dislikes",
IF(AND($AL$3, ISBLANK(F18)), "Missing Changes to Followers for Shares",
IF(AND($AM$3, ISBLANK(G18)), "Missing Changes to Followers for Flags",
IF(AND($AJ$3, ISBLANK(H18)), "Missing Changes to Credibility for Likes",
IF(AND($AK$3, ISBLANK(I18)), "Missing Changes to Credibility for Dislikes",
IF(AND($AL$3, ISBLANK(J18)), "Missing Changes to Credibility for Shares",
IF(AND($AM$3, ISBLANK(K18)), "Missing Changes to Credibility for Flags",
IF(AND($AJ$3, ISBLANK(L18)), "Missing Number of Reactions for Likes",
IF(AND($AK$3, ISBLANK(M18)), "Missing Number of Reactions for Dislikes",
IF(AND($AL$3, ISBLANK(N18)), "Missing Number of Reactions for Shares",
IF(AND($AM$3, ISBLANK(O18)), "Missing Number of Reactions for Flags",
IF(AND($AJ$3, NOT(ISNUMBER(D18))), "Changes to Followers for Likes must be a Number",
IF(AND($AK$3, NOT(ISNUMBER(E18))), "Changes to Followers for Dislikes must be a Number",
IF(AND($AL$3, NOT(ISNUMBER(F18))), "Changes to Followers for Shares must be a Number",
IF(AND($AM$3, NOT(ISNUMBER(G18))), "Changes to Followers for Flags must be a Number",
IF(AND($AJ$3, NOT(ISNUMBER(H18))), "Changes to Credibility for Likes must be a Number",
IF(AND($AK$3, NOT(ISNUMBER(I18))), "Changes to Credibility for Dislikes must be a Number",
IF(AND($AL$3, NOT(ISNUMBER(J18))), "Changes to Credibility for Shares must be a Number",
IF(AND($AM$3, NOT(ISNUMBER(K18))), "Changes to Credibility for Flags must be a Number",
IF(AND($AJ$3, NOT(ISNUMBER(L18))), "Number of Reactions for Likes must be a Number",
IF(AND($AK$3, NOT(ISNUMBER(M18))), "Number of Reactions for Dislikes must be a Number",
IF(AND($AL$3, NOT(ISNUMBER(N18))), "Number of Reactions for Shares must be a Number",
IF(AND($AM$3, NOT(ISNUMBER(O18))), "Number of Reactions for Flags must be a Number",
IF(AND($AJ$3, L18&lt;0), "Number of Reactions for Likes cannot be Negative",
IF(AND($AK$3, M18&lt;0), "Number of Reactions for Dislikes cannot be Negative",
IF(AND($AL$3, N18&lt;0), "Number of Reactions for Shares cannot be Negative",
IF(AND($AM$3, O18&lt;0), "Number of Reactions for Flags cannot be Negative", "Valid"
)))))))))))))))))))))))))))))</f>
        <v>Valid</v>
      </c>
      <c r="Q18" s="32"/>
      <c r="R18" s="30"/>
      <c r="S18" s="227"/>
      <c r="U18" s="228"/>
    </row>
    <row r="19" ht="37.5" customHeight="1">
      <c r="B19" s="239" t="s">
        <v>1192</v>
      </c>
      <c r="C19" s="30"/>
      <c r="D19" s="240">
        <v>0.5</v>
      </c>
      <c r="E19" s="241">
        <v>0.5</v>
      </c>
      <c r="F19" s="242">
        <v>0.5</v>
      </c>
      <c r="G19" s="242">
        <v>0.5</v>
      </c>
      <c r="H19" s="242">
        <v>0.5</v>
      </c>
      <c r="I19" s="242">
        <v>0.5</v>
      </c>
      <c r="J19" s="240">
        <v>0.5</v>
      </c>
      <c r="K19" s="243">
        <v>0.5</v>
      </c>
      <c r="L19" s="243">
        <v>5.0</v>
      </c>
      <c r="M19" s="243">
        <v>5.0</v>
      </c>
      <c r="N19" s="243">
        <v>3.0</v>
      </c>
      <c r="O19" s="243">
        <v>2.0</v>
      </c>
      <c r="P19" s="238" t="str">
        <f t="shared" si="1"/>
        <v>Valid</v>
      </c>
      <c r="Q19" s="32"/>
      <c r="R19" s="30"/>
      <c r="S19" s="227"/>
      <c r="U19" s="228"/>
    </row>
    <row r="20" ht="37.5" customHeight="1">
      <c r="B20" s="225" t="s">
        <v>1193</v>
      </c>
      <c r="C20" s="30"/>
      <c r="D20" s="244">
        <v>-1.0</v>
      </c>
      <c r="E20" s="236">
        <v>1.0</v>
      </c>
      <c r="F20" s="236">
        <v>-3.0</v>
      </c>
      <c r="G20" s="236">
        <v>3.0</v>
      </c>
      <c r="H20" s="236">
        <v>-1.0</v>
      </c>
      <c r="I20" s="236">
        <v>1.0</v>
      </c>
      <c r="J20" s="234">
        <v>-3.0</v>
      </c>
      <c r="K20" s="237">
        <v>5.0</v>
      </c>
      <c r="L20" s="237">
        <v>10.0</v>
      </c>
      <c r="M20" s="237">
        <v>20.0</v>
      </c>
      <c r="N20" s="237">
        <v>12.0</v>
      </c>
      <c r="O20" s="237">
        <v>8.0</v>
      </c>
      <c r="P20" s="238" t="str">
        <f t="shared" si="1"/>
        <v>Valid</v>
      </c>
      <c r="Q20" s="32"/>
      <c r="R20" s="30"/>
      <c r="S20" s="227"/>
      <c r="U20" s="228"/>
    </row>
    <row r="21" ht="37.5" customHeight="1">
      <c r="B21" s="239" t="s">
        <v>1194</v>
      </c>
      <c r="C21" s="30"/>
      <c r="D21" s="240">
        <v>0.5</v>
      </c>
      <c r="E21" s="242">
        <v>0.5</v>
      </c>
      <c r="F21" s="242">
        <v>0.5</v>
      </c>
      <c r="G21" s="242">
        <v>0.5</v>
      </c>
      <c r="H21" s="242">
        <v>0.5</v>
      </c>
      <c r="I21" s="242">
        <v>0.5</v>
      </c>
      <c r="J21" s="240">
        <v>0.5</v>
      </c>
      <c r="K21" s="243">
        <v>0.5</v>
      </c>
      <c r="L21" s="243">
        <v>5.0</v>
      </c>
      <c r="M21" s="243">
        <v>5.0</v>
      </c>
      <c r="N21" s="243">
        <v>4.0</v>
      </c>
      <c r="O21" s="243">
        <v>5.0</v>
      </c>
      <c r="P21" s="238" t="str">
        <f t="shared" si="1"/>
        <v>Valid</v>
      </c>
      <c r="Q21" s="32"/>
      <c r="R21" s="30"/>
      <c r="S21" s="229"/>
      <c r="T21" s="233"/>
      <c r="U21" s="230"/>
    </row>
    <row r="23" ht="33.75" customHeight="1">
      <c r="B23" s="245" t="str">
        <f>IFERROR(__xludf.DUMMYFUNCTION("IF(IFERROR(QUERY(B25:B1008, ""SELECT B WHERE B&lt;&gt;'Valid' AND B&lt;&gt;'Unused' AND B&lt;&gt;''""), ""Valid"")=""Valid"", ""Valid"", ""Errored"")"),"Valid")</f>
        <v>Valid</v>
      </c>
      <c r="C23" s="246"/>
      <c r="D23" s="247" t="s">
        <v>133</v>
      </c>
      <c r="E23" s="248" t="s">
        <v>1195</v>
      </c>
      <c r="F23" s="246"/>
      <c r="G23" s="246"/>
      <c r="H23" s="249"/>
      <c r="I23" s="248" t="s">
        <v>1196</v>
      </c>
      <c r="J23" s="246"/>
      <c r="K23" s="246"/>
      <c r="L23" s="249"/>
      <c r="M23" s="231" t="s">
        <v>1165</v>
      </c>
      <c r="N23" s="250" t="s">
        <v>1197</v>
      </c>
      <c r="O23" s="251"/>
      <c r="P23" s="251"/>
      <c r="Q23" s="252"/>
      <c r="R23" s="250" t="s">
        <v>1198</v>
      </c>
      <c r="S23" s="251"/>
      <c r="T23" s="251"/>
      <c r="U23" s="252"/>
      <c r="V23" s="250" t="s">
        <v>1199</v>
      </c>
      <c r="W23" s="251"/>
      <c r="X23" s="251"/>
      <c r="Y23" s="252"/>
      <c r="Z23" s="184" t="s">
        <v>1200</v>
      </c>
      <c r="AA23" s="170"/>
      <c r="AB23" s="170"/>
      <c r="AC23" s="170"/>
      <c r="AD23" s="170"/>
      <c r="AE23" s="170"/>
      <c r="AF23" s="170"/>
      <c r="AG23" s="170"/>
      <c r="AH23" s="171"/>
      <c r="AI23" s="185"/>
      <c r="AJ23" s="185"/>
      <c r="AK23" s="185"/>
      <c r="AL23" s="185"/>
      <c r="AM23" s="185"/>
      <c r="AN23" s="185"/>
      <c r="AO23" s="185"/>
      <c r="AP23" s="185"/>
      <c r="AQ23" s="185"/>
    </row>
    <row r="24" ht="28.5" customHeight="1">
      <c r="B24" s="253"/>
      <c r="C24" s="254"/>
      <c r="D24" s="255"/>
      <c r="E24" s="253"/>
      <c r="F24" s="254"/>
      <c r="G24" s="254"/>
      <c r="H24" s="256"/>
      <c r="I24" s="253"/>
      <c r="J24" s="254"/>
      <c r="K24" s="254"/>
      <c r="L24" s="256"/>
      <c r="M24" s="255"/>
      <c r="N24" s="231" t="s">
        <v>1183</v>
      </c>
      <c r="O24" s="231" t="s">
        <v>1184</v>
      </c>
      <c r="P24" s="231" t="s">
        <v>1185</v>
      </c>
      <c r="Q24" s="231" t="s">
        <v>1186</v>
      </c>
      <c r="R24" s="232" t="s">
        <v>1183</v>
      </c>
      <c r="S24" s="232" t="s">
        <v>1184</v>
      </c>
      <c r="T24" s="232" t="s">
        <v>1185</v>
      </c>
      <c r="U24" s="232" t="s">
        <v>1186</v>
      </c>
      <c r="V24" s="232" t="s">
        <v>1187</v>
      </c>
      <c r="W24" s="232" t="s">
        <v>1188</v>
      </c>
      <c r="X24" s="232" t="s">
        <v>1189</v>
      </c>
      <c r="Y24" s="257" t="s">
        <v>1190</v>
      </c>
      <c r="Z24" s="258" t="s">
        <v>1201</v>
      </c>
      <c r="AA24" s="256"/>
      <c r="AB24" s="259" t="s">
        <v>1202</v>
      </c>
      <c r="AC24" s="254"/>
      <c r="AD24" s="254"/>
      <c r="AE24" s="254"/>
      <c r="AF24" s="256"/>
      <c r="AG24" s="232" t="s">
        <v>1187</v>
      </c>
      <c r="AH24" s="260" t="s">
        <v>1188</v>
      </c>
      <c r="AI24" s="185"/>
      <c r="AJ24" s="185"/>
      <c r="AK24" s="185"/>
      <c r="AL24" s="185"/>
      <c r="AM24" s="185"/>
      <c r="AN24" s="185"/>
      <c r="AO24" s="185"/>
      <c r="AP24" s="185"/>
      <c r="AQ24" s="185"/>
    </row>
    <row r="25" ht="22.5" customHeight="1">
      <c r="B25" s="261" t="str">
        <f>IF(ISBLANK(D25), "Missing ID",
IF(CONCATENATE(E25:AG27)="", "Unused",
IF(AND(ISBLANK(E25), ISBLANK(I25)), "Missing Headline and Content",
IF(ISBLANK(M25), "Missing Is True",
IF(AND(M25&lt;&gt;"Yes", M25&lt;&gt;"No"), "Is True must be Yes or No",
IF(AND($AJ$3, NOT(ISBLANK(N25)), NOT(ISNUMBER(N25))), "Changes to Followers for Likes must be a Number",
IF(AND($AK$3, NOT(ISBLANK(O25)), NOT(ISNUMBER(O25))), "Changes to Followers for Disikes must be a Number",
IF(AND($AL$3, NOT(ISBLANK(P25)), NOT(ISNUMBER(P25))), "Changes to Followers for Shares must be a Number",
IF(AND($AM$3, NOT(ISBLANK(Q25)), NOT(ISNUMBER(Q25))), "Changes to Followers for Flags must be a Number",
IF(AND($AJ$3, NOT(ISBLANK(R25)), NOT(ISNUMBER(R25))), "Changes to Credibility for Likes must be a Number",
IF(AND($AK$3, NOT(ISBLANK(S25)), NOT(ISNUMBER(S25))), "Changes to Credibility for Disikes must be a Number",
IF(AND($AL$3, NOT(ISBLANK(T25)), NOT(ISNUMBER(T25))), "Changes to Credibility for Shares must be a Number",
IF(AND($AM$3, NOT(ISBLANK(U25)), NOT(ISNUMBER(U25))), "Changes to Credibility for Flags must be a Number",
IF(AND($AJ$3, NOT(ISBLANK(V25)), NOT(ISNUMBER(V25))), "Number of Likes must be a Number",
IF(AND($AK$3, NOT(ISBLANK(W25)), NOT(ISNUMBER(W25))), "Number of Disikes must be a Number",
IF(AND($AL$3, NOT(ISBLANK(X25)), NOT(ISNUMBER(X25))), "Number of Shares must be a Number",
IF(AND($AM$3, NOT(ISBLANK(Y25)), NOT(ISNUMBER(Y25))), "Number of Flags must be a Number",
IF(AND($AJ$3, NOT(ISBLANK(V25)), V25&lt;0), "Number of Likes cannot be Negative",
IF(AND($AK$3, NOT(ISBLANK(W25)), W25&lt;0), "Number of Disikes cannot be Negative",
IF(AND($AL$3, NOT(ISBLANK(X25)), X25&lt;0), "Number of Shares cannot be Negative",
IF(AND($AM$3, NOT(ISBLANK(Y25)), Y25&lt;0), "Number of Flags cannot be Negative",
IF(AND(CONCATENATE(Z25:AH25)&lt;&gt;"", Z25=""), "Missing 1st Comment Source Name",
IF(AND(CONCATENATE(Z25:AH25)&lt;&gt;"", AB25=""), "Missing 1st Comment Message",
IF(AND($AJ$3, CONCATENATE(Z25:AH25)&lt;&gt;"", AG25=""), "Missing 1st Comment Likes",
IF(AND($AK$3, CONCATENATE(Z25:AH25)&lt;&gt;"", AH25=""), "Missing 1st Comment Dislikes",
IF(AND(CONCATENATE(Z26:AH26)&lt;&gt;"", Z26=""), "Missing 2nd Comment Source Name",
IF(AND(CONCATENATE(Z26:AH26)&lt;&gt;"", AB26=""), "Missing 2nd Comment Message",
IF(AND($AJ$3, CONCATENATE(Z26:AH26)&lt;&gt;"", AG26=""), "Missing 2nd Comment Likes",
IF(AND($AK$3, CONCATENATE(Z26:AH26)&lt;&gt;"", AH26=""), "Missing 2nd Comment Dislikes",
IF(AND(CONCATENATE(Z27:AH27)&lt;&gt;"", Z27=""), "Missing 3rd Comment Source Name",
IF(AND(CONCATENATE(Z27:AH27)&lt;&gt;"", AB27=""), "Missing 3rd Comment Message",
IF(AND($AJ$3, CONCATENATE(Z27:AH27)&lt;&gt;"", AG27=""), "Missing 3rd Comment Likes",
IF(AND($AK$3, CONCATENATE(Z27:AH27)&lt;&gt;"", AH27=""), "Missing 3rd Comment Dislikes", "Valid"
)))))))))))))))))))))))))))))))))</f>
        <v>Valid</v>
      </c>
      <c r="C25" s="246"/>
      <c r="D25" s="262" t="s">
        <v>1203</v>
      </c>
      <c r="E25" s="263" t="s">
        <v>1204</v>
      </c>
      <c r="F25" s="246"/>
      <c r="G25" s="246"/>
      <c r="H25" s="249"/>
      <c r="I25" s="264"/>
      <c r="J25" s="246"/>
      <c r="K25" s="246"/>
      <c r="L25" s="249"/>
      <c r="M25" s="265" t="s">
        <v>59</v>
      </c>
      <c r="N25" s="266"/>
      <c r="O25" s="267"/>
      <c r="P25" s="267">
        <v>5.0</v>
      </c>
      <c r="Q25" s="268">
        <v>-5.0</v>
      </c>
      <c r="R25" s="269"/>
      <c r="S25" s="267"/>
      <c r="T25" s="267">
        <v>5.0</v>
      </c>
      <c r="U25" s="268">
        <v>-3.0</v>
      </c>
      <c r="V25" s="269"/>
      <c r="W25" s="267">
        <v>0.0</v>
      </c>
      <c r="X25" s="267"/>
      <c r="Y25" s="270"/>
      <c r="Z25" s="271" t="s">
        <v>1205</v>
      </c>
      <c r="AA25" s="249"/>
      <c r="AB25" s="272" t="s">
        <v>1206</v>
      </c>
      <c r="AF25" s="273"/>
      <c r="AG25" s="274">
        <v>12.0</v>
      </c>
      <c r="AH25" s="275">
        <v>3.0</v>
      </c>
      <c r="AI25" s="276"/>
      <c r="AJ25" s="276"/>
      <c r="AK25" s="276"/>
      <c r="AL25" s="276"/>
      <c r="AM25" s="276"/>
      <c r="AN25" s="276"/>
      <c r="AO25" s="276"/>
      <c r="AP25" s="276"/>
      <c r="AQ25" s="276"/>
    </row>
    <row r="26" ht="22.5" customHeight="1">
      <c r="B26" s="277"/>
      <c r="D26" s="278"/>
      <c r="E26" s="277"/>
      <c r="H26" s="273"/>
      <c r="I26" s="277"/>
      <c r="L26" s="273"/>
      <c r="M26" s="277"/>
      <c r="N26" s="279"/>
      <c r="O26" s="280"/>
      <c r="P26" s="280"/>
      <c r="Q26" s="281"/>
      <c r="R26" s="282"/>
      <c r="S26" s="280"/>
      <c r="T26" s="280"/>
      <c r="U26" s="281"/>
      <c r="V26" s="282"/>
      <c r="W26" s="280"/>
      <c r="X26" s="280"/>
      <c r="Y26" s="283"/>
      <c r="Z26" s="284" t="s">
        <v>1207</v>
      </c>
      <c r="AA26" s="273"/>
      <c r="AB26" s="272" t="s">
        <v>1208</v>
      </c>
      <c r="AF26" s="273"/>
      <c r="AG26" s="285">
        <v>3.0</v>
      </c>
      <c r="AH26" s="286">
        <v>1.0</v>
      </c>
      <c r="AI26" s="276"/>
      <c r="AJ26" s="276"/>
      <c r="AK26" s="276"/>
      <c r="AL26" s="276"/>
      <c r="AM26" s="276"/>
      <c r="AN26" s="276"/>
      <c r="AO26" s="276"/>
      <c r="AP26" s="276"/>
      <c r="AQ26" s="276"/>
    </row>
    <row r="27" ht="22.5" customHeight="1">
      <c r="B27" s="253"/>
      <c r="C27" s="254"/>
      <c r="D27" s="287"/>
      <c r="E27" s="253"/>
      <c r="F27" s="254"/>
      <c r="G27" s="254"/>
      <c r="H27" s="256"/>
      <c r="I27" s="253"/>
      <c r="J27" s="254"/>
      <c r="K27" s="254"/>
      <c r="L27" s="256"/>
      <c r="M27" s="253"/>
      <c r="N27" s="288"/>
      <c r="O27" s="289"/>
      <c r="P27" s="289"/>
      <c r="Q27" s="290"/>
      <c r="R27" s="291"/>
      <c r="S27" s="289"/>
      <c r="T27" s="289"/>
      <c r="U27" s="290"/>
      <c r="V27" s="291"/>
      <c r="W27" s="289"/>
      <c r="X27" s="289"/>
      <c r="Y27" s="292"/>
      <c r="Z27" s="293"/>
      <c r="AA27" s="256"/>
      <c r="AB27" s="294"/>
      <c r="AC27" s="254"/>
      <c r="AD27" s="254"/>
      <c r="AE27" s="254"/>
      <c r="AF27" s="256"/>
      <c r="AG27" s="295"/>
      <c r="AH27" s="296"/>
      <c r="AI27" s="276"/>
      <c r="AJ27" s="276"/>
      <c r="AK27" s="276"/>
      <c r="AL27" s="276"/>
      <c r="AM27" s="276"/>
      <c r="AN27" s="276"/>
      <c r="AO27" s="276"/>
      <c r="AP27" s="276"/>
      <c r="AQ27" s="276"/>
    </row>
    <row r="28" ht="22.5" customHeight="1">
      <c r="B28" s="261" t="str">
        <f>IF(ISBLANK(D28), "Missing ID",
IF(CONCATENATE(E28:AG30)="", "Unused",
IF(AND(ISBLANK(E28), ISBLANK(I28)), "Missing Headline and Content",
IF(ISBLANK(M28), "Missing Is True",
IF(AND(M28&lt;&gt;"Yes", M28&lt;&gt;"No"), "Is True must be Yes or No",
IF(AND($AJ$3, NOT(ISBLANK(N28)), NOT(ISNUMBER(N28))), "Changes to Followers for Likes must be a Number",
IF(AND($AK$3, NOT(ISBLANK(O28)), NOT(ISNUMBER(O28))), "Changes to Followers for Disikes must be a Number",
IF(AND($AL$3, NOT(ISBLANK(P28)), NOT(ISNUMBER(P28))), "Changes to Followers for Shares must be a Number",
IF(AND($AM$3, NOT(ISBLANK(Q28)), NOT(ISNUMBER(Q28))), "Changes to Followers for Flags must be a Number",
IF(AND($AJ$3, NOT(ISBLANK(R28)), NOT(ISNUMBER(R28))), "Changes to Credibility for Likes must be a Number",
IF(AND($AK$3, NOT(ISBLANK(S28)), NOT(ISNUMBER(S28))), "Changes to Credibility for Disikes must be a Number",
IF(AND($AL$3, NOT(ISBLANK(T28)), NOT(ISNUMBER(T28))), "Changes to Credibility for Shares must be a Number",
IF(AND($AM$3, NOT(ISBLANK(U28)), NOT(ISNUMBER(U28))), "Changes to Credibility for Flags must be a Number",
IF(AND($AJ$3, NOT(ISBLANK(V28)), NOT(ISNUMBER(V28))), "Number of Likes must be a Number",
IF(AND($AK$3, NOT(ISBLANK(W28)), NOT(ISNUMBER(W28))), "Number of Disikes must be a Number",
IF(AND($AL$3, NOT(ISBLANK(X28)), NOT(ISNUMBER(X28))), "Number of Shares must be a Number",
IF(AND($AM$3, NOT(ISBLANK(Y28)), NOT(ISNUMBER(Y28))), "Number of Flags must be a Number",
IF(AND($AJ$3, NOT(ISBLANK(V28)), V28&lt;0), "Number of Likes cannot be Negative",
IF(AND($AK$3, NOT(ISBLANK(W28)), W28&lt;0), "Number of Disikes cannot be Negative",
IF(AND($AL$3, NOT(ISBLANK(X28)), X28&lt;0), "Number of Shares cannot be Negative",
IF(AND($AM$3, NOT(ISBLANK(Y28)), Y28&lt;0), "Number of Flags cannot be Negative",
IF(AND(CONCATENATE(Z28:AH28)&lt;&gt;"", Z28=""), "Missing 1st Comment Source Name",
IF(AND(CONCATENATE(Z28:AH28)&lt;&gt;"", AB28=""), "Missing 1st Comment Message",
IF(AND($AJ$3, CONCATENATE(Z28:AH28)&lt;&gt;"", AG28=""), "Missing 1st Comment Likes",
IF(AND($AK$3, CONCATENATE(Z28:AH28)&lt;&gt;"", AH28=""), "Missing 1st Comment Dislikes",
IF(AND(CONCATENATE(Z29:AH29)&lt;&gt;"", Z29=""), "Missing 2nd Comment Source Name",
IF(AND(CONCATENATE(Z29:AH29)&lt;&gt;"", AB29=""), "Missing 2nd Comment Message",
IF(AND($AJ$3, CONCATENATE(Z29:AH29)&lt;&gt;"", AG29=""), "Missing 2nd Comment Likes",
IF(AND($AK$3, CONCATENATE(Z29:AH29)&lt;&gt;"", AH29=""), "Missing 2nd Comment Dislikes",
IF(AND(CONCATENATE(Z30:AH30)&lt;&gt;"", Z30=""), "Missing 3rd Comment Source Name",
IF(AND(CONCATENATE(Z30:AH30)&lt;&gt;"", AB30=""), "Missing 3rd Comment Message",
IF(AND($AJ$3, CONCATENATE(Z30:AH30)&lt;&gt;"", AG30=""), "Missing 3rd Comment Likes",
IF(AND($AK$3, CONCATENATE(Z30:AH30)&lt;&gt;"", AH30=""), "Missing 3rd Comment Dislikes", "Valid"
)))))))))))))))))))))))))))))))))</f>
        <v>Valid</v>
      </c>
      <c r="C28" s="246"/>
      <c r="D28" s="297" t="s">
        <v>1209</v>
      </c>
      <c r="E28" s="298" t="s">
        <v>1210</v>
      </c>
      <c r="F28" s="246"/>
      <c r="G28" s="246"/>
      <c r="H28" s="249"/>
      <c r="I28" s="299"/>
      <c r="J28" s="246"/>
      <c r="K28" s="246"/>
      <c r="L28" s="249"/>
      <c r="M28" s="300" t="s">
        <v>1211</v>
      </c>
      <c r="N28" s="301">
        <v>-3.0</v>
      </c>
      <c r="O28" s="302">
        <v>3.0</v>
      </c>
      <c r="P28" s="302">
        <v>12.0</v>
      </c>
      <c r="Q28" s="303">
        <v>5.0</v>
      </c>
      <c r="R28" s="304">
        <v>-2.0</v>
      </c>
      <c r="S28" s="302">
        <v>1.0</v>
      </c>
      <c r="T28" s="302">
        <v>-3.0</v>
      </c>
      <c r="U28" s="303">
        <v>1.5</v>
      </c>
      <c r="V28" s="304">
        <v>1.0</v>
      </c>
      <c r="W28" s="302">
        <v>3.0</v>
      </c>
      <c r="X28" s="302"/>
      <c r="Y28" s="305"/>
      <c r="Z28" s="306" t="s">
        <v>1212</v>
      </c>
      <c r="AA28" s="249"/>
      <c r="AB28" s="300" t="s">
        <v>1213</v>
      </c>
      <c r="AC28" s="246"/>
      <c r="AD28" s="246"/>
      <c r="AE28" s="246"/>
      <c r="AF28" s="249"/>
      <c r="AG28" s="307">
        <v>2.0</v>
      </c>
      <c r="AH28" s="308">
        <v>1.0</v>
      </c>
      <c r="AI28" s="276"/>
      <c r="AJ28" s="276"/>
      <c r="AK28" s="276"/>
      <c r="AL28" s="276"/>
      <c r="AM28" s="276"/>
      <c r="AN28" s="276"/>
      <c r="AO28" s="276"/>
      <c r="AP28" s="276"/>
      <c r="AQ28" s="276"/>
    </row>
    <row r="29" ht="22.5" customHeight="1">
      <c r="B29" s="277"/>
      <c r="D29" s="309"/>
      <c r="E29" s="277"/>
      <c r="H29" s="273"/>
      <c r="I29" s="277"/>
      <c r="L29" s="273"/>
      <c r="M29" s="277"/>
      <c r="N29" s="279"/>
      <c r="O29" s="280"/>
      <c r="P29" s="280"/>
      <c r="Q29" s="281"/>
      <c r="R29" s="282"/>
      <c r="S29" s="280"/>
      <c r="T29" s="280"/>
      <c r="U29" s="281"/>
      <c r="V29" s="282"/>
      <c r="W29" s="280"/>
      <c r="X29" s="280"/>
      <c r="Y29" s="283"/>
      <c r="Z29" s="310"/>
      <c r="AA29" s="273"/>
      <c r="AB29" s="311"/>
      <c r="AF29" s="273"/>
      <c r="AG29" s="312"/>
      <c r="AH29" s="313"/>
      <c r="AI29" s="56"/>
      <c r="AJ29" s="56"/>
      <c r="AK29" s="56"/>
      <c r="AL29" s="56"/>
      <c r="AM29" s="56"/>
      <c r="AN29" s="56"/>
      <c r="AO29" s="56"/>
      <c r="AP29" s="56"/>
      <c r="AQ29" s="56"/>
    </row>
    <row r="30" ht="22.5" customHeight="1">
      <c r="B30" s="253"/>
      <c r="C30" s="254"/>
      <c r="D30" s="314"/>
      <c r="E30" s="253"/>
      <c r="F30" s="254"/>
      <c r="G30" s="254"/>
      <c r="H30" s="256"/>
      <c r="I30" s="253"/>
      <c r="J30" s="254"/>
      <c r="K30" s="254"/>
      <c r="L30" s="256"/>
      <c r="M30" s="253"/>
      <c r="N30" s="288"/>
      <c r="O30" s="289"/>
      <c r="P30" s="289"/>
      <c r="Q30" s="290"/>
      <c r="R30" s="291"/>
      <c r="S30" s="289"/>
      <c r="T30" s="289"/>
      <c r="U30" s="290"/>
      <c r="V30" s="291"/>
      <c r="W30" s="289"/>
      <c r="X30" s="289"/>
      <c r="Y30" s="292"/>
      <c r="Z30" s="315"/>
      <c r="AA30" s="256"/>
      <c r="AB30" s="316"/>
      <c r="AC30" s="254"/>
      <c r="AD30" s="254"/>
      <c r="AE30" s="254"/>
      <c r="AF30" s="256"/>
      <c r="AG30" s="317"/>
      <c r="AH30" s="318"/>
      <c r="AI30" s="56"/>
      <c r="AJ30" s="56"/>
      <c r="AK30" s="56"/>
      <c r="AL30" s="56"/>
      <c r="AM30" s="56"/>
      <c r="AN30" s="56"/>
      <c r="AO30" s="56"/>
      <c r="AP30" s="56"/>
      <c r="AQ30" s="56"/>
    </row>
    <row r="31" ht="22.5" customHeight="1">
      <c r="B31" s="261" t="str">
        <f>IF(ISBLANK(D31), "Missing ID",
IF(CONCATENATE(E31:AG33)="", "Unused",
IF(AND(ISBLANK(E31), ISBLANK(I31)), "Missing Headline and Content",
IF(ISBLANK(M31), "Missing Is True",
IF(AND(M31&lt;&gt;"Yes", M31&lt;&gt;"No"), "Is True must be Yes or No",
IF(AND($AJ$3, NOT(ISBLANK(N31)), NOT(ISNUMBER(N31))), "Changes to Followers for Likes must be a Number",
IF(AND($AK$3, NOT(ISBLANK(O31)), NOT(ISNUMBER(O31))), "Changes to Followers for Disikes must be a Number",
IF(AND($AL$3, NOT(ISBLANK(P31)), NOT(ISNUMBER(P31))), "Changes to Followers for Shares must be a Number",
IF(AND($AM$3, NOT(ISBLANK(Q31)), NOT(ISNUMBER(Q31))), "Changes to Followers for Flags must be a Number",
IF(AND($AJ$3, NOT(ISBLANK(R31)), NOT(ISNUMBER(R31))), "Changes to Credibility for Likes must be a Number",
IF(AND($AK$3, NOT(ISBLANK(S31)), NOT(ISNUMBER(S31))), "Changes to Credibility for Disikes must be a Number",
IF(AND($AL$3, NOT(ISBLANK(T31)), NOT(ISNUMBER(T31))), "Changes to Credibility for Shares must be a Number",
IF(AND($AM$3, NOT(ISBLANK(U31)), NOT(ISNUMBER(U31))), "Changes to Credibility for Flags must be a Number",
IF(AND($AJ$3, NOT(ISBLANK(V31)), NOT(ISNUMBER(V31))), "Number of Likes must be a Number",
IF(AND($AK$3, NOT(ISBLANK(W31)), NOT(ISNUMBER(W31))), "Number of Disikes must be a Number",
IF(AND($AL$3, NOT(ISBLANK(X31)), NOT(ISNUMBER(X31))), "Number of Shares must be a Number",
IF(AND($AM$3, NOT(ISBLANK(Y31)), NOT(ISNUMBER(Y31))), "Number of Flags must be a Number",
IF(AND($AJ$3, NOT(ISBLANK(V31)), V31&lt;0), "Number of Likes cannot be Negative",
IF(AND($AK$3, NOT(ISBLANK(W31)), W31&lt;0), "Number of Disikes cannot be Negative",
IF(AND($AL$3, NOT(ISBLANK(X31)), X31&lt;0), "Number of Shares cannot be Negative",
IF(AND($AM$3, NOT(ISBLANK(Y31)), Y31&lt;0), "Number of Flags cannot be Negative",
IF(AND(CONCATENATE(Z31:AH31)&lt;&gt;"", Z31=""), "Missing 1st Comment Source Name",
IF(AND(CONCATENATE(Z31:AH31)&lt;&gt;"", AB31=""), "Missing 1st Comment Message",
IF(AND($AJ$3, CONCATENATE(Z31:AH31)&lt;&gt;"", AG31=""), "Missing 1st Comment Likes",
IF(AND($AK$3, CONCATENATE(Z31:AH31)&lt;&gt;"", AH31=""), "Missing 1st Comment Dislikes",
IF(AND(CONCATENATE(Z32:AH32)&lt;&gt;"", Z32=""), "Missing 2nd Comment Source Name",
IF(AND(CONCATENATE(Z32:AH32)&lt;&gt;"", AB32=""), "Missing 2nd Comment Message",
IF(AND($AJ$3, CONCATENATE(Z32:AH32)&lt;&gt;"", AG32=""), "Missing 2nd Comment Likes",
IF(AND($AK$3, CONCATENATE(Z32:AH32)&lt;&gt;"", AH32=""), "Missing 2nd Comment Dislikes",
IF(AND(CONCATENATE(Z33:AH33)&lt;&gt;"", Z33=""), "Missing 3rd Comment Source Name",
IF(AND(CONCATENATE(Z33:AH33)&lt;&gt;"", AB33=""), "Missing 3rd Comment Message",
IF(AND($AJ$3, CONCATENATE(Z33:AH33)&lt;&gt;"", AG33=""), "Missing 3rd Comment Likes",
IF(AND($AK$3, CONCATENATE(Z33:AH33)&lt;&gt;"", AH33=""), "Missing 3rd Comment Dislikes", "Valid"
)))))))))))))))))))))))))))))))))</f>
        <v>Valid</v>
      </c>
      <c r="C31" s="246"/>
      <c r="D31" s="262" t="s">
        <v>1214</v>
      </c>
      <c r="E31" s="263" t="s">
        <v>1215</v>
      </c>
      <c r="F31" s="246"/>
      <c r="G31" s="246"/>
      <c r="H31" s="249"/>
      <c r="I31" s="263" t="s">
        <v>1216</v>
      </c>
      <c r="J31" s="246"/>
      <c r="K31" s="246"/>
      <c r="L31" s="249"/>
      <c r="M31" s="265" t="s">
        <v>59</v>
      </c>
      <c r="N31" s="319"/>
      <c r="O31" s="320"/>
      <c r="P31" s="320"/>
      <c r="Q31" s="321"/>
      <c r="R31" s="322"/>
      <c r="S31" s="320"/>
      <c r="T31" s="320"/>
      <c r="U31" s="321"/>
      <c r="V31" s="322"/>
      <c r="W31" s="320"/>
      <c r="X31" s="320"/>
      <c r="Y31" s="323"/>
      <c r="Z31" s="271" t="s">
        <v>1217</v>
      </c>
      <c r="AA31" s="249"/>
      <c r="AB31" s="265" t="s">
        <v>1218</v>
      </c>
      <c r="AC31" s="246"/>
      <c r="AD31" s="246"/>
      <c r="AE31" s="246"/>
      <c r="AF31" s="249"/>
      <c r="AG31" s="274">
        <v>12.0</v>
      </c>
      <c r="AH31" s="275">
        <v>5.0</v>
      </c>
      <c r="AI31" s="56"/>
      <c r="AJ31" s="56"/>
      <c r="AK31" s="56"/>
      <c r="AL31" s="56"/>
      <c r="AM31" s="56"/>
      <c r="AN31" s="56"/>
      <c r="AO31" s="56"/>
      <c r="AP31" s="56"/>
      <c r="AQ31" s="56"/>
    </row>
    <row r="32" ht="22.5" customHeight="1">
      <c r="B32" s="277"/>
      <c r="D32" s="278"/>
      <c r="E32" s="277"/>
      <c r="H32" s="273"/>
      <c r="I32" s="277"/>
      <c r="L32" s="273"/>
      <c r="M32" s="277"/>
      <c r="N32" s="279"/>
      <c r="O32" s="280"/>
      <c r="P32" s="280"/>
      <c r="Q32" s="281"/>
      <c r="R32" s="282"/>
      <c r="S32" s="280"/>
      <c r="T32" s="280"/>
      <c r="U32" s="281"/>
      <c r="V32" s="282"/>
      <c r="W32" s="280"/>
      <c r="X32" s="280"/>
      <c r="Y32" s="283"/>
      <c r="Z32" s="284" t="s">
        <v>1219</v>
      </c>
      <c r="AA32" s="273"/>
      <c r="AB32" s="272" t="s">
        <v>1220</v>
      </c>
      <c r="AF32" s="273"/>
      <c r="AG32" s="285">
        <v>3.0</v>
      </c>
      <c r="AH32" s="286">
        <v>1.0</v>
      </c>
      <c r="AI32" s="56"/>
      <c r="AJ32" s="56"/>
      <c r="AK32" s="56"/>
      <c r="AL32" s="56"/>
      <c r="AM32" s="56"/>
      <c r="AN32" s="56"/>
      <c r="AO32" s="56"/>
      <c r="AP32" s="56"/>
      <c r="AQ32" s="56"/>
    </row>
    <row r="33" ht="22.5" customHeight="1">
      <c r="B33" s="253"/>
      <c r="C33" s="254"/>
      <c r="D33" s="287"/>
      <c r="E33" s="253"/>
      <c r="F33" s="254"/>
      <c r="G33" s="254"/>
      <c r="H33" s="256"/>
      <c r="I33" s="253"/>
      <c r="J33" s="254"/>
      <c r="K33" s="254"/>
      <c r="L33" s="256"/>
      <c r="M33" s="253"/>
      <c r="N33" s="288"/>
      <c r="O33" s="289"/>
      <c r="P33" s="289"/>
      <c r="Q33" s="290"/>
      <c r="R33" s="291"/>
      <c r="S33" s="289"/>
      <c r="T33" s="289"/>
      <c r="U33" s="290"/>
      <c r="V33" s="291"/>
      <c r="W33" s="289"/>
      <c r="X33" s="289"/>
      <c r="Y33" s="292"/>
      <c r="Z33" s="293"/>
      <c r="AA33" s="256"/>
      <c r="AB33" s="294"/>
      <c r="AC33" s="254"/>
      <c r="AD33" s="254"/>
      <c r="AE33" s="254"/>
      <c r="AF33" s="256"/>
      <c r="AG33" s="295"/>
      <c r="AH33" s="324"/>
      <c r="AI33" s="56"/>
      <c r="AJ33" s="56"/>
      <c r="AK33" s="56"/>
      <c r="AL33" s="56"/>
      <c r="AM33" s="56"/>
      <c r="AN33" s="56"/>
      <c r="AO33" s="56"/>
      <c r="AP33" s="56"/>
      <c r="AQ33" s="56"/>
    </row>
    <row r="34" ht="22.5" customHeight="1">
      <c r="B34" s="261" t="str">
        <f>IF(ISBLANK(D34), "Missing ID",
IF(CONCATENATE(E34:AG36)="", "Unused",
IF(AND(ISBLANK(E34), ISBLANK(I34)), "Missing Headline and Content",
IF(ISBLANK(M34), "Missing Is True",
IF(AND(M34&lt;&gt;"Yes", M34&lt;&gt;"No"), "Is True must be Yes or No",
IF(AND($AJ$3, NOT(ISBLANK(N34)), NOT(ISNUMBER(N34))), "Changes to Followers for Likes must be a Number",
IF(AND($AK$3, NOT(ISBLANK(O34)), NOT(ISNUMBER(O34))), "Changes to Followers for Disikes must be a Number",
IF(AND($AL$3, NOT(ISBLANK(P34)), NOT(ISNUMBER(P34))), "Changes to Followers for Shares must be a Number",
IF(AND($AM$3, NOT(ISBLANK(Q34)), NOT(ISNUMBER(Q34))), "Changes to Followers for Flags must be a Number",
IF(AND($AJ$3, NOT(ISBLANK(R34)), NOT(ISNUMBER(R34))), "Changes to Credibility for Likes must be a Number",
IF(AND($AK$3, NOT(ISBLANK(S34)), NOT(ISNUMBER(S34))), "Changes to Credibility for Disikes must be a Number",
IF(AND($AL$3, NOT(ISBLANK(T34)), NOT(ISNUMBER(T34))), "Changes to Credibility for Shares must be a Number",
IF(AND($AM$3, NOT(ISBLANK(U34)), NOT(ISNUMBER(U34))), "Changes to Credibility for Flags must be a Number",
IF(AND($AJ$3, NOT(ISBLANK(V34)), NOT(ISNUMBER(V34))), "Number of Likes must be a Number",
IF(AND($AK$3, NOT(ISBLANK(W34)), NOT(ISNUMBER(W34))), "Number of Disikes must be a Number",
IF(AND($AL$3, NOT(ISBLANK(X34)), NOT(ISNUMBER(X34))), "Number of Shares must be a Number",
IF(AND($AM$3, NOT(ISBLANK(Y34)), NOT(ISNUMBER(Y34))), "Number of Flags must be a Number",
IF(AND($AJ$3, NOT(ISBLANK(V34)), V34&lt;0), "Number of Likes cannot be Negative",
IF(AND($AK$3, NOT(ISBLANK(W34)), W34&lt;0), "Number of Disikes cannot be Negative",
IF(AND($AL$3, NOT(ISBLANK(X34)), X34&lt;0), "Number of Shares cannot be Negative",
IF(AND($AM$3, NOT(ISBLANK(Y34)), Y34&lt;0), "Number of Flags cannot be Negative",
IF(AND(CONCATENATE(Z34:AH34)&lt;&gt;"", Z34=""), "Missing 1st Comment Source Name",
IF(AND(CONCATENATE(Z34:AH34)&lt;&gt;"", AB34=""), "Missing 1st Comment Message",
IF(AND($AJ$3, CONCATENATE(Z34:AH34)&lt;&gt;"", AG34=""), "Missing 1st Comment Likes",
IF(AND($AK$3, CONCATENATE(Z34:AH34)&lt;&gt;"", AH34=""), "Missing 1st Comment Dislikes",
IF(AND(CONCATENATE(Z35:AH35)&lt;&gt;"", Z35=""), "Missing 2nd Comment Source Name",
IF(AND(CONCATENATE(Z35:AH35)&lt;&gt;"", AB35=""), "Missing 2nd Comment Message",
IF(AND($AJ$3, CONCATENATE(Z35:AH35)&lt;&gt;"", AG35=""), "Missing 2nd Comment Likes",
IF(AND($AK$3, CONCATENATE(Z35:AH35)&lt;&gt;"", AH35=""), "Missing 2nd Comment Dislikes",
IF(AND(CONCATENATE(Z36:AH36)&lt;&gt;"", Z36=""), "Missing 3rd Comment Source Name",
IF(AND(CONCATENATE(Z36:AH36)&lt;&gt;"", AB36=""), "Missing 3rd Comment Message",
IF(AND($AJ$3, CONCATENATE(Z36:AH36)&lt;&gt;"", AG36=""), "Missing 3rd Comment Likes",
IF(AND($AK$3, CONCATENATE(Z36:AH36)&lt;&gt;"", AH36=""), "Missing 3rd Comment Dislikes", "Valid"
)))))))))))))))))))))))))))))))))</f>
        <v>Valid</v>
      </c>
      <c r="C34" s="246"/>
      <c r="D34" s="297" t="s">
        <v>1221</v>
      </c>
      <c r="E34" s="298" t="s">
        <v>1222</v>
      </c>
      <c r="F34" s="246"/>
      <c r="G34" s="246"/>
      <c r="H34" s="249"/>
      <c r="I34" s="298" t="s">
        <v>1223</v>
      </c>
      <c r="J34" s="246"/>
      <c r="K34" s="246"/>
      <c r="L34" s="249"/>
      <c r="M34" s="300" t="s">
        <v>59</v>
      </c>
      <c r="N34" s="301"/>
      <c r="O34" s="302"/>
      <c r="P34" s="302"/>
      <c r="Q34" s="303"/>
      <c r="R34" s="304"/>
      <c r="S34" s="302"/>
      <c r="T34" s="302"/>
      <c r="U34" s="303"/>
      <c r="V34" s="304"/>
      <c r="W34" s="302"/>
      <c r="X34" s="302"/>
      <c r="Y34" s="305"/>
      <c r="Z34" s="306" t="s">
        <v>1205</v>
      </c>
      <c r="AA34" s="249"/>
      <c r="AB34" s="300" t="s">
        <v>1224</v>
      </c>
      <c r="AC34" s="246"/>
      <c r="AD34" s="246"/>
      <c r="AE34" s="246"/>
      <c r="AF34" s="249"/>
      <c r="AG34" s="307">
        <v>2.0</v>
      </c>
      <c r="AH34" s="308">
        <v>0.0</v>
      </c>
      <c r="AI34" s="56"/>
      <c r="AJ34" s="56"/>
      <c r="AK34" s="56"/>
      <c r="AL34" s="56"/>
      <c r="AM34" s="56"/>
      <c r="AN34" s="56"/>
      <c r="AO34" s="56"/>
      <c r="AP34" s="56"/>
      <c r="AQ34" s="56"/>
    </row>
    <row r="35" ht="22.5" customHeight="1">
      <c r="B35" s="277"/>
      <c r="D35" s="309"/>
      <c r="E35" s="277"/>
      <c r="H35" s="273"/>
      <c r="I35" s="277"/>
      <c r="L35" s="273"/>
      <c r="M35" s="277"/>
      <c r="N35" s="279"/>
      <c r="O35" s="280"/>
      <c r="P35" s="280"/>
      <c r="Q35" s="281"/>
      <c r="R35" s="282"/>
      <c r="S35" s="280"/>
      <c r="T35" s="280"/>
      <c r="U35" s="281"/>
      <c r="V35" s="282"/>
      <c r="W35" s="280"/>
      <c r="X35" s="280"/>
      <c r="Y35" s="283"/>
      <c r="Z35" s="310"/>
      <c r="AA35" s="273"/>
      <c r="AB35" s="311"/>
      <c r="AF35" s="273"/>
      <c r="AG35" s="312"/>
      <c r="AH35" s="313"/>
      <c r="AI35" s="56"/>
      <c r="AJ35" s="56"/>
      <c r="AK35" s="56"/>
      <c r="AL35" s="56"/>
      <c r="AM35" s="56"/>
      <c r="AN35" s="56"/>
      <c r="AO35" s="56"/>
      <c r="AP35" s="56"/>
      <c r="AQ35" s="56"/>
    </row>
    <row r="36" ht="22.5" customHeight="1">
      <c r="B36" s="253"/>
      <c r="C36" s="254"/>
      <c r="D36" s="314"/>
      <c r="E36" s="253"/>
      <c r="F36" s="254"/>
      <c r="G36" s="254"/>
      <c r="H36" s="256"/>
      <c r="I36" s="253"/>
      <c r="J36" s="254"/>
      <c r="K36" s="254"/>
      <c r="L36" s="256"/>
      <c r="M36" s="253"/>
      <c r="N36" s="288"/>
      <c r="O36" s="289"/>
      <c r="P36" s="289"/>
      <c r="Q36" s="290"/>
      <c r="R36" s="291"/>
      <c r="S36" s="289"/>
      <c r="T36" s="289"/>
      <c r="U36" s="290"/>
      <c r="V36" s="291"/>
      <c r="W36" s="289"/>
      <c r="X36" s="289"/>
      <c r="Y36" s="292"/>
      <c r="Z36" s="315"/>
      <c r="AA36" s="256"/>
      <c r="AB36" s="316"/>
      <c r="AC36" s="254"/>
      <c r="AD36" s="254"/>
      <c r="AE36" s="254"/>
      <c r="AF36" s="256"/>
      <c r="AG36" s="317"/>
      <c r="AH36" s="318"/>
      <c r="AI36" s="56"/>
      <c r="AJ36" s="56"/>
      <c r="AK36" s="56"/>
      <c r="AL36" s="56"/>
      <c r="AM36" s="56"/>
      <c r="AN36" s="56"/>
      <c r="AO36" s="56"/>
      <c r="AP36" s="56"/>
      <c r="AQ36" s="56"/>
    </row>
    <row r="37" ht="22.5" customHeight="1">
      <c r="B37" s="261" t="str">
        <f>IF(ISBLANK(D37), "Missing ID",
IF(CONCATENATE(E37:AG39)="", "Unused",
IF(AND(ISBLANK(E37), ISBLANK(I37)), "Missing Headline and Content",
IF(ISBLANK(M37), "Missing Is True",
IF(AND(M37&lt;&gt;"Yes", M37&lt;&gt;"No"), "Is True must be Yes or No",
IF(AND($AJ$3, NOT(ISBLANK(N37)), NOT(ISNUMBER(N37))), "Changes to Followers for Likes must be a Number",
IF(AND($AK$3, NOT(ISBLANK(O37)), NOT(ISNUMBER(O37))), "Changes to Followers for Disikes must be a Number",
IF(AND($AL$3, NOT(ISBLANK(P37)), NOT(ISNUMBER(P37))), "Changes to Followers for Shares must be a Number",
IF(AND($AM$3, NOT(ISBLANK(Q37)), NOT(ISNUMBER(Q37))), "Changes to Followers for Flags must be a Number",
IF(AND($AJ$3, NOT(ISBLANK(R37)), NOT(ISNUMBER(R37))), "Changes to Credibility for Likes must be a Number",
IF(AND($AK$3, NOT(ISBLANK(S37)), NOT(ISNUMBER(S37))), "Changes to Credibility for Disikes must be a Number",
IF(AND($AL$3, NOT(ISBLANK(T37)), NOT(ISNUMBER(T37))), "Changes to Credibility for Shares must be a Number",
IF(AND($AM$3, NOT(ISBLANK(U37)), NOT(ISNUMBER(U37))), "Changes to Credibility for Flags must be a Number",
IF(AND($AJ$3, NOT(ISBLANK(V37)), NOT(ISNUMBER(V37))), "Number of Likes must be a Number",
IF(AND($AK$3, NOT(ISBLANK(W37)), NOT(ISNUMBER(W37))), "Number of Disikes must be a Number",
IF(AND($AL$3, NOT(ISBLANK(X37)), NOT(ISNUMBER(X37))), "Number of Shares must be a Number",
IF(AND($AM$3, NOT(ISBLANK(Y37)), NOT(ISNUMBER(Y37))), "Number of Flags must be a Number",
IF(AND($AJ$3, NOT(ISBLANK(V37)), V37&lt;0), "Number of Likes cannot be Negative",
IF(AND($AK$3, NOT(ISBLANK(W37)), W37&lt;0), "Number of Disikes cannot be Negative",
IF(AND($AL$3, NOT(ISBLANK(X37)), X37&lt;0), "Number of Shares cannot be Negative",
IF(AND($AM$3, NOT(ISBLANK(Y37)), Y37&lt;0), "Number of Flags cannot be Negative",
IF(AND(CONCATENATE(Z37:AH37)&lt;&gt;"", Z37=""), "Missing 1st Comment Source Name",
IF(AND(CONCATENATE(Z37:AH37)&lt;&gt;"", AB37=""), "Missing 1st Comment Message",
IF(AND($AJ$3, CONCATENATE(Z37:AH37)&lt;&gt;"", AG37=""), "Missing 1st Comment Likes",
IF(AND($AK$3, CONCATENATE(Z37:AH37)&lt;&gt;"", AH37=""), "Missing 1st Comment Dislikes",
IF(AND(CONCATENATE(Z38:AH38)&lt;&gt;"", Z38=""), "Missing 2nd Comment Source Name",
IF(AND(CONCATENATE(Z38:AH38)&lt;&gt;"", AB38=""), "Missing 2nd Comment Message",
IF(AND($AJ$3, CONCATENATE(Z38:AH38)&lt;&gt;"", AG38=""), "Missing 2nd Comment Likes",
IF(AND($AK$3, CONCATENATE(Z38:AH38)&lt;&gt;"", AH38=""), "Missing 2nd Comment Dislikes",
IF(AND(CONCATENATE(Z39:AH39)&lt;&gt;"", Z39=""), "Missing 3rd Comment Source Name",
IF(AND(CONCATENATE(Z39:AH39)&lt;&gt;"", AB39=""), "Missing 3rd Comment Message",
IF(AND($AJ$3, CONCATENATE(Z39:AH39)&lt;&gt;"", AG39=""), "Missing 3rd Comment Likes",
IF(AND($AK$3, CONCATENATE(Z39:AH39)&lt;&gt;"", AH39=""), "Missing 3rd Comment Dislikes", "Valid"
)))))))))))))))))))))))))))))))))</f>
        <v>Valid</v>
      </c>
      <c r="C37" s="246"/>
      <c r="D37" s="262" t="s">
        <v>1225</v>
      </c>
      <c r="E37" s="263" t="s">
        <v>1226</v>
      </c>
      <c r="F37" s="246"/>
      <c r="G37" s="246"/>
      <c r="H37" s="249"/>
      <c r="I37" s="263"/>
      <c r="J37" s="246"/>
      <c r="K37" s="246"/>
      <c r="L37" s="249"/>
      <c r="M37" s="265" t="s">
        <v>1211</v>
      </c>
      <c r="N37" s="319"/>
      <c r="O37" s="320"/>
      <c r="P37" s="320"/>
      <c r="Q37" s="321"/>
      <c r="R37" s="322"/>
      <c r="S37" s="320"/>
      <c r="T37" s="320"/>
      <c r="U37" s="321"/>
      <c r="V37" s="322">
        <v>1.0</v>
      </c>
      <c r="W37" s="320">
        <v>23.0</v>
      </c>
      <c r="X37" s="320">
        <v>4.0</v>
      </c>
      <c r="Y37" s="323">
        <v>12.0</v>
      </c>
      <c r="Z37" s="271" t="s">
        <v>1227</v>
      </c>
      <c r="AA37" s="249"/>
      <c r="AB37" s="265" t="s">
        <v>1228</v>
      </c>
      <c r="AC37" s="246"/>
      <c r="AD37" s="246"/>
      <c r="AE37" s="246"/>
      <c r="AF37" s="249"/>
      <c r="AG37" s="274">
        <v>21.0</v>
      </c>
      <c r="AH37" s="275">
        <v>2.0</v>
      </c>
      <c r="AI37" s="56"/>
      <c r="AJ37" s="56"/>
      <c r="AK37" s="56"/>
      <c r="AL37" s="56"/>
      <c r="AM37" s="56"/>
      <c r="AN37" s="56"/>
      <c r="AO37" s="56"/>
      <c r="AP37" s="56"/>
      <c r="AQ37" s="56"/>
    </row>
    <row r="38" ht="22.5" customHeight="1">
      <c r="B38" s="277"/>
      <c r="D38" s="278"/>
      <c r="E38" s="277"/>
      <c r="H38" s="273"/>
      <c r="I38" s="277"/>
      <c r="L38" s="273"/>
      <c r="M38" s="277"/>
      <c r="N38" s="279"/>
      <c r="O38" s="280"/>
      <c r="P38" s="280"/>
      <c r="Q38" s="281"/>
      <c r="R38" s="282"/>
      <c r="S38" s="280"/>
      <c r="T38" s="280"/>
      <c r="U38" s="281"/>
      <c r="V38" s="282"/>
      <c r="W38" s="280"/>
      <c r="X38" s="280"/>
      <c r="Y38" s="283"/>
      <c r="Z38" s="284"/>
      <c r="AA38" s="273"/>
      <c r="AB38" s="272"/>
      <c r="AF38" s="273"/>
      <c r="AG38" s="285"/>
      <c r="AH38" s="325"/>
      <c r="AI38" s="56"/>
      <c r="AJ38" s="56"/>
      <c r="AK38" s="56"/>
      <c r="AL38" s="56"/>
      <c r="AM38" s="56"/>
      <c r="AN38" s="56"/>
      <c r="AO38" s="56"/>
      <c r="AP38" s="56"/>
      <c r="AQ38" s="56"/>
    </row>
    <row r="39" ht="22.5" customHeight="1">
      <c r="B39" s="253"/>
      <c r="C39" s="254"/>
      <c r="D39" s="287"/>
      <c r="E39" s="253"/>
      <c r="F39" s="254"/>
      <c r="G39" s="254"/>
      <c r="H39" s="256"/>
      <c r="I39" s="253"/>
      <c r="J39" s="254"/>
      <c r="K39" s="254"/>
      <c r="L39" s="256"/>
      <c r="M39" s="253"/>
      <c r="N39" s="288"/>
      <c r="O39" s="289"/>
      <c r="P39" s="289"/>
      <c r="Q39" s="290"/>
      <c r="R39" s="291"/>
      <c r="S39" s="289"/>
      <c r="T39" s="289"/>
      <c r="U39" s="290"/>
      <c r="V39" s="291"/>
      <c r="W39" s="289"/>
      <c r="X39" s="289"/>
      <c r="Y39" s="292"/>
      <c r="Z39" s="293"/>
      <c r="AA39" s="256"/>
      <c r="AB39" s="294"/>
      <c r="AC39" s="254"/>
      <c r="AD39" s="254"/>
      <c r="AE39" s="254"/>
      <c r="AF39" s="256"/>
      <c r="AG39" s="295"/>
      <c r="AH39" s="324"/>
      <c r="AI39" s="56"/>
      <c r="AJ39" s="56"/>
      <c r="AK39" s="56"/>
      <c r="AL39" s="56"/>
      <c r="AM39" s="56"/>
      <c r="AN39" s="56"/>
      <c r="AO39" s="56"/>
      <c r="AP39" s="56"/>
      <c r="AQ39" s="56"/>
    </row>
    <row r="40" ht="22.5" customHeight="1">
      <c r="B40" s="261" t="str">
        <f>IF(ISBLANK(D40), "Missing ID",
IF(CONCATENATE(E40:AG42)="", "Unused",
IF(AND(ISBLANK(E40), ISBLANK(I40)), "Missing Headline and Content",
IF(ISBLANK(M40), "Missing Is True",
IF(AND(M40&lt;&gt;"Yes", M40&lt;&gt;"No"), "Is True must be Yes or No",
IF(AND($AJ$3, NOT(ISBLANK(N40)), NOT(ISNUMBER(N40))), "Changes to Followers for Likes must be a Number",
IF(AND($AK$3, NOT(ISBLANK(O40)), NOT(ISNUMBER(O40))), "Changes to Followers for Disikes must be a Number",
IF(AND($AL$3, NOT(ISBLANK(P40)), NOT(ISNUMBER(P40))), "Changes to Followers for Shares must be a Number",
IF(AND($AM$3, NOT(ISBLANK(Q40)), NOT(ISNUMBER(Q40))), "Changes to Followers for Flags must be a Number",
IF(AND($AJ$3, NOT(ISBLANK(R40)), NOT(ISNUMBER(R40))), "Changes to Credibility for Likes must be a Number",
IF(AND($AK$3, NOT(ISBLANK(S40)), NOT(ISNUMBER(S40))), "Changes to Credibility for Disikes must be a Number",
IF(AND($AL$3, NOT(ISBLANK(T40)), NOT(ISNUMBER(T40))), "Changes to Credibility for Shares must be a Number",
IF(AND($AM$3, NOT(ISBLANK(U40)), NOT(ISNUMBER(U40))), "Changes to Credibility for Flags must be a Number",
IF(AND($AJ$3, NOT(ISBLANK(V40)), NOT(ISNUMBER(V40))), "Number of Likes must be a Number",
IF(AND($AK$3, NOT(ISBLANK(W40)), NOT(ISNUMBER(W40))), "Number of Disikes must be a Number",
IF(AND($AL$3, NOT(ISBLANK(X40)), NOT(ISNUMBER(X40))), "Number of Shares must be a Number",
IF(AND($AM$3, NOT(ISBLANK(Y40)), NOT(ISNUMBER(Y40))), "Number of Flags must be a Number",
IF(AND($AJ$3, NOT(ISBLANK(V40)), V40&lt;0), "Number of Likes cannot be Negative",
IF(AND($AK$3, NOT(ISBLANK(W40)), W40&lt;0), "Number of Disikes cannot be Negative",
IF(AND($AL$3, NOT(ISBLANK(X40)), X40&lt;0), "Number of Shares cannot be Negative",
IF(AND($AM$3, NOT(ISBLANK(Y40)), Y40&lt;0), "Number of Flags cannot be Negative",
IF(AND(CONCATENATE(Z40:AH40)&lt;&gt;"", Z40=""), "Missing 1st Comment Source Name",
IF(AND(CONCATENATE(Z40:AH40)&lt;&gt;"", AB40=""), "Missing 1st Comment Message",
IF(AND($AJ$3, CONCATENATE(Z40:AH40)&lt;&gt;"", AG40=""), "Missing 1st Comment Likes",
IF(AND($AK$3, CONCATENATE(Z40:AH40)&lt;&gt;"", AH40=""), "Missing 1st Comment Dislikes",
IF(AND(CONCATENATE(Z41:AH41)&lt;&gt;"", Z41=""), "Missing 2nd Comment Source Name",
IF(AND(CONCATENATE(Z41:AH41)&lt;&gt;"", AB41=""), "Missing 2nd Comment Message",
IF(AND($AJ$3, CONCATENATE(Z41:AH41)&lt;&gt;"", AG41=""), "Missing 2nd Comment Likes",
IF(AND($AK$3, CONCATENATE(Z41:AH41)&lt;&gt;"", AH41=""), "Missing 2nd Comment Dislikes",
IF(AND(CONCATENATE(Z42:AH42)&lt;&gt;"", Z42=""), "Missing 3rd Comment Source Name",
IF(AND(CONCATENATE(Z42:AH42)&lt;&gt;"", AB42=""), "Missing 3rd Comment Message",
IF(AND($AJ$3, CONCATENATE(Z42:AH42)&lt;&gt;"", AG42=""), "Missing 3rd Comment Likes",
IF(AND($AK$3, CONCATENATE(Z42:AH42)&lt;&gt;"", AH42=""), "Missing 3rd Comment Dislikes", "Valid"
)))))))))))))))))))))))))))))))))</f>
        <v>Valid</v>
      </c>
      <c r="C40" s="246"/>
      <c r="D40" s="297" t="s">
        <v>1229</v>
      </c>
      <c r="E40" s="298" t="s">
        <v>1230</v>
      </c>
      <c r="F40" s="246"/>
      <c r="G40" s="246"/>
      <c r="H40" s="249"/>
      <c r="I40" s="298" t="s">
        <v>1231</v>
      </c>
      <c r="J40" s="246"/>
      <c r="K40" s="246"/>
      <c r="L40" s="249"/>
      <c r="M40" s="300" t="s">
        <v>59</v>
      </c>
      <c r="N40" s="301"/>
      <c r="O40" s="302"/>
      <c r="P40" s="302"/>
      <c r="Q40" s="303"/>
      <c r="R40" s="304"/>
      <c r="S40" s="302"/>
      <c r="T40" s="302"/>
      <c r="U40" s="303"/>
      <c r="V40" s="304"/>
      <c r="W40" s="302"/>
      <c r="X40" s="302"/>
      <c r="Y40" s="305"/>
      <c r="Z40" s="306"/>
      <c r="AA40" s="249"/>
      <c r="AB40" s="300"/>
      <c r="AC40" s="246"/>
      <c r="AD40" s="246"/>
      <c r="AE40" s="246"/>
      <c r="AF40" s="249"/>
      <c r="AG40" s="307"/>
      <c r="AH40" s="326"/>
      <c r="AI40" s="56"/>
      <c r="AJ40" s="56"/>
      <c r="AK40" s="56"/>
      <c r="AL40" s="56"/>
      <c r="AM40" s="56"/>
      <c r="AN40" s="56"/>
      <c r="AO40" s="56"/>
      <c r="AP40" s="56"/>
      <c r="AQ40" s="56"/>
    </row>
    <row r="41" ht="22.5" customHeight="1">
      <c r="B41" s="277"/>
      <c r="D41" s="309"/>
      <c r="E41" s="277"/>
      <c r="H41" s="273"/>
      <c r="I41" s="277"/>
      <c r="L41" s="273"/>
      <c r="M41" s="277"/>
      <c r="N41" s="279"/>
      <c r="O41" s="280"/>
      <c r="P41" s="280"/>
      <c r="Q41" s="281"/>
      <c r="R41" s="282"/>
      <c r="S41" s="280"/>
      <c r="T41" s="280"/>
      <c r="U41" s="281"/>
      <c r="V41" s="282"/>
      <c r="W41" s="280"/>
      <c r="X41" s="280"/>
      <c r="Y41" s="283"/>
      <c r="Z41" s="310"/>
      <c r="AA41" s="273"/>
      <c r="AB41" s="311"/>
      <c r="AF41" s="273"/>
      <c r="AG41" s="312"/>
      <c r="AH41" s="313"/>
      <c r="AI41" s="56"/>
      <c r="AJ41" s="56"/>
      <c r="AK41" s="56"/>
      <c r="AL41" s="56"/>
      <c r="AM41" s="56"/>
      <c r="AN41" s="56"/>
      <c r="AO41" s="56"/>
      <c r="AP41" s="56"/>
      <c r="AQ41" s="56"/>
    </row>
    <row r="42" ht="22.5" customHeight="1">
      <c r="B42" s="253"/>
      <c r="C42" s="254"/>
      <c r="D42" s="314"/>
      <c r="E42" s="253"/>
      <c r="F42" s="254"/>
      <c r="G42" s="254"/>
      <c r="H42" s="256"/>
      <c r="I42" s="253"/>
      <c r="J42" s="254"/>
      <c r="K42" s="254"/>
      <c r="L42" s="256"/>
      <c r="M42" s="253"/>
      <c r="N42" s="288"/>
      <c r="O42" s="289"/>
      <c r="P42" s="289"/>
      <c r="Q42" s="290"/>
      <c r="R42" s="291"/>
      <c r="S42" s="289"/>
      <c r="T42" s="289"/>
      <c r="U42" s="290"/>
      <c r="V42" s="291"/>
      <c r="W42" s="289"/>
      <c r="X42" s="289"/>
      <c r="Y42" s="292"/>
      <c r="Z42" s="315"/>
      <c r="AA42" s="256"/>
      <c r="AB42" s="316"/>
      <c r="AC42" s="254"/>
      <c r="AD42" s="254"/>
      <c r="AE42" s="254"/>
      <c r="AF42" s="256"/>
      <c r="AG42" s="317"/>
      <c r="AH42" s="318"/>
      <c r="AI42" s="56"/>
      <c r="AJ42" s="56"/>
      <c r="AK42" s="56"/>
      <c r="AL42" s="56"/>
      <c r="AM42" s="56"/>
      <c r="AN42" s="56"/>
      <c r="AO42" s="56"/>
      <c r="AP42" s="56"/>
      <c r="AQ42" s="56"/>
    </row>
    <row r="43" ht="22.5" customHeight="1">
      <c r="B43" s="261" t="str">
        <f>IF(ISBLANK(D43), "Missing ID",
IF(CONCATENATE(E43:AG45)="", "Unused",
IF(AND(ISBLANK(E43), ISBLANK(I43)), "Missing Headline and Content",
IF(ISBLANK(M43), "Missing Is True",
IF(AND(M43&lt;&gt;"Yes", M43&lt;&gt;"No"), "Is True must be Yes or No",
IF(AND($AJ$3, NOT(ISBLANK(N43)), NOT(ISNUMBER(N43))), "Changes to Followers for Likes must be a Number",
IF(AND($AK$3, NOT(ISBLANK(O43)), NOT(ISNUMBER(O43))), "Changes to Followers for Disikes must be a Number",
IF(AND($AL$3, NOT(ISBLANK(P43)), NOT(ISNUMBER(P43))), "Changes to Followers for Shares must be a Number",
IF(AND($AM$3, NOT(ISBLANK(Q43)), NOT(ISNUMBER(Q43))), "Changes to Followers for Flags must be a Number",
IF(AND($AJ$3, NOT(ISBLANK(R43)), NOT(ISNUMBER(R43))), "Changes to Credibility for Likes must be a Number",
IF(AND($AK$3, NOT(ISBLANK(S43)), NOT(ISNUMBER(S43))), "Changes to Credibility for Disikes must be a Number",
IF(AND($AL$3, NOT(ISBLANK(T43)), NOT(ISNUMBER(T43))), "Changes to Credibility for Shares must be a Number",
IF(AND($AM$3, NOT(ISBLANK(U43)), NOT(ISNUMBER(U43))), "Changes to Credibility for Flags must be a Number",
IF(AND($AJ$3, NOT(ISBLANK(V43)), NOT(ISNUMBER(V43))), "Number of Likes must be a Number",
IF(AND($AK$3, NOT(ISBLANK(W43)), NOT(ISNUMBER(W43))), "Number of Disikes must be a Number",
IF(AND($AL$3, NOT(ISBLANK(X43)), NOT(ISNUMBER(X43))), "Number of Shares must be a Number",
IF(AND($AM$3, NOT(ISBLANK(Y43)), NOT(ISNUMBER(Y43))), "Number of Flags must be a Number",
IF(AND($AJ$3, NOT(ISBLANK(V43)), V43&lt;0), "Number of Likes cannot be Negative",
IF(AND($AK$3, NOT(ISBLANK(W43)), W43&lt;0), "Number of Disikes cannot be Negative",
IF(AND($AL$3, NOT(ISBLANK(X43)), X43&lt;0), "Number of Shares cannot be Negative",
IF(AND($AM$3, NOT(ISBLANK(Y43)), Y43&lt;0), "Number of Flags cannot be Negative",
IF(AND(CONCATENATE(Z43:AH43)&lt;&gt;"", Z43=""), "Missing 1st Comment Source Name",
IF(AND(CONCATENATE(Z43:AH43)&lt;&gt;"", AB43=""), "Missing 1st Comment Message",
IF(AND($AJ$3, CONCATENATE(Z43:AH43)&lt;&gt;"", AG43=""), "Missing 1st Comment Likes",
IF(AND($AK$3, CONCATENATE(Z43:AH43)&lt;&gt;"", AH43=""), "Missing 1st Comment Dislikes",
IF(AND(CONCATENATE(Z44:AH44)&lt;&gt;"", Z44=""), "Missing 2nd Comment Source Name",
IF(AND(CONCATENATE(Z44:AH44)&lt;&gt;"", AB44=""), "Missing 2nd Comment Message",
IF(AND($AJ$3, CONCATENATE(Z44:AH44)&lt;&gt;"", AG44=""), "Missing 2nd Comment Likes",
IF(AND($AK$3, CONCATENATE(Z44:AH44)&lt;&gt;"", AH44=""), "Missing 2nd Comment Dislikes",
IF(AND(CONCATENATE(Z45:AH45)&lt;&gt;"", Z45=""), "Missing 3rd Comment Source Name",
IF(AND(CONCATENATE(Z45:AH45)&lt;&gt;"", AB45=""), "Missing 3rd Comment Message",
IF(AND($AJ$3, CONCATENATE(Z45:AH45)&lt;&gt;"", AG45=""), "Missing 3rd Comment Likes",
IF(AND($AK$3, CONCATENATE(Z45:AH45)&lt;&gt;"", AH45=""), "Missing 3rd Comment Dislikes", "Valid"
)))))))))))))))))))))))))))))))))</f>
        <v>Valid</v>
      </c>
      <c r="C43" s="246"/>
      <c r="D43" s="262" t="s">
        <v>1232</v>
      </c>
      <c r="E43" s="263" t="s">
        <v>1233</v>
      </c>
      <c r="F43" s="246"/>
      <c r="G43" s="246"/>
      <c r="H43" s="249"/>
      <c r="I43" s="263" t="s">
        <v>1234</v>
      </c>
      <c r="J43" s="246"/>
      <c r="K43" s="246"/>
      <c r="L43" s="249"/>
      <c r="M43" s="265" t="s">
        <v>59</v>
      </c>
      <c r="N43" s="319"/>
      <c r="O43" s="320"/>
      <c r="P43" s="320"/>
      <c r="Q43" s="321"/>
      <c r="R43" s="322"/>
      <c r="S43" s="320"/>
      <c r="T43" s="320"/>
      <c r="U43" s="321"/>
      <c r="V43" s="322"/>
      <c r="W43" s="320"/>
      <c r="X43" s="320"/>
      <c r="Y43" s="323"/>
      <c r="Z43" s="271"/>
      <c r="AA43" s="249"/>
      <c r="AB43" s="265"/>
      <c r="AC43" s="246"/>
      <c r="AD43" s="246"/>
      <c r="AE43" s="246"/>
      <c r="AF43" s="249"/>
      <c r="AG43" s="274"/>
      <c r="AH43" s="327"/>
      <c r="AI43" s="56"/>
      <c r="AJ43" s="56"/>
      <c r="AK43" s="56"/>
      <c r="AL43" s="56"/>
      <c r="AM43" s="56"/>
      <c r="AN43" s="56"/>
      <c r="AO43" s="56"/>
      <c r="AP43" s="56"/>
      <c r="AQ43" s="56"/>
    </row>
    <row r="44" ht="22.5" customHeight="1">
      <c r="B44" s="277"/>
      <c r="D44" s="278"/>
      <c r="E44" s="277"/>
      <c r="H44" s="273"/>
      <c r="I44" s="277"/>
      <c r="L44" s="273"/>
      <c r="M44" s="277"/>
      <c r="N44" s="279"/>
      <c r="O44" s="280"/>
      <c r="P44" s="280"/>
      <c r="Q44" s="281"/>
      <c r="R44" s="282"/>
      <c r="S44" s="280"/>
      <c r="T44" s="280"/>
      <c r="U44" s="281"/>
      <c r="V44" s="282"/>
      <c r="W44" s="280"/>
      <c r="X44" s="280"/>
      <c r="Y44" s="283"/>
      <c r="Z44" s="284"/>
      <c r="AA44" s="273"/>
      <c r="AB44" s="272"/>
      <c r="AF44" s="273"/>
      <c r="AG44" s="285"/>
      <c r="AH44" s="325"/>
      <c r="AI44" s="56"/>
      <c r="AJ44" s="56"/>
      <c r="AK44" s="56"/>
      <c r="AL44" s="56"/>
      <c r="AM44" s="56"/>
      <c r="AN44" s="56"/>
      <c r="AO44" s="56"/>
      <c r="AP44" s="56"/>
      <c r="AQ44" s="56"/>
    </row>
    <row r="45" ht="22.5" customHeight="1">
      <c r="B45" s="253"/>
      <c r="C45" s="254"/>
      <c r="D45" s="287"/>
      <c r="E45" s="253"/>
      <c r="F45" s="254"/>
      <c r="G45" s="254"/>
      <c r="H45" s="256"/>
      <c r="I45" s="253"/>
      <c r="J45" s="254"/>
      <c r="K45" s="254"/>
      <c r="L45" s="256"/>
      <c r="M45" s="253"/>
      <c r="N45" s="288"/>
      <c r="O45" s="289"/>
      <c r="P45" s="289"/>
      <c r="Q45" s="290"/>
      <c r="R45" s="291"/>
      <c r="S45" s="289"/>
      <c r="T45" s="289"/>
      <c r="U45" s="290"/>
      <c r="V45" s="291"/>
      <c r="W45" s="289"/>
      <c r="X45" s="289"/>
      <c r="Y45" s="292"/>
      <c r="Z45" s="293"/>
      <c r="AA45" s="256"/>
      <c r="AB45" s="294"/>
      <c r="AC45" s="254"/>
      <c r="AD45" s="254"/>
      <c r="AE45" s="254"/>
      <c r="AF45" s="256"/>
      <c r="AG45" s="295"/>
      <c r="AH45" s="324"/>
      <c r="AI45" s="56"/>
      <c r="AJ45" s="56"/>
      <c r="AK45" s="56"/>
      <c r="AL45" s="56"/>
      <c r="AM45" s="56"/>
      <c r="AN45" s="56"/>
      <c r="AO45" s="56"/>
      <c r="AP45" s="56"/>
      <c r="AQ45" s="56"/>
    </row>
    <row r="46" ht="22.5" customHeight="1">
      <c r="B46" s="261" t="str">
        <f>IF(ISBLANK(D46), "Missing ID",
IF(CONCATENATE(E46:AG48)="", "Unused",
IF(AND(ISBLANK(E46), ISBLANK(I46)), "Missing Headline and Content",
IF(ISBLANK(M46), "Missing Is True",
IF(AND(M46&lt;&gt;"Yes", M46&lt;&gt;"No"), "Is True must be Yes or No",
IF(AND($AJ$3, NOT(ISBLANK(N46)), NOT(ISNUMBER(N46))), "Changes to Followers for Likes must be a Number",
IF(AND($AK$3, NOT(ISBLANK(O46)), NOT(ISNUMBER(O46))), "Changes to Followers for Disikes must be a Number",
IF(AND($AL$3, NOT(ISBLANK(P46)), NOT(ISNUMBER(P46))), "Changes to Followers for Shares must be a Number",
IF(AND($AM$3, NOT(ISBLANK(Q46)), NOT(ISNUMBER(Q46))), "Changes to Followers for Flags must be a Number",
IF(AND($AJ$3, NOT(ISBLANK(R46)), NOT(ISNUMBER(R46))), "Changes to Credibility for Likes must be a Number",
IF(AND($AK$3, NOT(ISBLANK(S46)), NOT(ISNUMBER(S46))), "Changes to Credibility for Disikes must be a Number",
IF(AND($AL$3, NOT(ISBLANK(T46)), NOT(ISNUMBER(T46))), "Changes to Credibility for Shares must be a Number",
IF(AND($AM$3, NOT(ISBLANK(U46)), NOT(ISNUMBER(U46))), "Changes to Credibility for Flags must be a Number",
IF(AND($AJ$3, NOT(ISBLANK(V46)), NOT(ISNUMBER(V46))), "Number of Likes must be a Number",
IF(AND($AK$3, NOT(ISBLANK(W46)), NOT(ISNUMBER(W46))), "Number of Disikes must be a Number",
IF(AND($AL$3, NOT(ISBLANK(X46)), NOT(ISNUMBER(X46))), "Number of Shares must be a Number",
IF(AND($AM$3, NOT(ISBLANK(Y46)), NOT(ISNUMBER(Y46))), "Number of Flags must be a Number",
IF(AND($AJ$3, NOT(ISBLANK(V46)), V46&lt;0), "Number of Likes cannot be Negative",
IF(AND($AK$3, NOT(ISBLANK(W46)), W46&lt;0), "Number of Disikes cannot be Negative",
IF(AND($AL$3, NOT(ISBLANK(X46)), X46&lt;0), "Number of Shares cannot be Negative",
IF(AND($AM$3, NOT(ISBLANK(Y46)), Y46&lt;0), "Number of Flags cannot be Negative",
IF(AND(CONCATENATE(Z46:AH46)&lt;&gt;"", Z46=""), "Missing 1st Comment Source Name",
IF(AND(CONCATENATE(Z46:AH46)&lt;&gt;"", AB46=""), "Missing 1st Comment Message",
IF(AND($AJ$3, CONCATENATE(Z46:AH46)&lt;&gt;"", AG46=""), "Missing 1st Comment Likes",
IF(AND($AK$3, CONCATENATE(Z46:AH46)&lt;&gt;"", AH46=""), "Missing 1st Comment Dislikes",
IF(AND(CONCATENATE(Z47:AH47)&lt;&gt;"", Z47=""), "Missing 2nd Comment Source Name",
IF(AND(CONCATENATE(Z47:AH47)&lt;&gt;"", AB47=""), "Missing 2nd Comment Message",
IF(AND($AJ$3, CONCATENATE(Z47:AH47)&lt;&gt;"", AG47=""), "Missing 2nd Comment Likes",
IF(AND($AK$3, CONCATENATE(Z47:AH47)&lt;&gt;"", AH47=""), "Missing 2nd Comment Dislikes",
IF(AND(CONCATENATE(Z48:AH48)&lt;&gt;"", Z48=""), "Missing 3rd Comment Source Name",
IF(AND(CONCATENATE(Z48:AH48)&lt;&gt;"", AB48=""), "Missing 3rd Comment Message",
IF(AND($AJ$3, CONCATENATE(Z48:AH48)&lt;&gt;"", AG48=""), "Missing 3rd Comment Likes",
IF(AND($AK$3, CONCATENATE(Z48:AH48)&lt;&gt;"", AH48=""), "Missing 3rd Comment Dislikes", "Valid"
)))))))))))))))))))))))))))))))))</f>
        <v>Valid</v>
      </c>
      <c r="C46" s="246"/>
      <c r="D46" s="297" t="s">
        <v>1235</v>
      </c>
      <c r="E46" s="298" t="s">
        <v>1236</v>
      </c>
      <c r="F46" s="246"/>
      <c r="G46" s="246"/>
      <c r="H46" s="249"/>
      <c r="I46" s="298" t="s">
        <v>1237</v>
      </c>
      <c r="J46" s="246"/>
      <c r="K46" s="246"/>
      <c r="L46" s="249"/>
      <c r="M46" s="300" t="s">
        <v>1211</v>
      </c>
      <c r="N46" s="301"/>
      <c r="O46" s="302"/>
      <c r="P46" s="302"/>
      <c r="Q46" s="303"/>
      <c r="R46" s="304"/>
      <c r="S46" s="302"/>
      <c r="T46" s="302"/>
      <c r="U46" s="303"/>
      <c r="V46" s="304"/>
      <c r="W46" s="302"/>
      <c r="X46" s="302"/>
      <c r="Y46" s="305"/>
      <c r="Z46" s="306"/>
      <c r="AA46" s="249"/>
      <c r="AB46" s="300"/>
      <c r="AC46" s="246"/>
      <c r="AD46" s="246"/>
      <c r="AE46" s="246"/>
      <c r="AF46" s="249"/>
      <c r="AG46" s="307"/>
      <c r="AH46" s="326"/>
      <c r="AI46" s="56"/>
      <c r="AJ46" s="56"/>
      <c r="AK46" s="56"/>
      <c r="AL46" s="56"/>
      <c r="AM46" s="56"/>
      <c r="AN46" s="56"/>
      <c r="AO46" s="56"/>
      <c r="AP46" s="56"/>
      <c r="AQ46" s="56"/>
    </row>
    <row r="47" ht="22.5" customHeight="1">
      <c r="B47" s="277"/>
      <c r="D47" s="309"/>
      <c r="E47" s="277"/>
      <c r="H47" s="273"/>
      <c r="I47" s="277"/>
      <c r="L47" s="273"/>
      <c r="M47" s="277"/>
      <c r="N47" s="279"/>
      <c r="O47" s="280"/>
      <c r="P47" s="280"/>
      <c r="Q47" s="281"/>
      <c r="R47" s="282"/>
      <c r="S47" s="280"/>
      <c r="T47" s="280"/>
      <c r="U47" s="281"/>
      <c r="V47" s="282"/>
      <c r="W47" s="280"/>
      <c r="X47" s="280"/>
      <c r="Y47" s="283"/>
      <c r="Z47" s="310"/>
      <c r="AA47" s="273"/>
      <c r="AB47" s="311"/>
      <c r="AF47" s="273"/>
      <c r="AG47" s="312"/>
      <c r="AH47" s="313"/>
      <c r="AI47" s="56"/>
      <c r="AJ47" s="56"/>
      <c r="AK47" s="56"/>
      <c r="AL47" s="56"/>
      <c r="AM47" s="56"/>
      <c r="AN47" s="56"/>
      <c r="AO47" s="56"/>
      <c r="AP47" s="56"/>
      <c r="AQ47" s="56"/>
    </row>
    <row r="48" ht="22.5" customHeight="1">
      <c r="B48" s="253"/>
      <c r="C48" s="254"/>
      <c r="D48" s="314"/>
      <c r="E48" s="253"/>
      <c r="F48" s="254"/>
      <c r="G48" s="254"/>
      <c r="H48" s="256"/>
      <c r="I48" s="253"/>
      <c r="J48" s="254"/>
      <c r="K48" s="254"/>
      <c r="L48" s="256"/>
      <c r="M48" s="253"/>
      <c r="N48" s="288"/>
      <c r="O48" s="289"/>
      <c r="P48" s="289"/>
      <c r="Q48" s="290"/>
      <c r="R48" s="291"/>
      <c r="S48" s="289"/>
      <c r="T48" s="289"/>
      <c r="U48" s="290"/>
      <c r="V48" s="291"/>
      <c r="W48" s="289"/>
      <c r="X48" s="289"/>
      <c r="Y48" s="292"/>
      <c r="Z48" s="315"/>
      <c r="AA48" s="256"/>
      <c r="AB48" s="316"/>
      <c r="AC48" s="254"/>
      <c r="AD48" s="254"/>
      <c r="AE48" s="254"/>
      <c r="AF48" s="256"/>
      <c r="AG48" s="317"/>
      <c r="AH48" s="318"/>
      <c r="AI48" s="56"/>
      <c r="AJ48" s="56"/>
      <c r="AK48" s="56"/>
      <c r="AL48" s="56"/>
      <c r="AM48" s="56"/>
      <c r="AN48" s="56"/>
      <c r="AO48" s="56"/>
      <c r="AP48" s="56"/>
      <c r="AQ48" s="56"/>
    </row>
    <row r="49" ht="22.5" customHeight="1">
      <c r="B49" s="261" t="str">
        <f>IF(ISBLANK(D49), "Missing ID",
IF(CONCATENATE(E49:AG51)="", "Unused",
IF(AND(ISBLANK(E49), ISBLANK(I49)), "Missing Headline and Content",
IF(ISBLANK(M49), "Missing Is True",
IF(AND(M49&lt;&gt;"Yes", M49&lt;&gt;"No"), "Is True must be Yes or No",
IF(AND($AJ$3, NOT(ISBLANK(N49)), NOT(ISNUMBER(N49))), "Changes to Followers for Likes must be a Number",
IF(AND($AK$3, NOT(ISBLANK(O49)), NOT(ISNUMBER(O49))), "Changes to Followers for Disikes must be a Number",
IF(AND($AL$3, NOT(ISBLANK(P49)), NOT(ISNUMBER(P49))), "Changes to Followers for Shares must be a Number",
IF(AND($AM$3, NOT(ISBLANK(Q49)), NOT(ISNUMBER(Q49))), "Changes to Followers for Flags must be a Number",
IF(AND($AJ$3, NOT(ISBLANK(R49)), NOT(ISNUMBER(R49))), "Changes to Credibility for Likes must be a Number",
IF(AND($AK$3, NOT(ISBLANK(S49)), NOT(ISNUMBER(S49))), "Changes to Credibility for Disikes must be a Number",
IF(AND($AL$3, NOT(ISBLANK(T49)), NOT(ISNUMBER(T49))), "Changes to Credibility for Shares must be a Number",
IF(AND($AM$3, NOT(ISBLANK(U49)), NOT(ISNUMBER(U49))), "Changes to Credibility for Flags must be a Number",
IF(AND($AJ$3, NOT(ISBLANK(V49)), NOT(ISNUMBER(V49))), "Number of Likes must be a Number",
IF(AND($AK$3, NOT(ISBLANK(W49)), NOT(ISNUMBER(W49))), "Number of Disikes must be a Number",
IF(AND($AL$3, NOT(ISBLANK(X49)), NOT(ISNUMBER(X49))), "Number of Shares must be a Number",
IF(AND($AM$3, NOT(ISBLANK(Y49)), NOT(ISNUMBER(Y49))), "Number of Flags must be a Number",
IF(AND($AJ$3, NOT(ISBLANK(V49)), V49&lt;0), "Number of Likes cannot be Negative",
IF(AND($AK$3, NOT(ISBLANK(W49)), W49&lt;0), "Number of Disikes cannot be Negative",
IF(AND($AL$3, NOT(ISBLANK(X49)), X49&lt;0), "Number of Shares cannot be Negative",
IF(AND($AM$3, NOT(ISBLANK(Y49)), Y49&lt;0), "Number of Flags cannot be Negative",
IF(AND(CONCATENATE(Z49:AH49)&lt;&gt;"", Z49=""), "Missing 1st Comment Source Name",
IF(AND(CONCATENATE(Z49:AH49)&lt;&gt;"", AB49=""), "Missing 1st Comment Message",
IF(AND($AJ$3, CONCATENATE(Z49:AH49)&lt;&gt;"", AG49=""), "Missing 1st Comment Likes",
IF(AND($AK$3, CONCATENATE(Z49:AH49)&lt;&gt;"", AH49=""), "Missing 1st Comment Dislikes",
IF(AND(CONCATENATE(Z50:AH50)&lt;&gt;"", Z50=""), "Missing 2nd Comment Source Name",
IF(AND(CONCATENATE(Z50:AH50)&lt;&gt;"", AB50=""), "Missing 2nd Comment Message",
IF(AND($AJ$3, CONCATENATE(Z50:AH50)&lt;&gt;"", AG50=""), "Missing 2nd Comment Likes",
IF(AND($AK$3, CONCATENATE(Z50:AH50)&lt;&gt;"", AH50=""), "Missing 2nd Comment Dislikes",
IF(AND(CONCATENATE(Z51:AH51)&lt;&gt;"", Z51=""), "Missing 3rd Comment Source Name",
IF(AND(CONCATENATE(Z51:AH51)&lt;&gt;"", AB51=""), "Missing 3rd Comment Message",
IF(AND($AJ$3, CONCATENATE(Z51:AH51)&lt;&gt;"", AG51=""), "Missing 3rd Comment Likes",
IF(AND($AK$3, CONCATENATE(Z51:AH51)&lt;&gt;"", AH51=""), "Missing 3rd Comment Dislikes", "Valid"
)))))))))))))))))))))))))))))))))</f>
        <v>Valid</v>
      </c>
      <c r="C49" s="246"/>
      <c r="D49" s="262" t="s">
        <v>1238</v>
      </c>
      <c r="E49" s="263" t="s">
        <v>1239</v>
      </c>
      <c r="F49" s="246"/>
      <c r="G49" s="246"/>
      <c r="H49" s="249"/>
      <c r="I49" s="263"/>
      <c r="J49" s="246"/>
      <c r="K49" s="246"/>
      <c r="L49" s="249"/>
      <c r="M49" s="265" t="s">
        <v>1211</v>
      </c>
      <c r="N49" s="319"/>
      <c r="O49" s="320"/>
      <c r="P49" s="320"/>
      <c r="Q49" s="321"/>
      <c r="R49" s="322"/>
      <c r="S49" s="320"/>
      <c r="T49" s="320"/>
      <c r="U49" s="321"/>
      <c r="V49" s="322"/>
      <c r="W49" s="320"/>
      <c r="X49" s="320"/>
      <c r="Y49" s="323"/>
      <c r="Z49" s="271"/>
      <c r="AA49" s="249"/>
      <c r="AB49" s="265"/>
      <c r="AC49" s="246"/>
      <c r="AD49" s="246"/>
      <c r="AE49" s="246"/>
      <c r="AF49" s="249"/>
      <c r="AG49" s="274"/>
      <c r="AH49" s="327"/>
      <c r="AI49" s="56"/>
      <c r="AJ49" s="56"/>
      <c r="AK49" s="56"/>
      <c r="AL49" s="56"/>
      <c r="AM49" s="56"/>
      <c r="AN49" s="56"/>
      <c r="AO49" s="56"/>
      <c r="AP49" s="56"/>
      <c r="AQ49" s="56"/>
    </row>
    <row r="50" ht="22.5" customHeight="1">
      <c r="B50" s="277"/>
      <c r="D50" s="278"/>
      <c r="E50" s="277"/>
      <c r="H50" s="273"/>
      <c r="I50" s="277"/>
      <c r="L50" s="273"/>
      <c r="M50" s="277"/>
      <c r="N50" s="279"/>
      <c r="O50" s="280"/>
      <c r="P50" s="280"/>
      <c r="Q50" s="281"/>
      <c r="R50" s="282"/>
      <c r="S50" s="280"/>
      <c r="T50" s="280"/>
      <c r="U50" s="281"/>
      <c r="V50" s="282"/>
      <c r="W50" s="280"/>
      <c r="X50" s="280"/>
      <c r="Y50" s="283"/>
      <c r="Z50" s="284"/>
      <c r="AA50" s="273"/>
      <c r="AB50" s="272"/>
      <c r="AF50" s="273"/>
      <c r="AG50" s="285"/>
      <c r="AH50" s="325"/>
      <c r="AI50" s="56"/>
      <c r="AJ50" s="56"/>
      <c r="AK50" s="56"/>
      <c r="AL50" s="56"/>
      <c r="AM50" s="56"/>
      <c r="AN50" s="56"/>
      <c r="AO50" s="56"/>
      <c r="AP50" s="56"/>
      <c r="AQ50" s="56"/>
    </row>
    <row r="51" ht="22.5" customHeight="1">
      <c r="B51" s="253"/>
      <c r="C51" s="254"/>
      <c r="D51" s="287"/>
      <c r="E51" s="253"/>
      <c r="F51" s="254"/>
      <c r="G51" s="254"/>
      <c r="H51" s="256"/>
      <c r="I51" s="253"/>
      <c r="J51" s="254"/>
      <c r="K51" s="254"/>
      <c r="L51" s="256"/>
      <c r="M51" s="253"/>
      <c r="N51" s="288"/>
      <c r="O51" s="289"/>
      <c r="P51" s="289"/>
      <c r="Q51" s="290"/>
      <c r="R51" s="291"/>
      <c r="S51" s="289"/>
      <c r="T51" s="289"/>
      <c r="U51" s="290"/>
      <c r="V51" s="291"/>
      <c r="W51" s="289"/>
      <c r="X51" s="289"/>
      <c r="Y51" s="292"/>
      <c r="Z51" s="293"/>
      <c r="AA51" s="256"/>
      <c r="AB51" s="294"/>
      <c r="AC51" s="254"/>
      <c r="AD51" s="254"/>
      <c r="AE51" s="254"/>
      <c r="AF51" s="256"/>
      <c r="AG51" s="295"/>
      <c r="AH51" s="324"/>
      <c r="AI51" s="56"/>
      <c r="AJ51" s="56"/>
      <c r="AK51" s="56"/>
      <c r="AL51" s="56"/>
      <c r="AM51" s="56"/>
      <c r="AN51" s="56"/>
      <c r="AO51" s="56"/>
      <c r="AP51" s="56"/>
      <c r="AQ51" s="56"/>
    </row>
    <row r="52" ht="22.5" customHeight="1">
      <c r="B52" s="261" t="str">
        <f>IF(ISBLANK(D52), "Missing ID",
IF(CONCATENATE(E52:AG54)="", "Unused",
IF(AND(ISBLANK(E52), ISBLANK(I52)), "Missing Headline and Content",
IF(ISBLANK(M52), "Missing Is True",
IF(AND(M52&lt;&gt;"Yes", M52&lt;&gt;"No"), "Is True must be Yes or No",
IF(AND($AJ$3, NOT(ISBLANK(N52)), NOT(ISNUMBER(N52))), "Changes to Followers for Likes must be a Number",
IF(AND($AK$3, NOT(ISBLANK(O52)), NOT(ISNUMBER(O52))), "Changes to Followers for Disikes must be a Number",
IF(AND($AL$3, NOT(ISBLANK(P52)), NOT(ISNUMBER(P52))), "Changes to Followers for Shares must be a Number",
IF(AND($AM$3, NOT(ISBLANK(Q52)), NOT(ISNUMBER(Q52))), "Changes to Followers for Flags must be a Number",
IF(AND($AJ$3, NOT(ISBLANK(R52)), NOT(ISNUMBER(R52))), "Changes to Credibility for Likes must be a Number",
IF(AND($AK$3, NOT(ISBLANK(S52)), NOT(ISNUMBER(S52))), "Changes to Credibility for Disikes must be a Number",
IF(AND($AL$3, NOT(ISBLANK(T52)), NOT(ISNUMBER(T52))), "Changes to Credibility for Shares must be a Number",
IF(AND($AM$3, NOT(ISBLANK(U52)), NOT(ISNUMBER(U52))), "Changes to Credibility for Flags must be a Number",
IF(AND($AJ$3, NOT(ISBLANK(V52)), NOT(ISNUMBER(V52))), "Number of Likes must be a Number",
IF(AND($AK$3, NOT(ISBLANK(W52)), NOT(ISNUMBER(W52))), "Number of Disikes must be a Number",
IF(AND($AL$3, NOT(ISBLANK(X52)), NOT(ISNUMBER(X52))), "Number of Shares must be a Number",
IF(AND($AM$3, NOT(ISBLANK(Y52)), NOT(ISNUMBER(Y52))), "Number of Flags must be a Number",
IF(AND($AJ$3, NOT(ISBLANK(V52)), V52&lt;0), "Number of Likes cannot be Negative",
IF(AND($AK$3, NOT(ISBLANK(W52)), W52&lt;0), "Number of Disikes cannot be Negative",
IF(AND($AL$3, NOT(ISBLANK(X52)), X52&lt;0), "Number of Shares cannot be Negative",
IF(AND($AM$3, NOT(ISBLANK(Y52)), Y52&lt;0), "Number of Flags cannot be Negative",
IF(AND(CONCATENATE(Z52:AH52)&lt;&gt;"", Z52=""), "Missing 1st Comment Source Name",
IF(AND(CONCATENATE(Z52:AH52)&lt;&gt;"", AB52=""), "Missing 1st Comment Message",
IF(AND($AJ$3, CONCATENATE(Z52:AH52)&lt;&gt;"", AG52=""), "Missing 1st Comment Likes",
IF(AND($AK$3, CONCATENATE(Z52:AH52)&lt;&gt;"", AH52=""), "Missing 1st Comment Dislikes",
IF(AND(CONCATENATE(Z53:AH53)&lt;&gt;"", Z53=""), "Missing 2nd Comment Source Name",
IF(AND(CONCATENATE(Z53:AH53)&lt;&gt;"", AB53=""), "Missing 2nd Comment Message",
IF(AND($AJ$3, CONCATENATE(Z53:AH53)&lt;&gt;"", AG53=""), "Missing 2nd Comment Likes",
IF(AND($AK$3, CONCATENATE(Z53:AH53)&lt;&gt;"", AH53=""), "Missing 2nd Comment Dislikes",
IF(AND(CONCATENATE(Z54:AH54)&lt;&gt;"", Z54=""), "Missing 3rd Comment Source Name",
IF(AND(CONCATENATE(Z54:AH54)&lt;&gt;"", AB54=""), "Missing 3rd Comment Message",
IF(AND($AJ$3, CONCATENATE(Z54:AH54)&lt;&gt;"", AG54=""), "Missing 3rd Comment Likes",
IF(AND($AK$3, CONCATENATE(Z54:AH54)&lt;&gt;"", AH54=""), "Missing 3rd Comment Dislikes", "Valid"
)))))))))))))))))))))))))))))))))</f>
        <v>Valid</v>
      </c>
      <c r="C52" s="246"/>
      <c r="D52" s="297" t="s">
        <v>1240</v>
      </c>
      <c r="E52" s="298"/>
      <c r="F52" s="246"/>
      <c r="G52" s="246"/>
      <c r="H52" s="249"/>
      <c r="I52" s="298" t="s">
        <v>1241</v>
      </c>
      <c r="J52" s="246"/>
      <c r="K52" s="246"/>
      <c r="L52" s="249"/>
      <c r="M52" s="300" t="s">
        <v>1211</v>
      </c>
      <c r="N52" s="301">
        <v>-1.0</v>
      </c>
      <c r="O52" s="302">
        <v>1.0</v>
      </c>
      <c r="P52" s="302">
        <v>-1.0</v>
      </c>
      <c r="Q52" s="303">
        <v>1.0</v>
      </c>
      <c r="R52" s="304">
        <v>0.0</v>
      </c>
      <c r="S52" s="302">
        <v>0.0</v>
      </c>
      <c r="T52" s="302">
        <v>0.0</v>
      </c>
      <c r="U52" s="303">
        <v>0.0</v>
      </c>
      <c r="V52" s="304"/>
      <c r="W52" s="302"/>
      <c r="X52" s="302"/>
      <c r="Y52" s="305"/>
      <c r="Z52" s="306"/>
      <c r="AA52" s="249"/>
      <c r="AB52" s="300"/>
      <c r="AC52" s="246"/>
      <c r="AD52" s="246"/>
      <c r="AE52" s="246"/>
      <c r="AF52" s="249"/>
      <c r="AG52" s="307"/>
      <c r="AH52" s="326"/>
      <c r="AI52" s="56"/>
      <c r="AJ52" s="56"/>
      <c r="AK52" s="56"/>
      <c r="AL52" s="56"/>
      <c r="AM52" s="56"/>
      <c r="AN52" s="56"/>
      <c r="AO52" s="56"/>
      <c r="AP52" s="56"/>
      <c r="AQ52" s="56"/>
    </row>
    <row r="53" ht="22.5" customHeight="1">
      <c r="B53" s="277"/>
      <c r="D53" s="309"/>
      <c r="E53" s="277"/>
      <c r="H53" s="273"/>
      <c r="I53" s="277"/>
      <c r="L53" s="273"/>
      <c r="M53" s="277"/>
      <c r="N53" s="279"/>
      <c r="O53" s="280"/>
      <c r="P53" s="280"/>
      <c r="Q53" s="281"/>
      <c r="R53" s="282"/>
      <c r="S53" s="280"/>
      <c r="T53" s="280"/>
      <c r="U53" s="281"/>
      <c r="V53" s="282"/>
      <c r="W53" s="280"/>
      <c r="X53" s="280"/>
      <c r="Y53" s="283"/>
      <c r="Z53" s="310"/>
      <c r="AA53" s="273"/>
      <c r="AB53" s="311"/>
      <c r="AF53" s="273"/>
      <c r="AG53" s="312"/>
      <c r="AH53" s="313"/>
      <c r="AI53" s="56"/>
      <c r="AJ53" s="56"/>
      <c r="AK53" s="56"/>
      <c r="AL53" s="56"/>
      <c r="AM53" s="56"/>
      <c r="AN53" s="56"/>
      <c r="AO53" s="56"/>
      <c r="AP53" s="56"/>
      <c r="AQ53" s="56"/>
    </row>
    <row r="54" ht="22.5" customHeight="1">
      <c r="B54" s="253"/>
      <c r="C54" s="254"/>
      <c r="D54" s="314"/>
      <c r="E54" s="253"/>
      <c r="F54" s="254"/>
      <c r="G54" s="254"/>
      <c r="H54" s="256"/>
      <c r="I54" s="253"/>
      <c r="J54" s="254"/>
      <c r="K54" s="254"/>
      <c r="L54" s="256"/>
      <c r="M54" s="253"/>
      <c r="N54" s="288"/>
      <c r="O54" s="289"/>
      <c r="P54" s="289"/>
      <c r="Q54" s="290"/>
      <c r="R54" s="291"/>
      <c r="S54" s="289"/>
      <c r="T54" s="289"/>
      <c r="U54" s="290"/>
      <c r="V54" s="291"/>
      <c r="W54" s="289"/>
      <c r="X54" s="289"/>
      <c r="Y54" s="292"/>
      <c r="Z54" s="315"/>
      <c r="AA54" s="256"/>
      <c r="AB54" s="316"/>
      <c r="AC54" s="254"/>
      <c r="AD54" s="254"/>
      <c r="AE54" s="254"/>
      <c r="AF54" s="256"/>
      <c r="AG54" s="317"/>
      <c r="AH54" s="318"/>
      <c r="AI54" s="56"/>
      <c r="AJ54" s="56"/>
      <c r="AK54" s="56"/>
      <c r="AL54" s="56"/>
      <c r="AM54" s="56"/>
      <c r="AN54" s="56"/>
      <c r="AO54" s="56"/>
      <c r="AP54" s="56"/>
      <c r="AQ54" s="56"/>
    </row>
    <row r="55" ht="22.5" customHeight="1">
      <c r="B55" s="261" t="str">
        <f>IF(ISBLANK(D55), "Missing ID",
IF(CONCATENATE(E55:AG57)="", "Unused",
IF(AND(ISBLANK(E55), ISBLANK(I55)), "Missing Headline and Content",
IF(ISBLANK(M55), "Missing Is True",
IF(AND(M55&lt;&gt;"Yes", M55&lt;&gt;"No"), "Is True must be Yes or No",
IF(AND($AJ$3, NOT(ISBLANK(N55)), NOT(ISNUMBER(N55))), "Changes to Followers for Likes must be a Number",
IF(AND($AK$3, NOT(ISBLANK(O55)), NOT(ISNUMBER(O55))), "Changes to Followers for Disikes must be a Number",
IF(AND($AL$3, NOT(ISBLANK(P55)), NOT(ISNUMBER(P55))), "Changes to Followers for Shares must be a Number",
IF(AND($AM$3, NOT(ISBLANK(Q55)), NOT(ISNUMBER(Q55))), "Changes to Followers for Flags must be a Number",
IF(AND($AJ$3, NOT(ISBLANK(R55)), NOT(ISNUMBER(R55))), "Changes to Credibility for Likes must be a Number",
IF(AND($AK$3, NOT(ISBLANK(S55)), NOT(ISNUMBER(S55))), "Changes to Credibility for Disikes must be a Number",
IF(AND($AL$3, NOT(ISBLANK(T55)), NOT(ISNUMBER(T55))), "Changes to Credibility for Shares must be a Number",
IF(AND($AM$3, NOT(ISBLANK(U55)), NOT(ISNUMBER(U55))), "Changes to Credibility for Flags must be a Number",
IF(AND($AJ$3, NOT(ISBLANK(V55)), NOT(ISNUMBER(V55))), "Number of Likes must be a Number",
IF(AND($AK$3, NOT(ISBLANK(W55)), NOT(ISNUMBER(W55))), "Number of Disikes must be a Number",
IF(AND($AL$3, NOT(ISBLANK(X55)), NOT(ISNUMBER(X55))), "Number of Shares must be a Number",
IF(AND($AM$3, NOT(ISBLANK(Y55)), NOT(ISNUMBER(Y55))), "Number of Flags must be a Number",
IF(AND($AJ$3, NOT(ISBLANK(V55)), V55&lt;0), "Number of Likes cannot be Negative",
IF(AND($AK$3, NOT(ISBLANK(W55)), W55&lt;0), "Number of Disikes cannot be Negative",
IF(AND($AL$3, NOT(ISBLANK(X55)), X55&lt;0), "Number of Shares cannot be Negative",
IF(AND($AM$3, NOT(ISBLANK(Y55)), Y55&lt;0), "Number of Flags cannot be Negative",
IF(AND(CONCATENATE(Z55:AH55)&lt;&gt;"", Z55=""), "Missing 1st Comment Source Name",
IF(AND(CONCATENATE(Z55:AH55)&lt;&gt;"", AB55=""), "Missing 1st Comment Message",
IF(AND($AJ$3, CONCATENATE(Z55:AH55)&lt;&gt;"", AG55=""), "Missing 1st Comment Likes",
IF(AND($AK$3, CONCATENATE(Z55:AH55)&lt;&gt;"", AH55=""), "Missing 1st Comment Dislikes",
IF(AND(CONCATENATE(Z56:AH56)&lt;&gt;"", Z56=""), "Missing 2nd Comment Source Name",
IF(AND(CONCATENATE(Z56:AH56)&lt;&gt;"", AB56=""), "Missing 2nd Comment Message",
IF(AND($AJ$3, CONCATENATE(Z56:AH56)&lt;&gt;"", AG56=""), "Missing 2nd Comment Likes",
IF(AND($AK$3, CONCATENATE(Z56:AH56)&lt;&gt;"", AH56=""), "Missing 2nd Comment Dislikes",
IF(AND(CONCATENATE(Z57:AH57)&lt;&gt;"", Z57=""), "Missing 3rd Comment Source Name",
IF(AND(CONCATENATE(Z57:AH57)&lt;&gt;"", AB57=""), "Missing 3rd Comment Message",
IF(AND($AJ$3, CONCATENATE(Z57:AH57)&lt;&gt;"", AG57=""), "Missing 3rd Comment Likes",
IF(AND($AK$3, CONCATENATE(Z57:AH57)&lt;&gt;"", AH57=""), "Missing 3rd Comment Dislikes", "Valid"
)))))))))))))))))))))))))))))))))</f>
        <v>Unused</v>
      </c>
      <c r="C55" s="246"/>
      <c r="D55" s="262" t="s">
        <v>1242</v>
      </c>
      <c r="E55" s="263"/>
      <c r="F55" s="246"/>
      <c r="G55" s="246"/>
      <c r="H55" s="249"/>
      <c r="I55" s="263"/>
      <c r="J55" s="246"/>
      <c r="K55" s="246"/>
      <c r="L55" s="249"/>
      <c r="M55" s="265"/>
      <c r="N55" s="319"/>
      <c r="O55" s="320"/>
      <c r="P55" s="320"/>
      <c r="Q55" s="321"/>
      <c r="R55" s="322"/>
      <c r="S55" s="320"/>
      <c r="T55" s="320"/>
      <c r="U55" s="321"/>
      <c r="V55" s="322"/>
      <c r="W55" s="320"/>
      <c r="X55" s="320"/>
      <c r="Y55" s="323"/>
      <c r="Z55" s="271"/>
      <c r="AA55" s="249"/>
      <c r="AB55" s="265"/>
      <c r="AC55" s="246"/>
      <c r="AD55" s="246"/>
      <c r="AE55" s="246"/>
      <c r="AF55" s="249"/>
      <c r="AG55" s="274"/>
      <c r="AH55" s="327"/>
      <c r="AI55" s="56"/>
      <c r="AJ55" s="56"/>
      <c r="AK55" s="56"/>
      <c r="AL55" s="56"/>
      <c r="AM55" s="56"/>
      <c r="AN55" s="56"/>
      <c r="AO55" s="56"/>
      <c r="AP55" s="56"/>
      <c r="AQ55" s="56"/>
    </row>
    <row r="56" ht="22.5" customHeight="1">
      <c r="B56" s="277"/>
      <c r="D56" s="278"/>
      <c r="E56" s="277"/>
      <c r="H56" s="273"/>
      <c r="I56" s="277"/>
      <c r="L56" s="273"/>
      <c r="M56" s="277"/>
      <c r="N56" s="279"/>
      <c r="O56" s="280"/>
      <c r="P56" s="280"/>
      <c r="Q56" s="281"/>
      <c r="R56" s="282"/>
      <c r="S56" s="280"/>
      <c r="T56" s="280"/>
      <c r="U56" s="281"/>
      <c r="V56" s="282"/>
      <c r="W56" s="280"/>
      <c r="X56" s="280"/>
      <c r="Y56" s="283"/>
      <c r="Z56" s="284"/>
      <c r="AA56" s="273"/>
      <c r="AB56" s="272"/>
      <c r="AF56" s="273"/>
      <c r="AG56" s="285"/>
      <c r="AH56" s="325"/>
      <c r="AI56" s="56"/>
      <c r="AJ56" s="56"/>
      <c r="AK56" s="56"/>
      <c r="AL56" s="56"/>
      <c r="AM56" s="56"/>
      <c r="AN56" s="56"/>
      <c r="AO56" s="56"/>
      <c r="AP56" s="56"/>
      <c r="AQ56" s="56"/>
    </row>
    <row r="57" ht="22.5" customHeight="1">
      <c r="B57" s="253"/>
      <c r="C57" s="254"/>
      <c r="D57" s="287"/>
      <c r="E57" s="253"/>
      <c r="F57" s="254"/>
      <c r="G57" s="254"/>
      <c r="H57" s="256"/>
      <c r="I57" s="253"/>
      <c r="J57" s="254"/>
      <c r="K57" s="254"/>
      <c r="L57" s="256"/>
      <c r="M57" s="253"/>
      <c r="N57" s="288"/>
      <c r="O57" s="289"/>
      <c r="P57" s="289"/>
      <c r="Q57" s="290"/>
      <c r="R57" s="291"/>
      <c r="S57" s="289"/>
      <c r="T57" s="289"/>
      <c r="U57" s="290"/>
      <c r="V57" s="291"/>
      <c r="W57" s="289"/>
      <c r="X57" s="289"/>
      <c r="Y57" s="292"/>
      <c r="Z57" s="293"/>
      <c r="AA57" s="256"/>
      <c r="AB57" s="294"/>
      <c r="AC57" s="254"/>
      <c r="AD57" s="254"/>
      <c r="AE57" s="254"/>
      <c r="AF57" s="256"/>
      <c r="AG57" s="295"/>
      <c r="AH57" s="324"/>
      <c r="AI57" s="56"/>
      <c r="AJ57" s="56"/>
      <c r="AK57" s="56"/>
      <c r="AL57" s="56"/>
      <c r="AM57" s="56"/>
      <c r="AN57" s="56"/>
      <c r="AO57" s="56"/>
      <c r="AP57" s="56"/>
      <c r="AQ57" s="56"/>
    </row>
    <row r="58" ht="22.5" customHeight="1">
      <c r="B58" s="261" t="str">
        <f>IF(ISBLANK(D58), "Missing ID",
IF(CONCATENATE(E58:AG60)="", "Unused",
IF(AND(ISBLANK(E58), ISBLANK(I58)), "Missing Headline and Content",
IF(ISBLANK(M58), "Missing Is True",
IF(AND(M58&lt;&gt;"Yes", M58&lt;&gt;"No"), "Is True must be Yes or No",
IF(AND($AJ$3, NOT(ISBLANK(N58)), NOT(ISNUMBER(N58))), "Changes to Followers for Likes must be a Number",
IF(AND($AK$3, NOT(ISBLANK(O58)), NOT(ISNUMBER(O58))), "Changes to Followers for Disikes must be a Number",
IF(AND($AL$3, NOT(ISBLANK(P58)), NOT(ISNUMBER(P58))), "Changes to Followers for Shares must be a Number",
IF(AND($AM$3, NOT(ISBLANK(Q58)), NOT(ISNUMBER(Q58))), "Changes to Followers for Flags must be a Number",
IF(AND($AJ$3, NOT(ISBLANK(R58)), NOT(ISNUMBER(R58))), "Changes to Credibility for Likes must be a Number",
IF(AND($AK$3, NOT(ISBLANK(S58)), NOT(ISNUMBER(S58))), "Changes to Credibility for Disikes must be a Number",
IF(AND($AL$3, NOT(ISBLANK(T58)), NOT(ISNUMBER(T58))), "Changes to Credibility for Shares must be a Number",
IF(AND($AM$3, NOT(ISBLANK(U58)), NOT(ISNUMBER(U58))), "Changes to Credibility for Flags must be a Number",
IF(AND($AJ$3, NOT(ISBLANK(V58)), NOT(ISNUMBER(V58))), "Number of Likes must be a Number",
IF(AND($AK$3, NOT(ISBLANK(W58)), NOT(ISNUMBER(W58))), "Number of Disikes must be a Number",
IF(AND($AL$3, NOT(ISBLANK(X58)), NOT(ISNUMBER(X58))), "Number of Shares must be a Number",
IF(AND($AM$3, NOT(ISBLANK(Y58)), NOT(ISNUMBER(Y58))), "Number of Flags must be a Number",
IF(AND($AJ$3, NOT(ISBLANK(V58)), V58&lt;0), "Number of Likes cannot be Negative",
IF(AND($AK$3, NOT(ISBLANK(W58)), W58&lt;0), "Number of Disikes cannot be Negative",
IF(AND($AL$3, NOT(ISBLANK(X58)), X58&lt;0), "Number of Shares cannot be Negative",
IF(AND($AM$3, NOT(ISBLANK(Y58)), Y58&lt;0), "Number of Flags cannot be Negative",
IF(AND(CONCATENATE(Z58:AH58)&lt;&gt;"", Z58=""), "Missing 1st Comment Source Name",
IF(AND(CONCATENATE(Z58:AH58)&lt;&gt;"", AB58=""), "Missing 1st Comment Message",
IF(AND($AJ$3, CONCATENATE(Z58:AH58)&lt;&gt;"", AG58=""), "Missing 1st Comment Likes",
IF(AND($AK$3, CONCATENATE(Z58:AH58)&lt;&gt;"", AH58=""), "Missing 1st Comment Dislikes",
IF(AND(CONCATENATE(Z59:AH59)&lt;&gt;"", Z59=""), "Missing 2nd Comment Source Name",
IF(AND(CONCATENATE(Z59:AH59)&lt;&gt;"", AB59=""), "Missing 2nd Comment Message",
IF(AND($AJ$3, CONCATENATE(Z59:AH59)&lt;&gt;"", AG59=""), "Missing 2nd Comment Likes",
IF(AND($AK$3, CONCATENATE(Z59:AH59)&lt;&gt;"", AH59=""), "Missing 2nd Comment Dislikes",
IF(AND(CONCATENATE(Z60:AH60)&lt;&gt;"", Z60=""), "Missing 3rd Comment Source Name",
IF(AND(CONCATENATE(Z60:AH60)&lt;&gt;"", AB60=""), "Missing 3rd Comment Message",
IF(AND($AJ$3, CONCATENATE(Z60:AH60)&lt;&gt;"", AG60=""), "Missing 3rd Comment Likes",
IF(AND($AK$3, CONCATENATE(Z60:AH60)&lt;&gt;"", AH60=""), "Missing 3rd Comment Dislikes", "Valid"
)))))))))))))))))))))))))))))))))</f>
        <v>Unused</v>
      </c>
      <c r="C58" s="246"/>
      <c r="D58" s="297" t="s">
        <v>1243</v>
      </c>
      <c r="E58" s="298"/>
      <c r="F58" s="246"/>
      <c r="G58" s="246"/>
      <c r="H58" s="249"/>
      <c r="I58" s="298"/>
      <c r="J58" s="246"/>
      <c r="K58" s="246"/>
      <c r="L58" s="249"/>
      <c r="M58" s="300"/>
      <c r="N58" s="301"/>
      <c r="O58" s="302"/>
      <c r="P58" s="302"/>
      <c r="Q58" s="303"/>
      <c r="R58" s="304"/>
      <c r="S58" s="302"/>
      <c r="T58" s="302"/>
      <c r="U58" s="303"/>
      <c r="V58" s="304"/>
      <c r="W58" s="302"/>
      <c r="X58" s="302"/>
      <c r="Y58" s="305"/>
      <c r="Z58" s="306"/>
      <c r="AA58" s="249"/>
      <c r="AB58" s="300"/>
      <c r="AC58" s="246"/>
      <c r="AD58" s="246"/>
      <c r="AE58" s="246"/>
      <c r="AF58" s="249"/>
      <c r="AG58" s="307"/>
      <c r="AH58" s="326"/>
      <c r="AI58" s="56"/>
      <c r="AJ58" s="56"/>
      <c r="AK58" s="56"/>
      <c r="AL58" s="56"/>
      <c r="AM58" s="56"/>
      <c r="AN58" s="56"/>
      <c r="AO58" s="56"/>
      <c r="AP58" s="56"/>
      <c r="AQ58" s="56"/>
    </row>
    <row r="59" ht="22.5" customHeight="1">
      <c r="B59" s="277"/>
      <c r="D59" s="309"/>
      <c r="E59" s="277"/>
      <c r="H59" s="273"/>
      <c r="I59" s="277"/>
      <c r="L59" s="273"/>
      <c r="M59" s="277"/>
      <c r="N59" s="279"/>
      <c r="O59" s="280"/>
      <c r="P59" s="280"/>
      <c r="Q59" s="281"/>
      <c r="R59" s="282"/>
      <c r="S59" s="280"/>
      <c r="T59" s="280"/>
      <c r="U59" s="281"/>
      <c r="V59" s="282"/>
      <c r="W59" s="280"/>
      <c r="X59" s="280"/>
      <c r="Y59" s="283"/>
      <c r="Z59" s="310"/>
      <c r="AA59" s="273"/>
      <c r="AB59" s="311"/>
      <c r="AF59" s="273"/>
      <c r="AG59" s="312"/>
      <c r="AH59" s="313"/>
      <c r="AI59" s="56"/>
      <c r="AJ59" s="56"/>
      <c r="AK59" s="56"/>
      <c r="AL59" s="56"/>
      <c r="AM59" s="56"/>
      <c r="AN59" s="56"/>
      <c r="AO59" s="56"/>
      <c r="AP59" s="56"/>
      <c r="AQ59" s="56"/>
    </row>
    <row r="60" ht="22.5" customHeight="1">
      <c r="B60" s="253"/>
      <c r="C60" s="254"/>
      <c r="D60" s="314"/>
      <c r="E60" s="253"/>
      <c r="F60" s="254"/>
      <c r="G60" s="254"/>
      <c r="H60" s="256"/>
      <c r="I60" s="253"/>
      <c r="J60" s="254"/>
      <c r="K60" s="254"/>
      <c r="L60" s="256"/>
      <c r="M60" s="253"/>
      <c r="N60" s="288"/>
      <c r="O60" s="289"/>
      <c r="P60" s="289"/>
      <c r="Q60" s="290"/>
      <c r="R60" s="291"/>
      <c r="S60" s="289"/>
      <c r="T60" s="289"/>
      <c r="U60" s="290"/>
      <c r="V60" s="291"/>
      <c r="W60" s="289"/>
      <c r="X60" s="289"/>
      <c r="Y60" s="292"/>
      <c r="Z60" s="315"/>
      <c r="AA60" s="256"/>
      <c r="AB60" s="316"/>
      <c r="AC60" s="254"/>
      <c r="AD60" s="254"/>
      <c r="AE60" s="254"/>
      <c r="AF60" s="256"/>
      <c r="AG60" s="317"/>
      <c r="AH60" s="318"/>
      <c r="AI60" s="56"/>
      <c r="AJ60" s="56"/>
      <c r="AK60" s="56"/>
      <c r="AL60" s="56"/>
      <c r="AM60" s="56"/>
      <c r="AN60" s="56"/>
      <c r="AO60" s="56"/>
      <c r="AP60" s="56"/>
      <c r="AQ60" s="56"/>
    </row>
    <row r="61" ht="22.5" customHeight="1">
      <c r="B61" s="261" t="str">
        <f>IF(ISBLANK(D61), "Missing ID",
IF(CONCATENATE(E61:AG63)="", "Unused",
IF(AND(ISBLANK(E61), ISBLANK(I61)), "Missing Headline and Content",
IF(ISBLANK(M61), "Missing Is True",
IF(AND(M61&lt;&gt;"Yes", M61&lt;&gt;"No"), "Is True must be Yes or No",
IF(AND($AJ$3, NOT(ISBLANK(N61)), NOT(ISNUMBER(N61))), "Changes to Followers for Likes must be a Number",
IF(AND($AK$3, NOT(ISBLANK(O61)), NOT(ISNUMBER(O61))), "Changes to Followers for Disikes must be a Number",
IF(AND($AL$3, NOT(ISBLANK(P61)), NOT(ISNUMBER(P61))), "Changes to Followers for Shares must be a Number",
IF(AND($AM$3, NOT(ISBLANK(Q61)), NOT(ISNUMBER(Q61))), "Changes to Followers for Flags must be a Number",
IF(AND($AJ$3, NOT(ISBLANK(R61)), NOT(ISNUMBER(R61))), "Changes to Credibility for Likes must be a Number",
IF(AND($AK$3, NOT(ISBLANK(S61)), NOT(ISNUMBER(S61))), "Changes to Credibility for Disikes must be a Number",
IF(AND($AL$3, NOT(ISBLANK(T61)), NOT(ISNUMBER(T61))), "Changes to Credibility for Shares must be a Number",
IF(AND($AM$3, NOT(ISBLANK(U61)), NOT(ISNUMBER(U61))), "Changes to Credibility for Flags must be a Number",
IF(AND($AJ$3, NOT(ISBLANK(V61)), NOT(ISNUMBER(V61))), "Number of Likes must be a Number",
IF(AND($AK$3, NOT(ISBLANK(W61)), NOT(ISNUMBER(W61))), "Number of Disikes must be a Number",
IF(AND($AL$3, NOT(ISBLANK(X61)), NOT(ISNUMBER(X61))), "Number of Shares must be a Number",
IF(AND($AM$3, NOT(ISBLANK(Y61)), NOT(ISNUMBER(Y61))), "Number of Flags must be a Number",
IF(AND($AJ$3, NOT(ISBLANK(V61)), V61&lt;0), "Number of Likes cannot be Negative",
IF(AND($AK$3, NOT(ISBLANK(W61)), W61&lt;0), "Number of Disikes cannot be Negative",
IF(AND($AL$3, NOT(ISBLANK(X61)), X61&lt;0), "Number of Shares cannot be Negative",
IF(AND($AM$3, NOT(ISBLANK(Y61)), Y61&lt;0), "Number of Flags cannot be Negative",
IF(AND(CONCATENATE(Z61:AH61)&lt;&gt;"", Z61=""), "Missing 1st Comment Source Name",
IF(AND(CONCATENATE(Z61:AH61)&lt;&gt;"", AB61=""), "Missing 1st Comment Message",
IF(AND($AJ$3, CONCATENATE(Z61:AH61)&lt;&gt;"", AG61=""), "Missing 1st Comment Likes",
IF(AND($AK$3, CONCATENATE(Z61:AH61)&lt;&gt;"", AH61=""), "Missing 1st Comment Dislikes",
IF(AND(CONCATENATE(Z62:AH62)&lt;&gt;"", Z62=""), "Missing 2nd Comment Source Name",
IF(AND(CONCATENATE(Z62:AH62)&lt;&gt;"", AB62=""), "Missing 2nd Comment Message",
IF(AND($AJ$3, CONCATENATE(Z62:AH62)&lt;&gt;"", AG62=""), "Missing 2nd Comment Likes",
IF(AND($AK$3, CONCATENATE(Z62:AH62)&lt;&gt;"", AH62=""), "Missing 2nd Comment Dislikes",
IF(AND(CONCATENATE(Z63:AH63)&lt;&gt;"", Z63=""), "Missing 3rd Comment Source Name",
IF(AND(CONCATENATE(Z63:AH63)&lt;&gt;"", AB63=""), "Missing 3rd Comment Message",
IF(AND($AJ$3, CONCATENATE(Z63:AH63)&lt;&gt;"", AG63=""), "Missing 3rd Comment Likes",
IF(AND($AK$3, CONCATENATE(Z63:AH63)&lt;&gt;"", AH63=""), "Missing 3rd Comment Dislikes", "Valid"
)))))))))))))))))))))))))))))))))</f>
        <v>Unused</v>
      </c>
      <c r="C61" s="246"/>
      <c r="D61" s="262" t="s">
        <v>1244</v>
      </c>
      <c r="E61" s="263"/>
      <c r="F61" s="246"/>
      <c r="G61" s="246"/>
      <c r="H61" s="249"/>
      <c r="I61" s="263"/>
      <c r="J61" s="246"/>
      <c r="K61" s="246"/>
      <c r="L61" s="249"/>
      <c r="M61" s="265"/>
      <c r="N61" s="319"/>
      <c r="O61" s="320"/>
      <c r="P61" s="320"/>
      <c r="Q61" s="321"/>
      <c r="R61" s="322"/>
      <c r="S61" s="320"/>
      <c r="T61" s="320"/>
      <c r="U61" s="321"/>
      <c r="V61" s="322"/>
      <c r="W61" s="320"/>
      <c r="X61" s="320"/>
      <c r="Y61" s="323"/>
      <c r="Z61" s="271"/>
      <c r="AA61" s="249"/>
      <c r="AB61" s="265"/>
      <c r="AC61" s="246"/>
      <c r="AD61" s="246"/>
      <c r="AE61" s="246"/>
      <c r="AF61" s="249"/>
      <c r="AG61" s="274"/>
      <c r="AH61" s="327"/>
      <c r="AI61" s="56"/>
      <c r="AJ61" s="56"/>
      <c r="AK61" s="56"/>
      <c r="AL61" s="56"/>
      <c r="AM61" s="56"/>
      <c r="AN61" s="56"/>
      <c r="AO61" s="56"/>
      <c r="AP61" s="56"/>
      <c r="AQ61" s="56"/>
    </row>
    <row r="62" ht="22.5" customHeight="1">
      <c r="B62" s="277"/>
      <c r="D62" s="278"/>
      <c r="E62" s="277"/>
      <c r="H62" s="273"/>
      <c r="I62" s="277"/>
      <c r="L62" s="273"/>
      <c r="M62" s="277"/>
      <c r="N62" s="279"/>
      <c r="O62" s="280"/>
      <c r="P62" s="280"/>
      <c r="Q62" s="281"/>
      <c r="R62" s="282"/>
      <c r="S62" s="280"/>
      <c r="T62" s="280"/>
      <c r="U62" s="281"/>
      <c r="V62" s="282"/>
      <c r="W62" s="280"/>
      <c r="X62" s="280"/>
      <c r="Y62" s="283"/>
      <c r="Z62" s="284"/>
      <c r="AA62" s="273"/>
      <c r="AB62" s="272"/>
      <c r="AF62" s="273"/>
      <c r="AG62" s="285"/>
      <c r="AH62" s="325"/>
      <c r="AI62" s="56"/>
      <c r="AJ62" s="56"/>
      <c r="AK62" s="56"/>
      <c r="AL62" s="56"/>
      <c r="AM62" s="56"/>
      <c r="AN62" s="56"/>
      <c r="AO62" s="56"/>
      <c r="AP62" s="56"/>
      <c r="AQ62" s="56"/>
    </row>
    <row r="63" ht="22.5" customHeight="1">
      <c r="B63" s="253"/>
      <c r="C63" s="254"/>
      <c r="D63" s="287"/>
      <c r="E63" s="253"/>
      <c r="F63" s="254"/>
      <c r="G63" s="254"/>
      <c r="H63" s="256"/>
      <c r="I63" s="253"/>
      <c r="J63" s="254"/>
      <c r="K63" s="254"/>
      <c r="L63" s="256"/>
      <c r="M63" s="253"/>
      <c r="N63" s="288"/>
      <c r="O63" s="289"/>
      <c r="P63" s="289"/>
      <c r="Q63" s="290"/>
      <c r="R63" s="291"/>
      <c r="S63" s="289"/>
      <c r="T63" s="289"/>
      <c r="U63" s="290"/>
      <c r="V63" s="291"/>
      <c r="W63" s="289"/>
      <c r="X63" s="289"/>
      <c r="Y63" s="292"/>
      <c r="Z63" s="293"/>
      <c r="AA63" s="256"/>
      <c r="AB63" s="294"/>
      <c r="AC63" s="254"/>
      <c r="AD63" s="254"/>
      <c r="AE63" s="254"/>
      <c r="AF63" s="256"/>
      <c r="AG63" s="295"/>
      <c r="AH63" s="324"/>
      <c r="AI63" s="56"/>
      <c r="AJ63" s="56"/>
      <c r="AK63" s="56"/>
      <c r="AL63" s="56"/>
      <c r="AM63" s="56"/>
      <c r="AN63" s="56"/>
      <c r="AO63" s="56"/>
      <c r="AP63" s="56"/>
      <c r="AQ63" s="56"/>
    </row>
    <row r="64" ht="22.5" customHeight="1">
      <c r="B64" s="261" t="str">
        <f>IF(ISBLANK(D64), "Missing ID",
IF(CONCATENATE(E64:AG66)="", "Unused",
IF(AND(ISBLANK(E64), ISBLANK(I64)), "Missing Headline and Content",
IF(ISBLANK(M64), "Missing Is True",
IF(AND(M64&lt;&gt;"Yes", M64&lt;&gt;"No"), "Is True must be Yes or No",
IF(AND($AJ$3, NOT(ISBLANK(N64)), NOT(ISNUMBER(N64))), "Changes to Followers for Likes must be a Number",
IF(AND($AK$3, NOT(ISBLANK(O64)), NOT(ISNUMBER(O64))), "Changes to Followers for Disikes must be a Number",
IF(AND($AL$3, NOT(ISBLANK(P64)), NOT(ISNUMBER(P64))), "Changes to Followers for Shares must be a Number",
IF(AND($AM$3, NOT(ISBLANK(Q64)), NOT(ISNUMBER(Q64))), "Changes to Followers for Flags must be a Number",
IF(AND($AJ$3, NOT(ISBLANK(R64)), NOT(ISNUMBER(R64))), "Changes to Credibility for Likes must be a Number",
IF(AND($AK$3, NOT(ISBLANK(S64)), NOT(ISNUMBER(S64))), "Changes to Credibility for Disikes must be a Number",
IF(AND($AL$3, NOT(ISBLANK(T64)), NOT(ISNUMBER(T64))), "Changes to Credibility for Shares must be a Number",
IF(AND($AM$3, NOT(ISBLANK(U64)), NOT(ISNUMBER(U64))), "Changes to Credibility for Flags must be a Number",
IF(AND($AJ$3, NOT(ISBLANK(V64)), NOT(ISNUMBER(V64))), "Number of Likes must be a Number",
IF(AND($AK$3, NOT(ISBLANK(W64)), NOT(ISNUMBER(W64))), "Number of Disikes must be a Number",
IF(AND($AL$3, NOT(ISBLANK(X64)), NOT(ISNUMBER(X64))), "Number of Shares must be a Number",
IF(AND($AM$3, NOT(ISBLANK(Y64)), NOT(ISNUMBER(Y64))), "Number of Flags must be a Number",
IF(AND($AJ$3, NOT(ISBLANK(V64)), V64&lt;0), "Number of Likes cannot be Negative",
IF(AND($AK$3, NOT(ISBLANK(W64)), W64&lt;0), "Number of Disikes cannot be Negative",
IF(AND($AL$3, NOT(ISBLANK(X64)), X64&lt;0), "Number of Shares cannot be Negative",
IF(AND($AM$3, NOT(ISBLANK(Y64)), Y64&lt;0), "Number of Flags cannot be Negative",
IF(AND(CONCATENATE(Z64:AH64)&lt;&gt;"", Z64=""), "Missing 1st Comment Source Name",
IF(AND(CONCATENATE(Z64:AH64)&lt;&gt;"", AB64=""), "Missing 1st Comment Message",
IF(AND($AJ$3, CONCATENATE(Z64:AH64)&lt;&gt;"", AG64=""), "Missing 1st Comment Likes",
IF(AND($AK$3, CONCATENATE(Z64:AH64)&lt;&gt;"", AH64=""), "Missing 1st Comment Dislikes",
IF(AND(CONCATENATE(Z65:AH65)&lt;&gt;"", Z65=""), "Missing 2nd Comment Source Name",
IF(AND(CONCATENATE(Z65:AH65)&lt;&gt;"", AB65=""), "Missing 2nd Comment Message",
IF(AND($AJ$3, CONCATENATE(Z65:AH65)&lt;&gt;"", AG65=""), "Missing 2nd Comment Likes",
IF(AND($AK$3, CONCATENATE(Z65:AH65)&lt;&gt;"", AH65=""), "Missing 2nd Comment Dislikes",
IF(AND(CONCATENATE(Z66:AH66)&lt;&gt;"", Z66=""), "Missing 3rd Comment Source Name",
IF(AND(CONCATENATE(Z66:AH66)&lt;&gt;"", AB66=""), "Missing 3rd Comment Message",
IF(AND($AJ$3, CONCATENATE(Z66:AH66)&lt;&gt;"", AG66=""), "Missing 3rd Comment Likes",
IF(AND($AK$3, CONCATENATE(Z66:AH66)&lt;&gt;"", AH66=""), "Missing 3rd Comment Dislikes", "Valid"
)))))))))))))))))))))))))))))))))</f>
        <v>Unused</v>
      </c>
      <c r="C64" s="246"/>
      <c r="D64" s="297" t="s">
        <v>1245</v>
      </c>
      <c r="E64" s="298"/>
      <c r="F64" s="246"/>
      <c r="G64" s="246"/>
      <c r="H64" s="249"/>
      <c r="I64" s="298"/>
      <c r="J64" s="246"/>
      <c r="K64" s="246"/>
      <c r="L64" s="249"/>
      <c r="M64" s="300"/>
      <c r="N64" s="301"/>
      <c r="O64" s="302"/>
      <c r="P64" s="302"/>
      <c r="Q64" s="303"/>
      <c r="R64" s="304"/>
      <c r="S64" s="302"/>
      <c r="T64" s="302"/>
      <c r="U64" s="303"/>
      <c r="V64" s="304"/>
      <c r="W64" s="302"/>
      <c r="X64" s="302"/>
      <c r="Y64" s="305"/>
      <c r="Z64" s="306"/>
      <c r="AA64" s="249"/>
      <c r="AB64" s="300"/>
      <c r="AC64" s="246"/>
      <c r="AD64" s="246"/>
      <c r="AE64" s="246"/>
      <c r="AF64" s="249"/>
      <c r="AG64" s="307"/>
      <c r="AH64" s="326"/>
      <c r="AI64" s="56"/>
      <c r="AJ64" s="56"/>
      <c r="AK64" s="56"/>
      <c r="AL64" s="56"/>
      <c r="AM64" s="56"/>
      <c r="AN64" s="56"/>
      <c r="AO64" s="56"/>
      <c r="AP64" s="56"/>
      <c r="AQ64" s="56"/>
    </row>
    <row r="65" ht="22.5" customHeight="1">
      <c r="B65" s="277"/>
      <c r="D65" s="309"/>
      <c r="E65" s="277"/>
      <c r="H65" s="273"/>
      <c r="I65" s="277"/>
      <c r="L65" s="273"/>
      <c r="M65" s="277"/>
      <c r="N65" s="279"/>
      <c r="O65" s="280"/>
      <c r="P65" s="280"/>
      <c r="Q65" s="281"/>
      <c r="R65" s="282"/>
      <c r="S65" s="280"/>
      <c r="T65" s="280"/>
      <c r="U65" s="281"/>
      <c r="V65" s="282"/>
      <c r="W65" s="280"/>
      <c r="X65" s="280"/>
      <c r="Y65" s="283"/>
      <c r="Z65" s="310"/>
      <c r="AA65" s="273"/>
      <c r="AB65" s="311"/>
      <c r="AF65" s="273"/>
      <c r="AG65" s="312"/>
      <c r="AH65" s="313"/>
      <c r="AI65" s="56"/>
      <c r="AJ65" s="56"/>
      <c r="AK65" s="56"/>
      <c r="AL65" s="56"/>
      <c r="AM65" s="56"/>
      <c r="AN65" s="56"/>
      <c r="AO65" s="56"/>
      <c r="AP65" s="56"/>
      <c r="AQ65" s="56"/>
    </row>
    <row r="66" ht="22.5" customHeight="1">
      <c r="B66" s="253"/>
      <c r="C66" s="254"/>
      <c r="D66" s="314"/>
      <c r="E66" s="253"/>
      <c r="F66" s="254"/>
      <c r="G66" s="254"/>
      <c r="H66" s="256"/>
      <c r="I66" s="253"/>
      <c r="J66" s="254"/>
      <c r="K66" s="254"/>
      <c r="L66" s="256"/>
      <c r="M66" s="253"/>
      <c r="N66" s="288"/>
      <c r="O66" s="289"/>
      <c r="P66" s="289"/>
      <c r="Q66" s="290"/>
      <c r="R66" s="291"/>
      <c r="S66" s="289"/>
      <c r="T66" s="289"/>
      <c r="U66" s="290"/>
      <c r="V66" s="291"/>
      <c r="W66" s="289"/>
      <c r="X66" s="289"/>
      <c r="Y66" s="292"/>
      <c r="Z66" s="315"/>
      <c r="AA66" s="256"/>
      <c r="AB66" s="316"/>
      <c r="AC66" s="254"/>
      <c r="AD66" s="254"/>
      <c r="AE66" s="254"/>
      <c r="AF66" s="256"/>
      <c r="AG66" s="317"/>
      <c r="AH66" s="318"/>
      <c r="AI66" s="56"/>
      <c r="AJ66" s="56"/>
      <c r="AK66" s="56"/>
      <c r="AL66" s="56"/>
      <c r="AM66" s="56"/>
      <c r="AN66" s="56"/>
      <c r="AO66" s="56"/>
      <c r="AP66" s="56"/>
      <c r="AQ66" s="56"/>
    </row>
    <row r="67" ht="22.5" customHeight="1">
      <c r="B67" s="261" t="str">
        <f>IF(ISBLANK(D67), "Missing ID",
IF(CONCATENATE(E67:AG69)="", "Unused",
IF(AND(ISBLANK(E67), ISBLANK(I67)), "Missing Headline and Content",
IF(ISBLANK(M67), "Missing Is True",
IF(AND(M67&lt;&gt;"Yes", M67&lt;&gt;"No"), "Is True must be Yes or No",
IF(AND($AJ$3, NOT(ISBLANK(N67)), NOT(ISNUMBER(N67))), "Changes to Followers for Likes must be a Number",
IF(AND($AK$3, NOT(ISBLANK(O67)), NOT(ISNUMBER(O67))), "Changes to Followers for Disikes must be a Number",
IF(AND($AL$3, NOT(ISBLANK(P67)), NOT(ISNUMBER(P67))), "Changes to Followers for Shares must be a Number",
IF(AND($AM$3, NOT(ISBLANK(Q67)), NOT(ISNUMBER(Q67))), "Changes to Followers for Flags must be a Number",
IF(AND($AJ$3, NOT(ISBLANK(R67)), NOT(ISNUMBER(R67))), "Changes to Credibility for Likes must be a Number",
IF(AND($AK$3, NOT(ISBLANK(S67)), NOT(ISNUMBER(S67))), "Changes to Credibility for Disikes must be a Number",
IF(AND($AL$3, NOT(ISBLANK(T67)), NOT(ISNUMBER(T67))), "Changes to Credibility for Shares must be a Number",
IF(AND($AM$3, NOT(ISBLANK(U67)), NOT(ISNUMBER(U67))), "Changes to Credibility for Flags must be a Number",
IF(AND($AJ$3, NOT(ISBLANK(V67)), NOT(ISNUMBER(V67))), "Number of Likes must be a Number",
IF(AND($AK$3, NOT(ISBLANK(W67)), NOT(ISNUMBER(W67))), "Number of Disikes must be a Number",
IF(AND($AL$3, NOT(ISBLANK(X67)), NOT(ISNUMBER(X67))), "Number of Shares must be a Number",
IF(AND($AM$3, NOT(ISBLANK(Y67)), NOT(ISNUMBER(Y67))), "Number of Flags must be a Number",
IF(AND($AJ$3, NOT(ISBLANK(V67)), V67&lt;0), "Number of Likes cannot be Negative",
IF(AND($AK$3, NOT(ISBLANK(W67)), W67&lt;0), "Number of Disikes cannot be Negative",
IF(AND($AL$3, NOT(ISBLANK(X67)), X67&lt;0), "Number of Shares cannot be Negative",
IF(AND($AM$3, NOT(ISBLANK(Y67)), Y67&lt;0), "Number of Flags cannot be Negative",
IF(AND(CONCATENATE(Z67:AH67)&lt;&gt;"", Z67=""), "Missing 1st Comment Source Name",
IF(AND(CONCATENATE(Z67:AH67)&lt;&gt;"", AB67=""), "Missing 1st Comment Message",
IF(AND($AJ$3, CONCATENATE(Z67:AH67)&lt;&gt;"", AG67=""), "Missing 1st Comment Likes",
IF(AND($AK$3, CONCATENATE(Z67:AH67)&lt;&gt;"", AH67=""), "Missing 1st Comment Dislikes",
IF(AND(CONCATENATE(Z68:AH68)&lt;&gt;"", Z68=""), "Missing 2nd Comment Source Name",
IF(AND(CONCATENATE(Z68:AH68)&lt;&gt;"", AB68=""), "Missing 2nd Comment Message",
IF(AND($AJ$3, CONCATENATE(Z68:AH68)&lt;&gt;"", AG68=""), "Missing 2nd Comment Likes",
IF(AND($AK$3, CONCATENATE(Z68:AH68)&lt;&gt;"", AH68=""), "Missing 2nd Comment Dislikes",
IF(AND(CONCATENATE(Z69:AH69)&lt;&gt;"", Z69=""), "Missing 3rd Comment Source Name",
IF(AND(CONCATENATE(Z69:AH69)&lt;&gt;"", AB69=""), "Missing 3rd Comment Message",
IF(AND($AJ$3, CONCATENATE(Z69:AH69)&lt;&gt;"", AG69=""), "Missing 3rd Comment Likes",
IF(AND($AK$3, CONCATENATE(Z69:AH69)&lt;&gt;"", AH69=""), "Missing 3rd Comment Dislikes", "Valid"
)))))))))))))))))))))))))))))))))</f>
        <v>Unused</v>
      </c>
      <c r="C67" s="246"/>
      <c r="D67" s="262" t="s">
        <v>1246</v>
      </c>
      <c r="E67" s="263"/>
      <c r="F67" s="246"/>
      <c r="G67" s="246"/>
      <c r="H67" s="249"/>
      <c r="I67" s="263"/>
      <c r="J67" s="246"/>
      <c r="K67" s="246"/>
      <c r="L67" s="249"/>
      <c r="M67" s="265"/>
      <c r="N67" s="319"/>
      <c r="O67" s="320"/>
      <c r="P67" s="320"/>
      <c r="Q67" s="321"/>
      <c r="R67" s="322"/>
      <c r="S67" s="320"/>
      <c r="T67" s="320"/>
      <c r="U67" s="321"/>
      <c r="V67" s="322"/>
      <c r="W67" s="320"/>
      <c r="X67" s="320"/>
      <c r="Y67" s="323"/>
      <c r="Z67" s="271"/>
      <c r="AA67" s="249"/>
      <c r="AB67" s="265"/>
      <c r="AC67" s="246"/>
      <c r="AD67" s="246"/>
      <c r="AE67" s="246"/>
      <c r="AF67" s="249"/>
      <c r="AG67" s="274"/>
      <c r="AH67" s="327"/>
      <c r="AI67" s="56"/>
      <c r="AJ67" s="56"/>
      <c r="AK67" s="56"/>
      <c r="AL67" s="56"/>
      <c r="AM67" s="56"/>
      <c r="AN67" s="56"/>
      <c r="AO67" s="56"/>
      <c r="AP67" s="56"/>
      <c r="AQ67" s="56"/>
    </row>
    <row r="68" ht="22.5" customHeight="1">
      <c r="B68" s="277"/>
      <c r="D68" s="278"/>
      <c r="E68" s="277"/>
      <c r="H68" s="273"/>
      <c r="I68" s="277"/>
      <c r="L68" s="273"/>
      <c r="M68" s="277"/>
      <c r="N68" s="279"/>
      <c r="O68" s="280"/>
      <c r="P68" s="280"/>
      <c r="Q68" s="281"/>
      <c r="R68" s="282"/>
      <c r="S68" s="280"/>
      <c r="T68" s="280"/>
      <c r="U68" s="281"/>
      <c r="V68" s="282"/>
      <c r="W68" s="280"/>
      <c r="X68" s="280"/>
      <c r="Y68" s="283"/>
      <c r="Z68" s="284"/>
      <c r="AA68" s="273"/>
      <c r="AB68" s="272"/>
      <c r="AF68" s="273"/>
      <c r="AG68" s="285"/>
      <c r="AH68" s="325"/>
      <c r="AI68" s="56"/>
      <c r="AJ68" s="56"/>
      <c r="AK68" s="56"/>
      <c r="AL68" s="56"/>
      <c r="AM68" s="56"/>
      <c r="AN68" s="56"/>
      <c r="AO68" s="56"/>
      <c r="AP68" s="56"/>
      <c r="AQ68" s="56"/>
    </row>
    <row r="69" ht="22.5" customHeight="1">
      <c r="B69" s="253"/>
      <c r="C69" s="254"/>
      <c r="D69" s="287"/>
      <c r="E69" s="253"/>
      <c r="F69" s="254"/>
      <c r="G69" s="254"/>
      <c r="H69" s="256"/>
      <c r="I69" s="253"/>
      <c r="J69" s="254"/>
      <c r="K69" s="254"/>
      <c r="L69" s="256"/>
      <c r="M69" s="253"/>
      <c r="N69" s="288"/>
      <c r="O69" s="289"/>
      <c r="P69" s="289"/>
      <c r="Q69" s="290"/>
      <c r="R69" s="291"/>
      <c r="S69" s="289"/>
      <c r="T69" s="289"/>
      <c r="U69" s="290"/>
      <c r="V69" s="291"/>
      <c r="W69" s="289"/>
      <c r="X69" s="289"/>
      <c r="Y69" s="292"/>
      <c r="Z69" s="293"/>
      <c r="AA69" s="256"/>
      <c r="AB69" s="294"/>
      <c r="AC69" s="254"/>
      <c r="AD69" s="254"/>
      <c r="AE69" s="254"/>
      <c r="AF69" s="256"/>
      <c r="AG69" s="295"/>
      <c r="AH69" s="324"/>
      <c r="AI69" s="56"/>
      <c r="AJ69" s="56"/>
      <c r="AK69" s="56"/>
      <c r="AL69" s="56"/>
      <c r="AM69" s="56"/>
      <c r="AN69" s="56"/>
      <c r="AO69" s="56"/>
      <c r="AP69" s="56"/>
      <c r="AQ69" s="56"/>
    </row>
    <row r="70" ht="22.5" customHeight="1">
      <c r="B70" s="261" t="str">
        <f>IF(ISBLANK(D70), "Missing ID",
IF(CONCATENATE(E70:AG72)="", "Unused",
IF(AND(ISBLANK(E70), ISBLANK(I70)), "Missing Headline and Content",
IF(ISBLANK(M70), "Missing Is True",
IF(AND(M70&lt;&gt;"Yes", M70&lt;&gt;"No"), "Is True must be Yes or No",
IF(AND($AJ$3, NOT(ISBLANK(N70)), NOT(ISNUMBER(N70))), "Changes to Followers for Likes must be a Number",
IF(AND($AK$3, NOT(ISBLANK(O70)), NOT(ISNUMBER(O70))), "Changes to Followers for Disikes must be a Number",
IF(AND($AL$3, NOT(ISBLANK(P70)), NOT(ISNUMBER(P70))), "Changes to Followers for Shares must be a Number",
IF(AND($AM$3, NOT(ISBLANK(Q70)), NOT(ISNUMBER(Q70))), "Changes to Followers for Flags must be a Number",
IF(AND($AJ$3, NOT(ISBLANK(R70)), NOT(ISNUMBER(R70))), "Changes to Credibility for Likes must be a Number",
IF(AND($AK$3, NOT(ISBLANK(S70)), NOT(ISNUMBER(S70))), "Changes to Credibility for Disikes must be a Number",
IF(AND($AL$3, NOT(ISBLANK(T70)), NOT(ISNUMBER(T70))), "Changes to Credibility for Shares must be a Number",
IF(AND($AM$3, NOT(ISBLANK(U70)), NOT(ISNUMBER(U70))), "Changes to Credibility for Flags must be a Number",
IF(AND($AJ$3, NOT(ISBLANK(V70)), NOT(ISNUMBER(V70))), "Number of Likes must be a Number",
IF(AND($AK$3, NOT(ISBLANK(W70)), NOT(ISNUMBER(W70))), "Number of Disikes must be a Number",
IF(AND($AL$3, NOT(ISBLANK(X70)), NOT(ISNUMBER(X70))), "Number of Shares must be a Number",
IF(AND($AM$3, NOT(ISBLANK(Y70)), NOT(ISNUMBER(Y70))), "Number of Flags must be a Number",
IF(AND($AJ$3, NOT(ISBLANK(V70)), V70&lt;0), "Number of Likes cannot be Negative",
IF(AND($AK$3, NOT(ISBLANK(W70)), W70&lt;0), "Number of Disikes cannot be Negative",
IF(AND($AL$3, NOT(ISBLANK(X70)), X70&lt;0), "Number of Shares cannot be Negative",
IF(AND($AM$3, NOT(ISBLANK(Y70)), Y70&lt;0), "Number of Flags cannot be Negative",
IF(AND(CONCATENATE(Z70:AH70)&lt;&gt;"", Z70=""), "Missing 1st Comment Source Name",
IF(AND(CONCATENATE(Z70:AH70)&lt;&gt;"", AB70=""), "Missing 1st Comment Message",
IF(AND($AJ$3, CONCATENATE(Z70:AH70)&lt;&gt;"", AG70=""), "Missing 1st Comment Likes",
IF(AND($AK$3, CONCATENATE(Z70:AH70)&lt;&gt;"", AH70=""), "Missing 1st Comment Dislikes",
IF(AND(CONCATENATE(Z71:AH71)&lt;&gt;"", Z71=""), "Missing 2nd Comment Source Name",
IF(AND(CONCATENATE(Z71:AH71)&lt;&gt;"", AB71=""), "Missing 2nd Comment Message",
IF(AND($AJ$3, CONCATENATE(Z71:AH71)&lt;&gt;"", AG71=""), "Missing 2nd Comment Likes",
IF(AND($AK$3, CONCATENATE(Z71:AH71)&lt;&gt;"", AH71=""), "Missing 2nd Comment Dislikes",
IF(AND(CONCATENATE(Z72:AH72)&lt;&gt;"", Z72=""), "Missing 3rd Comment Source Name",
IF(AND(CONCATENATE(Z72:AH72)&lt;&gt;"", AB72=""), "Missing 3rd Comment Message",
IF(AND($AJ$3, CONCATENATE(Z72:AH72)&lt;&gt;"", AG72=""), "Missing 3rd Comment Likes",
IF(AND($AK$3, CONCATENATE(Z72:AH72)&lt;&gt;"", AH72=""), "Missing 3rd Comment Dislikes", "Valid"
)))))))))))))))))))))))))))))))))</f>
        <v>Unused</v>
      </c>
      <c r="C70" s="246"/>
      <c r="D70" s="297" t="s">
        <v>1247</v>
      </c>
      <c r="E70" s="298"/>
      <c r="F70" s="246"/>
      <c r="G70" s="246"/>
      <c r="H70" s="249"/>
      <c r="I70" s="298"/>
      <c r="J70" s="246"/>
      <c r="K70" s="246"/>
      <c r="L70" s="249"/>
      <c r="M70" s="300"/>
      <c r="N70" s="301"/>
      <c r="O70" s="302"/>
      <c r="P70" s="302"/>
      <c r="Q70" s="303"/>
      <c r="R70" s="304"/>
      <c r="S70" s="302"/>
      <c r="T70" s="302"/>
      <c r="U70" s="303"/>
      <c r="V70" s="304"/>
      <c r="W70" s="302"/>
      <c r="X70" s="302"/>
      <c r="Y70" s="305"/>
      <c r="Z70" s="306"/>
      <c r="AA70" s="249"/>
      <c r="AB70" s="300"/>
      <c r="AC70" s="246"/>
      <c r="AD70" s="246"/>
      <c r="AE70" s="246"/>
      <c r="AF70" s="249"/>
      <c r="AG70" s="307"/>
      <c r="AH70" s="326"/>
      <c r="AI70" s="56"/>
      <c r="AJ70" s="56"/>
      <c r="AK70" s="56"/>
      <c r="AL70" s="56"/>
      <c r="AM70" s="56"/>
      <c r="AN70" s="56"/>
      <c r="AO70" s="56"/>
      <c r="AP70" s="56"/>
      <c r="AQ70" s="56"/>
    </row>
    <row r="71" ht="22.5" customHeight="1">
      <c r="B71" s="277"/>
      <c r="D71" s="309"/>
      <c r="E71" s="277"/>
      <c r="H71" s="273"/>
      <c r="I71" s="277"/>
      <c r="L71" s="273"/>
      <c r="M71" s="277"/>
      <c r="N71" s="279"/>
      <c r="O71" s="280"/>
      <c r="P71" s="280"/>
      <c r="Q71" s="281"/>
      <c r="R71" s="282"/>
      <c r="S71" s="280"/>
      <c r="T71" s="280"/>
      <c r="U71" s="281"/>
      <c r="V71" s="282"/>
      <c r="W71" s="280"/>
      <c r="X71" s="280"/>
      <c r="Y71" s="283"/>
      <c r="Z71" s="310"/>
      <c r="AA71" s="273"/>
      <c r="AB71" s="311"/>
      <c r="AF71" s="273"/>
      <c r="AG71" s="312"/>
      <c r="AH71" s="313"/>
      <c r="AI71" s="56"/>
      <c r="AJ71" s="56"/>
      <c r="AK71" s="56"/>
      <c r="AL71" s="56"/>
      <c r="AM71" s="56"/>
      <c r="AN71" s="56"/>
      <c r="AO71" s="56"/>
      <c r="AP71" s="56"/>
      <c r="AQ71" s="56"/>
    </row>
    <row r="72" ht="22.5" customHeight="1">
      <c r="B72" s="253"/>
      <c r="C72" s="254"/>
      <c r="D72" s="314"/>
      <c r="E72" s="253"/>
      <c r="F72" s="254"/>
      <c r="G72" s="254"/>
      <c r="H72" s="256"/>
      <c r="I72" s="253"/>
      <c r="J72" s="254"/>
      <c r="K72" s="254"/>
      <c r="L72" s="256"/>
      <c r="M72" s="253"/>
      <c r="N72" s="288"/>
      <c r="O72" s="289"/>
      <c r="P72" s="289"/>
      <c r="Q72" s="290"/>
      <c r="R72" s="291"/>
      <c r="S72" s="289"/>
      <c r="T72" s="289"/>
      <c r="U72" s="290"/>
      <c r="V72" s="291"/>
      <c r="W72" s="289"/>
      <c r="X72" s="289"/>
      <c r="Y72" s="292"/>
      <c r="Z72" s="315"/>
      <c r="AA72" s="256"/>
      <c r="AB72" s="316"/>
      <c r="AC72" s="254"/>
      <c r="AD72" s="254"/>
      <c r="AE72" s="254"/>
      <c r="AF72" s="256"/>
      <c r="AG72" s="317"/>
      <c r="AH72" s="318"/>
      <c r="AI72" s="56"/>
      <c r="AJ72" s="56"/>
      <c r="AK72" s="56"/>
      <c r="AL72" s="56"/>
      <c r="AM72" s="56"/>
      <c r="AN72" s="56"/>
      <c r="AO72" s="56"/>
      <c r="AP72" s="56"/>
      <c r="AQ72" s="56"/>
    </row>
    <row r="73" ht="22.5" customHeight="1">
      <c r="B73" s="261" t="str">
        <f>IF(ISBLANK(D73), "Missing ID",
IF(CONCATENATE(E73:AG75)="", "Unused",
IF(AND(ISBLANK(E73), ISBLANK(I73)), "Missing Headline and Content",
IF(ISBLANK(M73), "Missing Is True",
IF(AND(M73&lt;&gt;"Yes", M73&lt;&gt;"No"), "Is True must be Yes or No",
IF(AND($AJ$3, NOT(ISBLANK(N73)), NOT(ISNUMBER(N73))), "Changes to Followers for Likes must be a Number",
IF(AND($AK$3, NOT(ISBLANK(O73)), NOT(ISNUMBER(O73))), "Changes to Followers for Disikes must be a Number",
IF(AND($AL$3, NOT(ISBLANK(P73)), NOT(ISNUMBER(P73))), "Changes to Followers for Shares must be a Number",
IF(AND($AM$3, NOT(ISBLANK(Q73)), NOT(ISNUMBER(Q73))), "Changes to Followers for Flags must be a Number",
IF(AND($AJ$3, NOT(ISBLANK(R73)), NOT(ISNUMBER(R73))), "Changes to Credibility for Likes must be a Number",
IF(AND($AK$3, NOT(ISBLANK(S73)), NOT(ISNUMBER(S73))), "Changes to Credibility for Disikes must be a Number",
IF(AND($AL$3, NOT(ISBLANK(T73)), NOT(ISNUMBER(T73))), "Changes to Credibility for Shares must be a Number",
IF(AND($AM$3, NOT(ISBLANK(U73)), NOT(ISNUMBER(U73))), "Changes to Credibility for Flags must be a Number",
IF(AND($AJ$3, NOT(ISBLANK(V73)), NOT(ISNUMBER(V73))), "Number of Likes must be a Number",
IF(AND($AK$3, NOT(ISBLANK(W73)), NOT(ISNUMBER(W73))), "Number of Disikes must be a Number",
IF(AND($AL$3, NOT(ISBLANK(X73)), NOT(ISNUMBER(X73))), "Number of Shares must be a Number",
IF(AND($AM$3, NOT(ISBLANK(Y73)), NOT(ISNUMBER(Y73))), "Number of Flags must be a Number",
IF(AND($AJ$3, NOT(ISBLANK(V73)), V73&lt;0), "Number of Likes cannot be Negative",
IF(AND($AK$3, NOT(ISBLANK(W73)), W73&lt;0), "Number of Disikes cannot be Negative",
IF(AND($AL$3, NOT(ISBLANK(X73)), X73&lt;0), "Number of Shares cannot be Negative",
IF(AND($AM$3, NOT(ISBLANK(Y73)), Y73&lt;0), "Number of Flags cannot be Negative",
IF(AND(CONCATENATE(Z73:AH73)&lt;&gt;"", Z73=""), "Missing 1st Comment Source Name",
IF(AND(CONCATENATE(Z73:AH73)&lt;&gt;"", AB73=""), "Missing 1st Comment Message",
IF(AND($AJ$3, CONCATENATE(Z73:AH73)&lt;&gt;"", AG73=""), "Missing 1st Comment Likes",
IF(AND($AK$3, CONCATENATE(Z73:AH73)&lt;&gt;"", AH73=""), "Missing 1st Comment Dislikes",
IF(AND(CONCATENATE(Z74:AH74)&lt;&gt;"", Z74=""), "Missing 2nd Comment Source Name",
IF(AND(CONCATENATE(Z74:AH74)&lt;&gt;"", AB74=""), "Missing 2nd Comment Message",
IF(AND($AJ$3, CONCATENATE(Z74:AH74)&lt;&gt;"", AG74=""), "Missing 2nd Comment Likes",
IF(AND($AK$3, CONCATENATE(Z74:AH74)&lt;&gt;"", AH74=""), "Missing 2nd Comment Dislikes",
IF(AND(CONCATENATE(Z75:AH75)&lt;&gt;"", Z75=""), "Missing 3rd Comment Source Name",
IF(AND(CONCATENATE(Z75:AH75)&lt;&gt;"", AB75=""), "Missing 3rd Comment Message",
IF(AND($AJ$3, CONCATENATE(Z75:AH75)&lt;&gt;"", AG75=""), "Missing 3rd Comment Likes",
IF(AND($AK$3, CONCATENATE(Z75:AH75)&lt;&gt;"", AH75=""), "Missing 3rd Comment Dislikes", "Valid"
)))))))))))))))))))))))))))))))))</f>
        <v>Unused</v>
      </c>
      <c r="C73" s="246"/>
      <c r="D73" s="262" t="s">
        <v>1248</v>
      </c>
      <c r="E73" s="263"/>
      <c r="F73" s="246"/>
      <c r="G73" s="246"/>
      <c r="H73" s="249"/>
      <c r="I73" s="263"/>
      <c r="J73" s="246"/>
      <c r="K73" s="246"/>
      <c r="L73" s="249"/>
      <c r="M73" s="265"/>
      <c r="N73" s="319"/>
      <c r="O73" s="320"/>
      <c r="P73" s="320"/>
      <c r="Q73" s="321"/>
      <c r="R73" s="322"/>
      <c r="S73" s="320"/>
      <c r="T73" s="320"/>
      <c r="U73" s="321"/>
      <c r="V73" s="322"/>
      <c r="W73" s="320"/>
      <c r="X73" s="320"/>
      <c r="Y73" s="323"/>
      <c r="Z73" s="271"/>
      <c r="AA73" s="249"/>
      <c r="AB73" s="265"/>
      <c r="AC73" s="246"/>
      <c r="AD73" s="246"/>
      <c r="AE73" s="246"/>
      <c r="AF73" s="249"/>
      <c r="AG73" s="274"/>
      <c r="AH73" s="327"/>
      <c r="AI73" s="56"/>
      <c r="AJ73" s="56"/>
      <c r="AK73" s="56"/>
      <c r="AL73" s="56"/>
      <c r="AM73" s="56"/>
      <c r="AN73" s="56"/>
      <c r="AO73" s="56"/>
      <c r="AP73" s="56"/>
      <c r="AQ73" s="56"/>
    </row>
    <row r="74" ht="22.5" customHeight="1">
      <c r="B74" s="277"/>
      <c r="D74" s="278"/>
      <c r="E74" s="277"/>
      <c r="H74" s="273"/>
      <c r="I74" s="277"/>
      <c r="L74" s="273"/>
      <c r="M74" s="277"/>
      <c r="N74" s="279"/>
      <c r="O74" s="280"/>
      <c r="P74" s="280"/>
      <c r="Q74" s="281"/>
      <c r="R74" s="282"/>
      <c r="S74" s="280"/>
      <c r="T74" s="280"/>
      <c r="U74" s="281"/>
      <c r="V74" s="282"/>
      <c r="W74" s="280"/>
      <c r="X74" s="280"/>
      <c r="Y74" s="283"/>
      <c r="Z74" s="284"/>
      <c r="AA74" s="273"/>
      <c r="AB74" s="272"/>
      <c r="AF74" s="273"/>
      <c r="AG74" s="285"/>
      <c r="AH74" s="325"/>
      <c r="AI74" s="56"/>
      <c r="AJ74" s="56"/>
      <c r="AK74" s="56"/>
      <c r="AL74" s="56"/>
      <c r="AM74" s="56"/>
      <c r="AN74" s="56"/>
      <c r="AO74" s="56"/>
      <c r="AP74" s="56"/>
      <c r="AQ74" s="56"/>
    </row>
    <row r="75" ht="22.5" customHeight="1">
      <c r="B75" s="253"/>
      <c r="C75" s="254"/>
      <c r="D75" s="287"/>
      <c r="E75" s="253"/>
      <c r="F75" s="254"/>
      <c r="G75" s="254"/>
      <c r="H75" s="256"/>
      <c r="I75" s="253"/>
      <c r="J75" s="254"/>
      <c r="K75" s="254"/>
      <c r="L75" s="256"/>
      <c r="M75" s="253"/>
      <c r="N75" s="288"/>
      <c r="O75" s="289"/>
      <c r="P75" s="289"/>
      <c r="Q75" s="290"/>
      <c r="R75" s="291"/>
      <c r="S75" s="289"/>
      <c r="T75" s="289"/>
      <c r="U75" s="290"/>
      <c r="V75" s="291"/>
      <c r="W75" s="289"/>
      <c r="X75" s="289"/>
      <c r="Y75" s="292"/>
      <c r="Z75" s="293"/>
      <c r="AA75" s="256"/>
      <c r="AB75" s="294"/>
      <c r="AC75" s="254"/>
      <c r="AD75" s="254"/>
      <c r="AE75" s="254"/>
      <c r="AF75" s="256"/>
      <c r="AG75" s="295"/>
      <c r="AH75" s="324"/>
      <c r="AI75" s="56"/>
      <c r="AJ75" s="56"/>
      <c r="AK75" s="56"/>
      <c r="AL75" s="56"/>
      <c r="AM75" s="56"/>
      <c r="AN75" s="56"/>
      <c r="AO75" s="56"/>
      <c r="AP75" s="56"/>
      <c r="AQ75" s="56"/>
    </row>
    <row r="76" ht="22.5" customHeight="1">
      <c r="B76" s="261" t="str">
        <f>IF(ISBLANK(D76), "Missing ID",
IF(CONCATENATE(E76:AG78)="", "Unused",
IF(AND(ISBLANK(E76), ISBLANK(I76)), "Missing Headline and Content",
IF(ISBLANK(M76), "Missing Is True",
IF(AND(M76&lt;&gt;"Yes", M76&lt;&gt;"No"), "Is True must be Yes or No",
IF(AND($AJ$3, NOT(ISBLANK(N76)), NOT(ISNUMBER(N76))), "Changes to Followers for Likes must be a Number",
IF(AND($AK$3, NOT(ISBLANK(O76)), NOT(ISNUMBER(O76))), "Changes to Followers for Disikes must be a Number",
IF(AND($AL$3, NOT(ISBLANK(P76)), NOT(ISNUMBER(P76))), "Changes to Followers for Shares must be a Number",
IF(AND($AM$3, NOT(ISBLANK(Q76)), NOT(ISNUMBER(Q76))), "Changes to Followers for Flags must be a Number",
IF(AND($AJ$3, NOT(ISBLANK(R76)), NOT(ISNUMBER(R76))), "Changes to Credibility for Likes must be a Number",
IF(AND($AK$3, NOT(ISBLANK(S76)), NOT(ISNUMBER(S76))), "Changes to Credibility for Disikes must be a Number",
IF(AND($AL$3, NOT(ISBLANK(T76)), NOT(ISNUMBER(T76))), "Changes to Credibility for Shares must be a Number",
IF(AND($AM$3, NOT(ISBLANK(U76)), NOT(ISNUMBER(U76))), "Changes to Credibility for Flags must be a Number",
IF(AND($AJ$3, NOT(ISBLANK(V76)), NOT(ISNUMBER(V76))), "Number of Likes must be a Number",
IF(AND($AK$3, NOT(ISBLANK(W76)), NOT(ISNUMBER(W76))), "Number of Disikes must be a Number",
IF(AND($AL$3, NOT(ISBLANK(X76)), NOT(ISNUMBER(X76))), "Number of Shares must be a Number",
IF(AND($AM$3, NOT(ISBLANK(Y76)), NOT(ISNUMBER(Y76))), "Number of Flags must be a Number",
IF(AND($AJ$3, NOT(ISBLANK(V76)), V76&lt;0), "Number of Likes cannot be Negative",
IF(AND($AK$3, NOT(ISBLANK(W76)), W76&lt;0), "Number of Disikes cannot be Negative",
IF(AND($AL$3, NOT(ISBLANK(X76)), X76&lt;0), "Number of Shares cannot be Negative",
IF(AND($AM$3, NOT(ISBLANK(Y76)), Y76&lt;0), "Number of Flags cannot be Negative",
IF(AND(CONCATENATE(Z76:AH76)&lt;&gt;"", Z76=""), "Missing 1st Comment Source Name",
IF(AND(CONCATENATE(Z76:AH76)&lt;&gt;"", AB76=""), "Missing 1st Comment Message",
IF(AND($AJ$3, CONCATENATE(Z76:AH76)&lt;&gt;"", AG76=""), "Missing 1st Comment Likes",
IF(AND($AK$3, CONCATENATE(Z76:AH76)&lt;&gt;"", AH76=""), "Missing 1st Comment Dislikes",
IF(AND(CONCATENATE(Z77:AH77)&lt;&gt;"", Z77=""), "Missing 2nd Comment Source Name",
IF(AND(CONCATENATE(Z77:AH77)&lt;&gt;"", AB77=""), "Missing 2nd Comment Message",
IF(AND($AJ$3, CONCATENATE(Z77:AH77)&lt;&gt;"", AG77=""), "Missing 2nd Comment Likes",
IF(AND($AK$3, CONCATENATE(Z77:AH77)&lt;&gt;"", AH77=""), "Missing 2nd Comment Dislikes",
IF(AND(CONCATENATE(Z78:AH78)&lt;&gt;"", Z78=""), "Missing 3rd Comment Source Name",
IF(AND(CONCATENATE(Z78:AH78)&lt;&gt;"", AB78=""), "Missing 3rd Comment Message",
IF(AND($AJ$3, CONCATENATE(Z78:AH78)&lt;&gt;"", AG78=""), "Missing 3rd Comment Likes",
IF(AND($AK$3, CONCATENATE(Z78:AH78)&lt;&gt;"", AH78=""), "Missing 3rd Comment Dislikes", "Valid"
)))))))))))))))))))))))))))))))))</f>
        <v>Unused</v>
      </c>
      <c r="C76" s="246"/>
      <c r="D76" s="297" t="s">
        <v>1249</v>
      </c>
      <c r="E76" s="298"/>
      <c r="F76" s="246"/>
      <c r="G76" s="246"/>
      <c r="H76" s="249"/>
      <c r="I76" s="298"/>
      <c r="J76" s="246"/>
      <c r="K76" s="246"/>
      <c r="L76" s="249"/>
      <c r="M76" s="300"/>
      <c r="N76" s="301"/>
      <c r="O76" s="302"/>
      <c r="P76" s="302"/>
      <c r="Q76" s="303"/>
      <c r="R76" s="304"/>
      <c r="S76" s="302"/>
      <c r="T76" s="302"/>
      <c r="U76" s="303"/>
      <c r="V76" s="304"/>
      <c r="W76" s="302"/>
      <c r="X76" s="302"/>
      <c r="Y76" s="305"/>
      <c r="Z76" s="306"/>
      <c r="AA76" s="249"/>
      <c r="AB76" s="300"/>
      <c r="AC76" s="246"/>
      <c r="AD76" s="246"/>
      <c r="AE76" s="246"/>
      <c r="AF76" s="249"/>
      <c r="AG76" s="307"/>
      <c r="AH76" s="326"/>
      <c r="AI76" s="56"/>
      <c r="AJ76" s="56"/>
      <c r="AK76" s="56"/>
      <c r="AL76" s="56"/>
      <c r="AM76" s="56"/>
      <c r="AN76" s="56"/>
      <c r="AO76" s="56"/>
      <c r="AP76" s="56"/>
      <c r="AQ76" s="56"/>
    </row>
    <row r="77" ht="22.5" customHeight="1">
      <c r="B77" s="277"/>
      <c r="D77" s="309"/>
      <c r="E77" s="277"/>
      <c r="H77" s="273"/>
      <c r="I77" s="277"/>
      <c r="L77" s="273"/>
      <c r="M77" s="277"/>
      <c r="N77" s="279"/>
      <c r="O77" s="280"/>
      <c r="P77" s="280"/>
      <c r="Q77" s="281"/>
      <c r="R77" s="282"/>
      <c r="S77" s="280"/>
      <c r="T77" s="280"/>
      <c r="U77" s="281"/>
      <c r="V77" s="282"/>
      <c r="W77" s="280"/>
      <c r="X77" s="280"/>
      <c r="Y77" s="283"/>
      <c r="Z77" s="310"/>
      <c r="AA77" s="273"/>
      <c r="AB77" s="311"/>
      <c r="AF77" s="273"/>
      <c r="AG77" s="312"/>
      <c r="AH77" s="313"/>
      <c r="AI77" s="56"/>
      <c r="AJ77" s="56"/>
      <c r="AK77" s="56"/>
      <c r="AL77" s="56"/>
      <c r="AM77" s="56"/>
      <c r="AN77" s="56"/>
      <c r="AO77" s="56"/>
      <c r="AP77" s="56"/>
      <c r="AQ77" s="56"/>
    </row>
    <row r="78" ht="22.5" customHeight="1">
      <c r="B78" s="253"/>
      <c r="C78" s="254"/>
      <c r="D78" s="314"/>
      <c r="E78" s="253"/>
      <c r="F78" s="254"/>
      <c r="G78" s="254"/>
      <c r="H78" s="256"/>
      <c r="I78" s="253"/>
      <c r="J78" s="254"/>
      <c r="K78" s="254"/>
      <c r="L78" s="256"/>
      <c r="M78" s="253"/>
      <c r="N78" s="288"/>
      <c r="O78" s="289"/>
      <c r="P78" s="289"/>
      <c r="Q78" s="290"/>
      <c r="R78" s="291"/>
      <c r="S78" s="289"/>
      <c r="T78" s="289"/>
      <c r="U78" s="290"/>
      <c r="V78" s="291"/>
      <c r="W78" s="289"/>
      <c r="X78" s="289"/>
      <c r="Y78" s="292"/>
      <c r="Z78" s="315"/>
      <c r="AA78" s="256"/>
      <c r="AB78" s="316"/>
      <c r="AC78" s="254"/>
      <c r="AD78" s="254"/>
      <c r="AE78" s="254"/>
      <c r="AF78" s="256"/>
      <c r="AG78" s="317"/>
      <c r="AH78" s="318"/>
      <c r="AI78" s="56"/>
      <c r="AJ78" s="56"/>
      <c r="AK78" s="56"/>
      <c r="AL78" s="56"/>
      <c r="AM78" s="56"/>
      <c r="AN78" s="56"/>
      <c r="AO78" s="56"/>
      <c r="AP78" s="56"/>
      <c r="AQ78" s="56"/>
    </row>
    <row r="79" ht="22.5" customHeight="1">
      <c r="B79" s="261" t="str">
        <f>IF(ISBLANK(D79), "Missing ID",
IF(CONCATENATE(E79:AG81)="", "Unused",
IF(AND(ISBLANK(E79), ISBLANK(I79)), "Missing Headline and Content",
IF(ISBLANK(M79), "Missing Is True",
IF(AND(M79&lt;&gt;"Yes", M79&lt;&gt;"No"), "Is True must be Yes or No",
IF(AND($AJ$3, NOT(ISBLANK(N79)), NOT(ISNUMBER(N79))), "Changes to Followers for Likes must be a Number",
IF(AND($AK$3, NOT(ISBLANK(O79)), NOT(ISNUMBER(O79))), "Changes to Followers for Disikes must be a Number",
IF(AND($AL$3, NOT(ISBLANK(P79)), NOT(ISNUMBER(P79))), "Changes to Followers for Shares must be a Number",
IF(AND($AM$3, NOT(ISBLANK(Q79)), NOT(ISNUMBER(Q79))), "Changes to Followers for Flags must be a Number",
IF(AND($AJ$3, NOT(ISBLANK(R79)), NOT(ISNUMBER(R79))), "Changes to Credibility for Likes must be a Number",
IF(AND($AK$3, NOT(ISBLANK(S79)), NOT(ISNUMBER(S79))), "Changes to Credibility for Disikes must be a Number",
IF(AND($AL$3, NOT(ISBLANK(T79)), NOT(ISNUMBER(T79))), "Changes to Credibility for Shares must be a Number",
IF(AND($AM$3, NOT(ISBLANK(U79)), NOT(ISNUMBER(U79))), "Changes to Credibility for Flags must be a Number",
IF(AND($AJ$3, NOT(ISBLANK(V79)), NOT(ISNUMBER(V79))), "Number of Likes must be a Number",
IF(AND($AK$3, NOT(ISBLANK(W79)), NOT(ISNUMBER(W79))), "Number of Disikes must be a Number",
IF(AND($AL$3, NOT(ISBLANK(X79)), NOT(ISNUMBER(X79))), "Number of Shares must be a Number",
IF(AND($AM$3, NOT(ISBLANK(Y79)), NOT(ISNUMBER(Y79))), "Number of Flags must be a Number",
IF(AND($AJ$3, NOT(ISBLANK(V79)), V79&lt;0), "Number of Likes cannot be Negative",
IF(AND($AK$3, NOT(ISBLANK(W79)), W79&lt;0), "Number of Disikes cannot be Negative",
IF(AND($AL$3, NOT(ISBLANK(X79)), X79&lt;0), "Number of Shares cannot be Negative",
IF(AND($AM$3, NOT(ISBLANK(Y79)), Y79&lt;0), "Number of Flags cannot be Negative",
IF(AND(CONCATENATE(Z79:AH79)&lt;&gt;"", Z79=""), "Missing 1st Comment Source Name",
IF(AND(CONCATENATE(Z79:AH79)&lt;&gt;"", AB79=""), "Missing 1st Comment Message",
IF(AND($AJ$3, CONCATENATE(Z79:AH79)&lt;&gt;"", AG79=""), "Missing 1st Comment Likes",
IF(AND($AK$3, CONCATENATE(Z79:AH79)&lt;&gt;"", AH79=""), "Missing 1st Comment Dislikes",
IF(AND(CONCATENATE(Z80:AH80)&lt;&gt;"", Z80=""), "Missing 2nd Comment Source Name",
IF(AND(CONCATENATE(Z80:AH80)&lt;&gt;"", AB80=""), "Missing 2nd Comment Message",
IF(AND($AJ$3, CONCATENATE(Z80:AH80)&lt;&gt;"", AG80=""), "Missing 2nd Comment Likes",
IF(AND($AK$3, CONCATENATE(Z80:AH80)&lt;&gt;"", AH80=""), "Missing 2nd Comment Dislikes",
IF(AND(CONCATENATE(Z81:AH81)&lt;&gt;"", Z81=""), "Missing 3rd Comment Source Name",
IF(AND(CONCATENATE(Z81:AH81)&lt;&gt;"", AB81=""), "Missing 3rd Comment Message",
IF(AND($AJ$3, CONCATENATE(Z81:AH81)&lt;&gt;"", AG81=""), "Missing 3rd Comment Likes",
IF(AND($AK$3, CONCATENATE(Z81:AH81)&lt;&gt;"", AH81=""), "Missing 3rd Comment Dislikes", "Valid"
)))))))))))))))))))))))))))))))))</f>
        <v>Unused</v>
      </c>
      <c r="C79" s="246"/>
      <c r="D79" s="262" t="s">
        <v>1250</v>
      </c>
      <c r="E79" s="263"/>
      <c r="F79" s="246"/>
      <c r="G79" s="246"/>
      <c r="H79" s="249"/>
      <c r="I79" s="263"/>
      <c r="J79" s="246"/>
      <c r="K79" s="246"/>
      <c r="L79" s="249"/>
      <c r="M79" s="265"/>
      <c r="N79" s="319"/>
      <c r="O79" s="320"/>
      <c r="P79" s="320"/>
      <c r="Q79" s="321"/>
      <c r="R79" s="322"/>
      <c r="S79" s="320"/>
      <c r="T79" s="320"/>
      <c r="U79" s="321"/>
      <c r="V79" s="322"/>
      <c r="W79" s="320"/>
      <c r="X79" s="320"/>
      <c r="Y79" s="323"/>
      <c r="Z79" s="271"/>
      <c r="AA79" s="249"/>
      <c r="AB79" s="265"/>
      <c r="AC79" s="246"/>
      <c r="AD79" s="246"/>
      <c r="AE79" s="246"/>
      <c r="AF79" s="249"/>
      <c r="AG79" s="274"/>
      <c r="AH79" s="327"/>
      <c r="AI79" s="56"/>
      <c r="AJ79" s="56"/>
      <c r="AK79" s="56"/>
      <c r="AL79" s="56"/>
      <c r="AM79" s="56"/>
      <c r="AN79" s="56"/>
      <c r="AO79" s="56"/>
      <c r="AP79" s="56"/>
      <c r="AQ79" s="56"/>
    </row>
    <row r="80" ht="22.5" customHeight="1">
      <c r="B80" s="277"/>
      <c r="D80" s="278"/>
      <c r="E80" s="277"/>
      <c r="H80" s="273"/>
      <c r="I80" s="277"/>
      <c r="L80" s="273"/>
      <c r="M80" s="277"/>
      <c r="N80" s="279"/>
      <c r="O80" s="280"/>
      <c r="P80" s="280"/>
      <c r="Q80" s="281"/>
      <c r="R80" s="282"/>
      <c r="S80" s="280"/>
      <c r="T80" s="280"/>
      <c r="U80" s="281"/>
      <c r="V80" s="282"/>
      <c r="W80" s="280"/>
      <c r="X80" s="280"/>
      <c r="Y80" s="283"/>
      <c r="Z80" s="284"/>
      <c r="AA80" s="273"/>
      <c r="AB80" s="272"/>
      <c r="AF80" s="273"/>
      <c r="AG80" s="285"/>
      <c r="AH80" s="325"/>
      <c r="AI80" s="56"/>
      <c r="AJ80" s="56"/>
      <c r="AK80" s="56"/>
      <c r="AL80" s="56"/>
      <c r="AM80" s="56"/>
      <c r="AN80" s="56"/>
      <c r="AO80" s="56"/>
      <c r="AP80" s="56"/>
      <c r="AQ80" s="56"/>
    </row>
    <row r="81" ht="22.5" customHeight="1">
      <c r="B81" s="253"/>
      <c r="C81" s="254"/>
      <c r="D81" s="287"/>
      <c r="E81" s="253"/>
      <c r="F81" s="254"/>
      <c r="G81" s="254"/>
      <c r="H81" s="256"/>
      <c r="I81" s="253"/>
      <c r="J81" s="254"/>
      <c r="K81" s="254"/>
      <c r="L81" s="256"/>
      <c r="M81" s="253"/>
      <c r="N81" s="288"/>
      <c r="O81" s="289"/>
      <c r="P81" s="289"/>
      <c r="Q81" s="290"/>
      <c r="R81" s="291"/>
      <c r="S81" s="289"/>
      <c r="T81" s="289"/>
      <c r="U81" s="290"/>
      <c r="V81" s="291"/>
      <c r="W81" s="289"/>
      <c r="X81" s="289"/>
      <c r="Y81" s="292"/>
      <c r="Z81" s="293"/>
      <c r="AA81" s="256"/>
      <c r="AB81" s="294"/>
      <c r="AC81" s="254"/>
      <c r="AD81" s="254"/>
      <c r="AE81" s="254"/>
      <c r="AF81" s="256"/>
      <c r="AG81" s="295"/>
      <c r="AH81" s="324"/>
      <c r="AI81" s="56"/>
      <c r="AJ81" s="56"/>
      <c r="AK81" s="56"/>
      <c r="AL81" s="56"/>
      <c r="AM81" s="56"/>
      <c r="AN81" s="56"/>
      <c r="AO81" s="56"/>
      <c r="AP81" s="56"/>
      <c r="AQ81" s="56"/>
    </row>
    <row r="82" ht="22.5" customHeight="1">
      <c r="B82" s="261" t="str">
        <f>IF(ISBLANK(D82), "Missing ID",
IF(CONCATENATE(E82:AG84)="", "Unused",
IF(AND(ISBLANK(E82), ISBLANK(I82)), "Missing Headline and Content",
IF(ISBLANK(M82), "Missing Is True",
IF(AND(M82&lt;&gt;"Yes", M82&lt;&gt;"No"), "Is True must be Yes or No",
IF(AND($AJ$3, NOT(ISBLANK(N82)), NOT(ISNUMBER(N82))), "Changes to Followers for Likes must be a Number",
IF(AND($AK$3, NOT(ISBLANK(O82)), NOT(ISNUMBER(O82))), "Changes to Followers for Disikes must be a Number",
IF(AND($AL$3, NOT(ISBLANK(P82)), NOT(ISNUMBER(P82))), "Changes to Followers for Shares must be a Number",
IF(AND($AM$3, NOT(ISBLANK(Q82)), NOT(ISNUMBER(Q82))), "Changes to Followers for Flags must be a Number",
IF(AND($AJ$3, NOT(ISBLANK(R82)), NOT(ISNUMBER(R82))), "Changes to Credibility for Likes must be a Number",
IF(AND($AK$3, NOT(ISBLANK(S82)), NOT(ISNUMBER(S82))), "Changes to Credibility for Disikes must be a Number",
IF(AND($AL$3, NOT(ISBLANK(T82)), NOT(ISNUMBER(T82))), "Changes to Credibility for Shares must be a Number",
IF(AND($AM$3, NOT(ISBLANK(U82)), NOT(ISNUMBER(U82))), "Changes to Credibility for Flags must be a Number",
IF(AND($AJ$3, NOT(ISBLANK(V82)), NOT(ISNUMBER(V82))), "Number of Likes must be a Number",
IF(AND($AK$3, NOT(ISBLANK(W82)), NOT(ISNUMBER(W82))), "Number of Disikes must be a Number",
IF(AND($AL$3, NOT(ISBLANK(X82)), NOT(ISNUMBER(X82))), "Number of Shares must be a Number",
IF(AND($AM$3, NOT(ISBLANK(Y82)), NOT(ISNUMBER(Y82))), "Number of Flags must be a Number",
IF(AND($AJ$3, NOT(ISBLANK(V82)), V82&lt;0), "Number of Likes cannot be Negative",
IF(AND($AK$3, NOT(ISBLANK(W82)), W82&lt;0), "Number of Disikes cannot be Negative",
IF(AND($AL$3, NOT(ISBLANK(X82)), X82&lt;0), "Number of Shares cannot be Negative",
IF(AND($AM$3, NOT(ISBLANK(Y82)), Y82&lt;0), "Number of Flags cannot be Negative",
IF(AND(CONCATENATE(Z82:AH82)&lt;&gt;"", Z82=""), "Missing 1st Comment Source Name",
IF(AND(CONCATENATE(Z82:AH82)&lt;&gt;"", AB82=""), "Missing 1st Comment Message",
IF(AND($AJ$3, CONCATENATE(Z82:AH82)&lt;&gt;"", AG82=""), "Missing 1st Comment Likes",
IF(AND($AK$3, CONCATENATE(Z82:AH82)&lt;&gt;"", AH82=""), "Missing 1st Comment Dislikes",
IF(AND(CONCATENATE(Z83:AH83)&lt;&gt;"", Z83=""), "Missing 2nd Comment Source Name",
IF(AND(CONCATENATE(Z83:AH83)&lt;&gt;"", AB83=""), "Missing 2nd Comment Message",
IF(AND($AJ$3, CONCATENATE(Z83:AH83)&lt;&gt;"", AG83=""), "Missing 2nd Comment Likes",
IF(AND($AK$3, CONCATENATE(Z83:AH83)&lt;&gt;"", AH83=""), "Missing 2nd Comment Dislikes",
IF(AND(CONCATENATE(Z84:AH84)&lt;&gt;"", Z84=""), "Missing 3rd Comment Source Name",
IF(AND(CONCATENATE(Z84:AH84)&lt;&gt;"", AB84=""), "Missing 3rd Comment Message",
IF(AND($AJ$3, CONCATENATE(Z84:AH84)&lt;&gt;"", AG84=""), "Missing 3rd Comment Likes",
IF(AND($AK$3, CONCATENATE(Z84:AH84)&lt;&gt;"", AH84=""), "Missing 3rd Comment Dislikes", "Valid"
)))))))))))))))))))))))))))))))))</f>
        <v>Unused</v>
      </c>
      <c r="C82" s="246"/>
      <c r="D82" s="297" t="s">
        <v>1251</v>
      </c>
      <c r="E82" s="298"/>
      <c r="F82" s="246"/>
      <c r="G82" s="246"/>
      <c r="H82" s="249"/>
      <c r="I82" s="298"/>
      <c r="J82" s="246"/>
      <c r="K82" s="246"/>
      <c r="L82" s="249"/>
      <c r="M82" s="300"/>
      <c r="N82" s="301"/>
      <c r="O82" s="302"/>
      <c r="P82" s="302"/>
      <c r="Q82" s="303"/>
      <c r="R82" s="304"/>
      <c r="S82" s="302"/>
      <c r="T82" s="302"/>
      <c r="U82" s="303"/>
      <c r="V82" s="304"/>
      <c r="W82" s="302"/>
      <c r="X82" s="302"/>
      <c r="Y82" s="305"/>
      <c r="Z82" s="306"/>
      <c r="AA82" s="249"/>
      <c r="AB82" s="300"/>
      <c r="AC82" s="246"/>
      <c r="AD82" s="246"/>
      <c r="AE82" s="246"/>
      <c r="AF82" s="249"/>
      <c r="AG82" s="307"/>
      <c r="AH82" s="326"/>
      <c r="AI82" s="56"/>
      <c r="AJ82" s="56"/>
      <c r="AK82" s="56"/>
      <c r="AL82" s="56"/>
      <c r="AM82" s="56"/>
      <c r="AN82" s="56"/>
      <c r="AO82" s="56"/>
      <c r="AP82" s="56"/>
      <c r="AQ82" s="56"/>
    </row>
    <row r="83" ht="22.5" customHeight="1">
      <c r="B83" s="277"/>
      <c r="D83" s="309"/>
      <c r="E83" s="277"/>
      <c r="H83" s="273"/>
      <c r="I83" s="277"/>
      <c r="L83" s="273"/>
      <c r="M83" s="277"/>
      <c r="N83" s="279"/>
      <c r="O83" s="280"/>
      <c r="P83" s="280"/>
      <c r="Q83" s="281"/>
      <c r="R83" s="282"/>
      <c r="S83" s="280"/>
      <c r="T83" s="280"/>
      <c r="U83" s="281"/>
      <c r="V83" s="282"/>
      <c r="W83" s="280"/>
      <c r="X83" s="280"/>
      <c r="Y83" s="283"/>
      <c r="Z83" s="310"/>
      <c r="AA83" s="273"/>
      <c r="AB83" s="311"/>
      <c r="AF83" s="273"/>
      <c r="AG83" s="312"/>
      <c r="AH83" s="313"/>
      <c r="AI83" s="56"/>
      <c r="AJ83" s="56"/>
      <c r="AK83" s="56"/>
      <c r="AL83" s="56"/>
      <c r="AM83" s="56"/>
      <c r="AN83" s="56"/>
      <c r="AO83" s="56"/>
      <c r="AP83" s="56"/>
      <c r="AQ83" s="56"/>
    </row>
    <row r="84" ht="22.5" customHeight="1">
      <c r="B84" s="253"/>
      <c r="C84" s="254"/>
      <c r="D84" s="314"/>
      <c r="E84" s="253"/>
      <c r="F84" s="254"/>
      <c r="G84" s="254"/>
      <c r="H84" s="256"/>
      <c r="I84" s="253"/>
      <c r="J84" s="254"/>
      <c r="K84" s="254"/>
      <c r="L84" s="256"/>
      <c r="M84" s="253"/>
      <c r="N84" s="288"/>
      <c r="O84" s="289"/>
      <c r="P84" s="289"/>
      <c r="Q84" s="290"/>
      <c r="R84" s="291"/>
      <c r="S84" s="289"/>
      <c r="T84" s="289"/>
      <c r="U84" s="290"/>
      <c r="V84" s="291"/>
      <c r="W84" s="289"/>
      <c r="X84" s="289"/>
      <c r="Y84" s="292"/>
      <c r="Z84" s="315"/>
      <c r="AA84" s="256"/>
      <c r="AB84" s="316"/>
      <c r="AC84" s="254"/>
      <c r="AD84" s="254"/>
      <c r="AE84" s="254"/>
      <c r="AF84" s="256"/>
      <c r="AG84" s="317"/>
      <c r="AH84" s="318"/>
      <c r="AI84" s="56"/>
      <c r="AJ84" s="56"/>
      <c r="AK84" s="56"/>
      <c r="AL84" s="56"/>
      <c r="AM84" s="56"/>
      <c r="AN84" s="56"/>
      <c r="AO84" s="56"/>
      <c r="AP84" s="56"/>
      <c r="AQ84" s="56"/>
    </row>
    <row r="85" ht="22.5" customHeight="1">
      <c r="B85" s="261" t="str">
        <f>IF(ISBLANK(D85), "Missing ID",
IF(CONCATENATE(E85:AG87)="", "Unused",
IF(AND(ISBLANK(E85), ISBLANK(I85)), "Missing Headline and Content",
IF(ISBLANK(M85), "Missing Is True",
IF(AND(M85&lt;&gt;"Yes", M85&lt;&gt;"No"), "Is True must be Yes or No",
IF(AND($AJ$3, NOT(ISBLANK(N85)), NOT(ISNUMBER(N85))), "Changes to Followers for Likes must be a Number",
IF(AND($AK$3, NOT(ISBLANK(O85)), NOT(ISNUMBER(O85))), "Changes to Followers for Disikes must be a Number",
IF(AND($AL$3, NOT(ISBLANK(P85)), NOT(ISNUMBER(P85))), "Changes to Followers for Shares must be a Number",
IF(AND($AM$3, NOT(ISBLANK(Q85)), NOT(ISNUMBER(Q85))), "Changes to Followers for Flags must be a Number",
IF(AND($AJ$3, NOT(ISBLANK(R85)), NOT(ISNUMBER(R85))), "Changes to Credibility for Likes must be a Number",
IF(AND($AK$3, NOT(ISBLANK(S85)), NOT(ISNUMBER(S85))), "Changes to Credibility for Disikes must be a Number",
IF(AND($AL$3, NOT(ISBLANK(T85)), NOT(ISNUMBER(T85))), "Changes to Credibility for Shares must be a Number",
IF(AND($AM$3, NOT(ISBLANK(U85)), NOT(ISNUMBER(U85))), "Changes to Credibility for Flags must be a Number",
IF(AND($AJ$3, NOT(ISBLANK(V85)), NOT(ISNUMBER(V85))), "Number of Likes must be a Number",
IF(AND($AK$3, NOT(ISBLANK(W85)), NOT(ISNUMBER(W85))), "Number of Disikes must be a Number",
IF(AND($AL$3, NOT(ISBLANK(X85)), NOT(ISNUMBER(X85))), "Number of Shares must be a Number",
IF(AND($AM$3, NOT(ISBLANK(Y85)), NOT(ISNUMBER(Y85))), "Number of Flags must be a Number",
IF(AND($AJ$3, NOT(ISBLANK(V85)), V85&lt;0), "Number of Likes cannot be Negative",
IF(AND($AK$3, NOT(ISBLANK(W85)), W85&lt;0), "Number of Disikes cannot be Negative",
IF(AND($AL$3, NOT(ISBLANK(X85)), X85&lt;0), "Number of Shares cannot be Negative",
IF(AND($AM$3, NOT(ISBLANK(Y85)), Y85&lt;0), "Number of Flags cannot be Negative",
IF(AND(CONCATENATE(Z85:AH85)&lt;&gt;"", Z85=""), "Missing 1st Comment Source Name",
IF(AND(CONCATENATE(Z85:AH85)&lt;&gt;"", AB85=""), "Missing 1st Comment Message",
IF(AND($AJ$3, CONCATENATE(Z85:AH85)&lt;&gt;"", AG85=""), "Missing 1st Comment Likes",
IF(AND($AK$3, CONCATENATE(Z85:AH85)&lt;&gt;"", AH85=""), "Missing 1st Comment Dislikes",
IF(AND(CONCATENATE(Z86:AH86)&lt;&gt;"", Z86=""), "Missing 2nd Comment Source Name",
IF(AND(CONCATENATE(Z86:AH86)&lt;&gt;"", AB86=""), "Missing 2nd Comment Message",
IF(AND($AJ$3, CONCATENATE(Z86:AH86)&lt;&gt;"", AG86=""), "Missing 2nd Comment Likes",
IF(AND($AK$3, CONCATENATE(Z86:AH86)&lt;&gt;"", AH86=""), "Missing 2nd Comment Dislikes",
IF(AND(CONCATENATE(Z87:AH87)&lt;&gt;"", Z87=""), "Missing 3rd Comment Source Name",
IF(AND(CONCATENATE(Z87:AH87)&lt;&gt;"", AB87=""), "Missing 3rd Comment Message",
IF(AND($AJ$3, CONCATENATE(Z87:AH87)&lt;&gt;"", AG87=""), "Missing 3rd Comment Likes",
IF(AND($AK$3, CONCATENATE(Z87:AH87)&lt;&gt;"", AH87=""), "Missing 3rd Comment Dislikes", "Valid"
)))))))))))))))))))))))))))))))))</f>
        <v>Unused</v>
      </c>
      <c r="C85" s="246"/>
      <c r="D85" s="262" t="s">
        <v>1252</v>
      </c>
      <c r="E85" s="263"/>
      <c r="F85" s="246"/>
      <c r="G85" s="246"/>
      <c r="H85" s="249"/>
      <c r="I85" s="263"/>
      <c r="J85" s="246"/>
      <c r="K85" s="246"/>
      <c r="L85" s="249"/>
      <c r="M85" s="265"/>
      <c r="N85" s="319"/>
      <c r="O85" s="320"/>
      <c r="P85" s="320"/>
      <c r="Q85" s="321"/>
      <c r="R85" s="322"/>
      <c r="S85" s="320"/>
      <c r="T85" s="320"/>
      <c r="U85" s="321"/>
      <c r="V85" s="322"/>
      <c r="W85" s="320"/>
      <c r="X85" s="320"/>
      <c r="Y85" s="323"/>
      <c r="Z85" s="271"/>
      <c r="AA85" s="249"/>
      <c r="AB85" s="265"/>
      <c r="AC85" s="246"/>
      <c r="AD85" s="246"/>
      <c r="AE85" s="246"/>
      <c r="AF85" s="249"/>
      <c r="AG85" s="274"/>
      <c r="AH85" s="327"/>
      <c r="AI85" s="56"/>
      <c r="AJ85" s="56"/>
      <c r="AK85" s="56"/>
      <c r="AL85" s="56"/>
      <c r="AM85" s="56"/>
      <c r="AN85" s="56"/>
      <c r="AO85" s="56"/>
      <c r="AP85" s="56"/>
      <c r="AQ85" s="56"/>
    </row>
    <row r="86" ht="22.5" customHeight="1">
      <c r="B86" s="277"/>
      <c r="D86" s="278"/>
      <c r="E86" s="277"/>
      <c r="H86" s="273"/>
      <c r="I86" s="277"/>
      <c r="L86" s="273"/>
      <c r="M86" s="277"/>
      <c r="N86" s="279"/>
      <c r="O86" s="280"/>
      <c r="P86" s="280"/>
      <c r="Q86" s="281"/>
      <c r="R86" s="282"/>
      <c r="S86" s="280"/>
      <c r="T86" s="280"/>
      <c r="U86" s="281"/>
      <c r="V86" s="282"/>
      <c r="W86" s="280"/>
      <c r="X86" s="280"/>
      <c r="Y86" s="283"/>
      <c r="Z86" s="284"/>
      <c r="AA86" s="273"/>
      <c r="AB86" s="272"/>
      <c r="AF86" s="273"/>
      <c r="AG86" s="285"/>
      <c r="AH86" s="325"/>
      <c r="AI86" s="56"/>
      <c r="AJ86" s="56"/>
      <c r="AK86" s="56"/>
      <c r="AL86" s="56"/>
      <c r="AM86" s="56"/>
      <c r="AN86" s="56"/>
      <c r="AO86" s="56"/>
      <c r="AP86" s="56"/>
      <c r="AQ86" s="56"/>
    </row>
    <row r="87" ht="22.5" customHeight="1">
      <c r="B87" s="253"/>
      <c r="C87" s="254"/>
      <c r="D87" s="287"/>
      <c r="E87" s="253"/>
      <c r="F87" s="254"/>
      <c r="G87" s="254"/>
      <c r="H87" s="256"/>
      <c r="I87" s="253"/>
      <c r="J87" s="254"/>
      <c r="K87" s="254"/>
      <c r="L87" s="256"/>
      <c r="M87" s="253"/>
      <c r="N87" s="288"/>
      <c r="O87" s="289"/>
      <c r="P87" s="289"/>
      <c r="Q87" s="290"/>
      <c r="R87" s="291"/>
      <c r="S87" s="289"/>
      <c r="T87" s="289"/>
      <c r="U87" s="290"/>
      <c r="V87" s="291"/>
      <c r="W87" s="289"/>
      <c r="X87" s="289"/>
      <c r="Y87" s="292"/>
      <c r="Z87" s="293"/>
      <c r="AA87" s="256"/>
      <c r="AB87" s="294"/>
      <c r="AC87" s="254"/>
      <c r="AD87" s="254"/>
      <c r="AE87" s="254"/>
      <c r="AF87" s="256"/>
      <c r="AG87" s="295"/>
      <c r="AH87" s="324"/>
      <c r="AI87" s="56"/>
      <c r="AJ87" s="56"/>
      <c r="AK87" s="56"/>
      <c r="AL87" s="56"/>
      <c r="AM87" s="56"/>
      <c r="AN87" s="56"/>
      <c r="AO87" s="56"/>
      <c r="AP87" s="56"/>
      <c r="AQ87" s="56"/>
    </row>
    <row r="88" ht="22.5" customHeight="1">
      <c r="B88" s="261" t="str">
        <f>IF(ISBLANK(D88), "Missing ID",
IF(CONCATENATE(E88:AG90)="", "Unused",
IF(AND(ISBLANK(E88), ISBLANK(I88)), "Missing Headline and Content",
IF(ISBLANK(M88), "Missing Is True",
IF(AND(M88&lt;&gt;"Yes", M88&lt;&gt;"No"), "Is True must be Yes or No",
IF(AND($AJ$3, NOT(ISBLANK(N88)), NOT(ISNUMBER(N88))), "Changes to Followers for Likes must be a Number",
IF(AND($AK$3, NOT(ISBLANK(O88)), NOT(ISNUMBER(O88))), "Changes to Followers for Disikes must be a Number",
IF(AND($AL$3, NOT(ISBLANK(P88)), NOT(ISNUMBER(P88))), "Changes to Followers for Shares must be a Number",
IF(AND($AM$3, NOT(ISBLANK(Q88)), NOT(ISNUMBER(Q88))), "Changes to Followers for Flags must be a Number",
IF(AND($AJ$3, NOT(ISBLANK(R88)), NOT(ISNUMBER(R88))), "Changes to Credibility for Likes must be a Number",
IF(AND($AK$3, NOT(ISBLANK(S88)), NOT(ISNUMBER(S88))), "Changes to Credibility for Disikes must be a Number",
IF(AND($AL$3, NOT(ISBLANK(T88)), NOT(ISNUMBER(T88))), "Changes to Credibility for Shares must be a Number",
IF(AND($AM$3, NOT(ISBLANK(U88)), NOT(ISNUMBER(U88))), "Changes to Credibility for Flags must be a Number",
IF(AND($AJ$3, NOT(ISBLANK(V88)), NOT(ISNUMBER(V88))), "Number of Likes must be a Number",
IF(AND($AK$3, NOT(ISBLANK(W88)), NOT(ISNUMBER(W88))), "Number of Disikes must be a Number",
IF(AND($AL$3, NOT(ISBLANK(X88)), NOT(ISNUMBER(X88))), "Number of Shares must be a Number",
IF(AND($AM$3, NOT(ISBLANK(Y88)), NOT(ISNUMBER(Y88))), "Number of Flags must be a Number",
IF(AND($AJ$3, NOT(ISBLANK(V88)), V88&lt;0), "Number of Likes cannot be Negative",
IF(AND($AK$3, NOT(ISBLANK(W88)), W88&lt;0), "Number of Disikes cannot be Negative",
IF(AND($AL$3, NOT(ISBLANK(X88)), X88&lt;0), "Number of Shares cannot be Negative",
IF(AND($AM$3, NOT(ISBLANK(Y88)), Y88&lt;0), "Number of Flags cannot be Negative",
IF(AND(CONCATENATE(Z88:AH88)&lt;&gt;"", Z88=""), "Missing 1st Comment Source Name",
IF(AND(CONCATENATE(Z88:AH88)&lt;&gt;"", AB88=""), "Missing 1st Comment Message",
IF(AND($AJ$3, CONCATENATE(Z88:AH88)&lt;&gt;"", AG88=""), "Missing 1st Comment Likes",
IF(AND($AK$3, CONCATENATE(Z88:AH88)&lt;&gt;"", AH88=""), "Missing 1st Comment Dislikes",
IF(AND(CONCATENATE(Z89:AH89)&lt;&gt;"", Z89=""), "Missing 2nd Comment Source Name",
IF(AND(CONCATENATE(Z89:AH89)&lt;&gt;"", AB89=""), "Missing 2nd Comment Message",
IF(AND($AJ$3, CONCATENATE(Z89:AH89)&lt;&gt;"", AG89=""), "Missing 2nd Comment Likes",
IF(AND($AK$3, CONCATENATE(Z89:AH89)&lt;&gt;"", AH89=""), "Missing 2nd Comment Dislikes",
IF(AND(CONCATENATE(Z90:AH90)&lt;&gt;"", Z90=""), "Missing 3rd Comment Source Name",
IF(AND(CONCATENATE(Z90:AH90)&lt;&gt;"", AB90=""), "Missing 3rd Comment Message",
IF(AND($AJ$3, CONCATENATE(Z90:AH90)&lt;&gt;"", AG90=""), "Missing 3rd Comment Likes",
IF(AND($AK$3, CONCATENATE(Z90:AH90)&lt;&gt;"", AH90=""), "Missing 3rd Comment Dislikes", "Valid"
)))))))))))))))))))))))))))))))))</f>
        <v>Unused</v>
      </c>
      <c r="C88" s="246"/>
      <c r="D88" s="297" t="s">
        <v>1253</v>
      </c>
      <c r="E88" s="298"/>
      <c r="F88" s="246"/>
      <c r="G88" s="246"/>
      <c r="H88" s="249"/>
      <c r="I88" s="298"/>
      <c r="J88" s="246"/>
      <c r="K88" s="246"/>
      <c r="L88" s="249"/>
      <c r="M88" s="300"/>
      <c r="N88" s="301"/>
      <c r="O88" s="302"/>
      <c r="P88" s="302"/>
      <c r="Q88" s="303"/>
      <c r="R88" s="304"/>
      <c r="S88" s="302"/>
      <c r="T88" s="302"/>
      <c r="U88" s="303"/>
      <c r="V88" s="304"/>
      <c r="W88" s="302"/>
      <c r="X88" s="302"/>
      <c r="Y88" s="305"/>
      <c r="Z88" s="306"/>
      <c r="AA88" s="249"/>
      <c r="AB88" s="300"/>
      <c r="AC88" s="246"/>
      <c r="AD88" s="246"/>
      <c r="AE88" s="246"/>
      <c r="AF88" s="249"/>
      <c r="AG88" s="307"/>
      <c r="AH88" s="326"/>
      <c r="AI88" s="56"/>
      <c r="AJ88" s="56"/>
      <c r="AK88" s="56"/>
      <c r="AL88" s="56"/>
      <c r="AM88" s="56"/>
      <c r="AN88" s="56"/>
      <c r="AO88" s="56"/>
      <c r="AP88" s="56"/>
      <c r="AQ88" s="56"/>
    </row>
    <row r="89" ht="22.5" customHeight="1">
      <c r="B89" s="277"/>
      <c r="D89" s="309"/>
      <c r="E89" s="277"/>
      <c r="H89" s="273"/>
      <c r="I89" s="277"/>
      <c r="L89" s="273"/>
      <c r="M89" s="277"/>
      <c r="N89" s="279"/>
      <c r="O89" s="280"/>
      <c r="P89" s="280"/>
      <c r="Q89" s="281"/>
      <c r="R89" s="282"/>
      <c r="S89" s="280"/>
      <c r="T89" s="280"/>
      <c r="U89" s="281"/>
      <c r="V89" s="282"/>
      <c r="W89" s="280"/>
      <c r="X89" s="280"/>
      <c r="Y89" s="283"/>
      <c r="Z89" s="310"/>
      <c r="AA89" s="273"/>
      <c r="AB89" s="311"/>
      <c r="AF89" s="273"/>
      <c r="AG89" s="312"/>
      <c r="AH89" s="313"/>
      <c r="AI89" s="56"/>
      <c r="AJ89" s="56"/>
      <c r="AK89" s="56"/>
      <c r="AL89" s="56"/>
      <c r="AM89" s="56"/>
      <c r="AN89" s="56"/>
      <c r="AO89" s="56"/>
      <c r="AP89" s="56"/>
      <c r="AQ89" s="56"/>
    </row>
    <row r="90" ht="22.5" customHeight="1">
      <c r="B90" s="253"/>
      <c r="C90" s="254"/>
      <c r="D90" s="314"/>
      <c r="E90" s="253"/>
      <c r="F90" s="254"/>
      <c r="G90" s="254"/>
      <c r="H90" s="256"/>
      <c r="I90" s="253"/>
      <c r="J90" s="254"/>
      <c r="K90" s="254"/>
      <c r="L90" s="256"/>
      <c r="M90" s="253"/>
      <c r="N90" s="288"/>
      <c r="O90" s="289"/>
      <c r="P90" s="289"/>
      <c r="Q90" s="290"/>
      <c r="R90" s="291"/>
      <c r="S90" s="289"/>
      <c r="T90" s="289"/>
      <c r="U90" s="290"/>
      <c r="V90" s="291"/>
      <c r="W90" s="289"/>
      <c r="X90" s="289"/>
      <c r="Y90" s="292"/>
      <c r="Z90" s="315"/>
      <c r="AA90" s="256"/>
      <c r="AB90" s="316"/>
      <c r="AC90" s="254"/>
      <c r="AD90" s="254"/>
      <c r="AE90" s="254"/>
      <c r="AF90" s="256"/>
      <c r="AG90" s="317"/>
      <c r="AH90" s="318"/>
      <c r="AI90" s="56"/>
      <c r="AJ90" s="56"/>
      <c r="AK90" s="56"/>
      <c r="AL90" s="56"/>
      <c r="AM90" s="56"/>
      <c r="AN90" s="56"/>
      <c r="AO90" s="56"/>
      <c r="AP90" s="56"/>
      <c r="AQ90" s="56"/>
    </row>
    <row r="91" ht="22.5" customHeight="1">
      <c r="B91" s="261" t="str">
        <f>IF(ISBLANK(D91), "Missing ID",
IF(CONCATENATE(E91:AG93)="", "Unused",
IF(AND(ISBLANK(E91), ISBLANK(I91)), "Missing Headline and Content",
IF(ISBLANK(M91), "Missing Is True",
IF(AND(M91&lt;&gt;"Yes", M91&lt;&gt;"No"), "Is True must be Yes or No",
IF(AND($AJ$3, NOT(ISBLANK(N91)), NOT(ISNUMBER(N91))), "Changes to Followers for Likes must be a Number",
IF(AND($AK$3, NOT(ISBLANK(O91)), NOT(ISNUMBER(O91))), "Changes to Followers for Disikes must be a Number",
IF(AND($AL$3, NOT(ISBLANK(P91)), NOT(ISNUMBER(P91))), "Changes to Followers for Shares must be a Number",
IF(AND($AM$3, NOT(ISBLANK(Q91)), NOT(ISNUMBER(Q91))), "Changes to Followers for Flags must be a Number",
IF(AND($AJ$3, NOT(ISBLANK(R91)), NOT(ISNUMBER(R91))), "Changes to Credibility for Likes must be a Number",
IF(AND($AK$3, NOT(ISBLANK(S91)), NOT(ISNUMBER(S91))), "Changes to Credibility for Disikes must be a Number",
IF(AND($AL$3, NOT(ISBLANK(T91)), NOT(ISNUMBER(T91))), "Changes to Credibility for Shares must be a Number",
IF(AND($AM$3, NOT(ISBLANK(U91)), NOT(ISNUMBER(U91))), "Changes to Credibility for Flags must be a Number",
IF(AND($AJ$3, NOT(ISBLANK(V91)), NOT(ISNUMBER(V91))), "Number of Likes must be a Number",
IF(AND($AK$3, NOT(ISBLANK(W91)), NOT(ISNUMBER(W91))), "Number of Disikes must be a Number",
IF(AND($AL$3, NOT(ISBLANK(X91)), NOT(ISNUMBER(X91))), "Number of Shares must be a Number",
IF(AND($AM$3, NOT(ISBLANK(Y91)), NOT(ISNUMBER(Y91))), "Number of Flags must be a Number",
IF(AND($AJ$3, NOT(ISBLANK(V91)), V91&lt;0), "Number of Likes cannot be Negative",
IF(AND($AK$3, NOT(ISBLANK(W91)), W91&lt;0), "Number of Disikes cannot be Negative",
IF(AND($AL$3, NOT(ISBLANK(X91)), X91&lt;0), "Number of Shares cannot be Negative",
IF(AND($AM$3, NOT(ISBLANK(Y91)), Y91&lt;0), "Number of Flags cannot be Negative",
IF(AND(CONCATENATE(Z91:AH91)&lt;&gt;"", Z91=""), "Missing 1st Comment Source Name",
IF(AND(CONCATENATE(Z91:AH91)&lt;&gt;"", AB91=""), "Missing 1st Comment Message",
IF(AND($AJ$3, CONCATENATE(Z91:AH91)&lt;&gt;"", AG91=""), "Missing 1st Comment Likes",
IF(AND($AK$3, CONCATENATE(Z91:AH91)&lt;&gt;"", AH91=""), "Missing 1st Comment Dislikes",
IF(AND(CONCATENATE(Z92:AH92)&lt;&gt;"", Z92=""), "Missing 2nd Comment Source Name",
IF(AND(CONCATENATE(Z92:AH92)&lt;&gt;"", AB92=""), "Missing 2nd Comment Message",
IF(AND($AJ$3, CONCATENATE(Z92:AH92)&lt;&gt;"", AG92=""), "Missing 2nd Comment Likes",
IF(AND($AK$3, CONCATENATE(Z92:AH92)&lt;&gt;"", AH92=""), "Missing 2nd Comment Dislikes",
IF(AND(CONCATENATE(Z93:AH93)&lt;&gt;"", Z93=""), "Missing 3rd Comment Source Name",
IF(AND(CONCATENATE(Z93:AH93)&lt;&gt;"", AB93=""), "Missing 3rd Comment Message",
IF(AND($AJ$3, CONCATENATE(Z93:AH93)&lt;&gt;"", AG93=""), "Missing 3rd Comment Likes",
IF(AND($AK$3, CONCATENATE(Z93:AH93)&lt;&gt;"", AH93=""), "Missing 3rd Comment Dislikes", "Valid"
)))))))))))))))))))))))))))))))))</f>
        <v>Unused</v>
      </c>
      <c r="C91" s="246"/>
      <c r="D91" s="262" t="s">
        <v>1254</v>
      </c>
      <c r="E91" s="263"/>
      <c r="F91" s="246"/>
      <c r="G91" s="246"/>
      <c r="H91" s="249"/>
      <c r="I91" s="263"/>
      <c r="J91" s="246"/>
      <c r="K91" s="246"/>
      <c r="L91" s="249"/>
      <c r="M91" s="265"/>
      <c r="N91" s="319"/>
      <c r="O91" s="320"/>
      <c r="P91" s="320"/>
      <c r="Q91" s="321"/>
      <c r="R91" s="322"/>
      <c r="S91" s="320"/>
      <c r="T91" s="320"/>
      <c r="U91" s="321"/>
      <c r="V91" s="322"/>
      <c r="W91" s="320"/>
      <c r="X91" s="320"/>
      <c r="Y91" s="323"/>
      <c r="Z91" s="271"/>
      <c r="AA91" s="249"/>
      <c r="AB91" s="265"/>
      <c r="AC91" s="246"/>
      <c r="AD91" s="246"/>
      <c r="AE91" s="246"/>
      <c r="AF91" s="249"/>
      <c r="AG91" s="274"/>
      <c r="AH91" s="327"/>
      <c r="AI91" s="56"/>
      <c r="AJ91" s="56"/>
      <c r="AK91" s="56"/>
      <c r="AL91" s="56"/>
      <c r="AM91" s="56"/>
      <c r="AN91" s="56"/>
      <c r="AO91" s="56"/>
      <c r="AP91" s="56"/>
      <c r="AQ91" s="56"/>
    </row>
    <row r="92" ht="22.5" customHeight="1">
      <c r="B92" s="277"/>
      <c r="D92" s="278"/>
      <c r="E92" s="277"/>
      <c r="H92" s="273"/>
      <c r="I92" s="277"/>
      <c r="L92" s="273"/>
      <c r="M92" s="277"/>
      <c r="N92" s="279"/>
      <c r="O92" s="280"/>
      <c r="P92" s="280"/>
      <c r="Q92" s="281"/>
      <c r="R92" s="282"/>
      <c r="S92" s="280"/>
      <c r="T92" s="280"/>
      <c r="U92" s="281"/>
      <c r="V92" s="282"/>
      <c r="W92" s="280"/>
      <c r="X92" s="280"/>
      <c r="Y92" s="283"/>
      <c r="Z92" s="284"/>
      <c r="AA92" s="273"/>
      <c r="AB92" s="272"/>
      <c r="AF92" s="273"/>
      <c r="AG92" s="285"/>
      <c r="AH92" s="325"/>
      <c r="AI92" s="56"/>
      <c r="AJ92" s="56"/>
      <c r="AK92" s="56"/>
      <c r="AL92" s="56"/>
      <c r="AM92" s="56"/>
      <c r="AN92" s="56"/>
      <c r="AO92" s="56"/>
      <c r="AP92" s="56"/>
      <c r="AQ92" s="56"/>
    </row>
    <row r="93" ht="22.5" customHeight="1">
      <c r="B93" s="253"/>
      <c r="C93" s="254"/>
      <c r="D93" s="287"/>
      <c r="E93" s="253"/>
      <c r="F93" s="254"/>
      <c r="G93" s="254"/>
      <c r="H93" s="256"/>
      <c r="I93" s="253"/>
      <c r="J93" s="254"/>
      <c r="K93" s="254"/>
      <c r="L93" s="256"/>
      <c r="M93" s="253"/>
      <c r="N93" s="288"/>
      <c r="O93" s="289"/>
      <c r="P93" s="289"/>
      <c r="Q93" s="290"/>
      <c r="R93" s="291"/>
      <c r="S93" s="289"/>
      <c r="T93" s="289"/>
      <c r="U93" s="290"/>
      <c r="V93" s="291"/>
      <c r="W93" s="289"/>
      <c r="X93" s="289"/>
      <c r="Y93" s="292"/>
      <c r="Z93" s="293"/>
      <c r="AA93" s="256"/>
      <c r="AB93" s="294"/>
      <c r="AC93" s="254"/>
      <c r="AD93" s="254"/>
      <c r="AE93" s="254"/>
      <c r="AF93" s="256"/>
      <c r="AG93" s="295"/>
      <c r="AH93" s="324"/>
      <c r="AI93" s="56"/>
      <c r="AJ93" s="56"/>
      <c r="AK93" s="56"/>
      <c r="AL93" s="56"/>
      <c r="AM93" s="56"/>
      <c r="AN93" s="56"/>
      <c r="AO93" s="56"/>
      <c r="AP93" s="56"/>
      <c r="AQ93" s="56"/>
    </row>
    <row r="94" ht="22.5" customHeight="1">
      <c r="B94" s="261" t="str">
        <f>IF(ISBLANK(D94), "Missing ID",
IF(CONCATENATE(E94:AG96)="", "Unused",
IF(AND(ISBLANK(E94), ISBLANK(I94)), "Missing Headline and Content",
IF(ISBLANK(M94), "Missing Is True",
IF(AND(M94&lt;&gt;"Yes", M94&lt;&gt;"No"), "Is True must be Yes or No",
IF(AND($AJ$3, NOT(ISBLANK(N94)), NOT(ISNUMBER(N94))), "Changes to Followers for Likes must be a Number",
IF(AND($AK$3, NOT(ISBLANK(O94)), NOT(ISNUMBER(O94))), "Changes to Followers for Disikes must be a Number",
IF(AND($AL$3, NOT(ISBLANK(P94)), NOT(ISNUMBER(P94))), "Changes to Followers for Shares must be a Number",
IF(AND($AM$3, NOT(ISBLANK(Q94)), NOT(ISNUMBER(Q94))), "Changes to Followers for Flags must be a Number",
IF(AND($AJ$3, NOT(ISBLANK(R94)), NOT(ISNUMBER(R94))), "Changes to Credibility for Likes must be a Number",
IF(AND($AK$3, NOT(ISBLANK(S94)), NOT(ISNUMBER(S94))), "Changes to Credibility for Disikes must be a Number",
IF(AND($AL$3, NOT(ISBLANK(T94)), NOT(ISNUMBER(T94))), "Changes to Credibility for Shares must be a Number",
IF(AND($AM$3, NOT(ISBLANK(U94)), NOT(ISNUMBER(U94))), "Changes to Credibility for Flags must be a Number",
IF(AND($AJ$3, NOT(ISBLANK(V94)), NOT(ISNUMBER(V94))), "Number of Likes must be a Number",
IF(AND($AK$3, NOT(ISBLANK(W94)), NOT(ISNUMBER(W94))), "Number of Disikes must be a Number",
IF(AND($AL$3, NOT(ISBLANK(X94)), NOT(ISNUMBER(X94))), "Number of Shares must be a Number",
IF(AND($AM$3, NOT(ISBLANK(Y94)), NOT(ISNUMBER(Y94))), "Number of Flags must be a Number",
IF(AND($AJ$3, NOT(ISBLANK(V94)), V94&lt;0), "Number of Likes cannot be Negative",
IF(AND($AK$3, NOT(ISBLANK(W94)), W94&lt;0), "Number of Disikes cannot be Negative",
IF(AND($AL$3, NOT(ISBLANK(X94)), X94&lt;0), "Number of Shares cannot be Negative",
IF(AND($AM$3, NOT(ISBLANK(Y94)), Y94&lt;0), "Number of Flags cannot be Negative",
IF(AND(CONCATENATE(Z94:AH94)&lt;&gt;"", Z94=""), "Missing 1st Comment Source Name",
IF(AND(CONCATENATE(Z94:AH94)&lt;&gt;"", AB94=""), "Missing 1st Comment Message",
IF(AND($AJ$3, CONCATENATE(Z94:AH94)&lt;&gt;"", AG94=""), "Missing 1st Comment Likes",
IF(AND($AK$3, CONCATENATE(Z94:AH94)&lt;&gt;"", AH94=""), "Missing 1st Comment Dislikes",
IF(AND(CONCATENATE(Z95:AH95)&lt;&gt;"", Z95=""), "Missing 2nd Comment Source Name",
IF(AND(CONCATENATE(Z95:AH95)&lt;&gt;"", AB95=""), "Missing 2nd Comment Message",
IF(AND($AJ$3, CONCATENATE(Z95:AH95)&lt;&gt;"", AG95=""), "Missing 2nd Comment Likes",
IF(AND($AK$3, CONCATENATE(Z95:AH95)&lt;&gt;"", AH95=""), "Missing 2nd Comment Dislikes",
IF(AND(CONCATENATE(Z96:AH96)&lt;&gt;"", Z96=""), "Missing 3rd Comment Source Name",
IF(AND(CONCATENATE(Z96:AH96)&lt;&gt;"", AB96=""), "Missing 3rd Comment Message",
IF(AND($AJ$3, CONCATENATE(Z96:AH96)&lt;&gt;"", AG96=""), "Missing 3rd Comment Likes",
IF(AND($AK$3, CONCATENATE(Z96:AH96)&lt;&gt;"", AH96=""), "Missing 3rd Comment Dislikes", "Valid"
)))))))))))))))))))))))))))))))))</f>
        <v>Unused</v>
      </c>
      <c r="C94" s="246"/>
      <c r="D94" s="297" t="s">
        <v>1255</v>
      </c>
      <c r="E94" s="298"/>
      <c r="F94" s="246"/>
      <c r="G94" s="246"/>
      <c r="H94" s="249"/>
      <c r="I94" s="298"/>
      <c r="J94" s="246"/>
      <c r="K94" s="246"/>
      <c r="L94" s="249"/>
      <c r="M94" s="300"/>
      <c r="N94" s="301"/>
      <c r="O94" s="302"/>
      <c r="P94" s="302"/>
      <c r="Q94" s="303"/>
      <c r="R94" s="304"/>
      <c r="S94" s="302"/>
      <c r="T94" s="302"/>
      <c r="U94" s="303"/>
      <c r="V94" s="304"/>
      <c r="W94" s="302"/>
      <c r="X94" s="302"/>
      <c r="Y94" s="305"/>
      <c r="Z94" s="306"/>
      <c r="AA94" s="249"/>
      <c r="AB94" s="300"/>
      <c r="AC94" s="246"/>
      <c r="AD94" s="246"/>
      <c r="AE94" s="246"/>
      <c r="AF94" s="249"/>
      <c r="AG94" s="307"/>
      <c r="AH94" s="326"/>
      <c r="AI94" s="56"/>
      <c r="AJ94" s="56"/>
      <c r="AK94" s="56"/>
      <c r="AL94" s="56"/>
      <c r="AM94" s="56"/>
      <c r="AN94" s="56"/>
      <c r="AO94" s="56"/>
      <c r="AP94" s="56"/>
      <c r="AQ94" s="56"/>
    </row>
    <row r="95" ht="22.5" customHeight="1">
      <c r="B95" s="277"/>
      <c r="D95" s="309"/>
      <c r="E95" s="277"/>
      <c r="H95" s="273"/>
      <c r="I95" s="277"/>
      <c r="L95" s="273"/>
      <c r="M95" s="277"/>
      <c r="N95" s="279"/>
      <c r="O95" s="280"/>
      <c r="P95" s="280"/>
      <c r="Q95" s="281"/>
      <c r="R95" s="282"/>
      <c r="S95" s="280"/>
      <c r="T95" s="280"/>
      <c r="U95" s="281"/>
      <c r="V95" s="282"/>
      <c r="W95" s="280"/>
      <c r="X95" s="280"/>
      <c r="Y95" s="283"/>
      <c r="Z95" s="310"/>
      <c r="AA95" s="273"/>
      <c r="AB95" s="311"/>
      <c r="AF95" s="273"/>
      <c r="AG95" s="312"/>
      <c r="AH95" s="313"/>
      <c r="AI95" s="56"/>
      <c r="AJ95" s="56"/>
      <c r="AK95" s="56"/>
      <c r="AL95" s="56"/>
      <c r="AM95" s="56"/>
      <c r="AN95" s="56"/>
      <c r="AO95" s="56"/>
      <c r="AP95" s="56"/>
      <c r="AQ95" s="56"/>
    </row>
    <row r="96" ht="22.5" customHeight="1">
      <c r="B96" s="253"/>
      <c r="C96" s="254"/>
      <c r="D96" s="314"/>
      <c r="E96" s="253"/>
      <c r="F96" s="254"/>
      <c r="G96" s="254"/>
      <c r="H96" s="256"/>
      <c r="I96" s="253"/>
      <c r="J96" s="254"/>
      <c r="K96" s="254"/>
      <c r="L96" s="256"/>
      <c r="M96" s="253"/>
      <c r="N96" s="288"/>
      <c r="O96" s="289"/>
      <c r="P96" s="289"/>
      <c r="Q96" s="290"/>
      <c r="R96" s="291"/>
      <c r="S96" s="289"/>
      <c r="T96" s="289"/>
      <c r="U96" s="290"/>
      <c r="V96" s="291"/>
      <c r="W96" s="289"/>
      <c r="X96" s="289"/>
      <c r="Y96" s="292"/>
      <c r="Z96" s="315"/>
      <c r="AA96" s="256"/>
      <c r="AB96" s="316"/>
      <c r="AC96" s="254"/>
      <c r="AD96" s="254"/>
      <c r="AE96" s="254"/>
      <c r="AF96" s="256"/>
      <c r="AG96" s="317"/>
      <c r="AH96" s="318"/>
      <c r="AI96" s="56"/>
      <c r="AJ96" s="56"/>
      <c r="AK96" s="56"/>
      <c r="AL96" s="56"/>
      <c r="AM96" s="56"/>
      <c r="AN96" s="56"/>
      <c r="AO96" s="56"/>
      <c r="AP96" s="56"/>
      <c r="AQ96" s="56"/>
    </row>
    <row r="97" ht="22.5" customHeight="1">
      <c r="B97" s="261" t="str">
        <f>IF(ISBLANK(D97), "Missing ID",
IF(CONCATENATE(E97:AG99)="", "Unused",
IF(AND(ISBLANK(E97), ISBLANK(I97)), "Missing Headline and Content",
IF(ISBLANK(M97), "Missing Is True",
IF(AND(M97&lt;&gt;"Yes", M97&lt;&gt;"No"), "Is True must be Yes or No",
IF(AND($AJ$3, NOT(ISBLANK(N97)), NOT(ISNUMBER(N97))), "Changes to Followers for Likes must be a Number",
IF(AND($AK$3, NOT(ISBLANK(O97)), NOT(ISNUMBER(O97))), "Changes to Followers for Disikes must be a Number",
IF(AND($AL$3, NOT(ISBLANK(P97)), NOT(ISNUMBER(P97))), "Changes to Followers for Shares must be a Number",
IF(AND($AM$3, NOT(ISBLANK(Q97)), NOT(ISNUMBER(Q97))), "Changes to Followers for Flags must be a Number",
IF(AND($AJ$3, NOT(ISBLANK(R97)), NOT(ISNUMBER(R97))), "Changes to Credibility for Likes must be a Number",
IF(AND($AK$3, NOT(ISBLANK(S97)), NOT(ISNUMBER(S97))), "Changes to Credibility for Disikes must be a Number",
IF(AND($AL$3, NOT(ISBLANK(T97)), NOT(ISNUMBER(T97))), "Changes to Credibility for Shares must be a Number",
IF(AND($AM$3, NOT(ISBLANK(U97)), NOT(ISNUMBER(U97))), "Changes to Credibility for Flags must be a Number",
IF(AND($AJ$3, NOT(ISBLANK(V97)), NOT(ISNUMBER(V97))), "Number of Likes must be a Number",
IF(AND($AK$3, NOT(ISBLANK(W97)), NOT(ISNUMBER(W97))), "Number of Disikes must be a Number",
IF(AND($AL$3, NOT(ISBLANK(X97)), NOT(ISNUMBER(X97))), "Number of Shares must be a Number",
IF(AND($AM$3, NOT(ISBLANK(Y97)), NOT(ISNUMBER(Y97))), "Number of Flags must be a Number",
IF(AND($AJ$3, NOT(ISBLANK(V97)), V97&lt;0), "Number of Likes cannot be Negative",
IF(AND($AK$3, NOT(ISBLANK(W97)), W97&lt;0), "Number of Disikes cannot be Negative",
IF(AND($AL$3, NOT(ISBLANK(X97)), X97&lt;0), "Number of Shares cannot be Negative",
IF(AND($AM$3, NOT(ISBLANK(Y97)), Y97&lt;0), "Number of Flags cannot be Negative",
IF(AND(CONCATENATE(Z97:AH97)&lt;&gt;"", Z97=""), "Missing 1st Comment Source Name",
IF(AND(CONCATENATE(Z97:AH97)&lt;&gt;"", AB97=""), "Missing 1st Comment Message",
IF(AND($AJ$3, CONCATENATE(Z97:AH97)&lt;&gt;"", AG97=""), "Missing 1st Comment Likes",
IF(AND($AK$3, CONCATENATE(Z97:AH97)&lt;&gt;"", AH97=""), "Missing 1st Comment Dislikes",
IF(AND(CONCATENATE(Z98:AH98)&lt;&gt;"", Z98=""), "Missing 2nd Comment Source Name",
IF(AND(CONCATENATE(Z98:AH98)&lt;&gt;"", AB98=""), "Missing 2nd Comment Message",
IF(AND($AJ$3, CONCATENATE(Z98:AH98)&lt;&gt;"", AG98=""), "Missing 2nd Comment Likes",
IF(AND($AK$3, CONCATENATE(Z98:AH98)&lt;&gt;"", AH98=""), "Missing 2nd Comment Dislikes",
IF(AND(CONCATENATE(Z99:AH99)&lt;&gt;"", Z99=""), "Missing 3rd Comment Source Name",
IF(AND(CONCATENATE(Z99:AH99)&lt;&gt;"", AB99=""), "Missing 3rd Comment Message",
IF(AND($AJ$3, CONCATENATE(Z99:AH99)&lt;&gt;"", AG99=""), "Missing 3rd Comment Likes",
IF(AND($AK$3, CONCATENATE(Z99:AH99)&lt;&gt;"", AH99=""), "Missing 3rd Comment Dislikes", "Valid"
)))))))))))))))))))))))))))))))))</f>
        <v>Unused</v>
      </c>
      <c r="C97" s="246"/>
      <c r="D97" s="262" t="s">
        <v>1256</v>
      </c>
      <c r="E97" s="263"/>
      <c r="F97" s="246"/>
      <c r="G97" s="246"/>
      <c r="H97" s="249"/>
      <c r="I97" s="263"/>
      <c r="J97" s="246"/>
      <c r="K97" s="246"/>
      <c r="L97" s="249"/>
      <c r="M97" s="265"/>
      <c r="N97" s="319"/>
      <c r="O97" s="320"/>
      <c r="P97" s="320"/>
      <c r="Q97" s="321"/>
      <c r="R97" s="322"/>
      <c r="S97" s="320"/>
      <c r="T97" s="320"/>
      <c r="U97" s="321"/>
      <c r="V97" s="322"/>
      <c r="W97" s="320"/>
      <c r="X97" s="320"/>
      <c r="Y97" s="323"/>
      <c r="Z97" s="271"/>
      <c r="AA97" s="249"/>
      <c r="AB97" s="265"/>
      <c r="AC97" s="246"/>
      <c r="AD97" s="246"/>
      <c r="AE97" s="246"/>
      <c r="AF97" s="249"/>
      <c r="AG97" s="274"/>
      <c r="AH97" s="327"/>
      <c r="AI97" s="56"/>
      <c r="AJ97" s="56"/>
      <c r="AK97" s="56"/>
      <c r="AL97" s="56"/>
      <c r="AM97" s="56"/>
      <c r="AN97" s="56"/>
      <c r="AO97" s="56"/>
      <c r="AP97" s="56"/>
      <c r="AQ97" s="56"/>
    </row>
    <row r="98" ht="22.5" customHeight="1">
      <c r="B98" s="277"/>
      <c r="D98" s="278"/>
      <c r="E98" s="277"/>
      <c r="H98" s="273"/>
      <c r="I98" s="277"/>
      <c r="L98" s="273"/>
      <c r="M98" s="277"/>
      <c r="N98" s="279"/>
      <c r="O98" s="280"/>
      <c r="P98" s="280"/>
      <c r="Q98" s="281"/>
      <c r="R98" s="282"/>
      <c r="S98" s="280"/>
      <c r="T98" s="280"/>
      <c r="U98" s="281"/>
      <c r="V98" s="282"/>
      <c r="W98" s="280"/>
      <c r="X98" s="280"/>
      <c r="Y98" s="283"/>
      <c r="Z98" s="284"/>
      <c r="AA98" s="273"/>
      <c r="AB98" s="272"/>
      <c r="AF98" s="273"/>
      <c r="AG98" s="285"/>
      <c r="AH98" s="325"/>
      <c r="AI98" s="56"/>
      <c r="AJ98" s="56"/>
      <c r="AK98" s="56"/>
      <c r="AL98" s="56"/>
      <c r="AM98" s="56"/>
      <c r="AN98" s="56"/>
      <c r="AO98" s="56"/>
      <c r="AP98" s="56"/>
      <c r="AQ98" s="56"/>
    </row>
    <row r="99" ht="22.5" customHeight="1">
      <c r="B99" s="253"/>
      <c r="C99" s="254"/>
      <c r="D99" s="287"/>
      <c r="E99" s="253"/>
      <c r="F99" s="254"/>
      <c r="G99" s="254"/>
      <c r="H99" s="256"/>
      <c r="I99" s="253"/>
      <c r="J99" s="254"/>
      <c r="K99" s="254"/>
      <c r="L99" s="256"/>
      <c r="M99" s="253"/>
      <c r="N99" s="288"/>
      <c r="O99" s="289"/>
      <c r="P99" s="289"/>
      <c r="Q99" s="290"/>
      <c r="R99" s="291"/>
      <c r="S99" s="289"/>
      <c r="T99" s="289"/>
      <c r="U99" s="290"/>
      <c r="V99" s="291"/>
      <c r="W99" s="289"/>
      <c r="X99" s="289"/>
      <c r="Y99" s="292"/>
      <c r="Z99" s="293"/>
      <c r="AA99" s="256"/>
      <c r="AB99" s="294"/>
      <c r="AC99" s="254"/>
      <c r="AD99" s="254"/>
      <c r="AE99" s="254"/>
      <c r="AF99" s="256"/>
      <c r="AG99" s="295"/>
      <c r="AH99" s="324"/>
      <c r="AI99" s="56"/>
      <c r="AJ99" s="56"/>
      <c r="AK99" s="56"/>
      <c r="AL99" s="56"/>
      <c r="AM99" s="56"/>
      <c r="AN99" s="56"/>
      <c r="AO99" s="56"/>
      <c r="AP99" s="56"/>
      <c r="AQ99" s="56"/>
    </row>
    <row r="100" ht="22.5" customHeight="1">
      <c r="B100" s="261" t="str">
        <f>IF(ISBLANK(D100), "Missing ID",
IF(CONCATENATE(E100:AG102)="", "Unused",
IF(AND(ISBLANK(E100), ISBLANK(I100)), "Missing Headline and Content",
IF(ISBLANK(M100), "Missing Is True",
IF(AND(M100&lt;&gt;"Yes", M100&lt;&gt;"No"), "Is True must be Yes or No",
IF(AND($AJ$3, NOT(ISBLANK(N100)), NOT(ISNUMBER(N100))), "Changes to Followers for Likes must be a Number",
IF(AND($AK$3, NOT(ISBLANK(O100)), NOT(ISNUMBER(O100))), "Changes to Followers for Disikes must be a Number",
IF(AND($AL$3, NOT(ISBLANK(P100)), NOT(ISNUMBER(P100))), "Changes to Followers for Shares must be a Number",
IF(AND($AM$3, NOT(ISBLANK(Q100)), NOT(ISNUMBER(Q100))), "Changes to Followers for Flags must be a Number",
IF(AND($AJ$3, NOT(ISBLANK(R100)), NOT(ISNUMBER(R100))), "Changes to Credibility for Likes must be a Number",
IF(AND($AK$3, NOT(ISBLANK(S100)), NOT(ISNUMBER(S100))), "Changes to Credibility for Disikes must be a Number",
IF(AND($AL$3, NOT(ISBLANK(T100)), NOT(ISNUMBER(T100))), "Changes to Credibility for Shares must be a Number",
IF(AND($AM$3, NOT(ISBLANK(U100)), NOT(ISNUMBER(U100))), "Changes to Credibility for Flags must be a Number",
IF(AND($AJ$3, NOT(ISBLANK(V100)), NOT(ISNUMBER(V100))), "Number of Likes must be a Number",
IF(AND($AK$3, NOT(ISBLANK(W100)), NOT(ISNUMBER(W100))), "Number of Disikes must be a Number",
IF(AND($AL$3, NOT(ISBLANK(X100)), NOT(ISNUMBER(X100))), "Number of Shares must be a Number",
IF(AND($AM$3, NOT(ISBLANK(Y100)), NOT(ISNUMBER(Y100))), "Number of Flags must be a Number",
IF(AND($AJ$3, NOT(ISBLANK(V100)), V100&lt;0), "Number of Likes cannot be Negative",
IF(AND($AK$3, NOT(ISBLANK(W100)), W100&lt;0), "Number of Disikes cannot be Negative",
IF(AND($AL$3, NOT(ISBLANK(X100)), X100&lt;0), "Number of Shares cannot be Negative",
IF(AND($AM$3, NOT(ISBLANK(Y100)), Y100&lt;0), "Number of Flags cannot be Negative",
IF(AND(CONCATENATE(Z100:AH100)&lt;&gt;"", Z100=""), "Missing 1st Comment Source Name",
IF(AND(CONCATENATE(Z100:AH100)&lt;&gt;"", AB100=""), "Missing 1st Comment Message",
IF(AND($AJ$3, CONCATENATE(Z100:AH100)&lt;&gt;"", AG100=""), "Missing 1st Comment Likes",
IF(AND($AK$3, CONCATENATE(Z100:AH100)&lt;&gt;"", AH100=""), "Missing 1st Comment Dislikes",
IF(AND(CONCATENATE(Z101:AH101)&lt;&gt;"", Z101=""), "Missing 2nd Comment Source Name",
IF(AND(CONCATENATE(Z101:AH101)&lt;&gt;"", AB101=""), "Missing 2nd Comment Message",
IF(AND($AJ$3, CONCATENATE(Z101:AH101)&lt;&gt;"", AG101=""), "Missing 2nd Comment Likes",
IF(AND($AK$3, CONCATENATE(Z101:AH101)&lt;&gt;"", AH101=""), "Missing 2nd Comment Dislikes",
IF(AND(CONCATENATE(Z102:AH102)&lt;&gt;"", Z102=""), "Missing 3rd Comment Source Name",
IF(AND(CONCATENATE(Z102:AH102)&lt;&gt;"", AB102=""), "Missing 3rd Comment Message",
IF(AND($AJ$3, CONCATENATE(Z102:AH102)&lt;&gt;"", AG102=""), "Missing 3rd Comment Likes",
IF(AND($AK$3, CONCATENATE(Z102:AH102)&lt;&gt;"", AH102=""), "Missing 3rd Comment Dislikes", "Valid"
)))))))))))))))))))))))))))))))))</f>
        <v>Unused</v>
      </c>
      <c r="C100" s="246"/>
      <c r="D100" s="297" t="s">
        <v>1257</v>
      </c>
      <c r="E100" s="298"/>
      <c r="F100" s="246"/>
      <c r="G100" s="246"/>
      <c r="H100" s="249"/>
      <c r="I100" s="298"/>
      <c r="J100" s="246"/>
      <c r="K100" s="246"/>
      <c r="L100" s="249"/>
      <c r="M100" s="300"/>
      <c r="N100" s="301"/>
      <c r="O100" s="302"/>
      <c r="P100" s="302"/>
      <c r="Q100" s="303"/>
      <c r="R100" s="304"/>
      <c r="S100" s="302"/>
      <c r="T100" s="302"/>
      <c r="U100" s="303"/>
      <c r="V100" s="304"/>
      <c r="W100" s="302"/>
      <c r="X100" s="302"/>
      <c r="Y100" s="305"/>
      <c r="Z100" s="306"/>
      <c r="AA100" s="249"/>
      <c r="AB100" s="300"/>
      <c r="AC100" s="246"/>
      <c r="AD100" s="246"/>
      <c r="AE100" s="246"/>
      <c r="AF100" s="249"/>
      <c r="AG100" s="307"/>
      <c r="AH100" s="326"/>
      <c r="AI100" s="56"/>
      <c r="AJ100" s="56"/>
      <c r="AK100" s="56"/>
      <c r="AL100" s="56"/>
      <c r="AM100" s="56"/>
      <c r="AN100" s="56"/>
      <c r="AO100" s="56"/>
      <c r="AP100" s="56"/>
      <c r="AQ100" s="56"/>
    </row>
    <row r="101" ht="22.5" customHeight="1">
      <c r="B101" s="277"/>
      <c r="D101" s="309"/>
      <c r="E101" s="277"/>
      <c r="H101" s="273"/>
      <c r="I101" s="277"/>
      <c r="L101" s="273"/>
      <c r="M101" s="277"/>
      <c r="N101" s="279"/>
      <c r="O101" s="280"/>
      <c r="P101" s="280"/>
      <c r="Q101" s="281"/>
      <c r="R101" s="282"/>
      <c r="S101" s="280"/>
      <c r="T101" s="280"/>
      <c r="U101" s="281"/>
      <c r="V101" s="282"/>
      <c r="W101" s="280"/>
      <c r="X101" s="280"/>
      <c r="Y101" s="283"/>
      <c r="Z101" s="310"/>
      <c r="AA101" s="273"/>
      <c r="AB101" s="311"/>
      <c r="AF101" s="273"/>
      <c r="AG101" s="312"/>
      <c r="AH101" s="313"/>
      <c r="AI101" s="56"/>
      <c r="AJ101" s="56"/>
      <c r="AK101" s="56"/>
      <c r="AL101" s="56"/>
      <c r="AM101" s="56"/>
      <c r="AN101" s="56"/>
      <c r="AO101" s="56"/>
      <c r="AP101" s="56"/>
      <c r="AQ101" s="56"/>
    </row>
    <row r="102" ht="22.5" customHeight="1">
      <c r="B102" s="253"/>
      <c r="C102" s="254"/>
      <c r="D102" s="314"/>
      <c r="E102" s="253"/>
      <c r="F102" s="254"/>
      <c r="G102" s="254"/>
      <c r="H102" s="256"/>
      <c r="I102" s="253"/>
      <c r="J102" s="254"/>
      <c r="K102" s="254"/>
      <c r="L102" s="256"/>
      <c r="M102" s="253"/>
      <c r="N102" s="288"/>
      <c r="O102" s="289"/>
      <c r="P102" s="289"/>
      <c r="Q102" s="290"/>
      <c r="R102" s="291"/>
      <c r="S102" s="289"/>
      <c r="T102" s="289"/>
      <c r="U102" s="290"/>
      <c r="V102" s="291"/>
      <c r="W102" s="289"/>
      <c r="X102" s="289"/>
      <c r="Y102" s="292"/>
      <c r="Z102" s="315"/>
      <c r="AA102" s="256"/>
      <c r="AB102" s="316"/>
      <c r="AC102" s="254"/>
      <c r="AD102" s="254"/>
      <c r="AE102" s="254"/>
      <c r="AF102" s="256"/>
      <c r="AG102" s="317"/>
      <c r="AH102" s="318"/>
      <c r="AI102" s="56"/>
      <c r="AJ102" s="56"/>
      <c r="AK102" s="56"/>
      <c r="AL102" s="56"/>
      <c r="AM102" s="56"/>
      <c r="AN102" s="56"/>
      <c r="AO102" s="56"/>
      <c r="AP102" s="56"/>
      <c r="AQ102" s="56"/>
    </row>
    <row r="103" ht="22.5" customHeight="1">
      <c r="B103" s="261" t="str">
        <f>IF(ISBLANK(D103), "Missing ID",
IF(CONCATENATE(E103:AG105)="", "Unused",
IF(AND(ISBLANK(E103), ISBLANK(I103)), "Missing Headline and Content",
IF(ISBLANK(M103), "Missing Is True",
IF(AND(M103&lt;&gt;"Yes", M103&lt;&gt;"No"), "Is True must be Yes or No",
IF(AND($AJ$3, NOT(ISBLANK(N103)), NOT(ISNUMBER(N103))), "Changes to Followers for Likes must be a Number",
IF(AND($AK$3, NOT(ISBLANK(O103)), NOT(ISNUMBER(O103))), "Changes to Followers for Disikes must be a Number",
IF(AND($AL$3, NOT(ISBLANK(P103)), NOT(ISNUMBER(P103))), "Changes to Followers for Shares must be a Number",
IF(AND($AM$3, NOT(ISBLANK(Q103)), NOT(ISNUMBER(Q103))), "Changes to Followers for Flags must be a Number",
IF(AND($AJ$3, NOT(ISBLANK(R103)), NOT(ISNUMBER(R103))), "Changes to Credibility for Likes must be a Number",
IF(AND($AK$3, NOT(ISBLANK(S103)), NOT(ISNUMBER(S103))), "Changes to Credibility for Disikes must be a Number",
IF(AND($AL$3, NOT(ISBLANK(T103)), NOT(ISNUMBER(T103))), "Changes to Credibility for Shares must be a Number",
IF(AND($AM$3, NOT(ISBLANK(U103)), NOT(ISNUMBER(U103))), "Changes to Credibility for Flags must be a Number",
IF(AND($AJ$3, NOT(ISBLANK(V103)), NOT(ISNUMBER(V103))), "Number of Likes must be a Number",
IF(AND($AK$3, NOT(ISBLANK(W103)), NOT(ISNUMBER(W103))), "Number of Disikes must be a Number",
IF(AND($AL$3, NOT(ISBLANK(X103)), NOT(ISNUMBER(X103))), "Number of Shares must be a Number",
IF(AND($AM$3, NOT(ISBLANK(Y103)), NOT(ISNUMBER(Y103))), "Number of Flags must be a Number",
IF(AND($AJ$3, NOT(ISBLANK(V103)), V103&lt;0), "Number of Likes cannot be Negative",
IF(AND($AK$3, NOT(ISBLANK(W103)), W103&lt;0), "Number of Disikes cannot be Negative",
IF(AND($AL$3, NOT(ISBLANK(X103)), X103&lt;0), "Number of Shares cannot be Negative",
IF(AND($AM$3, NOT(ISBLANK(Y103)), Y103&lt;0), "Number of Flags cannot be Negative",
IF(AND(CONCATENATE(Z103:AH103)&lt;&gt;"", Z103=""), "Missing 1st Comment Source Name",
IF(AND(CONCATENATE(Z103:AH103)&lt;&gt;"", AB103=""), "Missing 1st Comment Message",
IF(AND($AJ$3, CONCATENATE(Z103:AH103)&lt;&gt;"", AG103=""), "Missing 1st Comment Likes",
IF(AND($AK$3, CONCATENATE(Z103:AH103)&lt;&gt;"", AH103=""), "Missing 1st Comment Dislikes",
IF(AND(CONCATENATE(Z104:AH104)&lt;&gt;"", Z104=""), "Missing 2nd Comment Source Name",
IF(AND(CONCATENATE(Z104:AH104)&lt;&gt;"", AB104=""), "Missing 2nd Comment Message",
IF(AND($AJ$3, CONCATENATE(Z104:AH104)&lt;&gt;"", AG104=""), "Missing 2nd Comment Likes",
IF(AND($AK$3, CONCATENATE(Z104:AH104)&lt;&gt;"", AH104=""), "Missing 2nd Comment Dislikes",
IF(AND(CONCATENATE(Z105:AH105)&lt;&gt;"", Z105=""), "Missing 3rd Comment Source Name",
IF(AND(CONCATENATE(Z105:AH105)&lt;&gt;"", AB105=""), "Missing 3rd Comment Message",
IF(AND($AJ$3, CONCATENATE(Z105:AH105)&lt;&gt;"", AG105=""), "Missing 3rd Comment Likes",
IF(AND($AK$3, CONCATENATE(Z105:AH105)&lt;&gt;"", AH105=""), "Missing 3rd Comment Dislikes", "Valid"
)))))))))))))))))))))))))))))))))</f>
        <v>Unused</v>
      </c>
      <c r="C103" s="246"/>
      <c r="D103" s="262" t="s">
        <v>1258</v>
      </c>
      <c r="E103" s="263"/>
      <c r="F103" s="246"/>
      <c r="G103" s="246"/>
      <c r="H103" s="249"/>
      <c r="I103" s="263"/>
      <c r="J103" s="246"/>
      <c r="K103" s="246"/>
      <c r="L103" s="249"/>
      <c r="M103" s="265"/>
      <c r="N103" s="319"/>
      <c r="O103" s="320"/>
      <c r="P103" s="320"/>
      <c r="Q103" s="321"/>
      <c r="R103" s="322"/>
      <c r="S103" s="320"/>
      <c r="T103" s="320"/>
      <c r="U103" s="321"/>
      <c r="V103" s="322"/>
      <c r="W103" s="320"/>
      <c r="X103" s="320"/>
      <c r="Y103" s="323"/>
      <c r="Z103" s="271"/>
      <c r="AA103" s="249"/>
      <c r="AB103" s="265"/>
      <c r="AC103" s="246"/>
      <c r="AD103" s="246"/>
      <c r="AE103" s="246"/>
      <c r="AF103" s="249"/>
      <c r="AG103" s="274"/>
      <c r="AH103" s="327"/>
      <c r="AI103" s="56"/>
      <c r="AJ103" s="56"/>
      <c r="AK103" s="56"/>
      <c r="AL103" s="56"/>
      <c r="AM103" s="56"/>
      <c r="AN103" s="56"/>
      <c r="AO103" s="56"/>
      <c r="AP103" s="56"/>
      <c r="AQ103" s="56"/>
    </row>
    <row r="104" ht="22.5" customHeight="1">
      <c r="B104" s="277"/>
      <c r="D104" s="278"/>
      <c r="E104" s="277"/>
      <c r="H104" s="273"/>
      <c r="I104" s="277"/>
      <c r="L104" s="273"/>
      <c r="M104" s="277"/>
      <c r="N104" s="279"/>
      <c r="O104" s="280"/>
      <c r="P104" s="280"/>
      <c r="Q104" s="281"/>
      <c r="R104" s="282"/>
      <c r="S104" s="280"/>
      <c r="T104" s="280"/>
      <c r="U104" s="281"/>
      <c r="V104" s="282"/>
      <c r="W104" s="280"/>
      <c r="X104" s="280"/>
      <c r="Y104" s="283"/>
      <c r="Z104" s="284"/>
      <c r="AA104" s="273"/>
      <c r="AB104" s="272"/>
      <c r="AF104" s="273"/>
      <c r="AG104" s="285"/>
      <c r="AH104" s="325"/>
      <c r="AI104" s="56"/>
      <c r="AJ104" s="56"/>
      <c r="AK104" s="56"/>
      <c r="AL104" s="56"/>
      <c r="AM104" s="56"/>
      <c r="AN104" s="56"/>
      <c r="AO104" s="56"/>
      <c r="AP104" s="56"/>
      <c r="AQ104" s="56"/>
    </row>
    <row r="105" ht="22.5" customHeight="1">
      <c r="B105" s="253"/>
      <c r="C105" s="254"/>
      <c r="D105" s="287"/>
      <c r="E105" s="253"/>
      <c r="F105" s="254"/>
      <c r="G105" s="254"/>
      <c r="H105" s="256"/>
      <c r="I105" s="253"/>
      <c r="J105" s="254"/>
      <c r="K105" s="254"/>
      <c r="L105" s="256"/>
      <c r="M105" s="253"/>
      <c r="N105" s="288"/>
      <c r="O105" s="289"/>
      <c r="P105" s="289"/>
      <c r="Q105" s="290"/>
      <c r="R105" s="291"/>
      <c r="S105" s="289"/>
      <c r="T105" s="289"/>
      <c r="U105" s="290"/>
      <c r="V105" s="291"/>
      <c r="W105" s="289"/>
      <c r="X105" s="289"/>
      <c r="Y105" s="292"/>
      <c r="Z105" s="293"/>
      <c r="AA105" s="256"/>
      <c r="AB105" s="294"/>
      <c r="AC105" s="254"/>
      <c r="AD105" s="254"/>
      <c r="AE105" s="254"/>
      <c r="AF105" s="256"/>
      <c r="AG105" s="295"/>
      <c r="AH105" s="324"/>
      <c r="AI105" s="56"/>
      <c r="AJ105" s="56"/>
      <c r="AK105" s="56"/>
      <c r="AL105" s="56"/>
      <c r="AM105" s="56"/>
      <c r="AN105" s="56"/>
      <c r="AO105" s="56"/>
      <c r="AP105" s="56"/>
      <c r="AQ105" s="56"/>
    </row>
    <row r="106" ht="22.5" customHeight="1">
      <c r="B106" s="261" t="str">
        <f>IF(ISBLANK(D106), "Missing ID",
IF(CONCATENATE(E106:AG108)="", "Unused",
IF(AND(ISBLANK(E106), ISBLANK(I106)), "Missing Headline and Content",
IF(ISBLANK(M106), "Missing Is True",
IF(AND(M106&lt;&gt;"Yes", M106&lt;&gt;"No"), "Is True must be Yes or No",
IF(AND($AJ$3, NOT(ISBLANK(N106)), NOT(ISNUMBER(N106))), "Changes to Followers for Likes must be a Number",
IF(AND($AK$3, NOT(ISBLANK(O106)), NOT(ISNUMBER(O106))), "Changes to Followers for Disikes must be a Number",
IF(AND($AL$3, NOT(ISBLANK(P106)), NOT(ISNUMBER(P106))), "Changes to Followers for Shares must be a Number",
IF(AND($AM$3, NOT(ISBLANK(Q106)), NOT(ISNUMBER(Q106))), "Changes to Followers for Flags must be a Number",
IF(AND($AJ$3, NOT(ISBLANK(R106)), NOT(ISNUMBER(R106))), "Changes to Credibility for Likes must be a Number",
IF(AND($AK$3, NOT(ISBLANK(S106)), NOT(ISNUMBER(S106))), "Changes to Credibility for Disikes must be a Number",
IF(AND($AL$3, NOT(ISBLANK(T106)), NOT(ISNUMBER(T106))), "Changes to Credibility for Shares must be a Number",
IF(AND($AM$3, NOT(ISBLANK(U106)), NOT(ISNUMBER(U106))), "Changes to Credibility for Flags must be a Number",
IF(AND($AJ$3, NOT(ISBLANK(V106)), NOT(ISNUMBER(V106))), "Number of Likes must be a Number",
IF(AND($AK$3, NOT(ISBLANK(W106)), NOT(ISNUMBER(W106))), "Number of Disikes must be a Number",
IF(AND($AL$3, NOT(ISBLANK(X106)), NOT(ISNUMBER(X106))), "Number of Shares must be a Number",
IF(AND($AM$3, NOT(ISBLANK(Y106)), NOT(ISNUMBER(Y106))), "Number of Flags must be a Number",
IF(AND($AJ$3, NOT(ISBLANK(V106)), V106&lt;0), "Number of Likes cannot be Negative",
IF(AND($AK$3, NOT(ISBLANK(W106)), W106&lt;0), "Number of Disikes cannot be Negative",
IF(AND($AL$3, NOT(ISBLANK(X106)), X106&lt;0), "Number of Shares cannot be Negative",
IF(AND($AM$3, NOT(ISBLANK(Y106)), Y106&lt;0), "Number of Flags cannot be Negative",
IF(AND(CONCATENATE(Z106:AH106)&lt;&gt;"", Z106=""), "Missing 1st Comment Source Name",
IF(AND(CONCATENATE(Z106:AH106)&lt;&gt;"", AB106=""), "Missing 1st Comment Message",
IF(AND($AJ$3, CONCATENATE(Z106:AH106)&lt;&gt;"", AG106=""), "Missing 1st Comment Likes",
IF(AND($AK$3, CONCATENATE(Z106:AH106)&lt;&gt;"", AH106=""), "Missing 1st Comment Dislikes",
IF(AND(CONCATENATE(Z107:AH107)&lt;&gt;"", Z107=""), "Missing 2nd Comment Source Name",
IF(AND(CONCATENATE(Z107:AH107)&lt;&gt;"", AB107=""), "Missing 2nd Comment Message",
IF(AND($AJ$3, CONCATENATE(Z107:AH107)&lt;&gt;"", AG107=""), "Missing 2nd Comment Likes",
IF(AND($AK$3, CONCATENATE(Z107:AH107)&lt;&gt;"", AH107=""), "Missing 2nd Comment Dislikes",
IF(AND(CONCATENATE(Z108:AH108)&lt;&gt;"", Z108=""), "Missing 3rd Comment Source Name",
IF(AND(CONCATENATE(Z108:AH108)&lt;&gt;"", AB108=""), "Missing 3rd Comment Message",
IF(AND($AJ$3, CONCATENATE(Z108:AH108)&lt;&gt;"", AG108=""), "Missing 3rd Comment Likes",
IF(AND($AK$3, CONCATENATE(Z108:AH108)&lt;&gt;"", AH108=""), "Missing 3rd Comment Dislikes", "Valid"
)))))))))))))))))))))))))))))))))</f>
        <v>Unused</v>
      </c>
      <c r="C106" s="246"/>
      <c r="D106" s="297" t="s">
        <v>1259</v>
      </c>
      <c r="E106" s="298"/>
      <c r="F106" s="246"/>
      <c r="G106" s="246"/>
      <c r="H106" s="249"/>
      <c r="I106" s="298"/>
      <c r="J106" s="246"/>
      <c r="K106" s="246"/>
      <c r="L106" s="249"/>
      <c r="M106" s="300"/>
      <c r="N106" s="301"/>
      <c r="O106" s="302"/>
      <c r="P106" s="302"/>
      <c r="Q106" s="303"/>
      <c r="R106" s="304"/>
      <c r="S106" s="302"/>
      <c r="T106" s="302"/>
      <c r="U106" s="303"/>
      <c r="V106" s="304"/>
      <c r="W106" s="302"/>
      <c r="X106" s="302"/>
      <c r="Y106" s="305"/>
      <c r="Z106" s="306"/>
      <c r="AA106" s="249"/>
      <c r="AB106" s="300"/>
      <c r="AC106" s="246"/>
      <c r="AD106" s="246"/>
      <c r="AE106" s="246"/>
      <c r="AF106" s="249"/>
      <c r="AG106" s="307"/>
      <c r="AH106" s="326"/>
      <c r="AI106" s="56"/>
      <c r="AJ106" s="56"/>
      <c r="AK106" s="56"/>
      <c r="AL106" s="56"/>
      <c r="AM106" s="56"/>
      <c r="AN106" s="56"/>
      <c r="AO106" s="56"/>
      <c r="AP106" s="56"/>
      <c r="AQ106" s="56"/>
    </row>
    <row r="107" ht="22.5" customHeight="1">
      <c r="B107" s="277"/>
      <c r="D107" s="309"/>
      <c r="E107" s="277"/>
      <c r="H107" s="273"/>
      <c r="I107" s="277"/>
      <c r="L107" s="273"/>
      <c r="M107" s="277"/>
      <c r="N107" s="279"/>
      <c r="O107" s="280"/>
      <c r="P107" s="280"/>
      <c r="Q107" s="281"/>
      <c r="R107" s="282"/>
      <c r="S107" s="280"/>
      <c r="T107" s="280"/>
      <c r="U107" s="281"/>
      <c r="V107" s="282"/>
      <c r="W107" s="280"/>
      <c r="X107" s="280"/>
      <c r="Y107" s="283"/>
      <c r="Z107" s="310"/>
      <c r="AA107" s="273"/>
      <c r="AB107" s="311"/>
      <c r="AF107" s="273"/>
      <c r="AG107" s="312"/>
      <c r="AH107" s="313"/>
      <c r="AI107" s="56"/>
      <c r="AJ107" s="56"/>
      <c r="AK107" s="56"/>
      <c r="AL107" s="56"/>
      <c r="AM107" s="56"/>
      <c r="AN107" s="56"/>
      <c r="AO107" s="56"/>
      <c r="AP107" s="56"/>
      <c r="AQ107" s="56"/>
    </row>
    <row r="108" ht="22.5" customHeight="1">
      <c r="B108" s="253"/>
      <c r="C108" s="254"/>
      <c r="D108" s="314"/>
      <c r="E108" s="253"/>
      <c r="F108" s="254"/>
      <c r="G108" s="254"/>
      <c r="H108" s="256"/>
      <c r="I108" s="253"/>
      <c r="J108" s="254"/>
      <c r="K108" s="254"/>
      <c r="L108" s="256"/>
      <c r="M108" s="253"/>
      <c r="N108" s="288"/>
      <c r="O108" s="289"/>
      <c r="P108" s="289"/>
      <c r="Q108" s="290"/>
      <c r="R108" s="291"/>
      <c r="S108" s="289"/>
      <c r="T108" s="289"/>
      <c r="U108" s="290"/>
      <c r="V108" s="291"/>
      <c r="W108" s="289"/>
      <c r="X108" s="289"/>
      <c r="Y108" s="292"/>
      <c r="Z108" s="315"/>
      <c r="AA108" s="256"/>
      <c r="AB108" s="316"/>
      <c r="AC108" s="254"/>
      <c r="AD108" s="254"/>
      <c r="AE108" s="254"/>
      <c r="AF108" s="256"/>
      <c r="AG108" s="317"/>
      <c r="AH108" s="318"/>
      <c r="AI108" s="56"/>
      <c r="AJ108" s="56"/>
      <c r="AK108" s="56"/>
      <c r="AL108" s="56"/>
      <c r="AM108" s="56"/>
      <c r="AN108" s="56"/>
      <c r="AO108" s="56"/>
      <c r="AP108" s="56"/>
      <c r="AQ108" s="56"/>
    </row>
    <row r="109" ht="22.5" customHeight="1">
      <c r="B109" s="261" t="str">
        <f>IF(ISBLANK(D109), "Missing ID",
IF(CONCATENATE(E109:AG111)="", "Unused",
IF(AND(ISBLANK(E109), ISBLANK(I109)), "Missing Headline and Content",
IF(ISBLANK(M109), "Missing Is True",
IF(AND(M109&lt;&gt;"Yes", M109&lt;&gt;"No"), "Is True must be Yes or No",
IF(AND($AJ$3, NOT(ISBLANK(N109)), NOT(ISNUMBER(N109))), "Changes to Followers for Likes must be a Number",
IF(AND($AK$3, NOT(ISBLANK(O109)), NOT(ISNUMBER(O109))), "Changes to Followers for Disikes must be a Number",
IF(AND($AL$3, NOT(ISBLANK(P109)), NOT(ISNUMBER(P109))), "Changes to Followers for Shares must be a Number",
IF(AND($AM$3, NOT(ISBLANK(Q109)), NOT(ISNUMBER(Q109))), "Changes to Followers for Flags must be a Number",
IF(AND($AJ$3, NOT(ISBLANK(R109)), NOT(ISNUMBER(R109))), "Changes to Credibility for Likes must be a Number",
IF(AND($AK$3, NOT(ISBLANK(S109)), NOT(ISNUMBER(S109))), "Changes to Credibility for Disikes must be a Number",
IF(AND($AL$3, NOT(ISBLANK(T109)), NOT(ISNUMBER(T109))), "Changes to Credibility for Shares must be a Number",
IF(AND($AM$3, NOT(ISBLANK(U109)), NOT(ISNUMBER(U109))), "Changes to Credibility for Flags must be a Number",
IF(AND($AJ$3, NOT(ISBLANK(V109)), NOT(ISNUMBER(V109))), "Number of Likes must be a Number",
IF(AND($AK$3, NOT(ISBLANK(W109)), NOT(ISNUMBER(W109))), "Number of Disikes must be a Number",
IF(AND($AL$3, NOT(ISBLANK(X109)), NOT(ISNUMBER(X109))), "Number of Shares must be a Number",
IF(AND($AM$3, NOT(ISBLANK(Y109)), NOT(ISNUMBER(Y109))), "Number of Flags must be a Number",
IF(AND($AJ$3, NOT(ISBLANK(V109)), V109&lt;0), "Number of Likes cannot be Negative",
IF(AND($AK$3, NOT(ISBLANK(W109)), W109&lt;0), "Number of Disikes cannot be Negative",
IF(AND($AL$3, NOT(ISBLANK(X109)), X109&lt;0), "Number of Shares cannot be Negative",
IF(AND($AM$3, NOT(ISBLANK(Y109)), Y109&lt;0), "Number of Flags cannot be Negative",
IF(AND(CONCATENATE(Z109:AH109)&lt;&gt;"", Z109=""), "Missing 1st Comment Source Name",
IF(AND(CONCATENATE(Z109:AH109)&lt;&gt;"", AB109=""), "Missing 1st Comment Message",
IF(AND($AJ$3, CONCATENATE(Z109:AH109)&lt;&gt;"", AG109=""), "Missing 1st Comment Likes",
IF(AND($AK$3, CONCATENATE(Z109:AH109)&lt;&gt;"", AH109=""), "Missing 1st Comment Dislikes",
IF(AND(CONCATENATE(Z110:AH110)&lt;&gt;"", Z110=""), "Missing 2nd Comment Source Name",
IF(AND(CONCATENATE(Z110:AH110)&lt;&gt;"", AB110=""), "Missing 2nd Comment Message",
IF(AND($AJ$3, CONCATENATE(Z110:AH110)&lt;&gt;"", AG110=""), "Missing 2nd Comment Likes",
IF(AND($AK$3, CONCATENATE(Z110:AH110)&lt;&gt;"", AH110=""), "Missing 2nd Comment Dislikes",
IF(AND(CONCATENATE(Z111:AH111)&lt;&gt;"", Z111=""), "Missing 3rd Comment Source Name",
IF(AND(CONCATENATE(Z111:AH111)&lt;&gt;"", AB111=""), "Missing 3rd Comment Message",
IF(AND($AJ$3, CONCATENATE(Z111:AH111)&lt;&gt;"", AG111=""), "Missing 3rd Comment Likes",
IF(AND($AK$3, CONCATENATE(Z111:AH111)&lt;&gt;"", AH111=""), "Missing 3rd Comment Dislikes", "Valid"
)))))))))))))))))))))))))))))))))</f>
        <v>Unused</v>
      </c>
      <c r="C109" s="246"/>
      <c r="D109" s="262" t="s">
        <v>1260</v>
      </c>
      <c r="E109" s="263"/>
      <c r="F109" s="246"/>
      <c r="G109" s="246"/>
      <c r="H109" s="249"/>
      <c r="I109" s="263"/>
      <c r="J109" s="246"/>
      <c r="K109" s="246"/>
      <c r="L109" s="249"/>
      <c r="M109" s="265"/>
      <c r="N109" s="319"/>
      <c r="O109" s="320"/>
      <c r="P109" s="320"/>
      <c r="Q109" s="321"/>
      <c r="R109" s="322"/>
      <c r="S109" s="320"/>
      <c r="T109" s="320"/>
      <c r="U109" s="321"/>
      <c r="V109" s="322"/>
      <c r="W109" s="320"/>
      <c r="X109" s="320"/>
      <c r="Y109" s="323"/>
      <c r="Z109" s="271"/>
      <c r="AA109" s="249"/>
      <c r="AB109" s="265"/>
      <c r="AC109" s="246"/>
      <c r="AD109" s="246"/>
      <c r="AE109" s="246"/>
      <c r="AF109" s="249"/>
      <c r="AG109" s="274"/>
      <c r="AH109" s="327"/>
      <c r="AI109" s="56"/>
      <c r="AJ109" s="56"/>
      <c r="AK109" s="56"/>
      <c r="AL109" s="56"/>
      <c r="AM109" s="56"/>
      <c r="AN109" s="56"/>
      <c r="AO109" s="56"/>
      <c r="AP109" s="56"/>
      <c r="AQ109" s="56"/>
    </row>
    <row r="110" ht="22.5" customHeight="1">
      <c r="B110" s="277"/>
      <c r="D110" s="278"/>
      <c r="E110" s="277"/>
      <c r="H110" s="273"/>
      <c r="I110" s="277"/>
      <c r="L110" s="273"/>
      <c r="M110" s="277"/>
      <c r="N110" s="279"/>
      <c r="O110" s="280"/>
      <c r="P110" s="280"/>
      <c r="Q110" s="281"/>
      <c r="R110" s="282"/>
      <c r="S110" s="280"/>
      <c r="T110" s="280"/>
      <c r="U110" s="281"/>
      <c r="V110" s="282"/>
      <c r="W110" s="280"/>
      <c r="X110" s="280"/>
      <c r="Y110" s="283"/>
      <c r="Z110" s="284"/>
      <c r="AA110" s="273"/>
      <c r="AB110" s="272"/>
      <c r="AF110" s="273"/>
      <c r="AG110" s="285"/>
      <c r="AH110" s="325"/>
      <c r="AI110" s="56"/>
      <c r="AJ110" s="56"/>
      <c r="AK110" s="56"/>
      <c r="AL110" s="56"/>
      <c r="AM110" s="56"/>
      <c r="AN110" s="56"/>
      <c r="AO110" s="56"/>
      <c r="AP110" s="56"/>
      <c r="AQ110" s="56"/>
    </row>
    <row r="111" ht="22.5" customHeight="1">
      <c r="B111" s="253"/>
      <c r="C111" s="254"/>
      <c r="D111" s="287"/>
      <c r="E111" s="253"/>
      <c r="F111" s="254"/>
      <c r="G111" s="254"/>
      <c r="H111" s="256"/>
      <c r="I111" s="253"/>
      <c r="J111" s="254"/>
      <c r="K111" s="254"/>
      <c r="L111" s="256"/>
      <c r="M111" s="253"/>
      <c r="N111" s="288"/>
      <c r="O111" s="289"/>
      <c r="P111" s="289"/>
      <c r="Q111" s="290"/>
      <c r="R111" s="291"/>
      <c r="S111" s="289"/>
      <c r="T111" s="289"/>
      <c r="U111" s="290"/>
      <c r="V111" s="291"/>
      <c r="W111" s="289"/>
      <c r="X111" s="289"/>
      <c r="Y111" s="292"/>
      <c r="Z111" s="293"/>
      <c r="AA111" s="256"/>
      <c r="AB111" s="294"/>
      <c r="AC111" s="254"/>
      <c r="AD111" s="254"/>
      <c r="AE111" s="254"/>
      <c r="AF111" s="256"/>
      <c r="AG111" s="295"/>
      <c r="AH111" s="324"/>
      <c r="AI111" s="56"/>
      <c r="AJ111" s="56"/>
      <c r="AK111" s="56"/>
      <c r="AL111" s="56"/>
      <c r="AM111" s="56"/>
      <c r="AN111" s="56"/>
      <c r="AO111" s="56"/>
      <c r="AP111" s="56"/>
      <c r="AQ111" s="56"/>
    </row>
    <row r="112" ht="22.5" customHeight="1">
      <c r="B112" s="261" t="str">
        <f>IF(ISBLANK(D112), "Missing ID",
IF(CONCATENATE(E112:AG114)="", "Unused",
IF(AND(ISBLANK(E112), ISBLANK(I112)), "Missing Headline and Content",
IF(ISBLANK(M112), "Missing Is True",
IF(AND(M112&lt;&gt;"Yes", M112&lt;&gt;"No"), "Is True must be Yes or No",
IF(AND($AJ$3, NOT(ISBLANK(N112)), NOT(ISNUMBER(N112))), "Changes to Followers for Likes must be a Number",
IF(AND($AK$3, NOT(ISBLANK(O112)), NOT(ISNUMBER(O112))), "Changes to Followers for Disikes must be a Number",
IF(AND($AL$3, NOT(ISBLANK(P112)), NOT(ISNUMBER(P112))), "Changes to Followers for Shares must be a Number",
IF(AND($AM$3, NOT(ISBLANK(Q112)), NOT(ISNUMBER(Q112))), "Changes to Followers for Flags must be a Number",
IF(AND($AJ$3, NOT(ISBLANK(R112)), NOT(ISNUMBER(R112))), "Changes to Credibility for Likes must be a Number",
IF(AND($AK$3, NOT(ISBLANK(S112)), NOT(ISNUMBER(S112))), "Changes to Credibility for Disikes must be a Number",
IF(AND($AL$3, NOT(ISBLANK(T112)), NOT(ISNUMBER(T112))), "Changes to Credibility for Shares must be a Number",
IF(AND($AM$3, NOT(ISBLANK(U112)), NOT(ISNUMBER(U112))), "Changes to Credibility for Flags must be a Number",
IF(AND($AJ$3, NOT(ISBLANK(V112)), NOT(ISNUMBER(V112))), "Number of Likes must be a Number",
IF(AND($AK$3, NOT(ISBLANK(W112)), NOT(ISNUMBER(W112))), "Number of Disikes must be a Number",
IF(AND($AL$3, NOT(ISBLANK(X112)), NOT(ISNUMBER(X112))), "Number of Shares must be a Number",
IF(AND($AM$3, NOT(ISBLANK(Y112)), NOT(ISNUMBER(Y112))), "Number of Flags must be a Number",
IF(AND($AJ$3, NOT(ISBLANK(V112)), V112&lt;0), "Number of Likes cannot be Negative",
IF(AND($AK$3, NOT(ISBLANK(W112)), W112&lt;0), "Number of Disikes cannot be Negative",
IF(AND($AL$3, NOT(ISBLANK(X112)), X112&lt;0), "Number of Shares cannot be Negative",
IF(AND($AM$3, NOT(ISBLANK(Y112)), Y112&lt;0), "Number of Flags cannot be Negative",
IF(AND(CONCATENATE(Z112:AH112)&lt;&gt;"", Z112=""), "Missing 1st Comment Source Name",
IF(AND(CONCATENATE(Z112:AH112)&lt;&gt;"", AB112=""), "Missing 1st Comment Message",
IF(AND($AJ$3, CONCATENATE(Z112:AH112)&lt;&gt;"", AG112=""), "Missing 1st Comment Likes",
IF(AND($AK$3, CONCATENATE(Z112:AH112)&lt;&gt;"", AH112=""), "Missing 1st Comment Dislikes",
IF(AND(CONCATENATE(Z113:AH113)&lt;&gt;"", Z113=""), "Missing 2nd Comment Source Name",
IF(AND(CONCATENATE(Z113:AH113)&lt;&gt;"", AB113=""), "Missing 2nd Comment Message",
IF(AND($AJ$3, CONCATENATE(Z113:AH113)&lt;&gt;"", AG113=""), "Missing 2nd Comment Likes",
IF(AND($AK$3, CONCATENATE(Z113:AH113)&lt;&gt;"", AH113=""), "Missing 2nd Comment Dislikes",
IF(AND(CONCATENATE(Z114:AH114)&lt;&gt;"", Z114=""), "Missing 3rd Comment Source Name",
IF(AND(CONCATENATE(Z114:AH114)&lt;&gt;"", AB114=""), "Missing 3rd Comment Message",
IF(AND($AJ$3, CONCATENATE(Z114:AH114)&lt;&gt;"", AG114=""), "Missing 3rd Comment Likes",
IF(AND($AK$3, CONCATENATE(Z114:AH114)&lt;&gt;"", AH114=""), "Missing 3rd Comment Dislikes", "Valid"
)))))))))))))))))))))))))))))))))</f>
        <v>Unused</v>
      </c>
      <c r="C112" s="246"/>
      <c r="D112" s="297" t="s">
        <v>1261</v>
      </c>
      <c r="E112" s="298"/>
      <c r="F112" s="246"/>
      <c r="G112" s="246"/>
      <c r="H112" s="249"/>
      <c r="I112" s="298"/>
      <c r="J112" s="246"/>
      <c r="K112" s="246"/>
      <c r="L112" s="249"/>
      <c r="M112" s="300"/>
      <c r="N112" s="301"/>
      <c r="O112" s="302"/>
      <c r="P112" s="302"/>
      <c r="Q112" s="303"/>
      <c r="R112" s="304"/>
      <c r="S112" s="302"/>
      <c r="T112" s="302"/>
      <c r="U112" s="303"/>
      <c r="V112" s="304"/>
      <c r="W112" s="302"/>
      <c r="X112" s="302"/>
      <c r="Y112" s="305"/>
      <c r="Z112" s="306"/>
      <c r="AA112" s="249"/>
      <c r="AB112" s="300"/>
      <c r="AC112" s="246"/>
      <c r="AD112" s="246"/>
      <c r="AE112" s="246"/>
      <c r="AF112" s="249"/>
      <c r="AG112" s="307"/>
      <c r="AH112" s="326"/>
      <c r="AI112" s="56"/>
      <c r="AJ112" s="56"/>
      <c r="AK112" s="56"/>
      <c r="AL112" s="56"/>
      <c r="AM112" s="56"/>
      <c r="AN112" s="56"/>
      <c r="AO112" s="56"/>
      <c r="AP112" s="56"/>
      <c r="AQ112" s="56"/>
    </row>
    <row r="113" ht="22.5" customHeight="1">
      <c r="B113" s="277"/>
      <c r="D113" s="309"/>
      <c r="E113" s="277"/>
      <c r="H113" s="273"/>
      <c r="I113" s="277"/>
      <c r="L113" s="273"/>
      <c r="M113" s="277"/>
      <c r="N113" s="279"/>
      <c r="O113" s="280"/>
      <c r="P113" s="280"/>
      <c r="Q113" s="281"/>
      <c r="R113" s="282"/>
      <c r="S113" s="280"/>
      <c r="T113" s="280"/>
      <c r="U113" s="281"/>
      <c r="V113" s="282"/>
      <c r="W113" s="280"/>
      <c r="X113" s="280"/>
      <c r="Y113" s="283"/>
      <c r="Z113" s="310"/>
      <c r="AA113" s="273"/>
      <c r="AB113" s="311"/>
      <c r="AF113" s="273"/>
      <c r="AG113" s="312"/>
      <c r="AH113" s="313"/>
      <c r="AI113" s="56"/>
      <c r="AJ113" s="56"/>
      <c r="AK113" s="56"/>
      <c r="AL113" s="56"/>
      <c r="AM113" s="56"/>
      <c r="AN113" s="56"/>
      <c r="AO113" s="56"/>
      <c r="AP113" s="56"/>
      <c r="AQ113" s="56"/>
    </row>
    <row r="114" ht="22.5" customHeight="1">
      <c r="B114" s="253"/>
      <c r="C114" s="254"/>
      <c r="D114" s="314"/>
      <c r="E114" s="253"/>
      <c r="F114" s="254"/>
      <c r="G114" s="254"/>
      <c r="H114" s="256"/>
      <c r="I114" s="253"/>
      <c r="J114" s="254"/>
      <c r="K114" s="254"/>
      <c r="L114" s="256"/>
      <c r="M114" s="253"/>
      <c r="N114" s="288"/>
      <c r="O114" s="289"/>
      <c r="P114" s="289"/>
      <c r="Q114" s="290"/>
      <c r="R114" s="291"/>
      <c r="S114" s="289"/>
      <c r="T114" s="289"/>
      <c r="U114" s="290"/>
      <c r="V114" s="291"/>
      <c r="W114" s="289"/>
      <c r="X114" s="289"/>
      <c r="Y114" s="292"/>
      <c r="Z114" s="315"/>
      <c r="AA114" s="256"/>
      <c r="AB114" s="316"/>
      <c r="AC114" s="254"/>
      <c r="AD114" s="254"/>
      <c r="AE114" s="254"/>
      <c r="AF114" s="256"/>
      <c r="AG114" s="317"/>
      <c r="AH114" s="318"/>
      <c r="AI114" s="56"/>
      <c r="AJ114" s="56"/>
      <c r="AK114" s="56"/>
      <c r="AL114" s="56"/>
      <c r="AM114" s="56"/>
      <c r="AN114" s="56"/>
      <c r="AO114" s="56"/>
      <c r="AP114" s="56"/>
      <c r="AQ114" s="56"/>
    </row>
    <row r="115" ht="22.5" customHeight="1">
      <c r="B115" s="261" t="str">
        <f>IF(ISBLANK(D115), "Missing ID",
IF(CONCATENATE(E115:AG117)="", "Unused",
IF(AND(ISBLANK(E115), ISBLANK(I115)), "Missing Headline and Content",
IF(ISBLANK(M115), "Missing Is True",
IF(AND(M115&lt;&gt;"Yes", M115&lt;&gt;"No"), "Is True must be Yes or No",
IF(AND($AJ$3, NOT(ISBLANK(N115)), NOT(ISNUMBER(N115))), "Changes to Followers for Likes must be a Number",
IF(AND($AK$3, NOT(ISBLANK(O115)), NOT(ISNUMBER(O115))), "Changes to Followers for Disikes must be a Number",
IF(AND($AL$3, NOT(ISBLANK(P115)), NOT(ISNUMBER(P115))), "Changes to Followers for Shares must be a Number",
IF(AND($AM$3, NOT(ISBLANK(Q115)), NOT(ISNUMBER(Q115))), "Changes to Followers for Flags must be a Number",
IF(AND($AJ$3, NOT(ISBLANK(R115)), NOT(ISNUMBER(R115))), "Changes to Credibility for Likes must be a Number",
IF(AND($AK$3, NOT(ISBLANK(S115)), NOT(ISNUMBER(S115))), "Changes to Credibility for Disikes must be a Number",
IF(AND($AL$3, NOT(ISBLANK(T115)), NOT(ISNUMBER(T115))), "Changes to Credibility for Shares must be a Number",
IF(AND($AM$3, NOT(ISBLANK(U115)), NOT(ISNUMBER(U115))), "Changes to Credibility for Flags must be a Number",
IF(AND($AJ$3, NOT(ISBLANK(V115)), NOT(ISNUMBER(V115))), "Number of Likes must be a Number",
IF(AND($AK$3, NOT(ISBLANK(W115)), NOT(ISNUMBER(W115))), "Number of Disikes must be a Number",
IF(AND($AL$3, NOT(ISBLANK(X115)), NOT(ISNUMBER(X115))), "Number of Shares must be a Number",
IF(AND($AM$3, NOT(ISBLANK(Y115)), NOT(ISNUMBER(Y115))), "Number of Flags must be a Number",
IF(AND($AJ$3, NOT(ISBLANK(V115)), V115&lt;0), "Number of Likes cannot be Negative",
IF(AND($AK$3, NOT(ISBLANK(W115)), W115&lt;0), "Number of Disikes cannot be Negative",
IF(AND($AL$3, NOT(ISBLANK(X115)), X115&lt;0), "Number of Shares cannot be Negative",
IF(AND($AM$3, NOT(ISBLANK(Y115)), Y115&lt;0), "Number of Flags cannot be Negative",
IF(AND(CONCATENATE(Z115:AH115)&lt;&gt;"", Z115=""), "Missing 1st Comment Source Name",
IF(AND(CONCATENATE(Z115:AH115)&lt;&gt;"", AB115=""), "Missing 1st Comment Message",
IF(AND($AJ$3, CONCATENATE(Z115:AH115)&lt;&gt;"", AG115=""), "Missing 1st Comment Likes",
IF(AND($AK$3, CONCATENATE(Z115:AH115)&lt;&gt;"", AH115=""), "Missing 1st Comment Dislikes",
IF(AND(CONCATENATE(Z116:AH116)&lt;&gt;"", Z116=""), "Missing 2nd Comment Source Name",
IF(AND(CONCATENATE(Z116:AH116)&lt;&gt;"", AB116=""), "Missing 2nd Comment Message",
IF(AND($AJ$3, CONCATENATE(Z116:AH116)&lt;&gt;"", AG116=""), "Missing 2nd Comment Likes",
IF(AND($AK$3, CONCATENATE(Z116:AH116)&lt;&gt;"", AH116=""), "Missing 2nd Comment Dislikes",
IF(AND(CONCATENATE(Z117:AH117)&lt;&gt;"", Z117=""), "Missing 3rd Comment Source Name",
IF(AND(CONCATENATE(Z117:AH117)&lt;&gt;"", AB117=""), "Missing 3rd Comment Message",
IF(AND($AJ$3, CONCATENATE(Z117:AH117)&lt;&gt;"", AG117=""), "Missing 3rd Comment Likes",
IF(AND($AK$3, CONCATENATE(Z117:AH117)&lt;&gt;"", AH117=""), "Missing 3rd Comment Dislikes", "Valid"
)))))))))))))))))))))))))))))))))</f>
        <v>Unused</v>
      </c>
      <c r="C115" s="246"/>
      <c r="D115" s="262" t="s">
        <v>1262</v>
      </c>
      <c r="E115" s="263"/>
      <c r="F115" s="246"/>
      <c r="G115" s="246"/>
      <c r="H115" s="249"/>
      <c r="I115" s="263"/>
      <c r="J115" s="246"/>
      <c r="K115" s="246"/>
      <c r="L115" s="249"/>
      <c r="M115" s="265"/>
      <c r="N115" s="319"/>
      <c r="O115" s="320"/>
      <c r="P115" s="320"/>
      <c r="Q115" s="321"/>
      <c r="R115" s="322"/>
      <c r="S115" s="320"/>
      <c r="T115" s="320"/>
      <c r="U115" s="321"/>
      <c r="V115" s="322"/>
      <c r="W115" s="320"/>
      <c r="X115" s="320"/>
      <c r="Y115" s="323"/>
      <c r="Z115" s="271"/>
      <c r="AA115" s="249"/>
      <c r="AB115" s="265"/>
      <c r="AC115" s="246"/>
      <c r="AD115" s="246"/>
      <c r="AE115" s="246"/>
      <c r="AF115" s="249"/>
      <c r="AG115" s="274"/>
      <c r="AH115" s="327"/>
      <c r="AI115" s="56"/>
      <c r="AJ115" s="56"/>
      <c r="AK115" s="56"/>
      <c r="AL115" s="56"/>
      <c r="AM115" s="56"/>
      <c r="AN115" s="56"/>
      <c r="AO115" s="56"/>
      <c r="AP115" s="56"/>
      <c r="AQ115" s="56"/>
    </row>
    <row r="116" ht="22.5" customHeight="1">
      <c r="B116" s="277"/>
      <c r="D116" s="278"/>
      <c r="E116" s="277"/>
      <c r="H116" s="273"/>
      <c r="I116" s="277"/>
      <c r="L116" s="273"/>
      <c r="M116" s="277"/>
      <c r="N116" s="279"/>
      <c r="O116" s="280"/>
      <c r="P116" s="280"/>
      <c r="Q116" s="281"/>
      <c r="R116" s="282"/>
      <c r="S116" s="280"/>
      <c r="T116" s="280"/>
      <c r="U116" s="281"/>
      <c r="V116" s="282"/>
      <c r="W116" s="280"/>
      <c r="X116" s="280"/>
      <c r="Y116" s="283"/>
      <c r="Z116" s="284"/>
      <c r="AA116" s="273"/>
      <c r="AB116" s="272"/>
      <c r="AF116" s="273"/>
      <c r="AG116" s="285"/>
      <c r="AH116" s="325"/>
      <c r="AI116" s="56"/>
      <c r="AJ116" s="56"/>
      <c r="AK116" s="56"/>
      <c r="AL116" s="56"/>
      <c r="AM116" s="56"/>
      <c r="AN116" s="56"/>
      <c r="AO116" s="56"/>
      <c r="AP116" s="56"/>
      <c r="AQ116" s="56"/>
    </row>
    <row r="117" ht="22.5" customHeight="1">
      <c r="B117" s="253"/>
      <c r="C117" s="254"/>
      <c r="D117" s="287"/>
      <c r="E117" s="253"/>
      <c r="F117" s="254"/>
      <c r="G117" s="254"/>
      <c r="H117" s="256"/>
      <c r="I117" s="253"/>
      <c r="J117" s="254"/>
      <c r="K117" s="254"/>
      <c r="L117" s="256"/>
      <c r="M117" s="253"/>
      <c r="N117" s="288"/>
      <c r="O117" s="289"/>
      <c r="P117" s="289"/>
      <c r="Q117" s="290"/>
      <c r="R117" s="291"/>
      <c r="S117" s="289"/>
      <c r="T117" s="289"/>
      <c r="U117" s="290"/>
      <c r="V117" s="291"/>
      <c r="W117" s="289"/>
      <c r="X117" s="289"/>
      <c r="Y117" s="292"/>
      <c r="Z117" s="293"/>
      <c r="AA117" s="256"/>
      <c r="AB117" s="294"/>
      <c r="AC117" s="254"/>
      <c r="AD117" s="254"/>
      <c r="AE117" s="254"/>
      <c r="AF117" s="256"/>
      <c r="AG117" s="295"/>
      <c r="AH117" s="324"/>
      <c r="AI117" s="56"/>
      <c r="AJ117" s="56"/>
      <c r="AK117" s="56"/>
      <c r="AL117" s="56"/>
      <c r="AM117" s="56"/>
      <c r="AN117" s="56"/>
      <c r="AO117" s="56"/>
      <c r="AP117" s="56"/>
      <c r="AQ117" s="56"/>
    </row>
    <row r="118" ht="22.5" customHeight="1">
      <c r="B118" s="261" t="str">
        <f>IF(ISBLANK(D118), "Missing ID",
IF(CONCATENATE(E118:AG120)="", "Unused",
IF(AND(ISBLANK(E118), ISBLANK(I118)), "Missing Headline and Content",
IF(ISBLANK(M118), "Missing Is True",
IF(AND(M118&lt;&gt;"Yes", M118&lt;&gt;"No"), "Is True must be Yes or No",
IF(AND($AJ$3, NOT(ISBLANK(N118)), NOT(ISNUMBER(N118))), "Changes to Followers for Likes must be a Number",
IF(AND($AK$3, NOT(ISBLANK(O118)), NOT(ISNUMBER(O118))), "Changes to Followers for Disikes must be a Number",
IF(AND($AL$3, NOT(ISBLANK(P118)), NOT(ISNUMBER(P118))), "Changes to Followers for Shares must be a Number",
IF(AND($AM$3, NOT(ISBLANK(Q118)), NOT(ISNUMBER(Q118))), "Changes to Followers for Flags must be a Number",
IF(AND($AJ$3, NOT(ISBLANK(R118)), NOT(ISNUMBER(R118))), "Changes to Credibility for Likes must be a Number",
IF(AND($AK$3, NOT(ISBLANK(S118)), NOT(ISNUMBER(S118))), "Changes to Credibility for Disikes must be a Number",
IF(AND($AL$3, NOT(ISBLANK(T118)), NOT(ISNUMBER(T118))), "Changes to Credibility for Shares must be a Number",
IF(AND($AM$3, NOT(ISBLANK(U118)), NOT(ISNUMBER(U118))), "Changes to Credibility for Flags must be a Number",
IF(AND($AJ$3, NOT(ISBLANK(V118)), NOT(ISNUMBER(V118))), "Number of Likes must be a Number",
IF(AND($AK$3, NOT(ISBLANK(W118)), NOT(ISNUMBER(W118))), "Number of Disikes must be a Number",
IF(AND($AL$3, NOT(ISBLANK(X118)), NOT(ISNUMBER(X118))), "Number of Shares must be a Number",
IF(AND($AM$3, NOT(ISBLANK(Y118)), NOT(ISNUMBER(Y118))), "Number of Flags must be a Number",
IF(AND($AJ$3, NOT(ISBLANK(V118)), V118&lt;0), "Number of Likes cannot be Negative",
IF(AND($AK$3, NOT(ISBLANK(W118)), W118&lt;0), "Number of Disikes cannot be Negative",
IF(AND($AL$3, NOT(ISBLANK(X118)), X118&lt;0), "Number of Shares cannot be Negative",
IF(AND($AM$3, NOT(ISBLANK(Y118)), Y118&lt;0), "Number of Flags cannot be Negative",
IF(AND(CONCATENATE(Z118:AH118)&lt;&gt;"", Z118=""), "Missing 1st Comment Source Name",
IF(AND(CONCATENATE(Z118:AH118)&lt;&gt;"", AB118=""), "Missing 1st Comment Message",
IF(AND($AJ$3, CONCATENATE(Z118:AH118)&lt;&gt;"", AG118=""), "Missing 1st Comment Likes",
IF(AND($AK$3, CONCATENATE(Z118:AH118)&lt;&gt;"", AH118=""), "Missing 1st Comment Dislikes",
IF(AND(CONCATENATE(Z119:AH119)&lt;&gt;"", Z119=""), "Missing 2nd Comment Source Name",
IF(AND(CONCATENATE(Z119:AH119)&lt;&gt;"", AB119=""), "Missing 2nd Comment Message",
IF(AND($AJ$3, CONCATENATE(Z119:AH119)&lt;&gt;"", AG119=""), "Missing 2nd Comment Likes",
IF(AND($AK$3, CONCATENATE(Z119:AH119)&lt;&gt;"", AH119=""), "Missing 2nd Comment Dislikes",
IF(AND(CONCATENATE(Z120:AH120)&lt;&gt;"", Z120=""), "Missing 3rd Comment Source Name",
IF(AND(CONCATENATE(Z120:AH120)&lt;&gt;"", AB120=""), "Missing 3rd Comment Message",
IF(AND($AJ$3, CONCATENATE(Z120:AH120)&lt;&gt;"", AG120=""), "Missing 3rd Comment Likes",
IF(AND($AK$3, CONCATENATE(Z120:AH120)&lt;&gt;"", AH120=""), "Missing 3rd Comment Dislikes", "Valid"
)))))))))))))))))))))))))))))))))</f>
        <v>Unused</v>
      </c>
      <c r="C118" s="246"/>
      <c r="D118" s="297" t="s">
        <v>1263</v>
      </c>
      <c r="E118" s="298"/>
      <c r="F118" s="246"/>
      <c r="G118" s="246"/>
      <c r="H118" s="249"/>
      <c r="I118" s="298"/>
      <c r="J118" s="246"/>
      <c r="K118" s="246"/>
      <c r="L118" s="249"/>
      <c r="M118" s="300"/>
      <c r="N118" s="301"/>
      <c r="O118" s="302"/>
      <c r="P118" s="302"/>
      <c r="Q118" s="303"/>
      <c r="R118" s="304"/>
      <c r="S118" s="302"/>
      <c r="T118" s="302"/>
      <c r="U118" s="303"/>
      <c r="V118" s="304"/>
      <c r="W118" s="302"/>
      <c r="X118" s="302"/>
      <c r="Y118" s="305"/>
      <c r="Z118" s="306"/>
      <c r="AA118" s="249"/>
      <c r="AB118" s="300"/>
      <c r="AC118" s="246"/>
      <c r="AD118" s="246"/>
      <c r="AE118" s="246"/>
      <c r="AF118" s="249"/>
      <c r="AG118" s="307"/>
      <c r="AH118" s="326"/>
      <c r="AI118" s="56"/>
      <c r="AJ118" s="56"/>
      <c r="AK118" s="56"/>
      <c r="AL118" s="56"/>
      <c r="AM118" s="56"/>
      <c r="AN118" s="56"/>
      <c r="AO118" s="56"/>
      <c r="AP118" s="56"/>
      <c r="AQ118" s="56"/>
    </row>
    <row r="119" ht="22.5" customHeight="1">
      <c r="B119" s="277"/>
      <c r="D119" s="309"/>
      <c r="E119" s="277"/>
      <c r="H119" s="273"/>
      <c r="I119" s="277"/>
      <c r="L119" s="273"/>
      <c r="M119" s="277"/>
      <c r="N119" s="279"/>
      <c r="O119" s="280"/>
      <c r="P119" s="280"/>
      <c r="Q119" s="281"/>
      <c r="R119" s="282"/>
      <c r="S119" s="280"/>
      <c r="T119" s="280"/>
      <c r="U119" s="281"/>
      <c r="V119" s="282"/>
      <c r="W119" s="280"/>
      <c r="X119" s="280"/>
      <c r="Y119" s="283"/>
      <c r="Z119" s="310"/>
      <c r="AA119" s="273"/>
      <c r="AB119" s="311"/>
      <c r="AF119" s="273"/>
      <c r="AG119" s="312"/>
      <c r="AH119" s="313"/>
      <c r="AI119" s="56"/>
      <c r="AJ119" s="56"/>
      <c r="AK119" s="56"/>
      <c r="AL119" s="56"/>
      <c r="AM119" s="56"/>
      <c r="AN119" s="56"/>
      <c r="AO119" s="56"/>
      <c r="AP119" s="56"/>
      <c r="AQ119" s="56"/>
    </row>
    <row r="120" ht="22.5" customHeight="1">
      <c r="B120" s="253"/>
      <c r="C120" s="254"/>
      <c r="D120" s="314"/>
      <c r="E120" s="253"/>
      <c r="F120" s="254"/>
      <c r="G120" s="254"/>
      <c r="H120" s="256"/>
      <c r="I120" s="253"/>
      <c r="J120" s="254"/>
      <c r="K120" s="254"/>
      <c r="L120" s="256"/>
      <c r="M120" s="253"/>
      <c r="N120" s="288"/>
      <c r="O120" s="289"/>
      <c r="P120" s="289"/>
      <c r="Q120" s="290"/>
      <c r="R120" s="291"/>
      <c r="S120" s="289"/>
      <c r="T120" s="289"/>
      <c r="U120" s="290"/>
      <c r="V120" s="291"/>
      <c r="W120" s="289"/>
      <c r="X120" s="289"/>
      <c r="Y120" s="292"/>
      <c r="Z120" s="315"/>
      <c r="AA120" s="256"/>
      <c r="AB120" s="316"/>
      <c r="AC120" s="254"/>
      <c r="AD120" s="254"/>
      <c r="AE120" s="254"/>
      <c r="AF120" s="256"/>
      <c r="AG120" s="317"/>
      <c r="AH120" s="318"/>
      <c r="AI120" s="56"/>
      <c r="AJ120" s="56"/>
      <c r="AK120" s="56"/>
      <c r="AL120" s="56"/>
      <c r="AM120" s="56"/>
      <c r="AN120" s="56"/>
      <c r="AO120" s="56"/>
      <c r="AP120" s="56"/>
      <c r="AQ120" s="56"/>
    </row>
    <row r="121" ht="22.5" customHeight="1">
      <c r="B121" s="261" t="str">
        <f>IF(ISBLANK(D121), "Missing ID",
IF(CONCATENATE(E121:AG123)="", "Unused",
IF(AND(ISBLANK(E121), ISBLANK(I121)), "Missing Headline and Content",
IF(ISBLANK(M121), "Missing Is True",
IF(AND(M121&lt;&gt;"Yes", M121&lt;&gt;"No"), "Is True must be Yes or No",
IF(AND($AJ$3, NOT(ISBLANK(N121)), NOT(ISNUMBER(N121))), "Changes to Followers for Likes must be a Number",
IF(AND($AK$3, NOT(ISBLANK(O121)), NOT(ISNUMBER(O121))), "Changes to Followers for Disikes must be a Number",
IF(AND($AL$3, NOT(ISBLANK(P121)), NOT(ISNUMBER(P121))), "Changes to Followers for Shares must be a Number",
IF(AND($AM$3, NOT(ISBLANK(Q121)), NOT(ISNUMBER(Q121))), "Changes to Followers for Flags must be a Number",
IF(AND($AJ$3, NOT(ISBLANK(R121)), NOT(ISNUMBER(R121))), "Changes to Credibility for Likes must be a Number",
IF(AND($AK$3, NOT(ISBLANK(S121)), NOT(ISNUMBER(S121))), "Changes to Credibility for Disikes must be a Number",
IF(AND($AL$3, NOT(ISBLANK(T121)), NOT(ISNUMBER(T121))), "Changes to Credibility for Shares must be a Number",
IF(AND($AM$3, NOT(ISBLANK(U121)), NOT(ISNUMBER(U121))), "Changes to Credibility for Flags must be a Number",
IF(AND($AJ$3, NOT(ISBLANK(V121)), NOT(ISNUMBER(V121))), "Number of Likes must be a Number",
IF(AND($AK$3, NOT(ISBLANK(W121)), NOT(ISNUMBER(W121))), "Number of Disikes must be a Number",
IF(AND($AL$3, NOT(ISBLANK(X121)), NOT(ISNUMBER(X121))), "Number of Shares must be a Number",
IF(AND($AM$3, NOT(ISBLANK(Y121)), NOT(ISNUMBER(Y121))), "Number of Flags must be a Number",
IF(AND($AJ$3, NOT(ISBLANK(V121)), V121&lt;0), "Number of Likes cannot be Negative",
IF(AND($AK$3, NOT(ISBLANK(W121)), W121&lt;0), "Number of Disikes cannot be Negative",
IF(AND($AL$3, NOT(ISBLANK(X121)), X121&lt;0), "Number of Shares cannot be Negative",
IF(AND($AM$3, NOT(ISBLANK(Y121)), Y121&lt;0), "Number of Flags cannot be Negative",
IF(AND(CONCATENATE(Z121:AH121)&lt;&gt;"", Z121=""), "Missing 1st Comment Source Name",
IF(AND(CONCATENATE(Z121:AH121)&lt;&gt;"", AB121=""), "Missing 1st Comment Message",
IF(AND($AJ$3, CONCATENATE(Z121:AH121)&lt;&gt;"", AG121=""), "Missing 1st Comment Likes",
IF(AND($AK$3, CONCATENATE(Z121:AH121)&lt;&gt;"", AH121=""), "Missing 1st Comment Dislikes",
IF(AND(CONCATENATE(Z122:AH122)&lt;&gt;"", Z122=""), "Missing 2nd Comment Source Name",
IF(AND(CONCATENATE(Z122:AH122)&lt;&gt;"", AB122=""), "Missing 2nd Comment Message",
IF(AND($AJ$3, CONCATENATE(Z122:AH122)&lt;&gt;"", AG122=""), "Missing 2nd Comment Likes",
IF(AND($AK$3, CONCATENATE(Z122:AH122)&lt;&gt;"", AH122=""), "Missing 2nd Comment Dislikes",
IF(AND(CONCATENATE(Z123:AH123)&lt;&gt;"", Z123=""), "Missing 3rd Comment Source Name",
IF(AND(CONCATENATE(Z123:AH123)&lt;&gt;"", AB123=""), "Missing 3rd Comment Message",
IF(AND($AJ$3, CONCATENATE(Z123:AH123)&lt;&gt;"", AG123=""), "Missing 3rd Comment Likes",
IF(AND($AK$3, CONCATENATE(Z123:AH123)&lt;&gt;"", AH123=""), "Missing 3rd Comment Dislikes", "Valid"
)))))))))))))))))))))))))))))))))</f>
        <v>Unused</v>
      </c>
      <c r="C121" s="246"/>
      <c r="D121" s="262" t="s">
        <v>1264</v>
      </c>
      <c r="E121" s="263"/>
      <c r="F121" s="246"/>
      <c r="G121" s="246"/>
      <c r="H121" s="249"/>
      <c r="I121" s="263"/>
      <c r="J121" s="246"/>
      <c r="K121" s="246"/>
      <c r="L121" s="249"/>
      <c r="M121" s="265"/>
      <c r="N121" s="319"/>
      <c r="O121" s="320"/>
      <c r="P121" s="320"/>
      <c r="Q121" s="321"/>
      <c r="R121" s="322"/>
      <c r="S121" s="320"/>
      <c r="T121" s="320"/>
      <c r="U121" s="321"/>
      <c r="V121" s="322"/>
      <c r="W121" s="320"/>
      <c r="X121" s="320"/>
      <c r="Y121" s="323"/>
      <c r="Z121" s="271"/>
      <c r="AA121" s="249"/>
      <c r="AB121" s="265"/>
      <c r="AC121" s="246"/>
      <c r="AD121" s="246"/>
      <c r="AE121" s="246"/>
      <c r="AF121" s="249"/>
      <c r="AG121" s="274"/>
      <c r="AH121" s="327"/>
      <c r="AI121" s="56"/>
      <c r="AJ121" s="56"/>
      <c r="AK121" s="56"/>
      <c r="AL121" s="56"/>
      <c r="AM121" s="56"/>
      <c r="AN121" s="56"/>
      <c r="AO121" s="56"/>
      <c r="AP121" s="56"/>
      <c r="AQ121" s="56"/>
    </row>
    <row r="122" ht="22.5" customHeight="1">
      <c r="B122" s="277"/>
      <c r="D122" s="278"/>
      <c r="E122" s="277"/>
      <c r="H122" s="273"/>
      <c r="I122" s="277"/>
      <c r="L122" s="273"/>
      <c r="M122" s="277"/>
      <c r="N122" s="279"/>
      <c r="O122" s="280"/>
      <c r="P122" s="280"/>
      <c r="Q122" s="281"/>
      <c r="R122" s="282"/>
      <c r="S122" s="280"/>
      <c r="T122" s="280"/>
      <c r="U122" s="281"/>
      <c r="V122" s="282"/>
      <c r="W122" s="280"/>
      <c r="X122" s="280"/>
      <c r="Y122" s="283"/>
      <c r="Z122" s="284"/>
      <c r="AA122" s="273"/>
      <c r="AB122" s="272"/>
      <c r="AF122" s="273"/>
      <c r="AG122" s="285"/>
      <c r="AH122" s="325"/>
      <c r="AI122" s="56"/>
      <c r="AJ122" s="56"/>
      <c r="AK122" s="56"/>
      <c r="AL122" s="56"/>
      <c r="AM122" s="56"/>
      <c r="AN122" s="56"/>
      <c r="AO122" s="56"/>
      <c r="AP122" s="56"/>
      <c r="AQ122" s="56"/>
    </row>
    <row r="123" ht="22.5" customHeight="1">
      <c r="B123" s="253"/>
      <c r="C123" s="254"/>
      <c r="D123" s="287"/>
      <c r="E123" s="253"/>
      <c r="F123" s="254"/>
      <c r="G123" s="254"/>
      <c r="H123" s="256"/>
      <c r="I123" s="253"/>
      <c r="J123" s="254"/>
      <c r="K123" s="254"/>
      <c r="L123" s="256"/>
      <c r="M123" s="253"/>
      <c r="N123" s="288"/>
      <c r="O123" s="289"/>
      <c r="P123" s="289"/>
      <c r="Q123" s="290"/>
      <c r="R123" s="291"/>
      <c r="S123" s="289"/>
      <c r="T123" s="289"/>
      <c r="U123" s="290"/>
      <c r="V123" s="291"/>
      <c r="W123" s="289"/>
      <c r="X123" s="289"/>
      <c r="Y123" s="292"/>
      <c r="Z123" s="293"/>
      <c r="AA123" s="256"/>
      <c r="AB123" s="294"/>
      <c r="AC123" s="254"/>
      <c r="AD123" s="254"/>
      <c r="AE123" s="254"/>
      <c r="AF123" s="256"/>
      <c r="AG123" s="295"/>
      <c r="AH123" s="324"/>
      <c r="AI123" s="56"/>
      <c r="AJ123" s="56"/>
      <c r="AK123" s="56"/>
      <c r="AL123" s="56"/>
      <c r="AM123" s="56"/>
      <c r="AN123" s="56"/>
      <c r="AO123" s="56"/>
      <c r="AP123" s="56"/>
      <c r="AQ123" s="56"/>
    </row>
    <row r="124" ht="22.5" customHeight="1">
      <c r="B124" s="261" t="str">
        <f>IF(ISBLANK(D124), "Missing ID",
IF(CONCATENATE(E124:AG126)="", "Unused",
IF(AND(ISBLANK(E124), ISBLANK(I124)), "Missing Headline and Content",
IF(ISBLANK(M124), "Missing Is True",
IF(AND(M124&lt;&gt;"Yes", M124&lt;&gt;"No"), "Is True must be Yes or No",
IF(AND($AJ$3, NOT(ISBLANK(N124)), NOT(ISNUMBER(N124))), "Changes to Followers for Likes must be a Number",
IF(AND($AK$3, NOT(ISBLANK(O124)), NOT(ISNUMBER(O124))), "Changes to Followers for Disikes must be a Number",
IF(AND($AL$3, NOT(ISBLANK(P124)), NOT(ISNUMBER(P124))), "Changes to Followers for Shares must be a Number",
IF(AND($AM$3, NOT(ISBLANK(Q124)), NOT(ISNUMBER(Q124))), "Changes to Followers for Flags must be a Number",
IF(AND($AJ$3, NOT(ISBLANK(R124)), NOT(ISNUMBER(R124))), "Changes to Credibility for Likes must be a Number",
IF(AND($AK$3, NOT(ISBLANK(S124)), NOT(ISNUMBER(S124))), "Changes to Credibility for Disikes must be a Number",
IF(AND($AL$3, NOT(ISBLANK(T124)), NOT(ISNUMBER(T124))), "Changes to Credibility for Shares must be a Number",
IF(AND($AM$3, NOT(ISBLANK(U124)), NOT(ISNUMBER(U124))), "Changes to Credibility for Flags must be a Number",
IF(AND($AJ$3, NOT(ISBLANK(V124)), NOT(ISNUMBER(V124))), "Number of Likes must be a Number",
IF(AND($AK$3, NOT(ISBLANK(W124)), NOT(ISNUMBER(W124))), "Number of Disikes must be a Number",
IF(AND($AL$3, NOT(ISBLANK(X124)), NOT(ISNUMBER(X124))), "Number of Shares must be a Number",
IF(AND($AM$3, NOT(ISBLANK(Y124)), NOT(ISNUMBER(Y124))), "Number of Flags must be a Number",
IF(AND($AJ$3, NOT(ISBLANK(V124)), V124&lt;0), "Number of Likes cannot be Negative",
IF(AND($AK$3, NOT(ISBLANK(W124)), W124&lt;0), "Number of Disikes cannot be Negative",
IF(AND($AL$3, NOT(ISBLANK(X124)), X124&lt;0), "Number of Shares cannot be Negative",
IF(AND($AM$3, NOT(ISBLANK(Y124)), Y124&lt;0), "Number of Flags cannot be Negative",
IF(AND(CONCATENATE(Z124:AH124)&lt;&gt;"", Z124=""), "Missing 1st Comment Source Name",
IF(AND(CONCATENATE(Z124:AH124)&lt;&gt;"", AB124=""), "Missing 1st Comment Message",
IF(AND($AJ$3, CONCATENATE(Z124:AH124)&lt;&gt;"", AG124=""), "Missing 1st Comment Likes",
IF(AND($AK$3, CONCATENATE(Z124:AH124)&lt;&gt;"", AH124=""), "Missing 1st Comment Dislikes",
IF(AND(CONCATENATE(Z125:AH125)&lt;&gt;"", Z125=""), "Missing 2nd Comment Source Name",
IF(AND(CONCATENATE(Z125:AH125)&lt;&gt;"", AB125=""), "Missing 2nd Comment Message",
IF(AND($AJ$3, CONCATENATE(Z125:AH125)&lt;&gt;"", AG125=""), "Missing 2nd Comment Likes",
IF(AND($AK$3, CONCATENATE(Z125:AH125)&lt;&gt;"", AH125=""), "Missing 2nd Comment Dislikes",
IF(AND(CONCATENATE(Z126:AH126)&lt;&gt;"", Z126=""), "Missing 3rd Comment Source Name",
IF(AND(CONCATENATE(Z126:AH126)&lt;&gt;"", AB126=""), "Missing 3rd Comment Message",
IF(AND($AJ$3, CONCATENATE(Z126:AH126)&lt;&gt;"", AG126=""), "Missing 3rd Comment Likes",
IF(AND($AK$3, CONCATENATE(Z126:AH126)&lt;&gt;"", AH126=""), "Missing 3rd Comment Dislikes", "Valid"
)))))))))))))))))))))))))))))))))</f>
        <v>Unused</v>
      </c>
      <c r="C124" s="246"/>
      <c r="D124" s="297" t="s">
        <v>1265</v>
      </c>
      <c r="E124" s="298"/>
      <c r="F124" s="246"/>
      <c r="G124" s="246"/>
      <c r="H124" s="249"/>
      <c r="I124" s="298"/>
      <c r="J124" s="246"/>
      <c r="K124" s="246"/>
      <c r="L124" s="249"/>
      <c r="M124" s="300"/>
      <c r="N124" s="301"/>
      <c r="O124" s="302"/>
      <c r="P124" s="302"/>
      <c r="Q124" s="303"/>
      <c r="R124" s="304"/>
      <c r="S124" s="302"/>
      <c r="T124" s="302"/>
      <c r="U124" s="303"/>
      <c r="V124" s="304"/>
      <c r="W124" s="302"/>
      <c r="X124" s="302"/>
      <c r="Y124" s="305"/>
      <c r="Z124" s="306"/>
      <c r="AA124" s="249"/>
      <c r="AB124" s="300"/>
      <c r="AC124" s="246"/>
      <c r="AD124" s="246"/>
      <c r="AE124" s="246"/>
      <c r="AF124" s="249"/>
      <c r="AG124" s="307"/>
      <c r="AH124" s="326"/>
      <c r="AI124" s="56"/>
      <c r="AJ124" s="56"/>
      <c r="AK124" s="56"/>
      <c r="AL124" s="56"/>
      <c r="AM124" s="56"/>
      <c r="AN124" s="56"/>
      <c r="AO124" s="56"/>
      <c r="AP124" s="56"/>
      <c r="AQ124" s="56"/>
    </row>
    <row r="125" ht="22.5" customHeight="1">
      <c r="B125" s="277"/>
      <c r="D125" s="309"/>
      <c r="E125" s="277"/>
      <c r="H125" s="273"/>
      <c r="I125" s="277"/>
      <c r="L125" s="273"/>
      <c r="M125" s="277"/>
      <c r="N125" s="279"/>
      <c r="O125" s="280"/>
      <c r="P125" s="280"/>
      <c r="Q125" s="281"/>
      <c r="R125" s="282"/>
      <c r="S125" s="280"/>
      <c r="T125" s="280"/>
      <c r="U125" s="281"/>
      <c r="V125" s="282"/>
      <c r="W125" s="280"/>
      <c r="X125" s="280"/>
      <c r="Y125" s="283"/>
      <c r="Z125" s="310"/>
      <c r="AA125" s="273"/>
      <c r="AB125" s="311"/>
      <c r="AF125" s="273"/>
      <c r="AG125" s="312"/>
      <c r="AH125" s="313"/>
      <c r="AI125" s="56"/>
      <c r="AJ125" s="56"/>
      <c r="AK125" s="56"/>
      <c r="AL125" s="56"/>
      <c r="AM125" s="56"/>
      <c r="AN125" s="56"/>
      <c r="AO125" s="56"/>
      <c r="AP125" s="56"/>
      <c r="AQ125" s="56"/>
    </row>
    <row r="126" ht="22.5" customHeight="1">
      <c r="B126" s="253"/>
      <c r="C126" s="254"/>
      <c r="D126" s="314"/>
      <c r="E126" s="253"/>
      <c r="F126" s="254"/>
      <c r="G126" s="254"/>
      <c r="H126" s="256"/>
      <c r="I126" s="253"/>
      <c r="J126" s="254"/>
      <c r="K126" s="254"/>
      <c r="L126" s="256"/>
      <c r="M126" s="253"/>
      <c r="N126" s="288"/>
      <c r="O126" s="289"/>
      <c r="P126" s="289"/>
      <c r="Q126" s="290"/>
      <c r="R126" s="291"/>
      <c r="S126" s="289"/>
      <c r="T126" s="289"/>
      <c r="U126" s="290"/>
      <c r="V126" s="291"/>
      <c r="W126" s="289"/>
      <c r="X126" s="289"/>
      <c r="Y126" s="292"/>
      <c r="Z126" s="315"/>
      <c r="AA126" s="256"/>
      <c r="AB126" s="316"/>
      <c r="AC126" s="254"/>
      <c r="AD126" s="254"/>
      <c r="AE126" s="254"/>
      <c r="AF126" s="256"/>
      <c r="AG126" s="317"/>
      <c r="AH126" s="318"/>
      <c r="AI126" s="56"/>
      <c r="AJ126" s="56"/>
      <c r="AK126" s="56"/>
      <c r="AL126" s="56"/>
      <c r="AM126" s="56"/>
      <c r="AN126" s="56"/>
      <c r="AO126" s="56"/>
      <c r="AP126" s="56"/>
      <c r="AQ126" s="56"/>
    </row>
    <row r="127" ht="22.5" customHeight="1">
      <c r="B127" s="261" t="str">
        <f>IF(ISBLANK(D127), "Missing ID",
IF(CONCATENATE(E127:AG129)="", "Unused",
IF(AND(ISBLANK(E127), ISBLANK(I127)), "Missing Headline and Content",
IF(ISBLANK(M127), "Missing Is True",
IF(AND(M127&lt;&gt;"Yes", M127&lt;&gt;"No"), "Is True must be Yes or No",
IF(AND($AJ$3, NOT(ISBLANK(N127)), NOT(ISNUMBER(N127))), "Changes to Followers for Likes must be a Number",
IF(AND($AK$3, NOT(ISBLANK(O127)), NOT(ISNUMBER(O127))), "Changes to Followers for Disikes must be a Number",
IF(AND($AL$3, NOT(ISBLANK(P127)), NOT(ISNUMBER(P127))), "Changes to Followers for Shares must be a Number",
IF(AND($AM$3, NOT(ISBLANK(Q127)), NOT(ISNUMBER(Q127))), "Changes to Followers for Flags must be a Number",
IF(AND($AJ$3, NOT(ISBLANK(R127)), NOT(ISNUMBER(R127))), "Changes to Credibility for Likes must be a Number",
IF(AND($AK$3, NOT(ISBLANK(S127)), NOT(ISNUMBER(S127))), "Changes to Credibility for Disikes must be a Number",
IF(AND($AL$3, NOT(ISBLANK(T127)), NOT(ISNUMBER(T127))), "Changes to Credibility for Shares must be a Number",
IF(AND($AM$3, NOT(ISBLANK(U127)), NOT(ISNUMBER(U127))), "Changes to Credibility for Flags must be a Number",
IF(AND($AJ$3, NOT(ISBLANK(V127)), NOT(ISNUMBER(V127))), "Number of Likes must be a Number",
IF(AND($AK$3, NOT(ISBLANK(W127)), NOT(ISNUMBER(W127))), "Number of Disikes must be a Number",
IF(AND($AL$3, NOT(ISBLANK(X127)), NOT(ISNUMBER(X127))), "Number of Shares must be a Number",
IF(AND($AM$3, NOT(ISBLANK(Y127)), NOT(ISNUMBER(Y127))), "Number of Flags must be a Number",
IF(AND($AJ$3, NOT(ISBLANK(V127)), V127&lt;0), "Number of Likes cannot be Negative",
IF(AND($AK$3, NOT(ISBLANK(W127)), W127&lt;0), "Number of Disikes cannot be Negative",
IF(AND($AL$3, NOT(ISBLANK(X127)), X127&lt;0), "Number of Shares cannot be Negative",
IF(AND($AM$3, NOT(ISBLANK(Y127)), Y127&lt;0), "Number of Flags cannot be Negative",
IF(AND(CONCATENATE(Z127:AH127)&lt;&gt;"", Z127=""), "Missing 1st Comment Source Name",
IF(AND(CONCATENATE(Z127:AH127)&lt;&gt;"", AB127=""), "Missing 1st Comment Message",
IF(AND($AJ$3, CONCATENATE(Z127:AH127)&lt;&gt;"", AG127=""), "Missing 1st Comment Likes",
IF(AND($AK$3, CONCATENATE(Z127:AH127)&lt;&gt;"", AH127=""), "Missing 1st Comment Dislikes",
IF(AND(CONCATENATE(Z128:AH128)&lt;&gt;"", Z128=""), "Missing 2nd Comment Source Name",
IF(AND(CONCATENATE(Z128:AH128)&lt;&gt;"", AB128=""), "Missing 2nd Comment Message",
IF(AND($AJ$3, CONCATENATE(Z128:AH128)&lt;&gt;"", AG128=""), "Missing 2nd Comment Likes",
IF(AND($AK$3, CONCATENATE(Z128:AH128)&lt;&gt;"", AH128=""), "Missing 2nd Comment Dislikes",
IF(AND(CONCATENATE(Z129:AH129)&lt;&gt;"", Z129=""), "Missing 3rd Comment Source Name",
IF(AND(CONCATENATE(Z129:AH129)&lt;&gt;"", AB129=""), "Missing 3rd Comment Message",
IF(AND($AJ$3, CONCATENATE(Z129:AH129)&lt;&gt;"", AG129=""), "Missing 3rd Comment Likes",
IF(AND($AK$3, CONCATENATE(Z129:AH129)&lt;&gt;"", AH129=""), "Missing 3rd Comment Dislikes", "Valid"
)))))))))))))))))))))))))))))))))</f>
        <v>Unused</v>
      </c>
      <c r="C127" s="246"/>
      <c r="D127" s="262" t="s">
        <v>1266</v>
      </c>
      <c r="E127" s="263"/>
      <c r="F127" s="246"/>
      <c r="G127" s="246"/>
      <c r="H127" s="249"/>
      <c r="I127" s="263"/>
      <c r="J127" s="246"/>
      <c r="K127" s="246"/>
      <c r="L127" s="249"/>
      <c r="M127" s="265"/>
      <c r="N127" s="319"/>
      <c r="O127" s="320"/>
      <c r="P127" s="320"/>
      <c r="Q127" s="321"/>
      <c r="R127" s="322"/>
      <c r="S127" s="320"/>
      <c r="T127" s="320"/>
      <c r="U127" s="321"/>
      <c r="V127" s="322"/>
      <c r="W127" s="320"/>
      <c r="X127" s="320"/>
      <c r="Y127" s="323"/>
      <c r="Z127" s="271"/>
      <c r="AA127" s="249"/>
      <c r="AB127" s="265"/>
      <c r="AC127" s="246"/>
      <c r="AD127" s="246"/>
      <c r="AE127" s="246"/>
      <c r="AF127" s="249"/>
      <c r="AG127" s="274"/>
      <c r="AH127" s="327"/>
      <c r="AI127" s="56"/>
      <c r="AJ127" s="56"/>
      <c r="AK127" s="56"/>
      <c r="AL127" s="56"/>
      <c r="AM127" s="56"/>
      <c r="AN127" s="56"/>
      <c r="AO127" s="56"/>
      <c r="AP127" s="56"/>
      <c r="AQ127" s="56"/>
    </row>
    <row r="128" ht="22.5" customHeight="1">
      <c r="B128" s="277"/>
      <c r="D128" s="278"/>
      <c r="E128" s="277"/>
      <c r="H128" s="273"/>
      <c r="I128" s="277"/>
      <c r="L128" s="273"/>
      <c r="M128" s="277"/>
      <c r="N128" s="279"/>
      <c r="O128" s="280"/>
      <c r="P128" s="280"/>
      <c r="Q128" s="281"/>
      <c r="R128" s="282"/>
      <c r="S128" s="280"/>
      <c r="T128" s="280"/>
      <c r="U128" s="281"/>
      <c r="V128" s="282"/>
      <c r="W128" s="280"/>
      <c r="X128" s="280"/>
      <c r="Y128" s="283"/>
      <c r="Z128" s="284"/>
      <c r="AA128" s="273"/>
      <c r="AB128" s="272"/>
      <c r="AF128" s="273"/>
      <c r="AG128" s="285"/>
      <c r="AH128" s="325"/>
      <c r="AI128" s="56"/>
      <c r="AJ128" s="56"/>
      <c r="AK128" s="56"/>
      <c r="AL128" s="56"/>
      <c r="AM128" s="56"/>
      <c r="AN128" s="56"/>
      <c r="AO128" s="56"/>
      <c r="AP128" s="56"/>
      <c r="AQ128" s="56"/>
    </row>
    <row r="129" ht="22.5" customHeight="1">
      <c r="B129" s="253"/>
      <c r="C129" s="254"/>
      <c r="D129" s="287"/>
      <c r="E129" s="253"/>
      <c r="F129" s="254"/>
      <c r="G129" s="254"/>
      <c r="H129" s="256"/>
      <c r="I129" s="253"/>
      <c r="J129" s="254"/>
      <c r="K129" s="254"/>
      <c r="L129" s="256"/>
      <c r="M129" s="253"/>
      <c r="N129" s="288"/>
      <c r="O129" s="289"/>
      <c r="P129" s="289"/>
      <c r="Q129" s="290"/>
      <c r="R129" s="291"/>
      <c r="S129" s="289"/>
      <c r="T129" s="289"/>
      <c r="U129" s="290"/>
      <c r="V129" s="291"/>
      <c r="W129" s="289"/>
      <c r="X129" s="289"/>
      <c r="Y129" s="292"/>
      <c r="Z129" s="293"/>
      <c r="AA129" s="256"/>
      <c r="AB129" s="294"/>
      <c r="AC129" s="254"/>
      <c r="AD129" s="254"/>
      <c r="AE129" s="254"/>
      <c r="AF129" s="256"/>
      <c r="AG129" s="295"/>
      <c r="AH129" s="324"/>
      <c r="AI129" s="56"/>
      <c r="AJ129" s="56"/>
      <c r="AK129" s="56"/>
      <c r="AL129" s="56"/>
      <c r="AM129" s="56"/>
      <c r="AN129" s="56"/>
      <c r="AO129" s="56"/>
      <c r="AP129" s="56"/>
      <c r="AQ129" s="56"/>
    </row>
    <row r="130" ht="22.5" customHeight="1">
      <c r="B130" s="261" t="str">
        <f>IF(ISBLANK(D130), "Missing ID",
IF(CONCATENATE(E130:AG132)="", "Unused",
IF(AND(ISBLANK(E130), ISBLANK(I130)), "Missing Headline and Content",
IF(ISBLANK(M130), "Missing Is True",
IF(AND(M130&lt;&gt;"Yes", M130&lt;&gt;"No"), "Is True must be Yes or No",
IF(AND($AJ$3, NOT(ISBLANK(N130)), NOT(ISNUMBER(N130))), "Changes to Followers for Likes must be a Number",
IF(AND($AK$3, NOT(ISBLANK(O130)), NOT(ISNUMBER(O130))), "Changes to Followers for Disikes must be a Number",
IF(AND($AL$3, NOT(ISBLANK(P130)), NOT(ISNUMBER(P130))), "Changes to Followers for Shares must be a Number",
IF(AND($AM$3, NOT(ISBLANK(Q130)), NOT(ISNUMBER(Q130))), "Changes to Followers for Flags must be a Number",
IF(AND($AJ$3, NOT(ISBLANK(R130)), NOT(ISNUMBER(R130))), "Changes to Credibility for Likes must be a Number",
IF(AND($AK$3, NOT(ISBLANK(S130)), NOT(ISNUMBER(S130))), "Changes to Credibility for Disikes must be a Number",
IF(AND($AL$3, NOT(ISBLANK(T130)), NOT(ISNUMBER(T130))), "Changes to Credibility for Shares must be a Number",
IF(AND($AM$3, NOT(ISBLANK(U130)), NOT(ISNUMBER(U130))), "Changes to Credibility for Flags must be a Number",
IF(AND($AJ$3, NOT(ISBLANK(V130)), NOT(ISNUMBER(V130))), "Number of Likes must be a Number",
IF(AND($AK$3, NOT(ISBLANK(W130)), NOT(ISNUMBER(W130))), "Number of Disikes must be a Number",
IF(AND($AL$3, NOT(ISBLANK(X130)), NOT(ISNUMBER(X130))), "Number of Shares must be a Number",
IF(AND($AM$3, NOT(ISBLANK(Y130)), NOT(ISNUMBER(Y130))), "Number of Flags must be a Number",
IF(AND($AJ$3, NOT(ISBLANK(V130)), V130&lt;0), "Number of Likes cannot be Negative",
IF(AND($AK$3, NOT(ISBLANK(W130)), W130&lt;0), "Number of Disikes cannot be Negative",
IF(AND($AL$3, NOT(ISBLANK(X130)), X130&lt;0), "Number of Shares cannot be Negative",
IF(AND($AM$3, NOT(ISBLANK(Y130)), Y130&lt;0), "Number of Flags cannot be Negative",
IF(AND(CONCATENATE(Z130:AH130)&lt;&gt;"", Z130=""), "Missing 1st Comment Source Name",
IF(AND(CONCATENATE(Z130:AH130)&lt;&gt;"", AB130=""), "Missing 1st Comment Message",
IF(AND($AJ$3, CONCATENATE(Z130:AH130)&lt;&gt;"", AG130=""), "Missing 1st Comment Likes",
IF(AND($AK$3, CONCATENATE(Z130:AH130)&lt;&gt;"", AH130=""), "Missing 1st Comment Dislikes",
IF(AND(CONCATENATE(Z131:AH131)&lt;&gt;"", Z131=""), "Missing 2nd Comment Source Name",
IF(AND(CONCATENATE(Z131:AH131)&lt;&gt;"", AB131=""), "Missing 2nd Comment Message",
IF(AND($AJ$3, CONCATENATE(Z131:AH131)&lt;&gt;"", AG131=""), "Missing 2nd Comment Likes",
IF(AND($AK$3, CONCATENATE(Z131:AH131)&lt;&gt;"", AH131=""), "Missing 2nd Comment Dislikes",
IF(AND(CONCATENATE(Z132:AH132)&lt;&gt;"", Z132=""), "Missing 3rd Comment Source Name",
IF(AND(CONCATENATE(Z132:AH132)&lt;&gt;"", AB132=""), "Missing 3rd Comment Message",
IF(AND($AJ$3, CONCATENATE(Z132:AH132)&lt;&gt;"", AG132=""), "Missing 3rd Comment Likes",
IF(AND($AK$3, CONCATENATE(Z132:AH132)&lt;&gt;"", AH132=""), "Missing 3rd Comment Dislikes", "Valid"
)))))))))))))))))))))))))))))))))</f>
        <v>Unused</v>
      </c>
      <c r="C130" s="246"/>
      <c r="D130" s="297" t="s">
        <v>1267</v>
      </c>
      <c r="E130" s="298"/>
      <c r="F130" s="246"/>
      <c r="G130" s="246"/>
      <c r="H130" s="249"/>
      <c r="I130" s="298"/>
      <c r="J130" s="246"/>
      <c r="K130" s="246"/>
      <c r="L130" s="249"/>
      <c r="M130" s="300"/>
      <c r="N130" s="301"/>
      <c r="O130" s="302"/>
      <c r="P130" s="302"/>
      <c r="Q130" s="303"/>
      <c r="R130" s="304"/>
      <c r="S130" s="302"/>
      <c r="T130" s="302"/>
      <c r="U130" s="303"/>
      <c r="V130" s="304"/>
      <c r="W130" s="302"/>
      <c r="X130" s="302"/>
      <c r="Y130" s="305"/>
      <c r="Z130" s="306"/>
      <c r="AA130" s="249"/>
      <c r="AB130" s="300"/>
      <c r="AC130" s="246"/>
      <c r="AD130" s="246"/>
      <c r="AE130" s="246"/>
      <c r="AF130" s="249"/>
      <c r="AG130" s="307"/>
      <c r="AH130" s="326"/>
      <c r="AI130" s="56"/>
      <c r="AJ130" s="56"/>
      <c r="AK130" s="56"/>
      <c r="AL130" s="56"/>
      <c r="AM130" s="56"/>
      <c r="AN130" s="56"/>
      <c r="AO130" s="56"/>
      <c r="AP130" s="56"/>
      <c r="AQ130" s="56"/>
    </row>
    <row r="131" ht="22.5" customHeight="1">
      <c r="B131" s="277"/>
      <c r="D131" s="309"/>
      <c r="E131" s="277"/>
      <c r="H131" s="273"/>
      <c r="I131" s="277"/>
      <c r="L131" s="273"/>
      <c r="M131" s="277"/>
      <c r="N131" s="279"/>
      <c r="O131" s="280"/>
      <c r="P131" s="280"/>
      <c r="Q131" s="281"/>
      <c r="R131" s="282"/>
      <c r="S131" s="280"/>
      <c r="T131" s="280"/>
      <c r="U131" s="281"/>
      <c r="V131" s="282"/>
      <c r="W131" s="280"/>
      <c r="X131" s="280"/>
      <c r="Y131" s="283"/>
      <c r="Z131" s="310"/>
      <c r="AA131" s="273"/>
      <c r="AB131" s="311"/>
      <c r="AF131" s="273"/>
      <c r="AG131" s="312"/>
      <c r="AH131" s="313"/>
      <c r="AI131" s="56"/>
      <c r="AJ131" s="56"/>
      <c r="AK131" s="56"/>
      <c r="AL131" s="56"/>
      <c r="AM131" s="56"/>
      <c r="AN131" s="56"/>
      <c r="AO131" s="56"/>
      <c r="AP131" s="56"/>
      <c r="AQ131" s="56"/>
    </row>
    <row r="132" ht="22.5" customHeight="1">
      <c r="B132" s="253"/>
      <c r="C132" s="254"/>
      <c r="D132" s="314"/>
      <c r="E132" s="253"/>
      <c r="F132" s="254"/>
      <c r="G132" s="254"/>
      <c r="H132" s="256"/>
      <c r="I132" s="253"/>
      <c r="J132" s="254"/>
      <c r="K132" s="254"/>
      <c r="L132" s="256"/>
      <c r="M132" s="253"/>
      <c r="N132" s="288"/>
      <c r="O132" s="289"/>
      <c r="P132" s="289"/>
      <c r="Q132" s="290"/>
      <c r="R132" s="291"/>
      <c r="S132" s="289"/>
      <c r="T132" s="289"/>
      <c r="U132" s="290"/>
      <c r="V132" s="291"/>
      <c r="W132" s="289"/>
      <c r="X132" s="289"/>
      <c r="Y132" s="292"/>
      <c r="Z132" s="315"/>
      <c r="AA132" s="256"/>
      <c r="AB132" s="316"/>
      <c r="AC132" s="254"/>
      <c r="AD132" s="254"/>
      <c r="AE132" s="254"/>
      <c r="AF132" s="256"/>
      <c r="AG132" s="317"/>
      <c r="AH132" s="318"/>
      <c r="AI132" s="56"/>
      <c r="AJ132" s="56"/>
      <c r="AK132" s="56"/>
      <c r="AL132" s="56"/>
      <c r="AM132" s="56"/>
      <c r="AN132" s="56"/>
      <c r="AO132" s="56"/>
      <c r="AP132" s="56"/>
      <c r="AQ132" s="56"/>
    </row>
    <row r="133" ht="22.5" customHeight="1">
      <c r="B133" s="261" t="str">
        <f>IF(ISBLANK(D133), "Missing ID",
IF(CONCATENATE(E133:AG135)="", "Unused",
IF(AND(ISBLANK(E133), ISBLANK(I133)), "Missing Headline and Content",
IF(ISBLANK(M133), "Missing Is True",
IF(AND(M133&lt;&gt;"Yes", M133&lt;&gt;"No"), "Is True must be Yes or No",
IF(AND($AJ$3, NOT(ISBLANK(N133)), NOT(ISNUMBER(N133))), "Changes to Followers for Likes must be a Number",
IF(AND($AK$3, NOT(ISBLANK(O133)), NOT(ISNUMBER(O133))), "Changes to Followers for Disikes must be a Number",
IF(AND($AL$3, NOT(ISBLANK(P133)), NOT(ISNUMBER(P133))), "Changes to Followers for Shares must be a Number",
IF(AND($AM$3, NOT(ISBLANK(Q133)), NOT(ISNUMBER(Q133))), "Changes to Followers for Flags must be a Number",
IF(AND($AJ$3, NOT(ISBLANK(R133)), NOT(ISNUMBER(R133))), "Changes to Credibility for Likes must be a Number",
IF(AND($AK$3, NOT(ISBLANK(S133)), NOT(ISNUMBER(S133))), "Changes to Credibility for Disikes must be a Number",
IF(AND($AL$3, NOT(ISBLANK(T133)), NOT(ISNUMBER(T133))), "Changes to Credibility for Shares must be a Number",
IF(AND($AM$3, NOT(ISBLANK(U133)), NOT(ISNUMBER(U133))), "Changes to Credibility for Flags must be a Number",
IF(AND($AJ$3, NOT(ISBLANK(V133)), NOT(ISNUMBER(V133))), "Number of Likes must be a Number",
IF(AND($AK$3, NOT(ISBLANK(W133)), NOT(ISNUMBER(W133))), "Number of Disikes must be a Number",
IF(AND($AL$3, NOT(ISBLANK(X133)), NOT(ISNUMBER(X133))), "Number of Shares must be a Number",
IF(AND($AM$3, NOT(ISBLANK(Y133)), NOT(ISNUMBER(Y133))), "Number of Flags must be a Number",
IF(AND($AJ$3, NOT(ISBLANK(V133)), V133&lt;0), "Number of Likes cannot be Negative",
IF(AND($AK$3, NOT(ISBLANK(W133)), W133&lt;0), "Number of Disikes cannot be Negative",
IF(AND($AL$3, NOT(ISBLANK(X133)), X133&lt;0), "Number of Shares cannot be Negative",
IF(AND($AM$3, NOT(ISBLANK(Y133)), Y133&lt;0), "Number of Flags cannot be Negative",
IF(AND(CONCATENATE(Z133:AH133)&lt;&gt;"", Z133=""), "Missing 1st Comment Source Name",
IF(AND(CONCATENATE(Z133:AH133)&lt;&gt;"", AB133=""), "Missing 1st Comment Message",
IF(AND($AJ$3, CONCATENATE(Z133:AH133)&lt;&gt;"", AG133=""), "Missing 1st Comment Likes",
IF(AND($AK$3, CONCATENATE(Z133:AH133)&lt;&gt;"", AH133=""), "Missing 1st Comment Dislikes",
IF(AND(CONCATENATE(Z134:AH134)&lt;&gt;"", Z134=""), "Missing 2nd Comment Source Name",
IF(AND(CONCATENATE(Z134:AH134)&lt;&gt;"", AB134=""), "Missing 2nd Comment Message",
IF(AND($AJ$3, CONCATENATE(Z134:AH134)&lt;&gt;"", AG134=""), "Missing 2nd Comment Likes",
IF(AND($AK$3, CONCATENATE(Z134:AH134)&lt;&gt;"", AH134=""), "Missing 2nd Comment Dislikes",
IF(AND(CONCATENATE(Z135:AH135)&lt;&gt;"", Z135=""), "Missing 3rd Comment Source Name",
IF(AND(CONCATENATE(Z135:AH135)&lt;&gt;"", AB135=""), "Missing 3rd Comment Message",
IF(AND($AJ$3, CONCATENATE(Z135:AH135)&lt;&gt;"", AG135=""), "Missing 3rd Comment Likes",
IF(AND($AK$3, CONCATENATE(Z135:AH135)&lt;&gt;"", AH135=""), "Missing 3rd Comment Dislikes", "Valid"
)))))))))))))))))))))))))))))))))</f>
        <v>Unused</v>
      </c>
      <c r="C133" s="246"/>
      <c r="D133" s="262" t="s">
        <v>1268</v>
      </c>
      <c r="E133" s="263"/>
      <c r="F133" s="246"/>
      <c r="G133" s="246"/>
      <c r="H133" s="249"/>
      <c r="I133" s="263"/>
      <c r="J133" s="246"/>
      <c r="K133" s="246"/>
      <c r="L133" s="249"/>
      <c r="M133" s="265"/>
      <c r="N133" s="319"/>
      <c r="O133" s="320"/>
      <c r="P133" s="320"/>
      <c r="Q133" s="321"/>
      <c r="R133" s="322"/>
      <c r="S133" s="320"/>
      <c r="T133" s="320"/>
      <c r="U133" s="321"/>
      <c r="V133" s="322"/>
      <c r="W133" s="320"/>
      <c r="X133" s="320"/>
      <c r="Y133" s="323"/>
      <c r="Z133" s="271"/>
      <c r="AA133" s="249"/>
      <c r="AB133" s="265"/>
      <c r="AC133" s="246"/>
      <c r="AD133" s="246"/>
      <c r="AE133" s="246"/>
      <c r="AF133" s="249"/>
      <c r="AG133" s="274"/>
      <c r="AH133" s="327"/>
      <c r="AI133" s="56"/>
      <c r="AJ133" s="56"/>
      <c r="AK133" s="56"/>
      <c r="AL133" s="56"/>
      <c r="AM133" s="56"/>
      <c r="AN133" s="56"/>
      <c r="AO133" s="56"/>
      <c r="AP133" s="56"/>
      <c r="AQ133" s="56"/>
    </row>
    <row r="134" ht="22.5" customHeight="1">
      <c r="B134" s="277"/>
      <c r="D134" s="278"/>
      <c r="E134" s="277"/>
      <c r="H134" s="273"/>
      <c r="I134" s="277"/>
      <c r="L134" s="273"/>
      <c r="M134" s="277"/>
      <c r="N134" s="279"/>
      <c r="O134" s="280"/>
      <c r="P134" s="280"/>
      <c r="Q134" s="281"/>
      <c r="R134" s="282"/>
      <c r="S134" s="280"/>
      <c r="T134" s="280"/>
      <c r="U134" s="281"/>
      <c r="V134" s="282"/>
      <c r="W134" s="280"/>
      <c r="X134" s="280"/>
      <c r="Y134" s="283"/>
      <c r="Z134" s="284"/>
      <c r="AA134" s="273"/>
      <c r="AB134" s="272"/>
      <c r="AF134" s="273"/>
      <c r="AG134" s="285"/>
      <c r="AH134" s="325"/>
      <c r="AI134" s="56"/>
      <c r="AJ134" s="56"/>
      <c r="AK134" s="56"/>
      <c r="AL134" s="56"/>
      <c r="AM134" s="56"/>
      <c r="AN134" s="56"/>
      <c r="AO134" s="56"/>
      <c r="AP134" s="56"/>
      <c r="AQ134" s="56"/>
    </row>
    <row r="135" ht="22.5" customHeight="1">
      <c r="B135" s="253"/>
      <c r="C135" s="254"/>
      <c r="D135" s="287"/>
      <c r="E135" s="253"/>
      <c r="F135" s="254"/>
      <c r="G135" s="254"/>
      <c r="H135" s="256"/>
      <c r="I135" s="253"/>
      <c r="J135" s="254"/>
      <c r="K135" s="254"/>
      <c r="L135" s="256"/>
      <c r="M135" s="253"/>
      <c r="N135" s="288"/>
      <c r="O135" s="289"/>
      <c r="P135" s="289"/>
      <c r="Q135" s="290"/>
      <c r="R135" s="291"/>
      <c r="S135" s="289"/>
      <c r="T135" s="289"/>
      <c r="U135" s="290"/>
      <c r="V135" s="291"/>
      <c r="W135" s="289"/>
      <c r="X135" s="289"/>
      <c r="Y135" s="292"/>
      <c r="Z135" s="293"/>
      <c r="AA135" s="256"/>
      <c r="AB135" s="294"/>
      <c r="AC135" s="254"/>
      <c r="AD135" s="254"/>
      <c r="AE135" s="254"/>
      <c r="AF135" s="256"/>
      <c r="AG135" s="295"/>
      <c r="AH135" s="324"/>
      <c r="AI135" s="56"/>
      <c r="AJ135" s="56"/>
      <c r="AK135" s="56"/>
      <c r="AL135" s="56"/>
      <c r="AM135" s="56"/>
      <c r="AN135" s="56"/>
      <c r="AO135" s="56"/>
      <c r="AP135" s="56"/>
      <c r="AQ135" s="56"/>
    </row>
    <row r="136" ht="22.5" customHeight="1">
      <c r="B136" s="261" t="str">
        <f>IF(ISBLANK(D136), "Missing ID",
IF(CONCATENATE(E136:AG138)="", "Unused",
IF(AND(ISBLANK(E136), ISBLANK(I136)), "Missing Headline and Content",
IF(ISBLANK(M136), "Missing Is True",
IF(AND(M136&lt;&gt;"Yes", M136&lt;&gt;"No"), "Is True must be Yes or No",
IF(AND($AJ$3, NOT(ISBLANK(N136)), NOT(ISNUMBER(N136))), "Changes to Followers for Likes must be a Number",
IF(AND($AK$3, NOT(ISBLANK(O136)), NOT(ISNUMBER(O136))), "Changes to Followers for Disikes must be a Number",
IF(AND($AL$3, NOT(ISBLANK(P136)), NOT(ISNUMBER(P136))), "Changes to Followers for Shares must be a Number",
IF(AND($AM$3, NOT(ISBLANK(Q136)), NOT(ISNUMBER(Q136))), "Changes to Followers for Flags must be a Number",
IF(AND($AJ$3, NOT(ISBLANK(R136)), NOT(ISNUMBER(R136))), "Changes to Credibility for Likes must be a Number",
IF(AND($AK$3, NOT(ISBLANK(S136)), NOT(ISNUMBER(S136))), "Changes to Credibility for Disikes must be a Number",
IF(AND($AL$3, NOT(ISBLANK(T136)), NOT(ISNUMBER(T136))), "Changes to Credibility for Shares must be a Number",
IF(AND($AM$3, NOT(ISBLANK(U136)), NOT(ISNUMBER(U136))), "Changes to Credibility for Flags must be a Number",
IF(AND($AJ$3, NOT(ISBLANK(V136)), NOT(ISNUMBER(V136))), "Number of Likes must be a Number",
IF(AND($AK$3, NOT(ISBLANK(W136)), NOT(ISNUMBER(W136))), "Number of Disikes must be a Number",
IF(AND($AL$3, NOT(ISBLANK(X136)), NOT(ISNUMBER(X136))), "Number of Shares must be a Number",
IF(AND($AM$3, NOT(ISBLANK(Y136)), NOT(ISNUMBER(Y136))), "Number of Flags must be a Number",
IF(AND($AJ$3, NOT(ISBLANK(V136)), V136&lt;0), "Number of Likes cannot be Negative",
IF(AND($AK$3, NOT(ISBLANK(W136)), W136&lt;0), "Number of Disikes cannot be Negative",
IF(AND($AL$3, NOT(ISBLANK(X136)), X136&lt;0), "Number of Shares cannot be Negative",
IF(AND($AM$3, NOT(ISBLANK(Y136)), Y136&lt;0), "Number of Flags cannot be Negative",
IF(AND(CONCATENATE(Z136:AH136)&lt;&gt;"", Z136=""), "Missing 1st Comment Source Name",
IF(AND(CONCATENATE(Z136:AH136)&lt;&gt;"", AB136=""), "Missing 1st Comment Message",
IF(AND($AJ$3, CONCATENATE(Z136:AH136)&lt;&gt;"", AG136=""), "Missing 1st Comment Likes",
IF(AND($AK$3, CONCATENATE(Z136:AH136)&lt;&gt;"", AH136=""), "Missing 1st Comment Dislikes",
IF(AND(CONCATENATE(Z137:AH137)&lt;&gt;"", Z137=""), "Missing 2nd Comment Source Name",
IF(AND(CONCATENATE(Z137:AH137)&lt;&gt;"", AB137=""), "Missing 2nd Comment Message",
IF(AND($AJ$3, CONCATENATE(Z137:AH137)&lt;&gt;"", AG137=""), "Missing 2nd Comment Likes",
IF(AND($AK$3, CONCATENATE(Z137:AH137)&lt;&gt;"", AH137=""), "Missing 2nd Comment Dislikes",
IF(AND(CONCATENATE(Z138:AH138)&lt;&gt;"", Z138=""), "Missing 3rd Comment Source Name",
IF(AND(CONCATENATE(Z138:AH138)&lt;&gt;"", AB138=""), "Missing 3rd Comment Message",
IF(AND($AJ$3, CONCATENATE(Z138:AH138)&lt;&gt;"", AG138=""), "Missing 3rd Comment Likes",
IF(AND($AK$3, CONCATENATE(Z138:AH138)&lt;&gt;"", AH138=""), "Missing 3rd Comment Dislikes", "Valid"
)))))))))))))))))))))))))))))))))</f>
        <v>Unused</v>
      </c>
      <c r="C136" s="246"/>
      <c r="D136" s="297" t="s">
        <v>1269</v>
      </c>
      <c r="E136" s="298"/>
      <c r="F136" s="246"/>
      <c r="G136" s="246"/>
      <c r="H136" s="249"/>
      <c r="I136" s="298"/>
      <c r="J136" s="246"/>
      <c r="K136" s="246"/>
      <c r="L136" s="249"/>
      <c r="M136" s="300"/>
      <c r="N136" s="301"/>
      <c r="O136" s="302"/>
      <c r="P136" s="302"/>
      <c r="Q136" s="303"/>
      <c r="R136" s="304"/>
      <c r="S136" s="302"/>
      <c r="T136" s="302"/>
      <c r="U136" s="303"/>
      <c r="V136" s="304"/>
      <c r="W136" s="302"/>
      <c r="X136" s="302"/>
      <c r="Y136" s="305"/>
      <c r="Z136" s="306"/>
      <c r="AA136" s="249"/>
      <c r="AB136" s="300"/>
      <c r="AC136" s="246"/>
      <c r="AD136" s="246"/>
      <c r="AE136" s="246"/>
      <c r="AF136" s="249"/>
      <c r="AG136" s="307"/>
      <c r="AH136" s="326"/>
      <c r="AI136" s="56"/>
      <c r="AJ136" s="56"/>
      <c r="AK136" s="56"/>
      <c r="AL136" s="56"/>
      <c r="AM136" s="56"/>
      <c r="AN136" s="56"/>
      <c r="AO136" s="56"/>
      <c r="AP136" s="56"/>
      <c r="AQ136" s="56"/>
    </row>
    <row r="137" ht="22.5" customHeight="1">
      <c r="B137" s="277"/>
      <c r="D137" s="309"/>
      <c r="E137" s="277"/>
      <c r="H137" s="273"/>
      <c r="I137" s="277"/>
      <c r="L137" s="273"/>
      <c r="M137" s="277"/>
      <c r="N137" s="279"/>
      <c r="O137" s="280"/>
      <c r="P137" s="280"/>
      <c r="Q137" s="281"/>
      <c r="R137" s="282"/>
      <c r="S137" s="280"/>
      <c r="T137" s="280"/>
      <c r="U137" s="281"/>
      <c r="V137" s="282"/>
      <c r="W137" s="280"/>
      <c r="X137" s="280"/>
      <c r="Y137" s="283"/>
      <c r="Z137" s="310"/>
      <c r="AA137" s="273"/>
      <c r="AB137" s="311"/>
      <c r="AF137" s="273"/>
      <c r="AG137" s="312"/>
      <c r="AH137" s="313"/>
      <c r="AI137" s="56"/>
      <c r="AJ137" s="56"/>
      <c r="AK137" s="56"/>
      <c r="AL137" s="56"/>
      <c r="AM137" s="56"/>
      <c r="AN137" s="56"/>
      <c r="AO137" s="56"/>
      <c r="AP137" s="56"/>
      <c r="AQ137" s="56"/>
    </row>
    <row r="138" ht="22.5" customHeight="1">
      <c r="B138" s="253"/>
      <c r="C138" s="254"/>
      <c r="D138" s="314"/>
      <c r="E138" s="253"/>
      <c r="F138" s="254"/>
      <c r="G138" s="254"/>
      <c r="H138" s="256"/>
      <c r="I138" s="253"/>
      <c r="J138" s="254"/>
      <c r="K138" s="254"/>
      <c r="L138" s="256"/>
      <c r="M138" s="253"/>
      <c r="N138" s="288"/>
      <c r="O138" s="289"/>
      <c r="P138" s="289"/>
      <c r="Q138" s="290"/>
      <c r="R138" s="291"/>
      <c r="S138" s="289"/>
      <c r="T138" s="289"/>
      <c r="U138" s="290"/>
      <c r="V138" s="291"/>
      <c r="W138" s="289"/>
      <c r="X138" s="289"/>
      <c r="Y138" s="292"/>
      <c r="Z138" s="315"/>
      <c r="AA138" s="256"/>
      <c r="AB138" s="316"/>
      <c r="AC138" s="254"/>
      <c r="AD138" s="254"/>
      <c r="AE138" s="254"/>
      <c r="AF138" s="256"/>
      <c r="AG138" s="317"/>
      <c r="AH138" s="318"/>
      <c r="AI138" s="56"/>
      <c r="AJ138" s="56"/>
      <c r="AK138" s="56"/>
      <c r="AL138" s="56"/>
      <c r="AM138" s="56"/>
      <c r="AN138" s="56"/>
      <c r="AO138" s="56"/>
      <c r="AP138" s="56"/>
      <c r="AQ138" s="56"/>
    </row>
    <row r="139" ht="22.5" customHeight="1">
      <c r="B139" s="261" t="str">
        <f>IF(ISBLANK(D139), "Missing ID",
IF(CONCATENATE(E139:AG141)="", "Unused",
IF(AND(ISBLANK(E139), ISBLANK(I139)), "Missing Headline and Content",
IF(ISBLANK(M139), "Missing Is True",
IF(AND(M139&lt;&gt;"Yes", M139&lt;&gt;"No"), "Is True must be Yes or No",
IF(AND($AJ$3, NOT(ISBLANK(N139)), NOT(ISNUMBER(N139))), "Changes to Followers for Likes must be a Number",
IF(AND($AK$3, NOT(ISBLANK(O139)), NOT(ISNUMBER(O139))), "Changes to Followers for Disikes must be a Number",
IF(AND($AL$3, NOT(ISBLANK(P139)), NOT(ISNUMBER(P139))), "Changes to Followers for Shares must be a Number",
IF(AND($AM$3, NOT(ISBLANK(Q139)), NOT(ISNUMBER(Q139))), "Changes to Followers for Flags must be a Number",
IF(AND($AJ$3, NOT(ISBLANK(R139)), NOT(ISNUMBER(R139))), "Changes to Credibility for Likes must be a Number",
IF(AND($AK$3, NOT(ISBLANK(S139)), NOT(ISNUMBER(S139))), "Changes to Credibility for Disikes must be a Number",
IF(AND($AL$3, NOT(ISBLANK(T139)), NOT(ISNUMBER(T139))), "Changes to Credibility for Shares must be a Number",
IF(AND($AM$3, NOT(ISBLANK(U139)), NOT(ISNUMBER(U139))), "Changes to Credibility for Flags must be a Number",
IF(AND($AJ$3, NOT(ISBLANK(V139)), NOT(ISNUMBER(V139))), "Number of Likes must be a Number",
IF(AND($AK$3, NOT(ISBLANK(W139)), NOT(ISNUMBER(W139))), "Number of Disikes must be a Number",
IF(AND($AL$3, NOT(ISBLANK(X139)), NOT(ISNUMBER(X139))), "Number of Shares must be a Number",
IF(AND($AM$3, NOT(ISBLANK(Y139)), NOT(ISNUMBER(Y139))), "Number of Flags must be a Number",
IF(AND($AJ$3, NOT(ISBLANK(V139)), V139&lt;0), "Number of Likes cannot be Negative",
IF(AND($AK$3, NOT(ISBLANK(W139)), W139&lt;0), "Number of Disikes cannot be Negative",
IF(AND($AL$3, NOT(ISBLANK(X139)), X139&lt;0), "Number of Shares cannot be Negative",
IF(AND($AM$3, NOT(ISBLANK(Y139)), Y139&lt;0), "Number of Flags cannot be Negative",
IF(AND(CONCATENATE(Z139:AH139)&lt;&gt;"", Z139=""), "Missing 1st Comment Source Name",
IF(AND(CONCATENATE(Z139:AH139)&lt;&gt;"", AB139=""), "Missing 1st Comment Message",
IF(AND($AJ$3, CONCATENATE(Z139:AH139)&lt;&gt;"", AG139=""), "Missing 1st Comment Likes",
IF(AND($AK$3, CONCATENATE(Z139:AH139)&lt;&gt;"", AH139=""), "Missing 1st Comment Dislikes",
IF(AND(CONCATENATE(Z140:AH140)&lt;&gt;"", Z140=""), "Missing 2nd Comment Source Name",
IF(AND(CONCATENATE(Z140:AH140)&lt;&gt;"", AB140=""), "Missing 2nd Comment Message",
IF(AND($AJ$3, CONCATENATE(Z140:AH140)&lt;&gt;"", AG140=""), "Missing 2nd Comment Likes",
IF(AND($AK$3, CONCATENATE(Z140:AH140)&lt;&gt;"", AH140=""), "Missing 2nd Comment Dislikes",
IF(AND(CONCATENATE(Z141:AH141)&lt;&gt;"", Z141=""), "Missing 3rd Comment Source Name",
IF(AND(CONCATENATE(Z141:AH141)&lt;&gt;"", AB141=""), "Missing 3rd Comment Message",
IF(AND($AJ$3, CONCATENATE(Z141:AH141)&lt;&gt;"", AG141=""), "Missing 3rd Comment Likes",
IF(AND($AK$3, CONCATENATE(Z141:AH141)&lt;&gt;"", AH141=""), "Missing 3rd Comment Dislikes", "Valid"
)))))))))))))))))))))))))))))))))</f>
        <v>Unused</v>
      </c>
      <c r="C139" s="246"/>
      <c r="D139" s="262" t="s">
        <v>1270</v>
      </c>
      <c r="E139" s="263"/>
      <c r="F139" s="246"/>
      <c r="G139" s="246"/>
      <c r="H139" s="249"/>
      <c r="I139" s="263"/>
      <c r="J139" s="246"/>
      <c r="K139" s="246"/>
      <c r="L139" s="249"/>
      <c r="M139" s="265"/>
      <c r="N139" s="319"/>
      <c r="O139" s="320"/>
      <c r="P139" s="320"/>
      <c r="Q139" s="321"/>
      <c r="R139" s="322"/>
      <c r="S139" s="320"/>
      <c r="T139" s="320"/>
      <c r="U139" s="321"/>
      <c r="V139" s="322"/>
      <c r="W139" s="320"/>
      <c r="X139" s="320"/>
      <c r="Y139" s="323"/>
      <c r="Z139" s="271"/>
      <c r="AA139" s="249"/>
      <c r="AB139" s="265"/>
      <c r="AC139" s="246"/>
      <c r="AD139" s="246"/>
      <c r="AE139" s="246"/>
      <c r="AF139" s="249"/>
      <c r="AG139" s="274"/>
      <c r="AH139" s="327"/>
      <c r="AI139" s="56"/>
      <c r="AJ139" s="56"/>
      <c r="AK139" s="56"/>
      <c r="AL139" s="56"/>
      <c r="AM139" s="56"/>
      <c r="AN139" s="56"/>
      <c r="AO139" s="56"/>
      <c r="AP139" s="56"/>
      <c r="AQ139" s="56"/>
    </row>
    <row r="140" ht="22.5" customHeight="1">
      <c r="B140" s="277"/>
      <c r="D140" s="278"/>
      <c r="E140" s="277"/>
      <c r="H140" s="273"/>
      <c r="I140" s="277"/>
      <c r="L140" s="273"/>
      <c r="M140" s="277"/>
      <c r="N140" s="279"/>
      <c r="O140" s="280"/>
      <c r="P140" s="280"/>
      <c r="Q140" s="281"/>
      <c r="R140" s="282"/>
      <c r="S140" s="280"/>
      <c r="T140" s="280"/>
      <c r="U140" s="281"/>
      <c r="V140" s="282"/>
      <c r="W140" s="280"/>
      <c r="X140" s="280"/>
      <c r="Y140" s="283"/>
      <c r="Z140" s="284"/>
      <c r="AA140" s="273"/>
      <c r="AB140" s="272"/>
      <c r="AF140" s="273"/>
      <c r="AG140" s="285"/>
      <c r="AH140" s="325"/>
      <c r="AI140" s="56"/>
      <c r="AJ140" s="56"/>
      <c r="AK140" s="56"/>
      <c r="AL140" s="56"/>
      <c r="AM140" s="56"/>
      <c r="AN140" s="56"/>
      <c r="AO140" s="56"/>
      <c r="AP140" s="56"/>
      <c r="AQ140" s="56"/>
    </row>
    <row r="141" ht="22.5" customHeight="1">
      <c r="B141" s="253"/>
      <c r="C141" s="254"/>
      <c r="D141" s="287"/>
      <c r="E141" s="253"/>
      <c r="F141" s="254"/>
      <c r="G141" s="254"/>
      <c r="H141" s="256"/>
      <c r="I141" s="253"/>
      <c r="J141" s="254"/>
      <c r="K141" s="254"/>
      <c r="L141" s="256"/>
      <c r="M141" s="253"/>
      <c r="N141" s="288"/>
      <c r="O141" s="289"/>
      <c r="P141" s="289"/>
      <c r="Q141" s="290"/>
      <c r="R141" s="291"/>
      <c r="S141" s="289"/>
      <c r="T141" s="289"/>
      <c r="U141" s="290"/>
      <c r="V141" s="291"/>
      <c r="W141" s="289"/>
      <c r="X141" s="289"/>
      <c r="Y141" s="292"/>
      <c r="Z141" s="293"/>
      <c r="AA141" s="256"/>
      <c r="AB141" s="294"/>
      <c r="AC141" s="254"/>
      <c r="AD141" s="254"/>
      <c r="AE141" s="254"/>
      <c r="AF141" s="256"/>
      <c r="AG141" s="295"/>
      <c r="AH141" s="324"/>
      <c r="AI141" s="56"/>
      <c r="AJ141" s="56"/>
      <c r="AK141" s="56"/>
      <c r="AL141" s="56"/>
      <c r="AM141" s="56"/>
      <c r="AN141" s="56"/>
      <c r="AO141" s="56"/>
      <c r="AP141" s="56"/>
      <c r="AQ141" s="56"/>
    </row>
    <row r="142" ht="22.5" customHeight="1">
      <c r="B142" s="261" t="str">
        <f>IF(ISBLANK(D142), "Missing ID",
IF(CONCATENATE(E142:AG144)="", "Unused",
IF(AND(ISBLANK(E142), ISBLANK(I142)), "Missing Headline and Content",
IF(ISBLANK(M142), "Missing Is True",
IF(AND(M142&lt;&gt;"Yes", M142&lt;&gt;"No"), "Is True must be Yes or No",
IF(AND($AJ$3, NOT(ISBLANK(N142)), NOT(ISNUMBER(N142))), "Changes to Followers for Likes must be a Number",
IF(AND($AK$3, NOT(ISBLANK(O142)), NOT(ISNUMBER(O142))), "Changes to Followers for Disikes must be a Number",
IF(AND($AL$3, NOT(ISBLANK(P142)), NOT(ISNUMBER(P142))), "Changes to Followers for Shares must be a Number",
IF(AND($AM$3, NOT(ISBLANK(Q142)), NOT(ISNUMBER(Q142))), "Changes to Followers for Flags must be a Number",
IF(AND($AJ$3, NOT(ISBLANK(R142)), NOT(ISNUMBER(R142))), "Changes to Credibility for Likes must be a Number",
IF(AND($AK$3, NOT(ISBLANK(S142)), NOT(ISNUMBER(S142))), "Changes to Credibility for Disikes must be a Number",
IF(AND($AL$3, NOT(ISBLANK(T142)), NOT(ISNUMBER(T142))), "Changes to Credibility for Shares must be a Number",
IF(AND($AM$3, NOT(ISBLANK(U142)), NOT(ISNUMBER(U142))), "Changes to Credibility for Flags must be a Number",
IF(AND($AJ$3, NOT(ISBLANK(V142)), NOT(ISNUMBER(V142))), "Number of Likes must be a Number",
IF(AND($AK$3, NOT(ISBLANK(W142)), NOT(ISNUMBER(W142))), "Number of Disikes must be a Number",
IF(AND($AL$3, NOT(ISBLANK(X142)), NOT(ISNUMBER(X142))), "Number of Shares must be a Number",
IF(AND($AM$3, NOT(ISBLANK(Y142)), NOT(ISNUMBER(Y142))), "Number of Flags must be a Number",
IF(AND($AJ$3, NOT(ISBLANK(V142)), V142&lt;0), "Number of Likes cannot be Negative",
IF(AND($AK$3, NOT(ISBLANK(W142)), W142&lt;0), "Number of Disikes cannot be Negative",
IF(AND($AL$3, NOT(ISBLANK(X142)), X142&lt;0), "Number of Shares cannot be Negative",
IF(AND($AM$3, NOT(ISBLANK(Y142)), Y142&lt;0), "Number of Flags cannot be Negative",
IF(AND(CONCATENATE(Z142:AH142)&lt;&gt;"", Z142=""), "Missing 1st Comment Source Name",
IF(AND(CONCATENATE(Z142:AH142)&lt;&gt;"", AB142=""), "Missing 1st Comment Message",
IF(AND($AJ$3, CONCATENATE(Z142:AH142)&lt;&gt;"", AG142=""), "Missing 1st Comment Likes",
IF(AND($AK$3, CONCATENATE(Z142:AH142)&lt;&gt;"", AH142=""), "Missing 1st Comment Dislikes",
IF(AND(CONCATENATE(Z143:AH143)&lt;&gt;"", Z143=""), "Missing 2nd Comment Source Name",
IF(AND(CONCATENATE(Z143:AH143)&lt;&gt;"", AB143=""), "Missing 2nd Comment Message",
IF(AND($AJ$3, CONCATENATE(Z143:AH143)&lt;&gt;"", AG143=""), "Missing 2nd Comment Likes",
IF(AND($AK$3, CONCATENATE(Z143:AH143)&lt;&gt;"", AH143=""), "Missing 2nd Comment Dislikes",
IF(AND(CONCATENATE(Z144:AH144)&lt;&gt;"", Z144=""), "Missing 3rd Comment Source Name",
IF(AND(CONCATENATE(Z144:AH144)&lt;&gt;"", AB144=""), "Missing 3rd Comment Message",
IF(AND($AJ$3, CONCATENATE(Z144:AH144)&lt;&gt;"", AG144=""), "Missing 3rd Comment Likes",
IF(AND($AK$3, CONCATENATE(Z144:AH144)&lt;&gt;"", AH144=""), "Missing 3rd Comment Dislikes", "Valid"
)))))))))))))))))))))))))))))))))</f>
        <v>Unused</v>
      </c>
      <c r="C142" s="246"/>
      <c r="D142" s="297" t="s">
        <v>1271</v>
      </c>
      <c r="E142" s="298"/>
      <c r="F142" s="246"/>
      <c r="G142" s="246"/>
      <c r="H142" s="249"/>
      <c r="I142" s="298"/>
      <c r="J142" s="246"/>
      <c r="K142" s="246"/>
      <c r="L142" s="249"/>
      <c r="M142" s="300"/>
      <c r="N142" s="301"/>
      <c r="O142" s="302"/>
      <c r="P142" s="302"/>
      <c r="Q142" s="303"/>
      <c r="R142" s="304"/>
      <c r="S142" s="302"/>
      <c r="T142" s="302"/>
      <c r="U142" s="303"/>
      <c r="V142" s="304"/>
      <c r="W142" s="302"/>
      <c r="X142" s="302"/>
      <c r="Y142" s="305"/>
      <c r="Z142" s="306"/>
      <c r="AA142" s="249"/>
      <c r="AB142" s="300"/>
      <c r="AC142" s="246"/>
      <c r="AD142" s="246"/>
      <c r="AE142" s="246"/>
      <c r="AF142" s="249"/>
      <c r="AG142" s="307"/>
      <c r="AH142" s="326"/>
      <c r="AI142" s="56"/>
      <c r="AJ142" s="56"/>
      <c r="AK142" s="56"/>
      <c r="AL142" s="56"/>
      <c r="AM142" s="56"/>
      <c r="AN142" s="56"/>
      <c r="AO142" s="56"/>
      <c r="AP142" s="56"/>
      <c r="AQ142" s="56"/>
    </row>
    <row r="143" ht="22.5" customHeight="1">
      <c r="B143" s="277"/>
      <c r="D143" s="309"/>
      <c r="E143" s="277"/>
      <c r="H143" s="273"/>
      <c r="I143" s="277"/>
      <c r="L143" s="273"/>
      <c r="M143" s="277"/>
      <c r="N143" s="279"/>
      <c r="O143" s="280"/>
      <c r="P143" s="280"/>
      <c r="Q143" s="281"/>
      <c r="R143" s="282"/>
      <c r="S143" s="280"/>
      <c r="T143" s="280"/>
      <c r="U143" s="281"/>
      <c r="V143" s="282"/>
      <c r="W143" s="280"/>
      <c r="X143" s="280"/>
      <c r="Y143" s="283"/>
      <c r="Z143" s="310"/>
      <c r="AA143" s="273"/>
      <c r="AB143" s="311"/>
      <c r="AF143" s="273"/>
      <c r="AG143" s="312"/>
      <c r="AH143" s="313"/>
      <c r="AI143" s="56"/>
      <c r="AJ143" s="56"/>
      <c r="AK143" s="56"/>
      <c r="AL143" s="56"/>
      <c r="AM143" s="56"/>
      <c r="AN143" s="56"/>
      <c r="AO143" s="56"/>
      <c r="AP143" s="56"/>
      <c r="AQ143" s="56"/>
    </row>
    <row r="144" ht="22.5" customHeight="1">
      <c r="B144" s="253"/>
      <c r="C144" s="254"/>
      <c r="D144" s="314"/>
      <c r="E144" s="253"/>
      <c r="F144" s="254"/>
      <c r="G144" s="254"/>
      <c r="H144" s="256"/>
      <c r="I144" s="253"/>
      <c r="J144" s="254"/>
      <c r="K144" s="254"/>
      <c r="L144" s="256"/>
      <c r="M144" s="253"/>
      <c r="N144" s="288"/>
      <c r="O144" s="289"/>
      <c r="P144" s="289"/>
      <c r="Q144" s="290"/>
      <c r="R144" s="291"/>
      <c r="S144" s="289"/>
      <c r="T144" s="289"/>
      <c r="U144" s="290"/>
      <c r="V144" s="291"/>
      <c r="W144" s="289"/>
      <c r="X144" s="289"/>
      <c r="Y144" s="292"/>
      <c r="Z144" s="315"/>
      <c r="AA144" s="256"/>
      <c r="AB144" s="316"/>
      <c r="AC144" s="254"/>
      <c r="AD144" s="254"/>
      <c r="AE144" s="254"/>
      <c r="AF144" s="256"/>
      <c r="AG144" s="317"/>
      <c r="AH144" s="318"/>
      <c r="AI144" s="56"/>
      <c r="AJ144" s="56"/>
      <c r="AK144" s="56"/>
      <c r="AL144" s="56"/>
      <c r="AM144" s="56"/>
      <c r="AN144" s="56"/>
      <c r="AO144" s="56"/>
      <c r="AP144" s="56"/>
      <c r="AQ144" s="56"/>
    </row>
    <row r="145" ht="22.5" customHeight="1">
      <c r="B145" s="261" t="str">
        <f>IF(ISBLANK(D145), "Missing ID",
IF(CONCATENATE(E145:AG147)="", "Unused",
IF(AND(ISBLANK(E145), ISBLANK(I145)), "Missing Headline and Content",
IF(ISBLANK(M145), "Missing Is True",
IF(AND(M145&lt;&gt;"Yes", M145&lt;&gt;"No"), "Is True must be Yes or No",
IF(AND($AJ$3, NOT(ISBLANK(N145)), NOT(ISNUMBER(N145))), "Changes to Followers for Likes must be a Number",
IF(AND($AK$3, NOT(ISBLANK(O145)), NOT(ISNUMBER(O145))), "Changes to Followers for Disikes must be a Number",
IF(AND($AL$3, NOT(ISBLANK(P145)), NOT(ISNUMBER(P145))), "Changes to Followers for Shares must be a Number",
IF(AND($AM$3, NOT(ISBLANK(Q145)), NOT(ISNUMBER(Q145))), "Changes to Followers for Flags must be a Number",
IF(AND($AJ$3, NOT(ISBLANK(R145)), NOT(ISNUMBER(R145))), "Changes to Credibility for Likes must be a Number",
IF(AND($AK$3, NOT(ISBLANK(S145)), NOT(ISNUMBER(S145))), "Changes to Credibility for Disikes must be a Number",
IF(AND($AL$3, NOT(ISBLANK(T145)), NOT(ISNUMBER(T145))), "Changes to Credibility for Shares must be a Number",
IF(AND($AM$3, NOT(ISBLANK(U145)), NOT(ISNUMBER(U145))), "Changes to Credibility for Flags must be a Number",
IF(AND($AJ$3, NOT(ISBLANK(V145)), NOT(ISNUMBER(V145))), "Number of Likes must be a Number",
IF(AND($AK$3, NOT(ISBLANK(W145)), NOT(ISNUMBER(W145))), "Number of Disikes must be a Number",
IF(AND($AL$3, NOT(ISBLANK(X145)), NOT(ISNUMBER(X145))), "Number of Shares must be a Number",
IF(AND($AM$3, NOT(ISBLANK(Y145)), NOT(ISNUMBER(Y145))), "Number of Flags must be a Number",
IF(AND($AJ$3, NOT(ISBLANK(V145)), V145&lt;0), "Number of Likes cannot be Negative",
IF(AND($AK$3, NOT(ISBLANK(W145)), W145&lt;0), "Number of Disikes cannot be Negative",
IF(AND($AL$3, NOT(ISBLANK(X145)), X145&lt;0), "Number of Shares cannot be Negative",
IF(AND($AM$3, NOT(ISBLANK(Y145)), Y145&lt;0), "Number of Flags cannot be Negative",
IF(AND(CONCATENATE(Z145:AH145)&lt;&gt;"", Z145=""), "Missing 1st Comment Source Name",
IF(AND(CONCATENATE(Z145:AH145)&lt;&gt;"", AB145=""), "Missing 1st Comment Message",
IF(AND($AJ$3, CONCATENATE(Z145:AH145)&lt;&gt;"", AG145=""), "Missing 1st Comment Likes",
IF(AND($AK$3, CONCATENATE(Z145:AH145)&lt;&gt;"", AH145=""), "Missing 1st Comment Dislikes",
IF(AND(CONCATENATE(Z146:AH146)&lt;&gt;"", Z146=""), "Missing 2nd Comment Source Name",
IF(AND(CONCATENATE(Z146:AH146)&lt;&gt;"", AB146=""), "Missing 2nd Comment Message",
IF(AND($AJ$3, CONCATENATE(Z146:AH146)&lt;&gt;"", AG146=""), "Missing 2nd Comment Likes",
IF(AND($AK$3, CONCATENATE(Z146:AH146)&lt;&gt;"", AH146=""), "Missing 2nd Comment Dislikes",
IF(AND(CONCATENATE(Z147:AH147)&lt;&gt;"", Z147=""), "Missing 3rd Comment Source Name",
IF(AND(CONCATENATE(Z147:AH147)&lt;&gt;"", AB147=""), "Missing 3rd Comment Message",
IF(AND($AJ$3, CONCATENATE(Z147:AH147)&lt;&gt;"", AG147=""), "Missing 3rd Comment Likes",
IF(AND($AK$3, CONCATENATE(Z147:AH147)&lt;&gt;"", AH147=""), "Missing 3rd Comment Dislikes", "Valid"
)))))))))))))))))))))))))))))))))</f>
        <v>Unused</v>
      </c>
      <c r="C145" s="246"/>
      <c r="D145" s="262" t="s">
        <v>1272</v>
      </c>
      <c r="E145" s="263"/>
      <c r="F145" s="246"/>
      <c r="G145" s="246"/>
      <c r="H145" s="249"/>
      <c r="I145" s="263"/>
      <c r="J145" s="246"/>
      <c r="K145" s="246"/>
      <c r="L145" s="249"/>
      <c r="M145" s="265"/>
      <c r="N145" s="319"/>
      <c r="O145" s="320"/>
      <c r="P145" s="320"/>
      <c r="Q145" s="321"/>
      <c r="R145" s="322"/>
      <c r="S145" s="320"/>
      <c r="T145" s="320"/>
      <c r="U145" s="321"/>
      <c r="V145" s="322"/>
      <c r="W145" s="320"/>
      <c r="X145" s="320"/>
      <c r="Y145" s="323"/>
      <c r="Z145" s="271"/>
      <c r="AA145" s="249"/>
      <c r="AB145" s="265"/>
      <c r="AC145" s="246"/>
      <c r="AD145" s="246"/>
      <c r="AE145" s="246"/>
      <c r="AF145" s="249"/>
      <c r="AG145" s="274"/>
      <c r="AH145" s="327"/>
      <c r="AI145" s="56"/>
      <c r="AJ145" s="56"/>
      <c r="AK145" s="56"/>
      <c r="AL145" s="56"/>
      <c r="AM145" s="56"/>
      <c r="AN145" s="56"/>
      <c r="AO145" s="56"/>
      <c r="AP145" s="56"/>
      <c r="AQ145" s="56"/>
    </row>
    <row r="146" ht="22.5" customHeight="1">
      <c r="B146" s="277"/>
      <c r="D146" s="278"/>
      <c r="E146" s="277"/>
      <c r="H146" s="273"/>
      <c r="I146" s="277"/>
      <c r="L146" s="273"/>
      <c r="M146" s="277"/>
      <c r="N146" s="279"/>
      <c r="O146" s="280"/>
      <c r="P146" s="280"/>
      <c r="Q146" s="281"/>
      <c r="R146" s="282"/>
      <c r="S146" s="280"/>
      <c r="T146" s="280"/>
      <c r="U146" s="281"/>
      <c r="V146" s="282"/>
      <c r="W146" s="280"/>
      <c r="X146" s="280"/>
      <c r="Y146" s="283"/>
      <c r="Z146" s="284"/>
      <c r="AA146" s="273"/>
      <c r="AB146" s="272"/>
      <c r="AF146" s="273"/>
      <c r="AG146" s="285"/>
      <c r="AH146" s="325"/>
      <c r="AI146" s="56"/>
      <c r="AJ146" s="56"/>
      <c r="AK146" s="56"/>
      <c r="AL146" s="56"/>
      <c r="AM146" s="56"/>
      <c r="AN146" s="56"/>
      <c r="AO146" s="56"/>
      <c r="AP146" s="56"/>
      <c r="AQ146" s="56"/>
    </row>
    <row r="147" ht="22.5" customHeight="1">
      <c r="B147" s="253"/>
      <c r="C147" s="254"/>
      <c r="D147" s="287"/>
      <c r="E147" s="253"/>
      <c r="F147" s="254"/>
      <c r="G147" s="254"/>
      <c r="H147" s="256"/>
      <c r="I147" s="253"/>
      <c r="J147" s="254"/>
      <c r="K147" s="254"/>
      <c r="L147" s="256"/>
      <c r="M147" s="253"/>
      <c r="N147" s="288"/>
      <c r="O147" s="289"/>
      <c r="P147" s="289"/>
      <c r="Q147" s="290"/>
      <c r="R147" s="291"/>
      <c r="S147" s="289"/>
      <c r="T147" s="289"/>
      <c r="U147" s="290"/>
      <c r="V147" s="291"/>
      <c r="W147" s="289"/>
      <c r="X147" s="289"/>
      <c r="Y147" s="292"/>
      <c r="Z147" s="293"/>
      <c r="AA147" s="256"/>
      <c r="AB147" s="294"/>
      <c r="AC147" s="254"/>
      <c r="AD147" s="254"/>
      <c r="AE147" s="254"/>
      <c r="AF147" s="256"/>
      <c r="AG147" s="295"/>
      <c r="AH147" s="324"/>
      <c r="AI147" s="56"/>
      <c r="AJ147" s="56"/>
      <c r="AK147" s="56"/>
      <c r="AL147" s="56"/>
      <c r="AM147" s="56"/>
      <c r="AN147" s="56"/>
      <c r="AO147" s="56"/>
      <c r="AP147" s="56"/>
      <c r="AQ147" s="56"/>
    </row>
    <row r="148" ht="22.5" customHeight="1">
      <c r="B148" s="261" t="str">
        <f>IF(ISBLANK(D148), "Missing ID",
IF(CONCATENATE(E148:AG150)="", "Unused",
IF(AND(ISBLANK(E148), ISBLANK(I148)), "Missing Headline and Content",
IF(ISBLANK(M148), "Missing Is True",
IF(AND(M148&lt;&gt;"Yes", M148&lt;&gt;"No"), "Is True must be Yes or No",
IF(AND($AJ$3, NOT(ISBLANK(N148)), NOT(ISNUMBER(N148))), "Changes to Followers for Likes must be a Number",
IF(AND($AK$3, NOT(ISBLANK(O148)), NOT(ISNUMBER(O148))), "Changes to Followers for Disikes must be a Number",
IF(AND($AL$3, NOT(ISBLANK(P148)), NOT(ISNUMBER(P148))), "Changes to Followers for Shares must be a Number",
IF(AND($AM$3, NOT(ISBLANK(Q148)), NOT(ISNUMBER(Q148))), "Changes to Followers for Flags must be a Number",
IF(AND($AJ$3, NOT(ISBLANK(R148)), NOT(ISNUMBER(R148))), "Changes to Credibility for Likes must be a Number",
IF(AND($AK$3, NOT(ISBLANK(S148)), NOT(ISNUMBER(S148))), "Changes to Credibility for Disikes must be a Number",
IF(AND($AL$3, NOT(ISBLANK(T148)), NOT(ISNUMBER(T148))), "Changes to Credibility for Shares must be a Number",
IF(AND($AM$3, NOT(ISBLANK(U148)), NOT(ISNUMBER(U148))), "Changes to Credibility for Flags must be a Number",
IF(AND($AJ$3, NOT(ISBLANK(V148)), NOT(ISNUMBER(V148))), "Number of Likes must be a Number",
IF(AND($AK$3, NOT(ISBLANK(W148)), NOT(ISNUMBER(W148))), "Number of Disikes must be a Number",
IF(AND($AL$3, NOT(ISBLANK(X148)), NOT(ISNUMBER(X148))), "Number of Shares must be a Number",
IF(AND($AM$3, NOT(ISBLANK(Y148)), NOT(ISNUMBER(Y148))), "Number of Flags must be a Number",
IF(AND($AJ$3, NOT(ISBLANK(V148)), V148&lt;0), "Number of Likes cannot be Negative",
IF(AND($AK$3, NOT(ISBLANK(W148)), W148&lt;0), "Number of Disikes cannot be Negative",
IF(AND($AL$3, NOT(ISBLANK(X148)), X148&lt;0), "Number of Shares cannot be Negative",
IF(AND($AM$3, NOT(ISBLANK(Y148)), Y148&lt;0), "Number of Flags cannot be Negative",
IF(AND(CONCATENATE(Z148:AH148)&lt;&gt;"", Z148=""), "Missing 1st Comment Source Name",
IF(AND(CONCATENATE(Z148:AH148)&lt;&gt;"", AB148=""), "Missing 1st Comment Message",
IF(AND($AJ$3, CONCATENATE(Z148:AH148)&lt;&gt;"", AG148=""), "Missing 1st Comment Likes",
IF(AND($AK$3, CONCATENATE(Z148:AH148)&lt;&gt;"", AH148=""), "Missing 1st Comment Dislikes",
IF(AND(CONCATENATE(Z149:AH149)&lt;&gt;"", Z149=""), "Missing 2nd Comment Source Name",
IF(AND(CONCATENATE(Z149:AH149)&lt;&gt;"", AB149=""), "Missing 2nd Comment Message",
IF(AND($AJ$3, CONCATENATE(Z149:AH149)&lt;&gt;"", AG149=""), "Missing 2nd Comment Likes",
IF(AND($AK$3, CONCATENATE(Z149:AH149)&lt;&gt;"", AH149=""), "Missing 2nd Comment Dislikes",
IF(AND(CONCATENATE(Z150:AH150)&lt;&gt;"", Z150=""), "Missing 3rd Comment Source Name",
IF(AND(CONCATENATE(Z150:AH150)&lt;&gt;"", AB150=""), "Missing 3rd Comment Message",
IF(AND($AJ$3, CONCATENATE(Z150:AH150)&lt;&gt;"", AG150=""), "Missing 3rd Comment Likes",
IF(AND($AK$3, CONCATENATE(Z150:AH150)&lt;&gt;"", AH150=""), "Missing 3rd Comment Dislikes", "Valid"
)))))))))))))))))))))))))))))))))</f>
        <v>Unused</v>
      </c>
      <c r="C148" s="246"/>
      <c r="D148" s="297" t="s">
        <v>1273</v>
      </c>
      <c r="E148" s="298"/>
      <c r="F148" s="246"/>
      <c r="G148" s="246"/>
      <c r="H148" s="249"/>
      <c r="I148" s="298"/>
      <c r="J148" s="246"/>
      <c r="K148" s="246"/>
      <c r="L148" s="249"/>
      <c r="M148" s="300"/>
      <c r="N148" s="301"/>
      <c r="O148" s="302"/>
      <c r="P148" s="302"/>
      <c r="Q148" s="303"/>
      <c r="R148" s="304"/>
      <c r="S148" s="302"/>
      <c r="T148" s="302"/>
      <c r="U148" s="303"/>
      <c r="V148" s="304"/>
      <c r="W148" s="302"/>
      <c r="X148" s="302"/>
      <c r="Y148" s="305"/>
      <c r="Z148" s="306"/>
      <c r="AA148" s="249"/>
      <c r="AB148" s="300"/>
      <c r="AC148" s="246"/>
      <c r="AD148" s="246"/>
      <c r="AE148" s="246"/>
      <c r="AF148" s="249"/>
      <c r="AG148" s="307"/>
      <c r="AH148" s="326"/>
      <c r="AI148" s="56"/>
      <c r="AJ148" s="56"/>
      <c r="AK148" s="56"/>
      <c r="AL148" s="56"/>
      <c r="AM148" s="56"/>
      <c r="AN148" s="56"/>
      <c r="AO148" s="56"/>
      <c r="AP148" s="56"/>
      <c r="AQ148" s="56"/>
    </row>
    <row r="149" ht="22.5" customHeight="1">
      <c r="B149" s="277"/>
      <c r="D149" s="309"/>
      <c r="E149" s="277"/>
      <c r="H149" s="273"/>
      <c r="I149" s="277"/>
      <c r="L149" s="273"/>
      <c r="M149" s="277"/>
      <c r="N149" s="279"/>
      <c r="O149" s="280"/>
      <c r="P149" s="280"/>
      <c r="Q149" s="281"/>
      <c r="R149" s="282"/>
      <c r="S149" s="280"/>
      <c r="T149" s="280"/>
      <c r="U149" s="281"/>
      <c r="V149" s="282"/>
      <c r="W149" s="280"/>
      <c r="X149" s="280"/>
      <c r="Y149" s="283"/>
      <c r="Z149" s="310"/>
      <c r="AA149" s="273"/>
      <c r="AB149" s="311"/>
      <c r="AF149" s="273"/>
      <c r="AG149" s="312"/>
      <c r="AH149" s="313"/>
      <c r="AI149" s="56"/>
      <c r="AJ149" s="56"/>
      <c r="AK149" s="56"/>
      <c r="AL149" s="56"/>
      <c r="AM149" s="56"/>
      <c r="AN149" s="56"/>
      <c r="AO149" s="56"/>
      <c r="AP149" s="56"/>
      <c r="AQ149" s="56"/>
    </row>
    <row r="150" ht="22.5" customHeight="1">
      <c r="B150" s="253"/>
      <c r="C150" s="254"/>
      <c r="D150" s="314"/>
      <c r="E150" s="253"/>
      <c r="F150" s="254"/>
      <c r="G150" s="254"/>
      <c r="H150" s="256"/>
      <c r="I150" s="253"/>
      <c r="J150" s="254"/>
      <c r="K150" s="254"/>
      <c r="L150" s="256"/>
      <c r="M150" s="253"/>
      <c r="N150" s="288"/>
      <c r="O150" s="289"/>
      <c r="P150" s="289"/>
      <c r="Q150" s="290"/>
      <c r="R150" s="291"/>
      <c r="S150" s="289"/>
      <c r="T150" s="289"/>
      <c r="U150" s="290"/>
      <c r="V150" s="291"/>
      <c r="W150" s="289"/>
      <c r="X150" s="289"/>
      <c r="Y150" s="292"/>
      <c r="Z150" s="315"/>
      <c r="AA150" s="256"/>
      <c r="AB150" s="316"/>
      <c r="AC150" s="254"/>
      <c r="AD150" s="254"/>
      <c r="AE150" s="254"/>
      <c r="AF150" s="256"/>
      <c r="AG150" s="317"/>
      <c r="AH150" s="318"/>
      <c r="AI150" s="56"/>
      <c r="AJ150" s="56"/>
      <c r="AK150" s="56"/>
      <c r="AL150" s="56"/>
      <c r="AM150" s="56"/>
      <c r="AN150" s="56"/>
      <c r="AO150" s="56"/>
      <c r="AP150" s="56"/>
      <c r="AQ150" s="56"/>
    </row>
    <row r="151" ht="22.5" customHeight="1">
      <c r="B151" s="261" t="str">
        <f>IF(ISBLANK(D151), "Missing ID",
IF(CONCATENATE(E151:AG153)="", "Unused",
IF(AND(ISBLANK(E151), ISBLANK(I151)), "Missing Headline and Content",
IF(ISBLANK(M151), "Missing Is True",
IF(AND(M151&lt;&gt;"Yes", M151&lt;&gt;"No"), "Is True must be Yes or No",
IF(AND($AJ$3, NOT(ISBLANK(N151)), NOT(ISNUMBER(N151))), "Changes to Followers for Likes must be a Number",
IF(AND($AK$3, NOT(ISBLANK(O151)), NOT(ISNUMBER(O151))), "Changes to Followers for Disikes must be a Number",
IF(AND($AL$3, NOT(ISBLANK(P151)), NOT(ISNUMBER(P151))), "Changes to Followers for Shares must be a Number",
IF(AND($AM$3, NOT(ISBLANK(Q151)), NOT(ISNUMBER(Q151))), "Changes to Followers for Flags must be a Number",
IF(AND($AJ$3, NOT(ISBLANK(R151)), NOT(ISNUMBER(R151))), "Changes to Credibility for Likes must be a Number",
IF(AND($AK$3, NOT(ISBLANK(S151)), NOT(ISNUMBER(S151))), "Changes to Credibility for Disikes must be a Number",
IF(AND($AL$3, NOT(ISBLANK(T151)), NOT(ISNUMBER(T151))), "Changes to Credibility for Shares must be a Number",
IF(AND($AM$3, NOT(ISBLANK(U151)), NOT(ISNUMBER(U151))), "Changes to Credibility for Flags must be a Number",
IF(AND($AJ$3, NOT(ISBLANK(V151)), NOT(ISNUMBER(V151))), "Number of Likes must be a Number",
IF(AND($AK$3, NOT(ISBLANK(W151)), NOT(ISNUMBER(W151))), "Number of Disikes must be a Number",
IF(AND($AL$3, NOT(ISBLANK(X151)), NOT(ISNUMBER(X151))), "Number of Shares must be a Number",
IF(AND($AM$3, NOT(ISBLANK(Y151)), NOT(ISNUMBER(Y151))), "Number of Flags must be a Number",
IF(AND($AJ$3, NOT(ISBLANK(V151)), V151&lt;0), "Number of Likes cannot be Negative",
IF(AND($AK$3, NOT(ISBLANK(W151)), W151&lt;0), "Number of Disikes cannot be Negative",
IF(AND($AL$3, NOT(ISBLANK(X151)), X151&lt;0), "Number of Shares cannot be Negative",
IF(AND($AM$3, NOT(ISBLANK(Y151)), Y151&lt;0), "Number of Flags cannot be Negative",
IF(AND(CONCATENATE(Z151:AH151)&lt;&gt;"", Z151=""), "Missing 1st Comment Source Name",
IF(AND(CONCATENATE(Z151:AH151)&lt;&gt;"", AB151=""), "Missing 1st Comment Message",
IF(AND($AJ$3, CONCATENATE(Z151:AH151)&lt;&gt;"", AG151=""), "Missing 1st Comment Likes",
IF(AND($AK$3, CONCATENATE(Z151:AH151)&lt;&gt;"", AH151=""), "Missing 1st Comment Dislikes",
IF(AND(CONCATENATE(Z152:AH152)&lt;&gt;"", Z152=""), "Missing 2nd Comment Source Name",
IF(AND(CONCATENATE(Z152:AH152)&lt;&gt;"", AB152=""), "Missing 2nd Comment Message",
IF(AND($AJ$3, CONCATENATE(Z152:AH152)&lt;&gt;"", AG152=""), "Missing 2nd Comment Likes",
IF(AND($AK$3, CONCATENATE(Z152:AH152)&lt;&gt;"", AH152=""), "Missing 2nd Comment Dislikes",
IF(AND(CONCATENATE(Z153:AH153)&lt;&gt;"", Z153=""), "Missing 3rd Comment Source Name",
IF(AND(CONCATENATE(Z153:AH153)&lt;&gt;"", AB153=""), "Missing 3rd Comment Message",
IF(AND($AJ$3, CONCATENATE(Z153:AH153)&lt;&gt;"", AG153=""), "Missing 3rd Comment Likes",
IF(AND($AK$3, CONCATENATE(Z153:AH153)&lt;&gt;"", AH153=""), "Missing 3rd Comment Dislikes", "Valid"
)))))))))))))))))))))))))))))))))</f>
        <v>Unused</v>
      </c>
      <c r="C151" s="246"/>
      <c r="D151" s="262" t="s">
        <v>1274</v>
      </c>
      <c r="E151" s="263"/>
      <c r="F151" s="246"/>
      <c r="G151" s="246"/>
      <c r="H151" s="249"/>
      <c r="I151" s="263"/>
      <c r="J151" s="246"/>
      <c r="K151" s="246"/>
      <c r="L151" s="249"/>
      <c r="M151" s="265"/>
      <c r="N151" s="319"/>
      <c r="O151" s="320"/>
      <c r="P151" s="320"/>
      <c r="Q151" s="321"/>
      <c r="R151" s="322"/>
      <c r="S151" s="320"/>
      <c r="T151" s="320"/>
      <c r="U151" s="321"/>
      <c r="V151" s="322"/>
      <c r="W151" s="320"/>
      <c r="X151" s="320"/>
      <c r="Y151" s="323"/>
      <c r="Z151" s="271"/>
      <c r="AA151" s="249"/>
      <c r="AB151" s="265"/>
      <c r="AC151" s="246"/>
      <c r="AD151" s="246"/>
      <c r="AE151" s="246"/>
      <c r="AF151" s="249"/>
      <c r="AG151" s="274"/>
      <c r="AH151" s="327"/>
      <c r="AI151" s="56"/>
      <c r="AJ151" s="56"/>
      <c r="AK151" s="56"/>
      <c r="AL151" s="56"/>
      <c r="AM151" s="56"/>
      <c r="AN151" s="56"/>
      <c r="AO151" s="56"/>
      <c r="AP151" s="56"/>
      <c r="AQ151" s="56"/>
    </row>
    <row r="152" ht="22.5" customHeight="1">
      <c r="B152" s="277"/>
      <c r="D152" s="278"/>
      <c r="E152" s="277"/>
      <c r="H152" s="273"/>
      <c r="I152" s="277"/>
      <c r="L152" s="273"/>
      <c r="M152" s="277"/>
      <c r="N152" s="279"/>
      <c r="O152" s="280"/>
      <c r="P152" s="280"/>
      <c r="Q152" s="281"/>
      <c r="R152" s="282"/>
      <c r="S152" s="280"/>
      <c r="T152" s="280"/>
      <c r="U152" s="281"/>
      <c r="V152" s="282"/>
      <c r="W152" s="280"/>
      <c r="X152" s="280"/>
      <c r="Y152" s="283"/>
      <c r="Z152" s="284"/>
      <c r="AA152" s="273"/>
      <c r="AB152" s="272"/>
      <c r="AF152" s="273"/>
      <c r="AG152" s="285"/>
      <c r="AH152" s="325"/>
      <c r="AI152" s="56"/>
      <c r="AJ152" s="56"/>
      <c r="AK152" s="56"/>
      <c r="AL152" s="56"/>
      <c r="AM152" s="56"/>
      <c r="AN152" s="56"/>
      <c r="AO152" s="56"/>
      <c r="AP152" s="56"/>
      <c r="AQ152" s="56"/>
    </row>
    <row r="153" ht="22.5" customHeight="1">
      <c r="B153" s="253"/>
      <c r="C153" s="254"/>
      <c r="D153" s="287"/>
      <c r="E153" s="253"/>
      <c r="F153" s="254"/>
      <c r="G153" s="254"/>
      <c r="H153" s="256"/>
      <c r="I153" s="253"/>
      <c r="J153" s="254"/>
      <c r="K153" s="254"/>
      <c r="L153" s="256"/>
      <c r="M153" s="253"/>
      <c r="N153" s="288"/>
      <c r="O153" s="289"/>
      <c r="P153" s="289"/>
      <c r="Q153" s="290"/>
      <c r="R153" s="291"/>
      <c r="S153" s="289"/>
      <c r="T153" s="289"/>
      <c r="U153" s="290"/>
      <c r="V153" s="291"/>
      <c r="W153" s="289"/>
      <c r="X153" s="289"/>
      <c r="Y153" s="292"/>
      <c r="Z153" s="293"/>
      <c r="AA153" s="256"/>
      <c r="AB153" s="294"/>
      <c r="AC153" s="254"/>
      <c r="AD153" s="254"/>
      <c r="AE153" s="254"/>
      <c r="AF153" s="256"/>
      <c r="AG153" s="295"/>
      <c r="AH153" s="324"/>
      <c r="AI153" s="56"/>
      <c r="AJ153" s="56"/>
      <c r="AK153" s="56"/>
      <c r="AL153" s="56"/>
      <c r="AM153" s="56"/>
      <c r="AN153" s="56"/>
      <c r="AO153" s="56"/>
      <c r="AP153" s="56"/>
      <c r="AQ153" s="56"/>
    </row>
    <row r="154" ht="22.5" customHeight="1">
      <c r="B154" s="261" t="str">
        <f>IF(ISBLANK(D154), "Missing ID",
IF(CONCATENATE(E154:AG156)="", "Unused",
IF(AND(ISBLANK(E154), ISBLANK(I154)), "Missing Headline and Content",
IF(ISBLANK(M154), "Missing Is True",
IF(AND(M154&lt;&gt;"Yes", M154&lt;&gt;"No"), "Is True must be Yes or No",
IF(AND($AJ$3, NOT(ISBLANK(N154)), NOT(ISNUMBER(N154))), "Changes to Followers for Likes must be a Number",
IF(AND($AK$3, NOT(ISBLANK(O154)), NOT(ISNUMBER(O154))), "Changes to Followers for Disikes must be a Number",
IF(AND($AL$3, NOT(ISBLANK(P154)), NOT(ISNUMBER(P154))), "Changes to Followers for Shares must be a Number",
IF(AND($AM$3, NOT(ISBLANK(Q154)), NOT(ISNUMBER(Q154))), "Changes to Followers for Flags must be a Number",
IF(AND($AJ$3, NOT(ISBLANK(R154)), NOT(ISNUMBER(R154))), "Changes to Credibility for Likes must be a Number",
IF(AND($AK$3, NOT(ISBLANK(S154)), NOT(ISNUMBER(S154))), "Changes to Credibility for Disikes must be a Number",
IF(AND($AL$3, NOT(ISBLANK(T154)), NOT(ISNUMBER(T154))), "Changes to Credibility for Shares must be a Number",
IF(AND($AM$3, NOT(ISBLANK(U154)), NOT(ISNUMBER(U154))), "Changes to Credibility for Flags must be a Number",
IF(AND($AJ$3, NOT(ISBLANK(V154)), NOT(ISNUMBER(V154))), "Number of Likes must be a Number",
IF(AND($AK$3, NOT(ISBLANK(W154)), NOT(ISNUMBER(W154))), "Number of Disikes must be a Number",
IF(AND($AL$3, NOT(ISBLANK(X154)), NOT(ISNUMBER(X154))), "Number of Shares must be a Number",
IF(AND($AM$3, NOT(ISBLANK(Y154)), NOT(ISNUMBER(Y154))), "Number of Flags must be a Number",
IF(AND($AJ$3, NOT(ISBLANK(V154)), V154&lt;0), "Number of Likes cannot be Negative",
IF(AND($AK$3, NOT(ISBLANK(W154)), W154&lt;0), "Number of Disikes cannot be Negative",
IF(AND($AL$3, NOT(ISBLANK(X154)), X154&lt;0), "Number of Shares cannot be Negative",
IF(AND($AM$3, NOT(ISBLANK(Y154)), Y154&lt;0), "Number of Flags cannot be Negative",
IF(AND(CONCATENATE(Z154:AH154)&lt;&gt;"", Z154=""), "Missing 1st Comment Source Name",
IF(AND(CONCATENATE(Z154:AH154)&lt;&gt;"", AB154=""), "Missing 1st Comment Message",
IF(AND($AJ$3, CONCATENATE(Z154:AH154)&lt;&gt;"", AG154=""), "Missing 1st Comment Likes",
IF(AND($AK$3, CONCATENATE(Z154:AH154)&lt;&gt;"", AH154=""), "Missing 1st Comment Dislikes",
IF(AND(CONCATENATE(Z155:AH155)&lt;&gt;"", Z155=""), "Missing 2nd Comment Source Name",
IF(AND(CONCATENATE(Z155:AH155)&lt;&gt;"", AB155=""), "Missing 2nd Comment Message",
IF(AND($AJ$3, CONCATENATE(Z155:AH155)&lt;&gt;"", AG155=""), "Missing 2nd Comment Likes",
IF(AND($AK$3, CONCATENATE(Z155:AH155)&lt;&gt;"", AH155=""), "Missing 2nd Comment Dislikes",
IF(AND(CONCATENATE(Z156:AH156)&lt;&gt;"", Z156=""), "Missing 3rd Comment Source Name",
IF(AND(CONCATENATE(Z156:AH156)&lt;&gt;"", AB156=""), "Missing 3rd Comment Message",
IF(AND($AJ$3, CONCATENATE(Z156:AH156)&lt;&gt;"", AG156=""), "Missing 3rd Comment Likes",
IF(AND($AK$3, CONCATENATE(Z156:AH156)&lt;&gt;"", AH156=""), "Missing 3rd Comment Dislikes", "Valid"
)))))))))))))))))))))))))))))))))</f>
        <v>Unused</v>
      </c>
      <c r="C154" s="246"/>
      <c r="D154" s="297" t="s">
        <v>1275</v>
      </c>
      <c r="E154" s="298"/>
      <c r="F154" s="246"/>
      <c r="G154" s="246"/>
      <c r="H154" s="249"/>
      <c r="I154" s="298"/>
      <c r="J154" s="246"/>
      <c r="K154" s="246"/>
      <c r="L154" s="249"/>
      <c r="M154" s="300"/>
      <c r="N154" s="301"/>
      <c r="O154" s="302"/>
      <c r="P154" s="302"/>
      <c r="Q154" s="303"/>
      <c r="R154" s="304"/>
      <c r="S154" s="302"/>
      <c r="T154" s="302"/>
      <c r="U154" s="303"/>
      <c r="V154" s="304"/>
      <c r="W154" s="302"/>
      <c r="X154" s="302"/>
      <c r="Y154" s="305"/>
      <c r="Z154" s="306"/>
      <c r="AA154" s="249"/>
      <c r="AB154" s="300"/>
      <c r="AC154" s="246"/>
      <c r="AD154" s="246"/>
      <c r="AE154" s="246"/>
      <c r="AF154" s="249"/>
      <c r="AG154" s="307"/>
      <c r="AH154" s="326"/>
      <c r="AI154" s="56"/>
      <c r="AJ154" s="56"/>
      <c r="AK154" s="56"/>
      <c r="AL154" s="56"/>
      <c r="AM154" s="56"/>
      <c r="AN154" s="56"/>
      <c r="AO154" s="56"/>
      <c r="AP154" s="56"/>
      <c r="AQ154" s="56"/>
    </row>
    <row r="155" ht="22.5" customHeight="1">
      <c r="B155" s="277"/>
      <c r="D155" s="309"/>
      <c r="E155" s="277"/>
      <c r="H155" s="273"/>
      <c r="I155" s="277"/>
      <c r="L155" s="273"/>
      <c r="M155" s="277"/>
      <c r="N155" s="279"/>
      <c r="O155" s="280"/>
      <c r="P155" s="280"/>
      <c r="Q155" s="281"/>
      <c r="R155" s="282"/>
      <c r="S155" s="280"/>
      <c r="T155" s="280"/>
      <c r="U155" s="281"/>
      <c r="V155" s="282"/>
      <c r="W155" s="280"/>
      <c r="X155" s="280"/>
      <c r="Y155" s="283"/>
      <c r="Z155" s="310"/>
      <c r="AA155" s="273"/>
      <c r="AB155" s="311"/>
      <c r="AF155" s="273"/>
      <c r="AG155" s="312"/>
      <c r="AH155" s="313"/>
      <c r="AI155" s="56"/>
      <c r="AJ155" s="56"/>
      <c r="AK155" s="56"/>
      <c r="AL155" s="56"/>
      <c r="AM155" s="56"/>
      <c r="AN155" s="56"/>
      <c r="AO155" s="56"/>
      <c r="AP155" s="56"/>
      <c r="AQ155" s="56"/>
    </row>
    <row r="156" ht="22.5" customHeight="1">
      <c r="B156" s="253"/>
      <c r="C156" s="254"/>
      <c r="D156" s="314"/>
      <c r="E156" s="253"/>
      <c r="F156" s="254"/>
      <c r="G156" s="254"/>
      <c r="H156" s="256"/>
      <c r="I156" s="253"/>
      <c r="J156" s="254"/>
      <c r="K156" s="254"/>
      <c r="L156" s="256"/>
      <c r="M156" s="253"/>
      <c r="N156" s="288"/>
      <c r="O156" s="289"/>
      <c r="P156" s="289"/>
      <c r="Q156" s="290"/>
      <c r="R156" s="291"/>
      <c r="S156" s="289"/>
      <c r="T156" s="289"/>
      <c r="U156" s="290"/>
      <c r="V156" s="291"/>
      <c r="W156" s="289"/>
      <c r="X156" s="289"/>
      <c r="Y156" s="292"/>
      <c r="Z156" s="315"/>
      <c r="AA156" s="256"/>
      <c r="AB156" s="316"/>
      <c r="AC156" s="254"/>
      <c r="AD156" s="254"/>
      <c r="AE156" s="254"/>
      <c r="AF156" s="256"/>
      <c r="AG156" s="317"/>
      <c r="AH156" s="318"/>
      <c r="AI156" s="56"/>
      <c r="AJ156" s="56"/>
      <c r="AK156" s="56"/>
      <c r="AL156" s="56"/>
      <c r="AM156" s="56"/>
      <c r="AN156" s="56"/>
      <c r="AO156" s="56"/>
      <c r="AP156" s="56"/>
      <c r="AQ156" s="56"/>
    </row>
    <row r="157" ht="22.5" customHeight="1">
      <c r="B157" s="261" t="str">
        <f>IF(ISBLANK(D157), "Missing ID",
IF(CONCATENATE(E157:AG159)="", "Unused",
IF(AND(ISBLANK(E157), ISBLANK(I157)), "Missing Headline and Content",
IF(ISBLANK(M157), "Missing Is True",
IF(AND(M157&lt;&gt;"Yes", M157&lt;&gt;"No"), "Is True must be Yes or No",
IF(AND($AJ$3, NOT(ISBLANK(N157)), NOT(ISNUMBER(N157))), "Changes to Followers for Likes must be a Number",
IF(AND($AK$3, NOT(ISBLANK(O157)), NOT(ISNUMBER(O157))), "Changes to Followers for Disikes must be a Number",
IF(AND($AL$3, NOT(ISBLANK(P157)), NOT(ISNUMBER(P157))), "Changes to Followers for Shares must be a Number",
IF(AND($AM$3, NOT(ISBLANK(Q157)), NOT(ISNUMBER(Q157))), "Changes to Followers for Flags must be a Number",
IF(AND($AJ$3, NOT(ISBLANK(R157)), NOT(ISNUMBER(R157))), "Changes to Credibility for Likes must be a Number",
IF(AND($AK$3, NOT(ISBLANK(S157)), NOT(ISNUMBER(S157))), "Changes to Credibility for Disikes must be a Number",
IF(AND($AL$3, NOT(ISBLANK(T157)), NOT(ISNUMBER(T157))), "Changes to Credibility for Shares must be a Number",
IF(AND($AM$3, NOT(ISBLANK(U157)), NOT(ISNUMBER(U157))), "Changes to Credibility for Flags must be a Number",
IF(AND($AJ$3, NOT(ISBLANK(V157)), NOT(ISNUMBER(V157))), "Number of Likes must be a Number",
IF(AND($AK$3, NOT(ISBLANK(W157)), NOT(ISNUMBER(W157))), "Number of Disikes must be a Number",
IF(AND($AL$3, NOT(ISBLANK(X157)), NOT(ISNUMBER(X157))), "Number of Shares must be a Number",
IF(AND($AM$3, NOT(ISBLANK(Y157)), NOT(ISNUMBER(Y157))), "Number of Flags must be a Number",
IF(AND($AJ$3, NOT(ISBLANK(V157)), V157&lt;0), "Number of Likes cannot be Negative",
IF(AND($AK$3, NOT(ISBLANK(W157)), W157&lt;0), "Number of Disikes cannot be Negative",
IF(AND($AL$3, NOT(ISBLANK(X157)), X157&lt;0), "Number of Shares cannot be Negative",
IF(AND($AM$3, NOT(ISBLANK(Y157)), Y157&lt;0), "Number of Flags cannot be Negative",
IF(AND(CONCATENATE(Z157:AH157)&lt;&gt;"", Z157=""), "Missing 1st Comment Source Name",
IF(AND(CONCATENATE(Z157:AH157)&lt;&gt;"", AB157=""), "Missing 1st Comment Message",
IF(AND($AJ$3, CONCATENATE(Z157:AH157)&lt;&gt;"", AG157=""), "Missing 1st Comment Likes",
IF(AND($AK$3, CONCATENATE(Z157:AH157)&lt;&gt;"", AH157=""), "Missing 1st Comment Dislikes",
IF(AND(CONCATENATE(Z158:AH158)&lt;&gt;"", Z158=""), "Missing 2nd Comment Source Name",
IF(AND(CONCATENATE(Z158:AH158)&lt;&gt;"", AB158=""), "Missing 2nd Comment Message",
IF(AND($AJ$3, CONCATENATE(Z158:AH158)&lt;&gt;"", AG158=""), "Missing 2nd Comment Likes",
IF(AND($AK$3, CONCATENATE(Z158:AH158)&lt;&gt;"", AH158=""), "Missing 2nd Comment Dislikes",
IF(AND(CONCATENATE(Z159:AH159)&lt;&gt;"", Z159=""), "Missing 3rd Comment Source Name",
IF(AND(CONCATENATE(Z159:AH159)&lt;&gt;"", AB159=""), "Missing 3rd Comment Message",
IF(AND($AJ$3, CONCATENATE(Z159:AH159)&lt;&gt;"", AG159=""), "Missing 3rd Comment Likes",
IF(AND($AK$3, CONCATENATE(Z159:AH159)&lt;&gt;"", AH159=""), "Missing 3rd Comment Dislikes", "Valid"
)))))))))))))))))))))))))))))))))</f>
        <v>Unused</v>
      </c>
      <c r="C157" s="246"/>
      <c r="D157" s="262" t="s">
        <v>1276</v>
      </c>
      <c r="E157" s="263"/>
      <c r="F157" s="246"/>
      <c r="G157" s="246"/>
      <c r="H157" s="249"/>
      <c r="I157" s="263"/>
      <c r="J157" s="246"/>
      <c r="K157" s="246"/>
      <c r="L157" s="249"/>
      <c r="M157" s="265"/>
      <c r="N157" s="319"/>
      <c r="O157" s="320"/>
      <c r="P157" s="320"/>
      <c r="Q157" s="321"/>
      <c r="R157" s="322"/>
      <c r="S157" s="320"/>
      <c r="T157" s="320"/>
      <c r="U157" s="321"/>
      <c r="V157" s="322"/>
      <c r="W157" s="320"/>
      <c r="X157" s="320"/>
      <c r="Y157" s="323"/>
      <c r="Z157" s="271"/>
      <c r="AA157" s="249"/>
      <c r="AB157" s="265"/>
      <c r="AC157" s="246"/>
      <c r="AD157" s="246"/>
      <c r="AE157" s="246"/>
      <c r="AF157" s="249"/>
      <c r="AG157" s="274"/>
      <c r="AH157" s="327"/>
      <c r="AI157" s="56"/>
      <c r="AJ157" s="56"/>
      <c r="AK157" s="56"/>
      <c r="AL157" s="56"/>
      <c r="AM157" s="56"/>
      <c r="AN157" s="56"/>
      <c r="AO157" s="56"/>
      <c r="AP157" s="56"/>
      <c r="AQ157" s="56"/>
    </row>
    <row r="158" ht="22.5" customHeight="1">
      <c r="B158" s="277"/>
      <c r="D158" s="278"/>
      <c r="E158" s="277"/>
      <c r="H158" s="273"/>
      <c r="I158" s="277"/>
      <c r="L158" s="273"/>
      <c r="M158" s="277"/>
      <c r="N158" s="279"/>
      <c r="O158" s="280"/>
      <c r="P158" s="280"/>
      <c r="Q158" s="281"/>
      <c r="R158" s="282"/>
      <c r="S158" s="280"/>
      <c r="T158" s="280"/>
      <c r="U158" s="281"/>
      <c r="V158" s="282"/>
      <c r="W158" s="280"/>
      <c r="X158" s="280"/>
      <c r="Y158" s="283"/>
      <c r="Z158" s="284"/>
      <c r="AA158" s="273"/>
      <c r="AB158" s="272"/>
      <c r="AF158" s="273"/>
      <c r="AG158" s="285"/>
      <c r="AH158" s="325"/>
      <c r="AI158" s="56"/>
      <c r="AJ158" s="56"/>
      <c r="AK158" s="56"/>
      <c r="AL158" s="56"/>
      <c r="AM158" s="56"/>
      <c r="AN158" s="56"/>
      <c r="AO158" s="56"/>
      <c r="AP158" s="56"/>
      <c r="AQ158" s="56"/>
    </row>
    <row r="159" ht="22.5" customHeight="1">
      <c r="B159" s="253"/>
      <c r="C159" s="254"/>
      <c r="D159" s="287"/>
      <c r="E159" s="253"/>
      <c r="F159" s="254"/>
      <c r="G159" s="254"/>
      <c r="H159" s="256"/>
      <c r="I159" s="253"/>
      <c r="J159" s="254"/>
      <c r="K159" s="254"/>
      <c r="L159" s="256"/>
      <c r="M159" s="253"/>
      <c r="N159" s="288"/>
      <c r="O159" s="289"/>
      <c r="P159" s="289"/>
      <c r="Q159" s="290"/>
      <c r="R159" s="291"/>
      <c r="S159" s="289"/>
      <c r="T159" s="289"/>
      <c r="U159" s="290"/>
      <c r="V159" s="291"/>
      <c r="W159" s="289"/>
      <c r="X159" s="289"/>
      <c r="Y159" s="292"/>
      <c r="Z159" s="293"/>
      <c r="AA159" s="256"/>
      <c r="AB159" s="294"/>
      <c r="AC159" s="254"/>
      <c r="AD159" s="254"/>
      <c r="AE159" s="254"/>
      <c r="AF159" s="256"/>
      <c r="AG159" s="295"/>
      <c r="AH159" s="324"/>
      <c r="AI159" s="56"/>
      <c r="AJ159" s="56"/>
      <c r="AK159" s="56"/>
      <c r="AL159" s="56"/>
      <c r="AM159" s="56"/>
      <c r="AN159" s="56"/>
      <c r="AO159" s="56"/>
      <c r="AP159" s="56"/>
      <c r="AQ159" s="56"/>
    </row>
    <row r="160" ht="22.5" customHeight="1">
      <c r="B160" s="261" t="str">
        <f>IF(ISBLANK(D160), "Missing ID",
IF(CONCATENATE(E160:AG162)="", "Unused",
IF(AND(ISBLANK(E160), ISBLANK(I160)), "Missing Headline and Content",
IF(ISBLANK(M160), "Missing Is True",
IF(AND(M160&lt;&gt;"Yes", M160&lt;&gt;"No"), "Is True must be Yes or No",
IF(AND($AJ$3, NOT(ISBLANK(N160)), NOT(ISNUMBER(N160))), "Changes to Followers for Likes must be a Number",
IF(AND($AK$3, NOT(ISBLANK(O160)), NOT(ISNUMBER(O160))), "Changes to Followers for Disikes must be a Number",
IF(AND($AL$3, NOT(ISBLANK(P160)), NOT(ISNUMBER(P160))), "Changes to Followers for Shares must be a Number",
IF(AND($AM$3, NOT(ISBLANK(Q160)), NOT(ISNUMBER(Q160))), "Changes to Followers for Flags must be a Number",
IF(AND($AJ$3, NOT(ISBLANK(R160)), NOT(ISNUMBER(R160))), "Changes to Credibility for Likes must be a Number",
IF(AND($AK$3, NOT(ISBLANK(S160)), NOT(ISNUMBER(S160))), "Changes to Credibility for Disikes must be a Number",
IF(AND($AL$3, NOT(ISBLANK(T160)), NOT(ISNUMBER(T160))), "Changes to Credibility for Shares must be a Number",
IF(AND($AM$3, NOT(ISBLANK(U160)), NOT(ISNUMBER(U160))), "Changes to Credibility for Flags must be a Number",
IF(AND($AJ$3, NOT(ISBLANK(V160)), NOT(ISNUMBER(V160))), "Number of Likes must be a Number",
IF(AND($AK$3, NOT(ISBLANK(W160)), NOT(ISNUMBER(W160))), "Number of Disikes must be a Number",
IF(AND($AL$3, NOT(ISBLANK(X160)), NOT(ISNUMBER(X160))), "Number of Shares must be a Number",
IF(AND($AM$3, NOT(ISBLANK(Y160)), NOT(ISNUMBER(Y160))), "Number of Flags must be a Number",
IF(AND($AJ$3, NOT(ISBLANK(V160)), V160&lt;0), "Number of Likes cannot be Negative",
IF(AND($AK$3, NOT(ISBLANK(W160)), W160&lt;0), "Number of Disikes cannot be Negative",
IF(AND($AL$3, NOT(ISBLANK(X160)), X160&lt;0), "Number of Shares cannot be Negative",
IF(AND($AM$3, NOT(ISBLANK(Y160)), Y160&lt;0), "Number of Flags cannot be Negative",
IF(AND(CONCATENATE(Z160:AH160)&lt;&gt;"", Z160=""), "Missing 1st Comment Source Name",
IF(AND(CONCATENATE(Z160:AH160)&lt;&gt;"", AB160=""), "Missing 1st Comment Message",
IF(AND($AJ$3, CONCATENATE(Z160:AH160)&lt;&gt;"", AG160=""), "Missing 1st Comment Likes",
IF(AND($AK$3, CONCATENATE(Z160:AH160)&lt;&gt;"", AH160=""), "Missing 1st Comment Dislikes",
IF(AND(CONCATENATE(Z161:AH161)&lt;&gt;"", Z161=""), "Missing 2nd Comment Source Name",
IF(AND(CONCATENATE(Z161:AH161)&lt;&gt;"", AB161=""), "Missing 2nd Comment Message",
IF(AND($AJ$3, CONCATENATE(Z161:AH161)&lt;&gt;"", AG161=""), "Missing 2nd Comment Likes",
IF(AND($AK$3, CONCATENATE(Z161:AH161)&lt;&gt;"", AH161=""), "Missing 2nd Comment Dislikes",
IF(AND(CONCATENATE(Z162:AH162)&lt;&gt;"", Z162=""), "Missing 3rd Comment Source Name",
IF(AND(CONCATENATE(Z162:AH162)&lt;&gt;"", AB162=""), "Missing 3rd Comment Message",
IF(AND($AJ$3, CONCATENATE(Z162:AH162)&lt;&gt;"", AG162=""), "Missing 3rd Comment Likes",
IF(AND($AK$3, CONCATENATE(Z162:AH162)&lt;&gt;"", AH162=""), "Missing 3rd Comment Dislikes", "Valid"
)))))))))))))))))))))))))))))))))</f>
        <v>Unused</v>
      </c>
      <c r="C160" s="246"/>
      <c r="D160" s="297" t="s">
        <v>1277</v>
      </c>
      <c r="E160" s="298"/>
      <c r="F160" s="246"/>
      <c r="G160" s="246"/>
      <c r="H160" s="249"/>
      <c r="I160" s="298"/>
      <c r="J160" s="246"/>
      <c r="K160" s="246"/>
      <c r="L160" s="249"/>
      <c r="M160" s="300"/>
      <c r="N160" s="301"/>
      <c r="O160" s="302"/>
      <c r="P160" s="302"/>
      <c r="Q160" s="303"/>
      <c r="R160" s="304"/>
      <c r="S160" s="302"/>
      <c r="T160" s="302"/>
      <c r="U160" s="303"/>
      <c r="V160" s="304"/>
      <c r="W160" s="302"/>
      <c r="X160" s="302"/>
      <c r="Y160" s="305"/>
      <c r="Z160" s="306"/>
      <c r="AA160" s="249"/>
      <c r="AB160" s="300"/>
      <c r="AC160" s="246"/>
      <c r="AD160" s="246"/>
      <c r="AE160" s="246"/>
      <c r="AF160" s="249"/>
      <c r="AG160" s="307"/>
      <c r="AH160" s="326"/>
      <c r="AI160" s="56"/>
      <c r="AJ160" s="56"/>
      <c r="AK160" s="56"/>
      <c r="AL160" s="56"/>
      <c r="AM160" s="56"/>
      <c r="AN160" s="56"/>
      <c r="AO160" s="56"/>
      <c r="AP160" s="56"/>
      <c r="AQ160" s="56"/>
    </row>
    <row r="161" ht="22.5" customHeight="1">
      <c r="B161" s="277"/>
      <c r="D161" s="309"/>
      <c r="E161" s="277"/>
      <c r="H161" s="273"/>
      <c r="I161" s="277"/>
      <c r="L161" s="273"/>
      <c r="M161" s="277"/>
      <c r="N161" s="279"/>
      <c r="O161" s="280"/>
      <c r="P161" s="280"/>
      <c r="Q161" s="281"/>
      <c r="R161" s="282"/>
      <c r="S161" s="280"/>
      <c r="T161" s="280"/>
      <c r="U161" s="281"/>
      <c r="V161" s="282"/>
      <c r="W161" s="280"/>
      <c r="X161" s="280"/>
      <c r="Y161" s="283"/>
      <c r="Z161" s="310"/>
      <c r="AA161" s="273"/>
      <c r="AB161" s="311"/>
      <c r="AF161" s="273"/>
      <c r="AG161" s="312"/>
      <c r="AH161" s="313"/>
      <c r="AI161" s="56"/>
      <c r="AJ161" s="56"/>
      <c r="AK161" s="56"/>
      <c r="AL161" s="56"/>
      <c r="AM161" s="56"/>
      <c r="AN161" s="56"/>
      <c r="AO161" s="56"/>
      <c r="AP161" s="56"/>
      <c r="AQ161" s="56"/>
    </row>
    <row r="162" ht="22.5" customHeight="1">
      <c r="B162" s="253"/>
      <c r="C162" s="254"/>
      <c r="D162" s="314"/>
      <c r="E162" s="253"/>
      <c r="F162" s="254"/>
      <c r="G162" s="254"/>
      <c r="H162" s="256"/>
      <c r="I162" s="253"/>
      <c r="J162" s="254"/>
      <c r="K162" s="254"/>
      <c r="L162" s="256"/>
      <c r="M162" s="253"/>
      <c r="N162" s="288"/>
      <c r="O162" s="289"/>
      <c r="P162" s="289"/>
      <c r="Q162" s="290"/>
      <c r="R162" s="291"/>
      <c r="S162" s="289"/>
      <c r="T162" s="289"/>
      <c r="U162" s="290"/>
      <c r="V162" s="291"/>
      <c r="W162" s="289"/>
      <c r="X162" s="289"/>
      <c r="Y162" s="292"/>
      <c r="Z162" s="315"/>
      <c r="AA162" s="256"/>
      <c r="AB162" s="316"/>
      <c r="AC162" s="254"/>
      <c r="AD162" s="254"/>
      <c r="AE162" s="254"/>
      <c r="AF162" s="256"/>
      <c r="AG162" s="317"/>
      <c r="AH162" s="318"/>
      <c r="AI162" s="56"/>
      <c r="AJ162" s="56"/>
      <c r="AK162" s="56"/>
      <c r="AL162" s="56"/>
      <c r="AM162" s="56"/>
      <c r="AN162" s="56"/>
      <c r="AO162" s="56"/>
      <c r="AP162" s="56"/>
      <c r="AQ162" s="56"/>
    </row>
    <row r="163" ht="22.5" customHeight="1">
      <c r="B163" s="261" t="str">
        <f>IF(ISBLANK(D163), "Missing ID",
IF(CONCATENATE(E163:AG165)="", "Unused",
IF(AND(ISBLANK(E163), ISBLANK(I163)), "Missing Headline and Content",
IF(ISBLANK(M163), "Missing Is True",
IF(AND(M163&lt;&gt;"Yes", M163&lt;&gt;"No"), "Is True must be Yes or No",
IF(AND($AJ$3, NOT(ISBLANK(N163)), NOT(ISNUMBER(N163))), "Changes to Followers for Likes must be a Number",
IF(AND($AK$3, NOT(ISBLANK(O163)), NOT(ISNUMBER(O163))), "Changes to Followers for Disikes must be a Number",
IF(AND($AL$3, NOT(ISBLANK(P163)), NOT(ISNUMBER(P163))), "Changes to Followers for Shares must be a Number",
IF(AND($AM$3, NOT(ISBLANK(Q163)), NOT(ISNUMBER(Q163))), "Changes to Followers for Flags must be a Number",
IF(AND($AJ$3, NOT(ISBLANK(R163)), NOT(ISNUMBER(R163))), "Changes to Credibility for Likes must be a Number",
IF(AND($AK$3, NOT(ISBLANK(S163)), NOT(ISNUMBER(S163))), "Changes to Credibility for Disikes must be a Number",
IF(AND($AL$3, NOT(ISBLANK(T163)), NOT(ISNUMBER(T163))), "Changes to Credibility for Shares must be a Number",
IF(AND($AM$3, NOT(ISBLANK(U163)), NOT(ISNUMBER(U163))), "Changes to Credibility for Flags must be a Number",
IF(AND($AJ$3, NOT(ISBLANK(V163)), NOT(ISNUMBER(V163))), "Number of Likes must be a Number",
IF(AND($AK$3, NOT(ISBLANK(W163)), NOT(ISNUMBER(W163))), "Number of Disikes must be a Number",
IF(AND($AL$3, NOT(ISBLANK(X163)), NOT(ISNUMBER(X163))), "Number of Shares must be a Number",
IF(AND($AM$3, NOT(ISBLANK(Y163)), NOT(ISNUMBER(Y163))), "Number of Flags must be a Number",
IF(AND($AJ$3, NOT(ISBLANK(V163)), V163&lt;0), "Number of Likes cannot be Negative",
IF(AND($AK$3, NOT(ISBLANK(W163)), W163&lt;0), "Number of Disikes cannot be Negative",
IF(AND($AL$3, NOT(ISBLANK(X163)), X163&lt;0), "Number of Shares cannot be Negative",
IF(AND($AM$3, NOT(ISBLANK(Y163)), Y163&lt;0), "Number of Flags cannot be Negative",
IF(AND(CONCATENATE(Z163:AH163)&lt;&gt;"", Z163=""), "Missing 1st Comment Source Name",
IF(AND(CONCATENATE(Z163:AH163)&lt;&gt;"", AB163=""), "Missing 1st Comment Message",
IF(AND($AJ$3, CONCATENATE(Z163:AH163)&lt;&gt;"", AG163=""), "Missing 1st Comment Likes",
IF(AND($AK$3, CONCATENATE(Z163:AH163)&lt;&gt;"", AH163=""), "Missing 1st Comment Dislikes",
IF(AND(CONCATENATE(Z164:AH164)&lt;&gt;"", Z164=""), "Missing 2nd Comment Source Name",
IF(AND(CONCATENATE(Z164:AH164)&lt;&gt;"", AB164=""), "Missing 2nd Comment Message",
IF(AND($AJ$3, CONCATENATE(Z164:AH164)&lt;&gt;"", AG164=""), "Missing 2nd Comment Likes",
IF(AND($AK$3, CONCATENATE(Z164:AH164)&lt;&gt;"", AH164=""), "Missing 2nd Comment Dislikes",
IF(AND(CONCATENATE(Z165:AH165)&lt;&gt;"", Z165=""), "Missing 3rd Comment Source Name",
IF(AND(CONCATENATE(Z165:AH165)&lt;&gt;"", AB165=""), "Missing 3rd Comment Message",
IF(AND($AJ$3, CONCATENATE(Z165:AH165)&lt;&gt;"", AG165=""), "Missing 3rd Comment Likes",
IF(AND($AK$3, CONCATENATE(Z165:AH165)&lt;&gt;"", AH165=""), "Missing 3rd Comment Dislikes", "Valid"
)))))))))))))))))))))))))))))))))</f>
        <v>Unused</v>
      </c>
      <c r="C163" s="246"/>
      <c r="D163" s="262" t="s">
        <v>1278</v>
      </c>
      <c r="E163" s="263"/>
      <c r="F163" s="246"/>
      <c r="G163" s="246"/>
      <c r="H163" s="249"/>
      <c r="I163" s="263"/>
      <c r="J163" s="246"/>
      <c r="K163" s="246"/>
      <c r="L163" s="249"/>
      <c r="M163" s="265"/>
      <c r="N163" s="319"/>
      <c r="O163" s="320"/>
      <c r="P163" s="320"/>
      <c r="Q163" s="321"/>
      <c r="R163" s="322"/>
      <c r="S163" s="320"/>
      <c r="T163" s="320"/>
      <c r="U163" s="321"/>
      <c r="V163" s="322"/>
      <c r="W163" s="320"/>
      <c r="X163" s="320"/>
      <c r="Y163" s="323"/>
      <c r="Z163" s="271"/>
      <c r="AA163" s="249"/>
      <c r="AB163" s="265"/>
      <c r="AC163" s="246"/>
      <c r="AD163" s="246"/>
      <c r="AE163" s="246"/>
      <c r="AF163" s="249"/>
      <c r="AG163" s="274"/>
      <c r="AH163" s="327"/>
      <c r="AI163" s="56"/>
      <c r="AJ163" s="56"/>
      <c r="AK163" s="56"/>
      <c r="AL163" s="56"/>
      <c r="AM163" s="56"/>
      <c r="AN163" s="56"/>
      <c r="AO163" s="56"/>
      <c r="AP163" s="56"/>
      <c r="AQ163" s="56"/>
    </row>
    <row r="164" ht="22.5" customHeight="1">
      <c r="B164" s="277"/>
      <c r="D164" s="278"/>
      <c r="E164" s="277"/>
      <c r="H164" s="273"/>
      <c r="I164" s="277"/>
      <c r="L164" s="273"/>
      <c r="M164" s="277"/>
      <c r="N164" s="279"/>
      <c r="O164" s="280"/>
      <c r="P164" s="280"/>
      <c r="Q164" s="281"/>
      <c r="R164" s="282"/>
      <c r="S164" s="280"/>
      <c r="T164" s="280"/>
      <c r="U164" s="281"/>
      <c r="V164" s="282"/>
      <c r="W164" s="280"/>
      <c r="X164" s="280"/>
      <c r="Y164" s="283"/>
      <c r="Z164" s="284"/>
      <c r="AA164" s="273"/>
      <c r="AB164" s="272"/>
      <c r="AF164" s="273"/>
      <c r="AG164" s="285"/>
      <c r="AH164" s="325"/>
      <c r="AI164" s="56"/>
      <c r="AJ164" s="56"/>
      <c r="AK164" s="56"/>
      <c r="AL164" s="56"/>
      <c r="AM164" s="56"/>
      <c r="AN164" s="56"/>
      <c r="AO164" s="56"/>
      <c r="AP164" s="56"/>
      <c r="AQ164" s="56"/>
    </row>
    <row r="165" ht="22.5" customHeight="1">
      <c r="B165" s="253"/>
      <c r="C165" s="254"/>
      <c r="D165" s="287"/>
      <c r="E165" s="253"/>
      <c r="F165" s="254"/>
      <c r="G165" s="254"/>
      <c r="H165" s="256"/>
      <c r="I165" s="253"/>
      <c r="J165" s="254"/>
      <c r="K165" s="254"/>
      <c r="L165" s="256"/>
      <c r="M165" s="253"/>
      <c r="N165" s="288"/>
      <c r="O165" s="289"/>
      <c r="P165" s="289"/>
      <c r="Q165" s="290"/>
      <c r="R165" s="291"/>
      <c r="S165" s="289"/>
      <c r="T165" s="289"/>
      <c r="U165" s="290"/>
      <c r="V165" s="291"/>
      <c r="W165" s="289"/>
      <c r="X165" s="289"/>
      <c r="Y165" s="292"/>
      <c r="Z165" s="293"/>
      <c r="AA165" s="256"/>
      <c r="AB165" s="294"/>
      <c r="AC165" s="254"/>
      <c r="AD165" s="254"/>
      <c r="AE165" s="254"/>
      <c r="AF165" s="256"/>
      <c r="AG165" s="295"/>
      <c r="AH165" s="324"/>
      <c r="AI165" s="56"/>
      <c r="AJ165" s="56"/>
      <c r="AK165" s="56"/>
      <c r="AL165" s="56"/>
      <c r="AM165" s="56"/>
      <c r="AN165" s="56"/>
      <c r="AO165" s="56"/>
      <c r="AP165" s="56"/>
      <c r="AQ165" s="56"/>
    </row>
    <row r="166" ht="22.5" customHeight="1">
      <c r="B166" s="261" t="str">
        <f>IF(ISBLANK(D166), "Missing ID",
IF(CONCATENATE(E166:AG168)="", "Unused",
IF(AND(ISBLANK(E166), ISBLANK(I166)), "Missing Headline and Content",
IF(ISBLANK(M166), "Missing Is True",
IF(AND(M166&lt;&gt;"Yes", M166&lt;&gt;"No"), "Is True must be Yes or No",
IF(AND($AJ$3, NOT(ISBLANK(N166)), NOT(ISNUMBER(N166))), "Changes to Followers for Likes must be a Number",
IF(AND($AK$3, NOT(ISBLANK(O166)), NOT(ISNUMBER(O166))), "Changes to Followers for Disikes must be a Number",
IF(AND($AL$3, NOT(ISBLANK(P166)), NOT(ISNUMBER(P166))), "Changes to Followers for Shares must be a Number",
IF(AND($AM$3, NOT(ISBLANK(Q166)), NOT(ISNUMBER(Q166))), "Changes to Followers for Flags must be a Number",
IF(AND($AJ$3, NOT(ISBLANK(R166)), NOT(ISNUMBER(R166))), "Changes to Credibility for Likes must be a Number",
IF(AND($AK$3, NOT(ISBLANK(S166)), NOT(ISNUMBER(S166))), "Changes to Credibility for Disikes must be a Number",
IF(AND($AL$3, NOT(ISBLANK(T166)), NOT(ISNUMBER(T166))), "Changes to Credibility for Shares must be a Number",
IF(AND($AM$3, NOT(ISBLANK(U166)), NOT(ISNUMBER(U166))), "Changes to Credibility for Flags must be a Number",
IF(AND($AJ$3, NOT(ISBLANK(V166)), NOT(ISNUMBER(V166))), "Number of Likes must be a Number",
IF(AND($AK$3, NOT(ISBLANK(W166)), NOT(ISNUMBER(W166))), "Number of Disikes must be a Number",
IF(AND($AL$3, NOT(ISBLANK(X166)), NOT(ISNUMBER(X166))), "Number of Shares must be a Number",
IF(AND($AM$3, NOT(ISBLANK(Y166)), NOT(ISNUMBER(Y166))), "Number of Flags must be a Number",
IF(AND($AJ$3, NOT(ISBLANK(V166)), V166&lt;0), "Number of Likes cannot be Negative",
IF(AND($AK$3, NOT(ISBLANK(W166)), W166&lt;0), "Number of Disikes cannot be Negative",
IF(AND($AL$3, NOT(ISBLANK(X166)), X166&lt;0), "Number of Shares cannot be Negative",
IF(AND($AM$3, NOT(ISBLANK(Y166)), Y166&lt;0), "Number of Flags cannot be Negative",
IF(AND(CONCATENATE(Z166:AH166)&lt;&gt;"", Z166=""), "Missing 1st Comment Source Name",
IF(AND(CONCATENATE(Z166:AH166)&lt;&gt;"", AB166=""), "Missing 1st Comment Message",
IF(AND($AJ$3, CONCATENATE(Z166:AH166)&lt;&gt;"", AG166=""), "Missing 1st Comment Likes",
IF(AND($AK$3, CONCATENATE(Z166:AH166)&lt;&gt;"", AH166=""), "Missing 1st Comment Dislikes",
IF(AND(CONCATENATE(Z167:AH167)&lt;&gt;"", Z167=""), "Missing 2nd Comment Source Name",
IF(AND(CONCATENATE(Z167:AH167)&lt;&gt;"", AB167=""), "Missing 2nd Comment Message",
IF(AND($AJ$3, CONCATENATE(Z167:AH167)&lt;&gt;"", AG167=""), "Missing 2nd Comment Likes",
IF(AND($AK$3, CONCATENATE(Z167:AH167)&lt;&gt;"", AH167=""), "Missing 2nd Comment Dislikes",
IF(AND(CONCATENATE(Z168:AH168)&lt;&gt;"", Z168=""), "Missing 3rd Comment Source Name",
IF(AND(CONCATENATE(Z168:AH168)&lt;&gt;"", AB168=""), "Missing 3rd Comment Message",
IF(AND($AJ$3, CONCATENATE(Z168:AH168)&lt;&gt;"", AG168=""), "Missing 3rd Comment Likes",
IF(AND($AK$3, CONCATENATE(Z168:AH168)&lt;&gt;"", AH168=""), "Missing 3rd Comment Dislikes", "Valid"
)))))))))))))))))))))))))))))))))</f>
        <v>Unused</v>
      </c>
      <c r="C166" s="246"/>
      <c r="D166" s="297" t="s">
        <v>1279</v>
      </c>
      <c r="E166" s="298"/>
      <c r="F166" s="246"/>
      <c r="G166" s="246"/>
      <c r="H166" s="249"/>
      <c r="I166" s="298"/>
      <c r="J166" s="246"/>
      <c r="K166" s="246"/>
      <c r="L166" s="249"/>
      <c r="M166" s="300"/>
      <c r="N166" s="301"/>
      <c r="O166" s="302"/>
      <c r="P166" s="302"/>
      <c r="Q166" s="303"/>
      <c r="R166" s="304"/>
      <c r="S166" s="302"/>
      <c r="T166" s="302"/>
      <c r="U166" s="303"/>
      <c r="V166" s="304"/>
      <c r="W166" s="302"/>
      <c r="X166" s="302"/>
      <c r="Y166" s="305"/>
      <c r="Z166" s="306"/>
      <c r="AA166" s="249"/>
      <c r="AB166" s="300"/>
      <c r="AC166" s="246"/>
      <c r="AD166" s="246"/>
      <c r="AE166" s="246"/>
      <c r="AF166" s="249"/>
      <c r="AG166" s="307"/>
      <c r="AH166" s="326"/>
      <c r="AI166" s="56"/>
      <c r="AJ166" s="56"/>
      <c r="AK166" s="56"/>
      <c r="AL166" s="56"/>
      <c r="AM166" s="56"/>
      <c r="AN166" s="56"/>
      <c r="AO166" s="56"/>
      <c r="AP166" s="56"/>
      <c r="AQ166" s="56"/>
    </row>
    <row r="167" ht="22.5" customHeight="1">
      <c r="B167" s="277"/>
      <c r="D167" s="309"/>
      <c r="E167" s="277"/>
      <c r="H167" s="273"/>
      <c r="I167" s="277"/>
      <c r="L167" s="273"/>
      <c r="M167" s="277"/>
      <c r="N167" s="279"/>
      <c r="O167" s="280"/>
      <c r="P167" s="280"/>
      <c r="Q167" s="281"/>
      <c r="R167" s="282"/>
      <c r="S167" s="280"/>
      <c r="T167" s="280"/>
      <c r="U167" s="281"/>
      <c r="V167" s="282"/>
      <c r="W167" s="280"/>
      <c r="X167" s="280"/>
      <c r="Y167" s="283"/>
      <c r="Z167" s="310"/>
      <c r="AA167" s="273"/>
      <c r="AB167" s="311"/>
      <c r="AF167" s="273"/>
      <c r="AG167" s="312"/>
      <c r="AH167" s="313"/>
      <c r="AI167" s="56"/>
      <c r="AJ167" s="56"/>
      <c r="AK167" s="56"/>
      <c r="AL167" s="56"/>
      <c r="AM167" s="56"/>
      <c r="AN167" s="56"/>
      <c r="AO167" s="56"/>
      <c r="AP167" s="56"/>
      <c r="AQ167" s="56"/>
    </row>
    <row r="168" ht="22.5" customHeight="1">
      <c r="B168" s="253"/>
      <c r="C168" s="254"/>
      <c r="D168" s="314"/>
      <c r="E168" s="253"/>
      <c r="F168" s="254"/>
      <c r="G168" s="254"/>
      <c r="H168" s="256"/>
      <c r="I168" s="253"/>
      <c r="J168" s="254"/>
      <c r="K168" s="254"/>
      <c r="L168" s="256"/>
      <c r="M168" s="253"/>
      <c r="N168" s="288"/>
      <c r="O168" s="289"/>
      <c r="P168" s="289"/>
      <c r="Q168" s="290"/>
      <c r="R168" s="291"/>
      <c r="S168" s="289"/>
      <c r="T168" s="289"/>
      <c r="U168" s="290"/>
      <c r="V168" s="291"/>
      <c r="W168" s="289"/>
      <c r="X168" s="289"/>
      <c r="Y168" s="292"/>
      <c r="Z168" s="315"/>
      <c r="AA168" s="256"/>
      <c r="AB168" s="316"/>
      <c r="AC168" s="254"/>
      <c r="AD168" s="254"/>
      <c r="AE168" s="254"/>
      <c r="AF168" s="256"/>
      <c r="AG168" s="317"/>
      <c r="AH168" s="318"/>
      <c r="AI168" s="56"/>
      <c r="AJ168" s="56"/>
      <c r="AK168" s="56"/>
      <c r="AL168" s="56"/>
      <c r="AM168" s="56"/>
      <c r="AN168" s="56"/>
      <c r="AO168" s="56"/>
      <c r="AP168" s="56"/>
      <c r="AQ168" s="56"/>
    </row>
    <row r="169" ht="22.5" customHeight="1">
      <c r="B169" s="261" t="str">
        <f>IF(ISBLANK(D169), "Missing ID",
IF(CONCATENATE(E169:AG171)="", "Unused",
IF(AND(ISBLANK(E169), ISBLANK(I169)), "Missing Headline and Content",
IF(ISBLANK(M169), "Missing Is True",
IF(AND(M169&lt;&gt;"Yes", M169&lt;&gt;"No"), "Is True must be Yes or No",
IF(AND($AJ$3, NOT(ISBLANK(N169)), NOT(ISNUMBER(N169))), "Changes to Followers for Likes must be a Number",
IF(AND($AK$3, NOT(ISBLANK(O169)), NOT(ISNUMBER(O169))), "Changes to Followers for Disikes must be a Number",
IF(AND($AL$3, NOT(ISBLANK(P169)), NOT(ISNUMBER(P169))), "Changes to Followers for Shares must be a Number",
IF(AND($AM$3, NOT(ISBLANK(Q169)), NOT(ISNUMBER(Q169))), "Changes to Followers for Flags must be a Number",
IF(AND($AJ$3, NOT(ISBLANK(R169)), NOT(ISNUMBER(R169))), "Changes to Credibility for Likes must be a Number",
IF(AND($AK$3, NOT(ISBLANK(S169)), NOT(ISNUMBER(S169))), "Changes to Credibility for Disikes must be a Number",
IF(AND($AL$3, NOT(ISBLANK(T169)), NOT(ISNUMBER(T169))), "Changes to Credibility for Shares must be a Number",
IF(AND($AM$3, NOT(ISBLANK(U169)), NOT(ISNUMBER(U169))), "Changes to Credibility for Flags must be a Number",
IF(AND($AJ$3, NOT(ISBLANK(V169)), NOT(ISNUMBER(V169))), "Number of Likes must be a Number",
IF(AND($AK$3, NOT(ISBLANK(W169)), NOT(ISNUMBER(W169))), "Number of Disikes must be a Number",
IF(AND($AL$3, NOT(ISBLANK(X169)), NOT(ISNUMBER(X169))), "Number of Shares must be a Number",
IF(AND($AM$3, NOT(ISBLANK(Y169)), NOT(ISNUMBER(Y169))), "Number of Flags must be a Number",
IF(AND($AJ$3, NOT(ISBLANK(V169)), V169&lt;0), "Number of Likes cannot be Negative",
IF(AND($AK$3, NOT(ISBLANK(W169)), W169&lt;0), "Number of Disikes cannot be Negative",
IF(AND($AL$3, NOT(ISBLANK(X169)), X169&lt;0), "Number of Shares cannot be Negative",
IF(AND($AM$3, NOT(ISBLANK(Y169)), Y169&lt;0), "Number of Flags cannot be Negative",
IF(AND(CONCATENATE(Z169:AH169)&lt;&gt;"", Z169=""), "Missing 1st Comment Source Name",
IF(AND(CONCATENATE(Z169:AH169)&lt;&gt;"", AB169=""), "Missing 1st Comment Message",
IF(AND($AJ$3, CONCATENATE(Z169:AH169)&lt;&gt;"", AG169=""), "Missing 1st Comment Likes",
IF(AND($AK$3, CONCATENATE(Z169:AH169)&lt;&gt;"", AH169=""), "Missing 1st Comment Dislikes",
IF(AND(CONCATENATE(Z170:AH170)&lt;&gt;"", Z170=""), "Missing 2nd Comment Source Name",
IF(AND(CONCATENATE(Z170:AH170)&lt;&gt;"", AB170=""), "Missing 2nd Comment Message",
IF(AND($AJ$3, CONCATENATE(Z170:AH170)&lt;&gt;"", AG170=""), "Missing 2nd Comment Likes",
IF(AND($AK$3, CONCATENATE(Z170:AH170)&lt;&gt;"", AH170=""), "Missing 2nd Comment Dislikes",
IF(AND(CONCATENATE(Z171:AH171)&lt;&gt;"", Z171=""), "Missing 3rd Comment Source Name",
IF(AND(CONCATENATE(Z171:AH171)&lt;&gt;"", AB171=""), "Missing 3rd Comment Message",
IF(AND($AJ$3, CONCATENATE(Z171:AH171)&lt;&gt;"", AG171=""), "Missing 3rd Comment Likes",
IF(AND($AK$3, CONCATENATE(Z171:AH171)&lt;&gt;"", AH171=""), "Missing 3rd Comment Dislikes", "Valid"
)))))))))))))))))))))))))))))))))</f>
        <v>Unused</v>
      </c>
      <c r="C169" s="246"/>
      <c r="D169" s="262" t="s">
        <v>1280</v>
      </c>
      <c r="E169" s="263"/>
      <c r="F169" s="246"/>
      <c r="G169" s="246"/>
      <c r="H169" s="249"/>
      <c r="I169" s="263"/>
      <c r="J169" s="246"/>
      <c r="K169" s="246"/>
      <c r="L169" s="249"/>
      <c r="M169" s="265"/>
      <c r="N169" s="319"/>
      <c r="O169" s="320"/>
      <c r="P169" s="320"/>
      <c r="Q169" s="321"/>
      <c r="R169" s="322"/>
      <c r="S169" s="320"/>
      <c r="T169" s="320"/>
      <c r="U169" s="321"/>
      <c r="V169" s="322"/>
      <c r="W169" s="320"/>
      <c r="X169" s="320"/>
      <c r="Y169" s="323"/>
      <c r="Z169" s="271"/>
      <c r="AA169" s="249"/>
      <c r="AB169" s="265"/>
      <c r="AC169" s="246"/>
      <c r="AD169" s="246"/>
      <c r="AE169" s="246"/>
      <c r="AF169" s="249"/>
      <c r="AG169" s="274"/>
      <c r="AH169" s="327"/>
      <c r="AI169" s="56"/>
      <c r="AJ169" s="56"/>
      <c r="AK169" s="56"/>
      <c r="AL169" s="56"/>
      <c r="AM169" s="56"/>
      <c r="AN169" s="56"/>
      <c r="AO169" s="56"/>
      <c r="AP169" s="56"/>
      <c r="AQ169" s="56"/>
    </row>
    <row r="170" ht="22.5" customHeight="1">
      <c r="B170" s="277"/>
      <c r="D170" s="278"/>
      <c r="E170" s="277"/>
      <c r="H170" s="273"/>
      <c r="I170" s="277"/>
      <c r="L170" s="273"/>
      <c r="M170" s="277"/>
      <c r="N170" s="279"/>
      <c r="O170" s="280"/>
      <c r="P170" s="280"/>
      <c r="Q170" s="281"/>
      <c r="R170" s="282"/>
      <c r="S170" s="280"/>
      <c r="T170" s="280"/>
      <c r="U170" s="281"/>
      <c r="V170" s="282"/>
      <c r="W170" s="280"/>
      <c r="X170" s="280"/>
      <c r="Y170" s="283"/>
      <c r="Z170" s="284"/>
      <c r="AA170" s="273"/>
      <c r="AB170" s="272"/>
      <c r="AF170" s="273"/>
      <c r="AG170" s="285"/>
      <c r="AH170" s="325"/>
      <c r="AI170" s="56"/>
      <c r="AJ170" s="56"/>
      <c r="AK170" s="56"/>
      <c r="AL170" s="56"/>
      <c r="AM170" s="56"/>
      <c r="AN170" s="56"/>
      <c r="AO170" s="56"/>
      <c r="AP170" s="56"/>
      <c r="AQ170" s="56"/>
    </row>
    <row r="171" ht="22.5" customHeight="1">
      <c r="B171" s="253"/>
      <c r="C171" s="254"/>
      <c r="D171" s="287"/>
      <c r="E171" s="253"/>
      <c r="F171" s="254"/>
      <c r="G171" s="254"/>
      <c r="H171" s="256"/>
      <c r="I171" s="253"/>
      <c r="J171" s="254"/>
      <c r="K171" s="254"/>
      <c r="L171" s="256"/>
      <c r="M171" s="253"/>
      <c r="N171" s="288"/>
      <c r="O171" s="289"/>
      <c r="P171" s="289"/>
      <c r="Q171" s="290"/>
      <c r="R171" s="291"/>
      <c r="S171" s="289"/>
      <c r="T171" s="289"/>
      <c r="U171" s="290"/>
      <c r="V171" s="291"/>
      <c r="W171" s="289"/>
      <c r="X171" s="289"/>
      <c r="Y171" s="292"/>
      <c r="Z171" s="293"/>
      <c r="AA171" s="256"/>
      <c r="AB171" s="294"/>
      <c r="AC171" s="254"/>
      <c r="AD171" s="254"/>
      <c r="AE171" s="254"/>
      <c r="AF171" s="256"/>
      <c r="AG171" s="295"/>
      <c r="AH171" s="324"/>
      <c r="AI171" s="56"/>
      <c r="AJ171" s="56"/>
      <c r="AK171" s="56"/>
      <c r="AL171" s="56"/>
      <c r="AM171" s="56"/>
      <c r="AN171" s="56"/>
      <c r="AO171" s="56"/>
      <c r="AP171" s="56"/>
      <c r="AQ171" s="56"/>
    </row>
    <row r="172" ht="22.5" customHeight="1">
      <c r="B172" s="261" t="str">
        <f>IF(ISBLANK(D172), "Missing ID",
IF(CONCATENATE(E172:AG174)="", "Unused",
IF(AND(ISBLANK(E172), ISBLANK(I172)), "Missing Headline and Content",
IF(ISBLANK(M172), "Missing Is True",
IF(AND(M172&lt;&gt;"Yes", M172&lt;&gt;"No"), "Is True must be Yes or No",
IF(AND($AJ$3, NOT(ISBLANK(N172)), NOT(ISNUMBER(N172))), "Changes to Followers for Likes must be a Number",
IF(AND($AK$3, NOT(ISBLANK(O172)), NOT(ISNUMBER(O172))), "Changes to Followers for Disikes must be a Number",
IF(AND($AL$3, NOT(ISBLANK(P172)), NOT(ISNUMBER(P172))), "Changes to Followers for Shares must be a Number",
IF(AND($AM$3, NOT(ISBLANK(Q172)), NOT(ISNUMBER(Q172))), "Changes to Followers for Flags must be a Number",
IF(AND($AJ$3, NOT(ISBLANK(R172)), NOT(ISNUMBER(R172))), "Changes to Credibility for Likes must be a Number",
IF(AND($AK$3, NOT(ISBLANK(S172)), NOT(ISNUMBER(S172))), "Changes to Credibility for Disikes must be a Number",
IF(AND($AL$3, NOT(ISBLANK(T172)), NOT(ISNUMBER(T172))), "Changes to Credibility for Shares must be a Number",
IF(AND($AM$3, NOT(ISBLANK(U172)), NOT(ISNUMBER(U172))), "Changes to Credibility for Flags must be a Number",
IF(AND($AJ$3, NOT(ISBLANK(V172)), NOT(ISNUMBER(V172))), "Number of Likes must be a Number",
IF(AND($AK$3, NOT(ISBLANK(W172)), NOT(ISNUMBER(W172))), "Number of Disikes must be a Number",
IF(AND($AL$3, NOT(ISBLANK(X172)), NOT(ISNUMBER(X172))), "Number of Shares must be a Number",
IF(AND($AM$3, NOT(ISBLANK(Y172)), NOT(ISNUMBER(Y172))), "Number of Flags must be a Number",
IF(AND($AJ$3, NOT(ISBLANK(V172)), V172&lt;0), "Number of Likes cannot be Negative",
IF(AND($AK$3, NOT(ISBLANK(W172)), W172&lt;0), "Number of Disikes cannot be Negative",
IF(AND($AL$3, NOT(ISBLANK(X172)), X172&lt;0), "Number of Shares cannot be Negative",
IF(AND($AM$3, NOT(ISBLANK(Y172)), Y172&lt;0), "Number of Flags cannot be Negative",
IF(AND(CONCATENATE(Z172:AH172)&lt;&gt;"", Z172=""), "Missing 1st Comment Source Name",
IF(AND(CONCATENATE(Z172:AH172)&lt;&gt;"", AB172=""), "Missing 1st Comment Message",
IF(AND($AJ$3, CONCATENATE(Z172:AH172)&lt;&gt;"", AG172=""), "Missing 1st Comment Likes",
IF(AND($AK$3, CONCATENATE(Z172:AH172)&lt;&gt;"", AH172=""), "Missing 1st Comment Dislikes",
IF(AND(CONCATENATE(Z173:AH173)&lt;&gt;"", Z173=""), "Missing 2nd Comment Source Name",
IF(AND(CONCATENATE(Z173:AH173)&lt;&gt;"", AB173=""), "Missing 2nd Comment Message",
IF(AND($AJ$3, CONCATENATE(Z173:AH173)&lt;&gt;"", AG173=""), "Missing 2nd Comment Likes",
IF(AND($AK$3, CONCATENATE(Z173:AH173)&lt;&gt;"", AH173=""), "Missing 2nd Comment Dislikes",
IF(AND(CONCATENATE(Z174:AH174)&lt;&gt;"", Z174=""), "Missing 3rd Comment Source Name",
IF(AND(CONCATENATE(Z174:AH174)&lt;&gt;"", AB174=""), "Missing 3rd Comment Message",
IF(AND($AJ$3, CONCATENATE(Z174:AH174)&lt;&gt;"", AG174=""), "Missing 3rd Comment Likes",
IF(AND($AK$3, CONCATENATE(Z174:AH174)&lt;&gt;"", AH174=""), "Missing 3rd Comment Dislikes", "Valid"
)))))))))))))))))))))))))))))))))</f>
        <v>Unused</v>
      </c>
      <c r="C172" s="246"/>
      <c r="D172" s="297" t="s">
        <v>1281</v>
      </c>
      <c r="E172" s="298"/>
      <c r="F172" s="246"/>
      <c r="G172" s="246"/>
      <c r="H172" s="249"/>
      <c r="I172" s="298"/>
      <c r="J172" s="246"/>
      <c r="K172" s="246"/>
      <c r="L172" s="249"/>
      <c r="M172" s="300"/>
      <c r="N172" s="301"/>
      <c r="O172" s="302"/>
      <c r="P172" s="302"/>
      <c r="Q172" s="303"/>
      <c r="R172" s="304"/>
      <c r="S172" s="302"/>
      <c r="T172" s="302"/>
      <c r="U172" s="303"/>
      <c r="V172" s="304"/>
      <c r="W172" s="302"/>
      <c r="X172" s="302"/>
      <c r="Y172" s="305"/>
      <c r="Z172" s="306"/>
      <c r="AA172" s="249"/>
      <c r="AB172" s="300"/>
      <c r="AC172" s="246"/>
      <c r="AD172" s="246"/>
      <c r="AE172" s="246"/>
      <c r="AF172" s="249"/>
      <c r="AG172" s="307"/>
      <c r="AH172" s="326"/>
      <c r="AI172" s="56"/>
      <c r="AJ172" s="56"/>
      <c r="AK172" s="56"/>
      <c r="AL172" s="56"/>
      <c r="AM172" s="56"/>
      <c r="AN172" s="56"/>
      <c r="AO172" s="56"/>
      <c r="AP172" s="56"/>
      <c r="AQ172" s="56"/>
    </row>
    <row r="173" ht="22.5" customHeight="1">
      <c r="B173" s="277"/>
      <c r="D173" s="309"/>
      <c r="E173" s="277"/>
      <c r="H173" s="273"/>
      <c r="I173" s="277"/>
      <c r="L173" s="273"/>
      <c r="M173" s="277"/>
      <c r="N173" s="279"/>
      <c r="O173" s="280"/>
      <c r="P173" s="280"/>
      <c r="Q173" s="281"/>
      <c r="R173" s="282"/>
      <c r="S173" s="280"/>
      <c r="T173" s="280"/>
      <c r="U173" s="281"/>
      <c r="V173" s="282"/>
      <c r="W173" s="280"/>
      <c r="X173" s="280"/>
      <c r="Y173" s="283"/>
      <c r="Z173" s="310"/>
      <c r="AA173" s="273"/>
      <c r="AB173" s="311"/>
      <c r="AF173" s="273"/>
      <c r="AG173" s="312"/>
      <c r="AH173" s="313"/>
      <c r="AI173" s="56"/>
      <c r="AJ173" s="56"/>
      <c r="AK173" s="56"/>
      <c r="AL173" s="56"/>
      <c r="AM173" s="56"/>
      <c r="AN173" s="56"/>
      <c r="AO173" s="56"/>
      <c r="AP173" s="56"/>
      <c r="AQ173" s="56"/>
    </row>
    <row r="174" ht="22.5" customHeight="1">
      <c r="B174" s="253"/>
      <c r="C174" s="254"/>
      <c r="D174" s="314"/>
      <c r="E174" s="253"/>
      <c r="F174" s="254"/>
      <c r="G174" s="254"/>
      <c r="H174" s="256"/>
      <c r="I174" s="253"/>
      <c r="J174" s="254"/>
      <c r="K174" s="254"/>
      <c r="L174" s="256"/>
      <c r="M174" s="253"/>
      <c r="N174" s="288"/>
      <c r="O174" s="289"/>
      <c r="P174" s="289"/>
      <c r="Q174" s="290"/>
      <c r="R174" s="291"/>
      <c r="S174" s="289"/>
      <c r="T174" s="289"/>
      <c r="U174" s="290"/>
      <c r="V174" s="291"/>
      <c r="W174" s="289"/>
      <c r="X174" s="289"/>
      <c r="Y174" s="292"/>
      <c r="Z174" s="315"/>
      <c r="AA174" s="256"/>
      <c r="AB174" s="316"/>
      <c r="AC174" s="254"/>
      <c r="AD174" s="254"/>
      <c r="AE174" s="254"/>
      <c r="AF174" s="256"/>
      <c r="AG174" s="317"/>
      <c r="AH174" s="318"/>
      <c r="AI174" s="56"/>
      <c r="AJ174" s="56"/>
      <c r="AK174" s="56"/>
      <c r="AL174" s="56"/>
      <c r="AM174" s="56"/>
      <c r="AN174" s="56"/>
      <c r="AO174" s="56"/>
      <c r="AP174" s="56"/>
      <c r="AQ174" s="56"/>
    </row>
    <row r="175" ht="22.5" customHeight="1">
      <c r="B175" s="261" t="str">
        <f>IF(ISBLANK(D175), "Missing ID",
IF(CONCATENATE(E175:AG177)="", "Unused",
IF(AND(ISBLANK(E175), ISBLANK(I175)), "Missing Headline and Content",
IF(ISBLANK(M175), "Missing Is True",
IF(AND(M175&lt;&gt;"Yes", M175&lt;&gt;"No"), "Is True must be Yes or No",
IF(AND($AJ$3, NOT(ISBLANK(N175)), NOT(ISNUMBER(N175))), "Changes to Followers for Likes must be a Number",
IF(AND($AK$3, NOT(ISBLANK(O175)), NOT(ISNUMBER(O175))), "Changes to Followers for Disikes must be a Number",
IF(AND($AL$3, NOT(ISBLANK(P175)), NOT(ISNUMBER(P175))), "Changes to Followers for Shares must be a Number",
IF(AND($AM$3, NOT(ISBLANK(Q175)), NOT(ISNUMBER(Q175))), "Changes to Followers for Flags must be a Number",
IF(AND($AJ$3, NOT(ISBLANK(R175)), NOT(ISNUMBER(R175))), "Changes to Credibility for Likes must be a Number",
IF(AND($AK$3, NOT(ISBLANK(S175)), NOT(ISNUMBER(S175))), "Changes to Credibility for Disikes must be a Number",
IF(AND($AL$3, NOT(ISBLANK(T175)), NOT(ISNUMBER(T175))), "Changes to Credibility for Shares must be a Number",
IF(AND($AM$3, NOT(ISBLANK(U175)), NOT(ISNUMBER(U175))), "Changes to Credibility for Flags must be a Number",
IF(AND($AJ$3, NOT(ISBLANK(V175)), NOT(ISNUMBER(V175))), "Number of Likes must be a Number",
IF(AND($AK$3, NOT(ISBLANK(W175)), NOT(ISNUMBER(W175))), "Number of Disikes must be a Number",
IF(AND($AL$3, NOT(ISBLANK(X175)), NOT(ISNUMBER(X175))), "Number of Shares must be a Number",
IF(AND($AM$3, NOT(ISBLANK(Y175)), NOT(ISNUMBER(Y175))), "Number of Flags must be a Number",
IF(AND($AJ$3, NOT(ISBLANK(V175)), V175&lt;0), "Number of Likes cannot be Negative",
IF(AND($AK$3, NOT(ISBLANK(W175)), W175&lt;0), "Number of Disikes cannot be Negative",
IF(AND($AL$3, NOT(ISBLANK(X175)), X175&lt;0), "Number of Shares cannot be Negative",
IF(AND($AM$3, NOT(ISBLANK(Y175)), Y175&lt;0), "Number of Flags cannot be Negative",
IF(AND(CONCATENATE(Z175:AH175)&lt;&gt;"", Z175=""), "Missing 1st Comment Source Name",
IF(AND(CONCATENATE(Z175:AH175)&lt;&gt;"", AB175=""), "Missing 1st Comment Message",
IF(AND($AJ$3, CONCATENATE(Z175:AH175)&lt;&gt;"", AG175=""), "Missing 1st Comment Likes",
IF(AND($AK$3, CONCATENATE(Z175:AH175)&lt;&gt;"", AH175=""), "Missing 1st Comment Dislikes",
IF(AND(CONCATENATE(Z176:AH176)&lt;&gt;"", Z176=""), "Missing 2nd Comment Source Name",
IF(AND(CONCATENATE(Z176:AH176)&lt;&gt;"", AB176=""), "Missing 2nd Comment Message",
IF(AND($AJ$3, CONCATENATE(Z176:AH176)&lt;&gt;"", AG176=""), "Missing 2nd Comment Likes",
IF(AND($AK$3, CONCATENATE(Z176:AH176)&lt;&gt;"", AH176=""), "Missing 2nd Comment Dislikes",
IF(AND(CONCATENATE(Z177:AH177)&lt;&gt;"", Z177=""), "Missing 3rd Comment Source Name",
IF(AND(CONCATENATE(Z177:AH177)&lt;&gt;"", AB177=""), "Missing 3rd Comment Message",
IF(AND($AJ$3, CONCATENATE(Z177:AH177)&lt;&gt;"", AG177=""), "Missing 3rd Comment Likes",
IF(AND($AK$3, CONCATENATE(Z177:AH177)&lt;&gt;"", AH177=""), "Missing 3rd Comment Dislikes", "Valid"
)))))))))))))))))))))))))))))))))</f>
        <v>Unused</v>
      </c>
      <c r="C175" s="246"/>
      <c r="D175" s="262" t="s">
        <v>1282</v>
      </c>
      <c r="E175" s="263"/>
      <c r="F175" s="246"/>
      <c r="G175" s="246"/>
      <c r="H175" s="249"/>
      <c r="I175" s="263"/>
      <c r="J175" s="246"/>
      <c r="K175" s="246"/>
      <c r="L175" s="249"/>
      <c r="M175" s="265"/>
      <c r="N175" s="319"/>
      <c r="O175" s="320"/>
      <c r="P175" s="320"/>
      <c r="Q175" s="321"/>
      <c r="R175" s="322"/>
      <c r="S175" s="320"/>
      <c r="T175" s="320"/>
      <c r="U175" s="321"/>
      <c r="V175" s="322"/>
      <c r="W175" s="320"/>
      <c r="X175" s="320"/>
      <c r="Y175" s="323"/>
      <c r="Z175" s="271"/>
      <c r="AA175" s="249"/>
      <c r="AB175" s="265"/>
      <c r="AC175" s="246"/>
      <c r="AD175" s="246"/>
      <c r="AE175" s="246"/>
      <c r="AF175" s="249"/>
      <c r="AG175" s="274"/>
      <c r="AH175" s="327"/>
      <c r="AI175" s="56"/>
      <c r="AJ175" s="56"/>
      <c r="AK175" s="56"/>
      <c r="AL175" s="56"/>
      <c r="AM175" s="56"/>
      <c r="AN175" s="56"/>
      <c r="AO175" s="56"/>
      <c r="AP175" s="56"/>
      <c r="AQ175" s="56"/>
    </row>
    <row r="176" ht="22.5" customHeight="1">
      <c r="B176" s="277"/>
      <c r="D176" s="278"/>
      <c r="E176" s="277"/>
      <c r="H176" s="273"/>
      <c r="I176" s="277"/>
      <c r="L176" s="273"/>
      <c r="M176" s="277"/>
      <c r="N176" s="279"/>
      <c r="O176" s="280"/>
      <c r="P176" s="280"/>
      <c r="Q176" s="281"/>
      <c r="R176" s="282"/>
      <c r="S176" s="280"/>
      <c r="T176" s="280"/>
      <c r="U176" s="281"/>
      <c r="V176" s="282"/>
      <c r="W176" s="280"/>
      <c r="X176" s="280"/>
      <c r="Y176" s="283"/>
      <c r="Z176" s="284"/>
      <c r="AA176" s="273"/>
      <c r="AB176" s="272"/>
      <c r="AF176" s="273"/>
      <c r="AG176" s="285"/>
      <c r="AH176" s="325"/>
      <c r="AI176" s="56"/>
      <c r="AJ176" s="56"/>
      <c r="AK176" s="56"/>
      <c r="AL176" s="56"/>
      <c r="AM176" s="56"/>
      <c r="AN176" s="56"/>
      <c r="AO176" s="56"/>
      <c r="AP176" s="56"/>
      <c r="AQ176" s="56"/>
    </row>
    <row r="177" ht="22.5" customHeight="1">
      <c r="B177" s="253"/>
      <c r="C177" s="254"/>
      <c r="D177" s="287"/>
      <c r="E177" s="253"/>
      <c r="F177" s="254"/>
      <c r="G177" s="254"/>
      <c r="H177" s="256"/>
      <c r="I177" s="253"/>
      <c r="J177" s="254"/>
      <c r="K177" s="254"/>
      <c r="L177" s="256"/>
      <c r="M177" s="253"/>
      <c r="N177" s="288"/>
      <c r="O177" s="289"/>
      <c r="P177" s="289"/>
      <c r="Q177" s="290"/>
      <c r="R177" s="291"/>
      <c r="S177" s="289"/>
      <c r="T177" s="289"/>
      <c r="U177" s="290"/>
      <c r="V177" s="291"/>
      <c r="W177" s="289"/>
      <c r="X177" s="289"/>
      <c r="Y177" s="292"/>
      <c r="Z177" s="293"/>
      <c r="AA177" s="256"/>
      <c r="AB177" s="294"/>
      <c r="AC177" s="254"/>
      <c r="AD177" s="254"/>
      <c r="AE177" s="254"/>
      <c r="AF177" s="256"/>
      <c r="AG177" s="295"/>
      <c r="AH177" s="324"/>
      <c r="AI177" s="56"/>
      <c r="AJ177" s="56"/>
      <c r="AK177" s="56"/>
      <c r="AL177" s="56"/>
      <c r="AM177" s="56"/>
      <c r="AN177" s="56"/>
      <c r="AO177" s="56"/>
      <c r="AP177" s="56"/>
      <c r="AQ177" s="56"/>
    </row>
    <row r="178" ht="22.5" customHeight="1">
      <c r="B178" s="261" t="str">
        <f>IF(ISBLANK(D178), "Missing ID",
IF(CONCATENATE(E178:AG180)="", "Unused",
IF(AND(ISBLANK(E178), ISBLANK(I178)), "Missing Headline and Content",
IF(ISBLANK(M178), "Missing Is True",
IF(AND(M178&lt;&gt;"Yes", M178&lt;&gt;"No"), "Is True must be Yes or No",
IF(AND($AJ$3, NOT(ISBLANK(N178)), NOT(ISNUMBER(N178))), "Changes to Followers for Likes must be a Number",
IF(AND($AK$3, NOT(ISBLANK(O178)), NOT(ISNUMBER(O178))), "Changes to Followers for Disikes must be a Number",
IF(AND($AL$3, NOT(ISBLANK(P178)), NOT(ISNUMBER(P178))), "Changes to Followers for Shares must be a Number",
IF(AND($AM$3, NOT(ISBLANK(Q178)), NOT(ISNUMBER(Q178))), "Changes to Followers for Flags must be a Number",
IF(AND($AJ$3, NOT(ISBLANK(R178)), NOT(ISNUMBER(R178))), "Changes to Credibility for Likes must be a Number",
IF(AND($AK$3, NOT(ISBLANK(S178)), NOT(ISNUMBER(S178))), "Changes to Credibility for Disikes must be a Number",
IF(AND($AL$3, NOT(ISBLANK(T178)), NOT(ISNUMBER(T178))), "Changes to Credibility for Shares must be a Number",
IF(AND($AM$3, NOT(ISBLANK(U178)), NOT(ISNUMBER(U178))), "Changes to Credibility for Flags must be a Number",
IF(AND($AJ$3, NOT(ISBLANK(V178)), NOT(ISNUMBER(V178))), "Number of Likes must be a Number",
IF(AND($AK$3, NOT(ISBLANK(W178)), NOT(ISNUMBER(W178))), "Number of Disikes must be a Number",
IF(AND($AL$3, NOT(ISBLANK(X178)), NOT(ISNUMBER(X178))), "Number of Shares must be a Number",
IF(AND($AM$3, NOT(ISBLANK(Y178)), NOT(ISNUMBER(Y178))), "Number of Flags must be a Number",
IF(AND($AJ$3, NOT(ISBLANK(V178)), V178&lt;0), "Number of Likes cannot be Negative",
IF(AND($AK$3, NOT(ISBLANK(W178)), W178&lt;0), "Number of Disikes cannot be Negative",
IF(AND($AL$3, NOT(ISBLANK(X178)), X178&lt;0), "Number of Shares cannot be Negative",
IF(AND($AM$3, NOT(ISBLANK(Y178)), Y178&lt;0), "Number of Flags cannot be Negative",
IF(AND(CONCATENATE(Z178:AH178)&lt;&gt;"", Z178=""), "Missing 1st Comment Source Name",
IF(AND(CONCATENATE(Z178:AH178)&lt;&gt;"", AB178=""), "Missing 1st Comment Message",
IF(AND($AJ$3, CONCATENATE(Z178:AH178)&lt;&gt;"", AG178=""), "Missing 1st Comment Likes",
IF(AND($AK$3, CONCATENATE(Z178:AH178)&lt;&gt;"", AH178=""), "Missing 1st Comment Dislikes",
IF(AND(CONCATENATE(Z179:AH179)&lt;&gt;"", Z179=""), "Missing 2nd Comment Source Name",
IF(AND(CONCATENATE(Z179:AH179)&lt;&gt;"", AB179=""), "Missing 2nd Comment Message",
IF(AND($AJ$3, CONCATENATE(Z179:AH179)&lt;&gt;"", AG179=""), "Missing 2nd Comment Likes",
IF(AND($AK$3, CONCATENATE(Z179:AH179)&lt;&gt;"", AH179=""), "Missing 2nd Comment Dislikes",
IF(AND(CONCATENATE(Z180:AH180)&lt;&gt;"", Z180=""), "Missing 3rd Comment Source Name",
IF(AND(CONCATENATE(Z180:AH180)&lt;&gt;"", AB180=""), "Missing 3rd Comment Message",
IF(AND($AJ$3, CONCATENATE(Z180:AH180)&lt;&gt;"", AG180=""), "Missing 3rd Comment Likes",
IF(AND($AK$3, CONCATENATE(Z180:AH180)&lt;&gt;"", AH180=""), "Missing 3rd Comment Dislikes", "Valid"
)))))))))))))))))))))))))))))))))</f>
        <v>Unused</v>
      </c>
      <c r="C178" s="246"/>
      <c r="D178" s="297" t="s">
        <v>1283</v>
      </c>
      <c r="E178" s="298"/>
      <c r="F178" s="246"/>
      <c r="G178" s="246"/>
      <c r="H178" s="249"/>
      <c r="I178" s="298"/>
      <c r="J178" s="246"/>
      <c r="K178" s="246"/>
      <c r="L178" s="249"/>
      <c r="M178" s="300"/>
      <c r="N178" s="301"/>
      <c r="O178" s="302"/>
      <c r="P178" s="302"/>
      <c r="Q178" s="303"/>
      <c r="R178" s="304"/>
      <c r="S178" s="302"/>
      <c r="T178" s="302"/>
      <c r="U178" s="303"/>
      <c r="V178" s="304"/>
      <c r="W178" s="302"/>
      <c r="X178" s="302"/>
      <c r="Y178" s="305"/>
      <c r="Z178" s="306"/>
      <c r="AA178" s="249"/>
      <c r="AB178" s="300"/>
      <c r="AC178" s="246"/>
      <c r="AD178" s="246"/>
      <c r="AE178" s="246"/>
      <c r="AF178" s="249"/>
      <c r="AG178" s="307"/>
      <c r="AH178" s="326"/>
      <c r="AI178" s="56"/>
      <c r="AJ178" s="56"/>
      <c r="AK178" s="56"/>
      <c r="AL178" s="56"/>
      <c r="AM178" s="56"/>
      <c r="AN178" s="56"/>
      <c r="AO178" s="56"/>
      <c r="AP178" s="56"/>
      <c r="AQ178" s="56"/>
    </row>
    <row r="179" ht="22.5" customHeight="1">
      <c r="B179" s="277"/>
      <c r="D179" s="309"/>
      <c r="E179" s="277"/>
      <c r="H179" s="273"/>
      <c r="I179" s="277"/>
      <c r="L179" s="273"/>
      <c r="M179" s="277"/>
      <c r="N179" s="279"/>
      <c r="O179" s="280"/>
      <c r="P179" s="280"/>
      <c r="Q179" s="281"/>
      <c r="R179" s="282"/>
      <c r="S179" s="280"/>
      <c r="T179" s="280"/>
      <c r="U179" s="281"/>
      <c r="V179" s="282"/>
      <c r="W179" s="280"/>
      <c r="X179" s="280"/>
      <c r="Y179" s="283"/>
      <c r="Z179" s="310"/>
      <c r="AA179" s="273"/>
      <c r="AB179" s="311"/>
      <c r="AF179" s="273"/>
      <c r="AG179" s="312"/>
      <c r="AH179" s="313"/>
      <c r="AI179" s="56"/>
      <c r="AJ179" s="56"/>
      <c r="AK179" s="56"/>
      <c r="AL179" s="56"/>
      <c r="AM179" s="56"/>
      <c r="AN179" s="56"/>
      <c r="AO179" s="56"/>
      <c r="AP179" s="56"/>
      <c r="AQ179" s="56"/>
    </row>
    <row r="180" ht="22.5" customHeight="1">
      <c r="B180" s="253"/>
      <c r="C180" s="254"/>
      <c r="D180" s="314"/>
      <c r="E180" s="253"/>
      <c r="F180" s="254"/>
      <c r="G180" s="254"/>
      <c r="H180" s="256"/>
      <c r="I180" s="253"/>
      <c r="J180" s="254"/>
      <c r="K180" s="254"/>
      <c r="L180" s="256"/>
      <c r="M180" s="253"/>
      <c r="N180" s="288"/>
      <c r="O180" s="289"/>
      <c r="P180" s="289"/>
      <c r="Q180" s="290"/>
      <c r="R180" s="291"/>
      <c r="S180" s="289"/>
      <c r="T180" s="289"/>
      <c r="U180" s="290"/>
      <c r="V180" s="291"/>
      <c r="W180" s="289"/>
      <c r="X180" s="289"/>
      <c r="Y180" s="292"/>
      <c r="Z180" s="315"/>
      <c r="AA180" s="256"/>
      <c r="AB180" s="316"/>
      <c r="AC180" s="254"/>
      <c r="AD180" s="254"/>
      <c r="AE180" s="254"/>
      <c r="AF180" s="256"/>
      <c r="AG180" s="317"/>
      <c r="AH180" s="318"/>
      <c r="AI180" s="56"/>
      <c r="AJ180" s="56"/>
      <c r="AK180" s="56"/>
      <c r="AL180" s="56"/>
      <c r="AM180" s="56"/>
      <c r="AN180" s="56"/>
      <c r="AO180" s="56"/>
      <c r="AP180" s="56"/>
      <c r="AQ180" s="56"/>
    </row>
    <row r="181" ht="22.5" customHeight="1">
      <c r="B181" s="261" t="str">
        <f>IF(ISBLANK(D181), "Missing ID",
IF(CONCATENATE(E181:AG183)="", "Unused",
IF(AND(ISBLANK(E181), ISBLANK(I181)), "Missing Headline and Content",
IF(ISBLANK(M181), "Missing Is True",
IF(AND(M181&lt;&gt;"Yes", M181&lt;&gt;"No"), "Is True must be Yes or No",
IF(AND($AJ$3, NOT(ISBLANK(N181)), NOT(ISNUMBER(N181))), "Changes to Followers for Likes must be a Number",
IF(AND($AK$3, NOT(ISBLANK(O181)), NOT(ISNUMBER(O181))), "Changes to Followers for Disikes must be a Number",
IF(AND($AL$3, NOT(ISBLANK(P181)), NOT(ISNUMBER(P181))), "Changes to Followers for Shares must be a Number",
IF(AND($AM$3, NOT(ISBLANK(Q181)), NOT(ISNUMBER(Q181))), "Changes to Followers for Flags must be a Number",
IF(AND($AJ$3, NOT(ISBLANK(R181)), NOT(ISNUMBER(R181))), "Changes to Credibility for Likes must be a Number",
IF(AND($AK$3, NOT(ISBLANK(S181)), NOT(ISNUMBER(S181))), "Changes to Credibility for Disikes must be a Number",
IF(AND($AL$3, NOT(ISBLANK(T181)), NOT(ISNUMBER(T181))), "Changes to Credibility for Shares must be a Number",
IF(AND($AM$3, NOT(ISBLANK(U181)), NOT(ISNUMBER(U181))), "Changes to Credibility for Flags must be a Number",
IF(AND($AJ$3, NOT(ISBLANK(V181)), NOT(ISNUMBER(V181))), "Number of Likes must be a Number",
IF(AND($AK$3, NOT(ISBLANK(W181)), NOT(ISNUMBER(W181))), "Number of Disikes must be a Number",
IF(AND($AL$3, NOT(ISBLANK(X181)), NOT(ISNUMBER(X181))), "Number of Shares must be a Number",
IF(AND($AM$3, NOT(ISBLANK(Y181)), NOT(ISNUMBER(Y181))), "Number of Flags must be a Number",
IF(AND($AJ$3, NOT(ISBLANK(V181)), V181&lt;0), "Number of Likes cannot be Negative",
IF(AND($AK$3, NOT(ISBLANK(W181)), W181&lt;0), "Number of Disikes cannot be Negative",
IF(AND($AL$3, NOT(ISBLANK(X181)), X181&lt;0), "Number of Shares cannot be Negative",
IF(AND($AM$3, NOT(ISBLANK(Y181)), Y181&lt;0), "Number of Flags cannot be Negative",
IF(AND(CONCATENATE(Z181:AH181)&lt;&gt;"", Z181=""), "Missing 1st Comment Source Name",
IF(AND(CONCATENATE(Z181:AH181)&lt;&gt;"", AB181=""), "Missing 1st Comment Message",
IF(AND($AJ$3, CONCATENATE(Z181:AH181)&lt;&gt;"", AG181=""), "Missing 1st Comment Likes",
IF(AND($AK$3, CONCATENATE(Z181:AH181)&lt;&gt;"", AH181=""), "Missing 1st Comment Dislikes",
IF(AND(CONCATENATE(Z182:AH182)&lt;&gt;"", Z182=""), "Missing 2nd Comment Source Name",
IF(AND(CONCATENATE(Z182:AH182)&lt;&gt;"", AB182=""), "Missing 2nd Comment Message",
IF(AND($AJ$3, CONCATENATE(Z182:AH182)&lt;&gt;"", AG182=""), "Missing 2nd Comment Likes",
IF(AND($AK$3, CONCATENATE(Z182:AH182)&lt;&gt;"", AH182=""), "Missing 2nd Comment Dislikes",
IF(AND(CONCATENATE(Z183:AH183)&lt;&gt;"", Z183=""), "Missing 3rd Comment Source Name",
IF(AND(CONCATENATE(Z183:AH183)&lt;&gt;"", AB183=""), "Missing 3rd Comment Message",
IF(AND($AJ$3, CONCATENATE(Z183:AH183)&lt;&gt;"", AG183=""), "Missing 3rd Comment Likes",
IF(AND($AK$3, CONCATENATE(Z183:AH183)&lt;&gt;"", AH183=""), "Missing 3rd Comment Dislikes", "Valid"
)))))))))))))))))))))))))))))))))</f>
        <v>Unused</v>
      </c>
      <c r="C181" s="246"/>
      <c r="D181" s="262" t="s">
        <v>1284</v>
      </c>
      <c r="E181" s="263"/>
      <c r="F181" s="246"/>
      <c r="G181" s="246"/>
      <c r="H181" s="249"/>
      <c r="I181" s="263"/>
      <c r="J181" s="246"/>
      <c r="K181" s="246"/>
      <c r="L181" s="249"/>
      <c r="M181" s="265"/>
      <c r="N181" s="319"/>
      <c r="O181" s="320"/>
      <c r="P181" s="320"/>
      <c r="Q181" s="321"/>
      <c r="R181" s="322"/>
      <c r="S181" s="320"/>
      <c r="T181" s="320"/>
      <c r="U181" s="321"/>
      <c r="V181" s="322"/>
      <c r="W181" s="320"/>
      <c r="X181" s="320"/>
      <c r="Y181" s="323"/>
      <c r="Z181" s="271"/>
      <c r="AA181" s="249"/>
      <c r="AB181" s="265"/>
      <c r="AC181" s="246"/>
      <c r="AD181" s="246"/>
      <c r="AE181" s="246"/>
      <c r="AF181" s="249"/>
      <c r="AG181" s="274"/>
      <c r="AH181" s="327"/>
      <c r="AI181" s="56"/>
      <c r="AJ181" s="56"/>
      <c r="AK181" s="56"/>
      <c r="AL181" s="56"/>
      <c r="AM181" s="56"/>
      <c r="AN181" s="56"/>
      <c r="AO181" s="56"/>
      <c r="AP181" s="56"/>
      <c r="AQ181" s="56"/>
    </row>
    <row r="182" ht="22.5" customHeight="1">
      <c r="B182" s="277"/>
      <c r="D182" s="278"/>
      <c r="E182" s="277"/>
      <c r="H182" s="273"/>
      <c r="I182" s="277"/>
      <c r="L182" s="273"/>
      <c r="M182" s="277"/>
      <c r="N182" s="279"/>
      <c r="O182" s="280"/>
      <c r="P182" s="280"/>
      <c r="Q182" s="281"/>
      <c r="R182" s="282"/>
      <c r="S182" s="280"/>
      <c r="T182" s="280"/>
      <c r="U182" s="281"/>
      <c r="V182" s="282"/>
      <c r="W182" s="280"/>
      <c r="X182" s="280"/>
      <c r="Y182" s="283"/>
      <c r="Z182" s="284"/>
      <c r="AA182" s="273"/>
      <c r="AB182" s="272"/>
      <c r="AF182" s="273"/>
      <c r="AG182" s="285"/>
      <c r="AH182" s="325"/>
      <c r="AI182" s="56"/>
      <c r="AJ182" s="56"/>
      <c r="AK182" s="56"/>
      <c r="AL182" s="56"/>
      <c r="AM182" s="56"/>
      <c r="AN182" s="56"/>
      <c r="AO182" s="56"/>
      <c r="AP182" s="56"/>
      <c r="AQ182" s="56"/>
    </row>
    <row r="183" ht="22.5" customHeight="1">
      <c r="B183" s="253"/>
      <c r="C183" s="254"/>
      <c r="D183" s="287"/>
      <c r="E183" s="253"/>
      <c r="F183" s="254"/>
      <c r="G183" s="254"/>
      <c r="H183" s="256"/>
      <c r="I183" s="253"/>
      <c r="J183" s="254"/>
      <c r="K183" s="254"/>
      <c r="L183" s="256"/>
      <c r="M183" s="253"/>
      <c r="N183" s="288"/>
      <c r="O183" s="289"/>
      <c r="P183" s="289"/>
      <c r="Q183" s="290"/>
      <c r="R183" s="291"/>
      <c r="S183" s="289"/>
      <c r="T183" s="289"/>
      <c r="U183" s="290"/>
      <c r="V183" s="291"/>
      <c r="W183" s="289"/>
      <c r="X183" s="289"/>
      <c r="Y183" s="292"/>
      <c r="Z183" s="293"/>
      <c r="AA183" s="256"/>
      <c r="AB183" s="294"/>
      <c r="AC183" s="254"/>
      <c r="AD183" s="254"/>
      <c r="AE183" s="254"/>
      <c r="AF183" s="256"/>
      <c r="AG183" s="295"/>
      <c r="AH183" s="324"/>
      <c r="AI183" s="56"/>
      <c r="AJ183" s="56"/>
      <c r="AK183" s="56"/>
      <c r="AL183" s="56"/>
      <c r="AM183" s="56"/>
      <c r="AN183" s="56"/>
      <c r="AO183" s="56"/>
      <c r="AP183" s="56"/>
      <c r="AQ183" s="56"/>
    </row>
    <row r="184" ht="22.5" customHeight="1">
      <c r="B184" s="261" t="str">
        <f>IF(ISBLANK(D184), "Missing ID",
IF(CONCATENATE(E184:AG186)="", "Unused",
IF(AND(ISBLANK(E184), ISBLANK(I184)), "Missing Headline and Content",
IF(ISBLANK(M184), "Missing Is True",
IF(AND(M184&lt;&gt;"Yes", M184&lt;&gt;"No"), "Is True must be Yes or No",
IF(AND($AJ$3, NOT(ISBLANK(N184)), NOT(ISNUMBER(N184))), "Changes to Followers for Likes must be a Number",
IF(AND($AK$3, NOT(ISBLANK(O184)), NOT(ISNUMBER(O184))), "Changes to Followers for Disikes must be a Number",
IF(AND($AL$3, NOT(ISBLANK(P184)), NOT(ISNUMBER(P184))), "Changes to Followers for Shares must be a Number",
IF(AND($AM$3, NOT(ISBLANK(Q184)), NOT(ISNUMBER(Q184))), "Changes to Followers for Flags must be a Number",
IF(AND($AJ$3, NOT(ISBLANK(R184)), NOT(ISNUMBER(R184))), "Changes to Credibility for Likes must be a Number",
IF(AND($AK$3, NOT(ISBLANK(S184)), NOT(ISNUMBER(S184))), "Changes to Credibility for Disikes must be a Number",
IF(AND($AL$3, NOT(ISBLANK(T184)), NOT(ISNUMBER(T184))), "Changes to Credibility for Shares must be a Number",
IF(AND($AM$3, NOT(ISBLANK(U184)), NOT(ISNUMBER(U184))), "Changes to Credibility for Flags must be a Number",
IF(AND($AJ$3, NOT(ISBLANK(V184)), NOT(ISNUMBER(V184))), "Number of Likes must be a Number",
IF(AND($AK$3, NOT(ISBLANK(W184)), NOT(ISNUMBER(W184))), "Number of Disikes must be a Number",
IF(AND($AL$3, NOT(ISBLANK(X184)), NOT(ISNUMBER(X184))), "Number of Shares must be a Number",
IF(AND($AM$3, NOT(ISBLANK(Y184)), NOT(ISNUMBER(Y184))), "Number of Flags must be a Number",
IF(AND($AJ$3, NOT(ISBLANK(V184)), V184&lt;0), "Number of Likes cannot be Negative",
IF(AND($AK$3, NOT(ISBLANK(W184)), W184&lt;0), "Number of Disikes cannot be Negative",
IF(AND($AL$3, NOT(ISBLANK(X184)), X184&lt;0), "Number of Shares cannot be Negative",
IF(AND($AM$3, NOT(ISBLANK(Y184)), Y184&lt;0), "Number of Flags cannot be Negative",
IF(AND(CONCATENATE(Z184:AH184)&lt;&gt;"", Z184=""), "Missing 1st Comment Source Name",
IF(AND(CONCATENATE(Z184:AH184)&lt;&gt;"", AB184=""), "Missing 1st Comment Message",
IF(AND($AJ$3, CONCATENATE(Z184:AH184)&lt;&gt;"", AG184=""), "Missing 1st Comment Likes",
IF(AND($AK$3, CONCATENATE(Z184:AH184)&lt;&gt;"", AH184=""), "Missing 1st Comment Dislikes",
IF(AND(CONCATENATE(Z185:AH185)&lt;&gt;"", Z185=""), "Missing 2nd Comment Source Name",
IF(AND(CONCATENATE(Z185:AH185)&lt;&gt;"", AB185=""), "Missing 2nd Comment Message",
IF(AND($AJ$3, CONCATENATE(Z185:AH185)&lt;&gt;"", AG185=""), "Missing 2nd Comment Likes",
IF(AND($AK$3, CONCATENATE(Z185:AH185)&lt;&gt;"", AH185=""), "Missing 2nd Comment Dislikes",
IF(AND(CONCATENATE(Z186:AH186)&lt;&gt;"", Z186=""), "Missing 3rd Comment Source Name",
IF(AND(CONCATENATE(Z186:AH186)&lt;&gt;"", AB186=""), "Missing 3rd Comment Message",
IF(AND($AJ$3, CONCATENATE(Z186:AH186)&lt;&gt;"", AG186=""), "Missing 3rd Comment Likes",
IF(AND($AK$3, CONCATENATE(Z186:AH186)&lt;&gt;"", AH186=""), "Missing 3rd Comment Dislikes", "Valid"
)))))))))))))))))))))))))))))))))</f>
        <v>Unused</v>
      </c>
      <c r="C184" s="246"/>
      <c r="D184" s="297" t="s">
        <v>1285</v>
      </c>
      <c r="E184" s="298"/>
      <c r="F184" s="246"/>
      <c r="G184" s="246"/>
      <c r="H184" s="249"/>
      <c r="I184" s="298"/>
      <c r="J184" s="246"/>
      <c r="K184" s="246"/>
      <c r="L184" s="249"/>
      <c r="M184" s="300"/>
      <c r="N184" s="301"/>
      <c r="O184" s="302"/>
      <c r="P184" s="302"/>
      <c r="Q184" s="303"/>
      <c r="R184" s="304"/>
      <c r="S184" s="302"/>
      <c r="T184" s="302"/>
      <c r="U184" s="303"/>
      <c r="V184" s="304"/>
      <c r="W184" s="302"/>
      <c r="X184" s="302"/>
      <c r="Y184" s="305"/>
      <c r="Z184" s="306"/>
      <c r="AA184" s="249"/>
      <c r="AB184" s="300"/>
      <c r="AC184" s="246"/>
      <c r="AD184" s="246"/>
      <c r="AE184" s="246"/>
      <c r="AF184" s="249"/>
      <c r="AG184" s="307"/>
      <c r="AH184" s="326"/>
      <c r="AI184" s="56"/>
      <c r="AJ184" s="56"/>
      <c r="AK184" s="56"/>
      <c r="AL184" s="56"/>
      <c r="AM184" s="56"/>
      <c r="AN184" s="56"/>
      <c r="AO184" s="56"/>
      <c r="AP184" s="56"/>
      <c r="AQ184" s="56"/>
    </row>
    <row r="185" ht="22.5" customHeight="1">
      <c r="B185" s="277"/>
      <c r="D185" s="309"/>
      <c r="E185" s="277"/>
      <c r="H185" s="273"/>
      <c r="I185" s="277"/>
      <c r="L185" s="273"/>
      <c r="M185" s="277"/>
      <c r="N185" s="279"/>
      <c r="O185" s="280"/>
      <c r="P185" s="280"/>
      <c r="Q185" s="281"/>
      <c r="R185" s="282"/>
      <c r="S185" s="280"/>
      <c r="T185" s="280"/>
      <c r="U185" s="281"/>
      <c r="V185" s="282"/>
      <c r="W185" s="280"/>
      <c r="X185" s="280"/>
      <c r="Y185" s="283"/>
      <c r="Z185" s="310"/>
      <c r="AA185" s="273"/>
      <c r="AB185" s="311"/>
      <c r="AF185" s="273"/>
      <c r="AG185" s="312"/>
      <c r="AH185" s="313"/>
      <c r="AI185" s="56"/>
      <c r="AJ185" s="56"/>
      <c r="AK185" s="56"/>
      <c r="AL185" s="56"/>
      <c r="AM185" s="56"/>
      <c r="AN185" s="56"/>
      <c r="AO185" s="56"/>
      <c r="AP185" s="56"/>
      <c r="AQ185" s="56"/>
    </row>
    <row r="186" ht="22.5" customHeight="1">
      <c r="B186" s="253"/>
      <c r="C186" s="254"/>
      <c r="D186" s="314"/>
      <c r="E186" s="253"/>
      <c r="F186" s="254"/>
      <c r="G186" s="254"/>
      <c r="H186" s="256"/>
      <c r="I186" s="253"/>
      <c r="J186" s="254"/>
      <c r="K186" s="254"/>
      <c r="L186" s="256"/>
      <c r="M186" s="253"/>
      <c r="N186" s="288"/>
      <c r="O186" s="289"/>
      <c r="P186" s="289"/>
      <c r="Q186" s="290"/>
      <c r="R186" s="291"/>
      <c r="S186" s="289"/>
      <c r="T186" s="289"/>
      <c r="U186" s="290"/>
      <c r="V186" s="291"/>
      <c r="W186" s="289"/>
      <c r="X186" s="289"/>
      <c r="Y186" s="292"/>
      <c r="Z186" s="315"/>
      <c r="AA186" s="256"/>
      <c r="AB186" s="316"/>
      <c r="AC186" s="254"/>
      <c r="AD186" s="254"/>
      <c r="AE186" s="254"/>
      <c r="AF186" s="256"/>
      <c r="AG186" s="317"/>
      <c r="AH186" s="318"/>
      <c r="AI186" s="56"/>
      <c r="AJ186" s="56"/>
      <c r="AK186" s="56"/>
      <c r="AL186" s="56"/>
      <c r="AM186" s="56"/>
      <c r="AN186" s="56"/>
      <c r="AO186" s="56"/>
      <c r="AP186" s="56"/>
      <c r="AQ186" s="56"/>
    </row>
    <row r="187" ht="22.5" customHeight="1">
      <c r="B187" s="261" t="str">
        <f>IF(ISBLANK(D187), "Missing ID",
IF(CONCATENATE(E187:AG189)="", "Unused",
IF(AND(ISBLANK(E187), ISBLANK(I187)), "Missing Headline and Content",
IF(ISBLANK(M187), "Missing Is True",
IF(AND(M187&lt;&gt;"Yes", M187&lt;&gt;"No"), "Is True must be Yes or No",
IF(AND($AJ$3, NOT(ISBLANK(N187)), NOT(ISNUMBER(N187))), "Changes to Followers for Likes must be a Number",
IF(AND($AK$3, NOT(ISBLANK(O187)), NOT(ISNUMBER(O187))), "Changes to Followers for Disikes must be a Number",
IF(AND($AL$3, NOT(ISBLANK(P187)), NOT(ISNUMBER(P187))), "Changes to Followers for Shares must be a Number",
IF(AND($AM$3, NOT(ISBLANK(Q187)), NOT(ISNUMBER(Q187))), "Changes to Followers for Flags must be a Number",
IF(AND($AJ$3, NOT(ISBLANK(R187)), NOT(ISNUMBER(R187))), "Changes to Credibility for Likes must be a Number",
IF(AND($AK$3, NOT(ISBLANK(S187)), NOT(ISNUMBER(S187))), "Changes to Credibility for Disikes must be a Number",
IF(AND($AL$3, NOT(ISBLANK(T187)), NOT(ISNUMBER(T187))), "Changes to Credibility for Shares must be a Number",
IF(AND($AM$3, NOT(ISBLANK(U187)), NOT(ISNUMBER(U187))), "Changes to Credibility for Flags must be a Number",
IF(AND($AJ$3, NOT(ISBLANK(V187)), NOT(ISNUMBER(V187))), "Number of Likes must be a Number",
IF(AND($AK$3, NOT(ISBLANK(W187)), NOT(ISNUMBER(W187))), "Number of Disikes must be a Number",
IF(AND($AL$3, NOT(ISBLANK(X187)), NOT(ISNUMBER(X187))), "Number of Shares must be a Number",
IF(AND($AM$3, NOT(ISBLANK(Y187)), NOT(ISNUMBER(Y187))), "Number of Flags must be a Number",
IF(AND($AJ$3, NOT(ISBLANK(V187)), V187&lt;0), "Number of Likes cannot be Negative",
IF(AND($AK$3, NOT(ISBLANK(W187)), W187&lt;0), "Number of Disikes cannot be Negative",
IF(AND($AL$3, NOT(ISBLANK(X187)), X187&lt;0), "Number of Shares cannot be Negative",
IF(AND($AM$3, NOT(ISBLANK(Y187)), Y187&lt;0), "Number of Flags cannot be Negative",
IF(AND(CONCATENATE(Z187:AH187)&lt;&gt;"", Z187=""), "Missing 1st Comment Source Name",
IF(AND(CONCATENATE(Z187:AH187)&lt;&gt;"", AB187=""), "Missing 1st Comment Message",
IF(AND($AJ$3, CONCATENATE(Z187:AH187)&lt;&gt;"", AG187=""), "Missing 1st Comment Likes",
IF(AND($AK$3, CONCATENATE(Z187:AH187)&lt;&gt;"", AH187=""), "Missing 1st Comment Dislikes",
IF(AND(CONCATENATE(Z188:AH188)&lt;&gt;"", Z188=""), "Missing 2nd Comment Source Name",
IF(AND(CONCATENATE(Z188:AH188)&lt;&gt;"", AB188=""), "Missing 2nd Comment Message",
IF(AND($AJ$3, CONCATENATE(Z188:AH188)&lt;&gt;"", AG188=""), "Missing 2nd Comment Likes",
IF(AND($AK$3, CONCATENATE(Z188:AH188)&lt;&gt;"", AH188=""), "Missing 2nd Comment Dislikes",
IF(AND(CONCATENATE(Z189:AH189)&lt;&gt;"", Z189=""), "Missing 3rd Comment Source Name",
IF(AND(CONCATENATE(Z189:AH189)&lt;&gt;"", AB189=""), "Missing 3rd Comment Message",
IF(AND($AJ$3, CONCATENATE(Z189:AH189)&lt;&gt;"", AG189=""), "Missing 3rd Comment Likes",
IF(AND($AK$3, CONCATENATE(Z189:AH189)&lt;&gt;"", AH189=""), "Missing 3rd Comment Dislikes", "Valid"
)))))))))))))))))))))))))))))))))</f>
        <v>Unused</v>
      </c>
      <c r="C187" s="246"/>
      <c r="D187" s="262" t="s">
        <v>1286</v>
      </c>
      <c r="E187" s="263"/>
      <c r="F187" s="246"/>
      <c r="G187" s="246"/>
      <c r="H187" s="249"/>
      <c r="I187" s="263"/>
      <c r="J187" s="246"/>
      <c r="K187" s="246"/>
      <c r="L187" s="249"/>
      <c r="M187" s="265"/>
      <c r="N187" s="319"/>
      <c r="O187" s="320"/>
      <c r="P187" s="320"/>
      <c r="Q187" s="321"/>
      <c r="R187" s="322"/>
      <c r="S187" s="320"/>
      <c r="T187" s="320"/>
      <c r="U187" s="321"/>
      <c r="V187" s="322"/>
      <c r="W187" s="320"/>
      <c r="X187" s="320"/>
      <c r="Y187" s="323"/>
      <c r="Z187" s="271"/>
      <c r="AA187" s="249"/>
      <c r="AB187" s="265"/>
      <c r="AC187" s="246"/>
      <c r="AD187" s="246"/>
      <c r="AE187" s="246"/>
      <c r="AF187" s="249"/>
      <c r="AG187" s="274"/>
      <c r="AH187" s="327"/>
      <c r="AI187" s="56"/>
      <c r="AJ187" s="56"/>
      <c r="AK187" s="56"/>
      <c r="AL187" s="56"/>
      <c r="AM187" s="56"/>
      <c r="AN187" s="56"/>
      <c r="AO187" s="56"/>
      <c r="AP187" s="56"/>
      <c r="AQ187" s="56"/>
    </row>
    <row r="188" ht="22.5" customHeight="1">
      <c r="B188" s="277"/>
      <c r="D188" s="278"/>
      <c r="E188" s="277"/>
      <c r="H188" s="273"/>
      <c r="I188" s="277"/>
      <c r="L188" s="273"/>
      <c r="M188" s="277"/>
      <c r="N188" s="279"/>
      <c r="O188" s="280"/>
      <c r="P188" s="280"/>
      <c r="Q188" s="281"/>
      <c r="R188" s="282"/>
      <c r="S188" s="280"/>
      <c r="T188" s="280"/>
      <c r="U188" s="281"/>
      <c r="V188" s="282"/>
      <c r="W188" s="280"/>
      <c r="X188" s="280"/>
      <c r="Y188" s="283"/>
      <c r="Z188" s="284"/>
      <c r="AA188" s="273"/>
      <c r="AB188" s="272"/>
      <c r="AF188" s="273"/>
      <c r="AG188" s="285"/>
      <c r="AH188" s="325"/>
      <c r="AI188" s="56"/>
      <c r="AJ188" s="56"/>
      <c r="AK188" s="56"/>
      <c r="AL188" s="56"/>
      <c r="AM188" s="56"/>
      <c r="AN188" s="56"/>
      <c r="AO188" s="56"/>
      <c r="AP188" s="56"/>
      <c r="AQ188" s="56"/>
    </row>
    <row r="189" ht="22.5" customHeight="1">
      <c r="B189" s="253"/>
      <c r="C189" s="254"/>
      <c r="D189" s="287"/>
      <c r="E189" s="253"/>
      <c r="F189" s="254"/>
      <c r="G189" s="254"/>
      <c r="H189" s="256"/>
      <c r="I189" s="253"/>
      <c r="J189" s="254"/>
      <c r="K189" s="254"/>
      <c r="L189" s="256"/>
      <c r="M189" s="253"/>
      <c r="N189" s="288"/>
      <c r="O189" s="289"/>
      <c r="P189" s="289"/>
      <c r="Q189" s="290"/>
      <c r="R189" s="291"/>
      <c r="S189" s="289"/>
      <c r="T189" s="289"/>
      <c r="U189" s="290"/>
      <c r="V189" s="291"/>
      <c r="W189" s="289"/>
      <c r="X189" s="289"/>
      <c r="Y189" s="292"/>
      <c r="Z189" s="293"/>
      <c r="AA189" s="256"/>
      <c r="AB189" s="294"/>
      <c r="AC189" s="254"/>
      <c r="AD189" s="254"/>
      <c r="AE189" s="254"/>
      <c r="AF189" s="256"/>
      <c r="AG189" s="295"/>
      <c r="AH189" s="324"/>
      <c r="AI189" s="56"/>
      <c r="AJ189" s="56"/>
      <c r="AK189" s="56"/>
      <c r="AL189" s="56"/>
      <c r="AM189" s="56"/>
      <c r="AN189" s="56"/>
      <c r="AO189" s="56"/>
      <c r="AP189" s="56"/>
      <c r="AQ189" s="56"/>
    </row>
    <row r="190" ht="22.5" customHeight="1">
      <c r="B190" s="261" t="str">
        <f>IF(ISBLANK(D190), "Missing ID",
IF(CONCATENATE(E190:AG192)="", "Unused",
IF(AND(ISBLANK(E190), ISBLANK(I190)), "Missing Headline and Content",
IF(ISBLANK(M190), "Missing Is True",
IF(AND(M190&lt;&gt;"Yes", M190&lt;&gt;"No"), "Is True must be Yes or No",
IF(AND($AJ$3, NOT(ISBLANK(N190)), NOT(ISNUMBER(N190))), "Changes to Followers for Likes must be a Number",
IF(AND($AK$3, NOT(ISBLANK(O190)), NOT(ISNUMBER(O190))), "Changes to Followers for Disikes must be a Number",
IF(AND($AL$3, NOT(ISBLANK(P190)), NOT(ISNUMBER(P190))), "Changes to Followers for Shares must be a Number",
IF(AND($AM$3, NOT(ISBLANK(Q190)), NOT(ISNUMBER(Q190))), "Changes to Followers for Flags must be a Number",
IF(AND($AJ$3, NOT(ISBLANK(R190)), NOT(ISNUMBER(R190))), "Changes to Credibility for Likes must be a Number",
IF(AND($AK$3, NOT(ISBLANK(S190)), NOT(ISNUMBER(S190))), "Changes to Credibility for Disikes must be a Number",
IF(AND($AL$3, NOT(ISBLANK(T190)), NOT(ISNUMBER(T190))), "Changes to Credibility for Shares must be a Number",
IF(AND($AM$3, NOT(ISBLANK(U190)), NOT(ISNUMBER(U190))), "Changes to Credibility for Flags must be a Number",
IF(AND($AJ$3, NOT(ISBLANK(V190)), NOT(ISNUMBER(V190))), "Number of Likes must be a Number",
IF(AND($AK$3, NOT(ISBLANK(W190)), NOT(ISNUMBER(W190))), "Number of Disikes must be a Number",
IF(AND($AL$3, NOT(ISBLANK(X190)), NOT(ISNUMBER(X190))), "Number of Shares must be a Number",
IF(AND($AM$3, NOT(ISBLANK(Y190)), NOT(ISNUMBER(Y190))), "Number of Flags must be a Number",
IF(AND($AJ$3, NOT(ISBLANK(V190)), V190&lt;0), "Number of Likes cannot be Negative",
IF(AND($AK$3, NOT(ISBLANK(W190)), W190&lt;0), "Number of Disikes cannot be Negative",
IF(AND($AL$3, NOT(ISBLANK(X190)), X190&lt;0), "Number of Shares cannot be Negative",
IF(AND($AM$3, NOT(ISBLANK(Y190)), Y190&lt;0), "Number of Flags cannot be Negative",
IF(AND(CONCATENATE(Z190:AH190)&lt;&gt;"", Z190=""), "Missing 1st Comment Source Name",
IF(AND(CONCATENATE(Z190:AH190)&lt;&gt;"", AB190=""), "Missing 1st Comment Message",
IF(AND($AJ$3, CONCATENATE(Z190:AH190)&lt;&gt;"", AG190=""), "Missing 1st Comment Likes",
IF(AND($AK$3, CONCATENATE(Z190:AH190)&lt;&gt;"", AH190=""), "Missing 1st Comment Dislikes",
IF(AND(CONCATENATE(Z191:AH191)&lt;&gt;"", Z191=""), "Missing 2nd Comment Source Name",
IF(AND(CONCATENATE(Z191:AH191)&lt;&gt;"", AB191=""), "Missing 2nd Comment Message",
IF(AND($AJ$3, CONCATENATE(Z191:AH191)&lt;&gt;"", AG191=""), "Missing 2nd Comment Likes",
IF(AND($AK$3, CONCATENATE(Z191:AH191)&lt;&gt;"", AH191=""), "Missing 2nd Comment Dislikes",
IF(AND(CONCATENATE(Z192:AH192)&lt;&gt;"", Z192=""), "Missing 3rd Comment Source Name",
IF(AND(CONCATENATE(Z192:AH192)&lt;&gt;"", AB192=""), "Missing 3rd Comment Message",
IF(AND($AJ$3, CONCATENATE(Z192:AH192)&lt;&gt;"", AG192=""), "Missing 3rd Comment Likes",
IF(AND($AK$3, CONCATENATE(Z192:AH192)&lt;&gt;"", AH192=""), "Missing 3rd Comment Dislikes", "Valid"
)))))))))))))))))))))))))))))))))</f>
        <v>Unused</v>
      </c>
      <c r="C190" s="246"/>
      <c r="D190" s="297" t="s">
        <v>1287</v>
      </c>
      <c r="E190" s="298"/>
      <c r="F190" s="246"/>
      <c r="G190" s="246"/>
      <c r="H190" s="249"/>
      <c r="I190" s="298"/>
      <c r="J190" s="246"/>
      <c r="K190" s="246"/>
      <c r="L190" s="249"/>
      <c r="M190" s="300"/>
      <c r="N190" s="301"/>
      <c r="O190" s="302"/>
      <c r="P190" s="302"/>
      <c r="Q190" s="303"/>
      <c r="R190" s="304"/>
      <c r="S190" s="302"/>
      <c r="T190" s="302"/>
      <c r="U190" s="303"/>
      <c r="V190" s="304"/>
      <c r="W190" s="302"/>
      <c r="X190" s="302"/>
      <c r="Y190" s="305"/>
      <c r="Z190" s="306"/>
      <c r="AA190" s="249"/>
      <c r="AB190" s="300"/>
      <c r="AC190" s="246"/>
      <c r="AD190" s="246"/>
      <c r="AE190" s="246"/>
      <c r="AF190" s="249"/>
      <c r="AG190" s="307"/>
      <c r="AH190" s="326"/>
      <c r="AI190" s="56"/>
      <c r="AJ190" s="56"/>
      <c r="AK190" s="56"/>
      <c r="AL190" s="56"/>
      <c r="AM190" s="56"/>
      <c r="AN190" s="56"/>
      <c r="AO190" s="56"/>
      <c r="AP190" s="56"/>
      <c r="AQ190" s="56"/>
    </row>
    <row r="191" ht="22.5" customHeight="1">
      <c r="B191" s="277"/>
      <c r="D191" s="309"/>
      <c r="E191" s="277"/>
      <c r="H191" s="273"/>
      <c r="I191" s="277"/>
      <c r="L191" s="273"/>
      <c r="M191" s="277"/>
      <c r="N191" s="279"/>
      <c r="O191" s="280"/>
      <c r="P191" s="280"/>
      <c r="Q191" s="281"/>
      <c r="R191" s="282"/>
      <c r="S191" s="280"/>
      <c r="T191" s="280"/>
      <c r="U191" s="281"/>
      <c r="V191" s="282"/>
      <c r="W191" s="280"/>
      <c r="X191" s="280"/>
      <c r="Y191" s="283"/>
      <c r="Z191" s="310"/>
      <c r="AA191" s="273"/>
      <c r="AB191" s="311"/>
      <c r="AF191" s="273"/>
      <c r="AG191" s="312"/>
      <c r="AH191" s="313"/>
      <c r="AI191" s="56"/>
      <c r="AJ191" s="56"/>
      <c r="AK191" s="56"/>
      <c r="AL191" s="56"/>
      <c r="AM191" s="56"/>
      <c r="AN191" s="56"/>
      <c r="AO191" s="56"/>
      <c r="AP191" s="56"/>
      <c r="AQ191" s="56"/>
    </row>
    <row r="192" ht="22.5" customHeight="1">
      <c r="B192" s="253"/>
      <c r="C192" s="254"/>
      <c r="D192" s="314"/>
      <c r="E192" s="253"/>
      <c r="F192" s="254"/>
      <c r="G192" s="254"/>
      <c r="H192" s="256"/>
      <c r="I192" s="253"/>
      <c r="J192" s="254"/>
      <c r="K192" s="254"/>
      <c r="L192" s="256"/>
      <c r="M192" s="253"/>
      <c r="N192" s="288"/>
      <c r="O192" s="289"/>
      <c r="P192" s="289"/>
      <c r="Q192" s="290"/>
      <c r="R192" s="291"/>
      <c r="S192" s="289"/>
      <c r="T192" s="289"/>
      <c r="U192" s="290"/>
      <c r="V192" s="291"/>
      <c r="W192" s="289"/>
      <c r="X192" s="289"/>
      <c r="Y192" s="292"/>
      <c r="Z192" s="315"/>
      <c r="AA192" s="256"/>
      <c r="AB192" s="316"/>
      <c r="AC192" s="254"/>
      <c r="AD192" s="254"/>
      <c r="AE192" s="254"/>
      <c r="AF192" s="256"/>
      <c r="AG192" s="317"/>
      <c r="AH192" s="318"/>
      <c r="AI192" s="56"/>
      <c r="AJ192" s="56"/>
      <c r="AK192" s="56"/>
      <c r="AL192" s="56"/>
      <c r="AM192" s="56"/>
      <c r="AN192" s="56"/>
      <c r="AO192" s="56"/>
      <c r="AP192" s="56"/>
      <c r="AQ192" s="56"/>
    </row>
    <row r="193" ht="22.5" customHeight="1">
      <c r="B193" s="261" t="str">
        <f>IF(ISBLANK(D193), "Missing ID",
IF(CONCATENATE(E193:AG195)="", "Unused",
IF(AND(ISBLANK(E193), ISBLANK(I193)), "Missing Headline and Content",
IF(ISBLANK(M193), "Missing Is True",
IF(AND(M193&lt;&gt;"Yes", M193&lt;&gt;"No"), "Is True must be Yes or No",
IF(AND($AJ$3, NOT(ISBLANK(N193)), NOT(ISNUMBER(N193))), "Changes to Followers for Likes must be a Number",
IF(AND($AK$3, NOT(ISBLANK(O193)), NOT(ISNUMBER(O193))), "Changes to Followers for Disikes must be a Number",
IF(AND($AL$3, NOT(ISBLANK(P193)), NOT(ISNUMBER(P193))), "Changes to Followers for Shares must be a Number",
IF(AND($AM$3, NOT(ISBLANK(Q193)), NOT(ISNUMBER(Q193))), "Changes to Followers for Flags must be a Number",
IF(AND($AJ$3, NOT(ISBLANK(R193)), NOT(ISNUMBER(R193))), "Changes to Credibility for Likes must be a Number",
IF(AND($AK$3, NOT(ISBLANK(S193)), NOT(ISNUMBER(S193))), "Changes to Credibility for Disikes must be a Number",
IF(AND($AL$3, NOT(ISBLANK(T193)), NOT(ISNUMBER(T193))), "Changes to Credibility for Shares must be a Number",
IF(AND($AM$3, NOT(ISBLANK(U193)), NOT(ISNUMBER(U193))), "Changes to Credibility for Flags must be a Number",
IF(AND($AJ$3, NOT(ISBLANK(V193)), NOT(ISNUMBER(V193))), "Number of Likes must be a Number",
IF(AND($AK$3, NOT(ISBLANK(W193)), NOT(ISNUMBER(W193))), "Number of Disikes must be a Number",
IF(AND($AL$3, NOT(ISBLANK(X193)), NOT(ISNUMBER(X193))), "Number of Shares must be a Number",
IF(AND($AM$3, NOT(ISBLANK(Y193)), NOT(ISNUMBER(Y193))), "Number of Flags must be a Number",
IF(AND($AJ$3, NOT(ISBLANK(V193)), V193&lt;0), "Number of Likes cannot be Negative",
IF(AND($AK$3, NOT(ISBLANK(W193)), W193&lt;0), "Number of Disikes cannot be Negative",
IF(AND($AL$3, NOT(ISBLANK(X193)), X193&lt;0), "Number of Shares cannot be Negative",
IF(AND($AM$3, NOT(ISBLANK(Y193)), Y193&lt;0), "Number of Flags cannot be Negative",
IF(AND(CONCATENATE(Z193:AH193)&lt;&gt;"", Z193=""), "Missing 1st Comment Source Name",
IF(AND(CONCATENATE(Z193:AH193)&lt;&gt;"", AB193=""), "Missing 1st Comment Message",
IF(AND($AJ$3, CONCATENATE(Z193:AH193)&lt;&gt;"", AG193=""), "Missing 1st Comment Likes",
IF(AND($AK$3, CONCATENATE(Z193:AH193)&lt;&gt;"", AH193=""), "Missing 1st Comment Dislikes",
IF(AND(CONCATENATE(Z194:AH194)&lt;&gt;"", Z194=""), "Missing 2nd Comment Source Name",
IF(AND(CONCATENATE(Z194:AH194)&lt;&gt;"", AB194=""), "Missing 2nd Comment Message",
IF(AND($AJ$3, CONCATENATE(Z194:AH194)&lt;&gt;"", AG194=""), "Missing 2nd Comment Likes",
IF(AND($AK$3, CONCATENATE(Z194:AH194)&lt;&gt;"", AH194=""), "Missing 2nd Comment Dislikes",
IF(AND(CONCATENATE(Z195:AH195)&lt;&gt;"", Z195=""), "Missing 3rd Comment Source Name",
IF(AND(CONCATENATE(Z195:AH195)&lt;&gt;"", AB195=""), "Missing 3rd Comment Message",
IF(AND($AJ$3, CONCATENATE(Z195:AH195)&lt;&gt;"", AG195=""), "Missing 3rd Comment Likes",
IF(AND($AK$3, CONCATENATE(Z195:AH195)&lt;&gt;"", AH195=""), "Missing 3rd Comment Dislikes", "Valid"
)))))))))))))))))))))))))))))))))</f>
        <v>Unused</v>
      </c>
      <c r="C193" s="246"/>
      <c r="D193" s="262" t="s">
        <v>1288</v>
      </c>
      <c r="E193" s="263"/>
      <c r="F193" s="246"/>
      <c r="G193" s="246"/>
      <c r="H193" s="249"/>
      <c r="I193" s="263"/>
      <c r="J193" s="246"/>
      <c r="K193" s="246"/>
      <c r="L193" s="249"/>
      <c r="M193" s="265"/>
      <c r="N193" s="319"/>
      <c r="O193" s="320"/>
      <c r="P193" s="320"/>
      <c r="Q193" s="321"/>
      <c r="R193" s="322"/>
      <c r="S193" s="320"/>
      <c r="T193" s="320"/>
      <c r="U193" s="321"/>
      <c r="V193" s="322"/>
      <c r="W193" s="320"/>
      <c r="X193" s="320"/>
      <c r="Y193" s="323"/>
      <c r="Z193" s="271"/>
      <c r="AA193" s="249"/>
      <c r="AB193" s="265"/>
      <c r="AC193" s="246"/>
      <c r="AD193" s="246"/>
      <c r="AE193" s="246"/>
      <c r="AF193" s="249"/>
      <c r="AG193" s="274"/>
      <c r="AH193" s="327"/>
      <c r="AI193" s="56"/>
      <c r="AJ193" s="56"/>
      <c r="AK193" s="56"/>
      <c r="AL193" s="56"/>
      <c r="AM193" s="56"/>
      <c r="AN193" s="56"/>
      <c r="AO193" s="56"/>
      <c r="AP193" s="56"/>
      <c r="AQ193" s="56"/>
    </row>
    <row r="194" ht="22.5" customHeight="1">
      <c r="B194" s="277"/>
      <c r="D194" s="278"/>
      <c r="E194" s="277"/>
      <c r="H194" s="273"/>
      <c r="I194" s="277"/>
      <c r="L194" s="273"/>
      <c r="M194" s="277"/>
      <c r="N194" s="279"/>
      <c r="O194" s="280"/>
      <c r="P194" s="280"/>
      <c r="Q194" s="281"/>
      <c r="R194" s="282"/>
      <c r="S194" s="280"/>
      <c r="T194" s="280"/>
      <c r="U194" s="281"/>
      <c r="V194" s="282"/>
      <c r="W194" s="280"/>
      <c r="X194" s="280"/>
      <c r="Y194" s="283"/>
      <c r="Z194" s="284"/>
      <c r="AA194" s="273"/>
      <c r="AB194" s="272"/>
      <c r="AF194" s="273"/>
      <c r="AG194" s="285"/>
      <c r="AH194" s="325"/>
      <c r="AI194" s="56"/>
      <c r="AJ194" s="56"/>
      <c r="AK194" s="56"/>
      <c r="AL194" s="56"/>
      <c r="AM194" s="56"/>
      <c r="AN194" s="56"/>
      <c r="AO194" s="56"/>
      <c r="AP194" s="56"/>
      <c r="AQ194" s="56"/>
    </row>
    <row r="195" ht="22.5" customHeight="1">
      <c r="B195" s="253"/>
      <c r="C195" s="254"/>
      <c r="D195" s="287"/>
      <c r="E195" s="253"/>
      <c r="F195" s="254"/>
      <c r="G195" s="254"/>
      <c r="H195" s="256"/>
      <c r="I195" s="253"/>
      <c r="J195" s="254"/>
      <c r="K195" s="254"/>
      <c r="L195" s="256"/>
      <c r="M195" s="253"/>
      <c r="N195" s="288"/>
      <c r="O195" s="289"/>
      <c r="P195" s="289"/>
      <c r="Q195" s="290"/>
      <c r="R195" s="291"/>
      <c r="S195" s="289"/>
      <c r="T195" s="289"/>
      <c r="U195" s="290"/>
      <c r="V195" s="291"/>
      <c r="W195" s="289"/>
      <c r="X195" s="289"/>
      <c r="Y195" s="292"/>
      <c r="Z195" s="293"/>
      <c r="AA195" s="256"/>
      <c r="AB195" s="294"/>
      <c r="AC195" s="254"/>
      <c r="AD195" s="254"/>
      <c r="AE195" s="254"/>
      <c r="AF195" s="256"/>
      <c r="AG195" s="295"/>
      <c r="AH195" s="324"/>
      <c r="AI195" s="56"/>
      <c r="AJ195" s="56"/>
      <c r="AK195" s="56"/>
      <c r="AL195" s="56"/>
      <c r="AM195" s="56"/>
      <c r="AN195" s="56"/>
      <c r="AO195" s="56"/>
      <c r="AP195" s="56"/>
      <c r="AQ195" s="56"/>
    </row>
    <row r="196" ht="22.5" customHeight="1">
      <c r="B196" s="261" t="str">
        <f>IF(ISBLANK(D196), "Missing ID",
IF(CONCATENATE(E196:AG198)="", "Unused",
IF(AND(ISBLANK(E196), ISBLANK(I196)), "Missing Headline and Content",
IF(ISBLANK(M196), "Missing Is True",
IF(AND(M196&lt;&gt;"Yes", M196&lt;&gt;"No"), "Is True must be Yes or No",
IF(AND($AJ$3, NOT(ISBLANK(N196)), NOT(ISNUMBER(N196))), "Changes to Followers for Likes must be a Number",
IF(AND($AK$3, NOT(ISBLANK(O196)), NOT(ISNUMBER(O196))), "Changes to Followers for Disikes must be a Number",
IF(AND($AL$3, NOT(ISBLANK(P196)), NOT(ISNUMBER(P196))), "Changes to Followers for Shares must be a Number",
IF(AND($AM$3, NOT(ISBLANK(Q196)), NOT(ISNUMBER(Q196))), "Changes to Followers for Flags must be a Number",
IF(AND($AJ$3, NOT(ISBLANK(R196)), NOT(ISNUMBER(R196))), "Changes to Credibility for Likes must be a Number",
IF(AND($AK$3, NOT(ISBLANK(S196)), NOT(ISNUMBER(S196))), "Changes to Credibility for Disikes must be a Number",
IF(AND($AL$3, NOT(ISBLANK(T196)), NOT(ISNUMBER(T196))), "Changes to Credibility for Shares must be a Number",
IF(AND($AM$3, NOT(ISBLANK(U196)), NOT(ISNUMBER(U196))), "Changes to Credibility for Flags must be a Number",
IF(AND($AJ$3, NOT(ISBLANK(V196)), NOT(ISNUMBER(V196))), "Number of Likes must be a Number",
IF(AND($AK$3, NOT(ISBLANK(W196)), NOT(ISNUMBER(W196))), "Number of Disikes must be a Number",
IF(AND($AL$3, NOT(ISBLANK(X196)), NOT(ISNUMBER(X196))), "Number of Shares must be a Number",
IF(AND($AM$3, NOT(ISBLANK(Y196)), NOT(ISNUMBER(Y196))), "Number of Flags must be a Number",
IF(AND($AJ$3, NOT(ISBLANK(V196)), V196&lt;0), "Number of Likes cannot be Negative",
IF(AND($AK$3, NOT(ISBLANK(W196)), W196&lt;0), "Number of Disikes cannot be Negative",
IF(AND($AL$3, NOT(ISBLANK(X196)), X196&lt;0), "Number of Shares cannot be Negative",
IF(AND($AM$3, NOT(ISBLANK(Y196)), Y196&lt;0), "Number of Flags cannot be Negative",
IF(AND(CONCATENATE(Z196:AH196)&lt;&gt;"", Z196=""), "Missing 1st Comment Source Name",
IF(AND(CONCATENATE(Z196:AH196)&lt;&gt;"", AB196=""), "Missing 1st Comment Message",
IF(AND($AJ$3, CONCATENATE(Z196:AH196)&lt;&gt;"", AG196=""), "Missing 1st Comment Likes",
IF(AND($AK$3, CONCATENATE(Z196:AH196)&lt;&gt;"", AH196=""), "Missing 1st Comment Dislikes",
IF(AND(CONCATENATE(Z197:AH197)&lt;&gt;"", Z197=""), "Missing 2nd Comment Source Name",
IF(AND(CONCATENATE(Z197:AH197)&lt;&gt;"", AB197=""), "Missing 2nd Comment Message",
IF(AND($AJ$3, CONCATENATE(Z197:AH197)&lt;&gt;"", AG197=""), "Missing 2nd Comment Likes",
IF(AND($AK$3, CONCATENATE(Z197:AH197)&lt;&gt;"", AH197=""), "Missing 2nd Comment Dislikes",
IF(AND(CONCATENATE(Z198:AH198)&lt;&gt;"", Z198=""), "Missing 3rd Comment Source Name",
IF(AND(CONCATENATE(Z198:AH198)&lt;&gt;"", AB198=""), "Missing 3rd Comment Message",
IF(AND($AJ$3, CONCATENATE(Z198:AH198)&lt;&gt;"", AG198=""), "Missing 3rd Comment Likes",
IF(AND($AK$3, CONCATENATE(Z198:AH198)&lt;&gt;"", AH198=""), "Missing 3rd Comment Dislikes", "Valid"
)))))))))))))))))))))))))))))))))</f>
        <v>Unused</v>
      </c>
      <c r="C196" s="246"/>
      <c r="D196" s="297" t="s">
        <v>1289</v>
      </c>
      <c r="E196" s="298"/>
      <c r="F196" s="246"/>
      <c r="G196" s="246"/>
      <c r="H196" s="249"/>
      <c r="I196" s="298"/>
      <c r="J196" s="246"/>
      <c r="K196" s="246"/>
      <c r="L196" s="249"/>
      <c r="M196" s="300"/>
      <c r="N196" s="301"/>
      <c r="O196" s="302"/>
      <c r="P196" s="302"/>
      <c r="Q196" s="303"/>
      <c r="R196" s="304"/>
      <c r="S196" s="302"/>
      <c r="T196" s="302"/>
      <c r="U196" s="303"/>
      <c r="V196" s="304"/>
      <c r="W196" s="302"/>
      <c r="X196" s="302"/>
      <c r="Y196" s="305"/>
      <c r="Z196" s="306"/>
      <c r="AA196" s="249"/>
      <c r="AB196" s="300"/>
      <c r="AC196" s="246"/>
      <c r="AD196" s="246"/>
      <c r="AE196" s="246"/>
      <c r="AF196" s="249"/>
      <c r="AG196" s="307"/>
      <c r="AH196" s="326"/>
      <c r="AI196" s="56"/>
      <c r="AJ196" s="56"/>
      <c r="AK196" s="56"/>
      <c r="AL196" s="56"/>
      <c r="AM196" s="56"/>
      <c r="AN196" s="56"/>
      <c r="AO196" s="56"/>
      <c r="AP196" s="56"/>
      <c r="AQ196" s="56"/>
    </row>
    <row r="197" ht="22.5" customHeight="1">
      <c r="B197" s="277"/>
      <c r="D197" s="309"/>
      <c r="E197" s="277"/>
      <c r="H197" s="273"/>
      <c r="I197" s="277"/>
      <c r="L197" s="273"/>
      <c r="M197" s="277"/>
      <c r="N197" s="279"/>
      <c r="O197" s="280"/>
      <c r="P197" s="280"/>
      <c r="Q197" s="281"/>
      <c r="R197" s="282"/>
      <c r="S197" s="280"/>
      <c r="T197" s="280"/>
      <c r="U197" s="281"/>
      <c r="V197" s="282"/>
      <c r="W197" s="280"/>
      <c r="X197" s="280"/>
      <c r="Y197" s="283"/>
      <c r="Z197" s="310"/>
      <c r="AA197" s="273"/>
      <c r="AB197" s="311"/>
      <c r="AF197" s="273"/>
      <c r="AG197" s="312"/>
      <c r="AH197" s="313"/>
      <c r="AI197" s="56"/>
      <c r="AJ197" s="56"/>
      <c r="AK197" s="56"/>
      <c r="AL197" s="56"/>
      <c r="AM197" s="56"/>
      <c r="AN197" s="56"/>
      <c r="AO197" s="56"/>
      <c r="AP197" s="56"/>
      <c r="AQ197" s="56"/>
    </row>
    <row r="198" ht="22.5" customHeight="1">
      <c r="B198" s="253"/>
      <c r="C198" s="254"/>
      <c r="D198" s="314"/>
      <c r="E198" s="253"/>
      <c r="F198" s="254"/>
      <c r="G198" s="254"/>
      <c r="H198" s="256"/>
      <c r="I198" s="253"/>
      <c r="J198" s="254"/>
      <c r="K198" s="254"/>
      <c r="L198" s="256"/>
      <c r="M198" s="253"/>
      <c r="N198" s="288"/>
      <c r="O198" s="289"/>
      <c r="P198" s="289"/>
      <c r="Q198" s="290"/>
      <c r="R198" s="291"/>
      <c r="S198" s="289"/>
      <c r="T198" s="289"/>
      <c r="U198" s="290"/>
      <c r="V198" s="291"/>
      <c r="W198" s="289"/>
      <c r="X198" s="289"/>
      <c r="Y198" s="292"/>
      <c r="Z198" s="315"/>
      <c r="AA198" s="256"/>
      <c r="AB198" s="316"/>
      <c r="AC198" s="254"/>
      <c r="AD198" s="254"/>
      <c r="AE198" s="254"/>
      <c r="AF198" s="256"/>
      <c r="AG198" s="317"/>
      <c r="AH198" s="318"/>
      <c r="AI198" s="56"/>
      <c r="AJ198" s="56"/>
      <c r="AK198" s="56"/>
      <c r="AL198" s="56"/>
      <c r="AM198" s="56"/>
      <c r="AN198" s="56"/>
      <c r="AO198" s="56"/>
      <c r="AP198" s="56"/>
      <c r="AQ198" s="56"/>
    </row>
    <row r="199" ht="22.5" customHeight="1">
      <c r="B199" s="261" t="str">
        <f>IF(ISBLANK(D199), "Missing ID",
IF(CONCATENATE(E199:AG201)="", "Unused",
IF(AND(ISBLANK(E199), ISBLANK(I199)), "Missing Headline and Content",
IF(ISBLANK(M199), "Missing Is True",
IF(AND(M199&lt;&gt;"Yes", M199&lt;&gt;"No"), "Is True must be Yes or No",
IF(AND($AJ$3, NOT(ISBLANK(N199)), NOT(ISNUMBER(N199))), "Changes to Followers for Likes must be a Number",
IF(AND($AK$3, NOT(ISBLANK(O199)), NOT(ISNUMBER(O199))), "Changes to Followers for Disikes must be a Number",
IF(AND($AL$3, NOT(ISBLANK(P199)), NOT(ISNUMBER(P199))), "Changes to Followers for Shares must be a Number",
IF(AND($AM$3, NOT(ISBLANK(Q199)), NOT(ISNUMBER(Q199))), "Changes to Followers for Flags must be a Number",
IF(AND($AJ$3, NOT(ISBLANK(R199)), NOT(ISNUMBER(R199))), "Changes to Credibility for Likes must be a Number",
IF(AND($AK$3, NOT(ISBLANK(S199)), NOT(ISNUMBER(S199))), "Changes to Credibility for Disikes must be a Number",
IF(AND($AL$3, NOT(ISBLANK(T199)), NOT(ISNUMBER(T199))), "Changes to Credibility for Shares must be a Number",
IF(AND($AM$3, NOT(ISBLANK(U199)), NOT(ISNUMBER(U199))), "Changes to Credibility for Flags must be a Number",
IF(AND($AJ$3, NOT(ISBLANK(V199)), NOT(ISNUMBER(V199))), "Number of Likes must be a Number",
IF(AND($AK$3, NOT(ISBLANK(W199)), NOT(ISNUMBER(W199))), "Number of Disikes must be a Number",
IF(AND($AL$3, NOT(ISBLANK(X199)), NOT(ISNUMBER(X199))), "Number of Shares must be a Number",
IF(AND($AM$3, NOT(ISBLANK(Y199)), NOT(ISNUMBER(Y199))), "Number of Flags must be a Number",
IF(AND($AJ$3, NOT(ISBLANK(V199)), V199&lt;0), "Number of Likes cannot be Negative",
IF(AND($AK$3, NOT(ISBLANK(W199)), W199&lt;0), "Number of Disikes cannot be Negative",
IF(AND($AL$3, NOT(ISBLANK(X199)), X199&lt;0), "Number of Shares cannot be Negative",
IF(AND($AM$3, NOT(ISBLANK(Y199)), Y199&lt;0), "Number of Flags cannot be Negative",
IF(AND(CONCATENATE(Z199:AH199)&lt;&gt;"", Z199=""), "Missing 1st Comment Source Name",
IF(AND(CONCATENATE(Z199:AH199)&lt;&gt;"", AB199=""), "Missing 1st Comment Message",
IF(AND($AJ$3, CONCATENATE(Z199:AH199)&lt;&gt;"", AG199=""), "Missing 1st Comment Likes",
IF(AND($AK$3, CONCATENATE(Z199:AH199)&lt;&gt;"", AH199=""), "Missing 1st Comment Dislikes",
IF(AND(CONCATENATE(Z200:AH200)&lt;&gt;"", Z200=""), "Missing 2nd Comment Source Name",
IF(AND(CONCATENATE(Z200:AH200)&lt;&gt;"", AB200=""), "Missing 2nd Comment Message",
IF(AND($AJ$3, CONCATENATE(Z200:AH200)&lt;&gt;"", AG200=""), "Missing 2nd Comment Likes",
IF(AND($AK$3, CONCATENATE(Z200:AH200)&lt;&gt;"", AH200=""), "Missing 2nd Comment Dislikes",
IF(AND(CONCATENATE(Z201:AH201)&lt;&gt;"", Z201=""), "Missing 3rd Comment Source Name",
IF(AND(CONCATENATE(Z201:AH201)&lt;&gt;"", AB201=""), "Missing 3rd Comment Message",
IF(AND($AJ$3, CONCATENATE(Z201:AH201)&lt;&gt;"", AG201=""), "Missing 3rd Comment Likes",
IF(AND($AK$3, CONCATENATE(Z201:AH201)&lt;&gt;"", AH201=""), "Missing 3rd Comment Dislikes", "Valid"
)))))))))))))))))))))))))))))))))</f>
        <v>Unused</v>
      </c>
      <c r="C199" s="246"/>
      <c r="D199" s="262" t="s">
        <v>1290</v>
      </c>
      <c r="E199" s="263"/>
      <c r="F199" s="246"/>
      <c r="G199" s="246"/>
      <c r="H199" s="249"/>
      <c r="I199" s="263"/>
      <c r="J199" s="246"/>
      <c r="K199" s="246"/>
      <c r="L199" s="249"/>
      <c r="M199" s="265"/>
      <c r="N199" s="319"/>
      <c r="O199" s="320"/>
      <c r="P199" s="320"/>
      <c r="Q199" s="321"/>
      <c r="R199" s="322"/>
      <c r="S199" s="320"/>
      <c r="T199" s="320"/>
      <c r="U199" s="321"/>
      <c r="V199" s="322"/>
      <c r="W199" s="320"/>
      <c r="X199" s="320"/>
      <c r="Y199" s="323"/>
      <c r="Z199" s="271"/>
      <c r="AA199" s="249"/>
      <c r="AB199" s="265"/>
      <c r="AC199" s="246"/>
      <c r="AD199" s="246"/>
      <c r="AE199" s="246"/>
      <c r="AF199" s="249"/>
      <c r="AG199" s="274"/>
      <c r="AH199" s="327"/>
      <c r="AI199" s="56"/>
      <c r="AJ199" s="56"/>
      <c r="AK199" s="56"/>
      <c r="AL199" s="56"/>
      <c r="AM199" s="56"/>
      <c r="AN199" s="56"/>
      <c r="AO199" s="56"/>
      <c r="AP199" s="56"/>
      <c r="AQ199" s="56"/>
    </row>
    <row r="200" ht="22.5" customHeight="1">
      <c r="B200" s="277"/>
      <c r="D200" s="278"/>
      <c r="E200" s="277"/>
      <c r="H200" s="273"/>
      <c r="I200" s="277"/>
      <c r="L200" s="273"/>
      <c r="M200" s="277"/>
      <c r="N200" s="279"/>
      <c r="O200" s="280"/>
      <c r="P200" s="280"/>
      <c r="Q200" s="281"/>
      <c r="R200" s="282"/>
      <c r="S200" s="280"/>
      <c r="T200" s="280"/>
      <c r="U200" s="281"/>
      <c r="V200" s="282"/>
      <c r="W200" s="280"/>
      <c r="X200" s="280"/>
      <c r="Y200" s="283"/>
      <c r="Z200" s="284"/>
      <c r="AA200" s="273"/>
      <c r="AB200" s="272"/>
      <c r="AF200" s="273"/>
      <c r="AG200" s="285"/>
      <c r="AH200" s="325"/>
      <c r="AI200" s="56"/>
      <c r="AJ200" s="56"/>
      <c r="AK200" s="56"/>
      <c r="AL200" s="56"/>
      <c r="AM200" s="56"/>
      <c r="AN200" s="56"/>
      <c r="AO200" s="56"/>
      <c r="AP200" s="56"/>
      <c r="AQ200" s="56"/>
    </row>
    <row r="201" ht="22.5" customHeight="1">
      <c r="B201" s="253"/>
      <c r="C201" s="254"/>
      <c r="D201" s="287"/>
      <c r="E201" s="253"/>
      <c r="F201" s="254"/>
      <c r="G201" s="254"/>
      <c r="H201" s="256"/>
      <c r="I201" s="253"/>
      <c r="J201" s="254"/>
      <c r="K201" s="254"/>
      <c r="L201" s="256"/>
      <c r="M201" s="253"/>
      <c r="N201" s="288"/>
      <c r="O201" s="289"/>
      <c r="P201" s="289"/>
      <c r="Q201" s="290"/>
      <c r="R201" s="291"/>
      <c r="S201" s="289"/>
      <c r="T201" s="289"/>
      <c r="U201" s="290"/>
      <c r="V201" s="291"/>
      <c r="W201" s="289"/>
      <c r="X201" s="289"/>
      <c r="Y201" s="292"/>
      <c r="Z201" s="293"/>
      <c r="AA201" s="256"/>
      <c r="AB201" s="294"/>
      <c r="AC201" s="254"/>
      <c r="AD201" s="254"/>
      <c r="AE201" s="254"/>
      <c r="AF201" s="256"/>
      <c r="AG201" s="295"/>
      <c r="AH201" s="324"/>
      <c r="AI201" s="56"/>
      <c r="AJ201" s="56"/>
      <c r="AK201" s="56"/>
      <c r="AL201" s="56"/>
      <c r="AM201" s="56"/>
      <c r="AN201" s="56"/>
      <c r="AO201" s="56"/>
      <c r="AP201" s="56"/>
      <c r="AQ201" s="56"/>
    </row>
    <row r="202" ht="22.5" customHeight="1">
      <c r="B202" s="261" t="str">
        <f>IF(ISBLANK(D202), "Missing ID",
IF(CONCATENATE(E202:AG204)="", "Unused",
IF(AND(ISBLANK(E202), ISBLANK(I202)), "Missing Headline and Content",
IF(ISBLANK(M202), "Missing Is True",
IF(AND(M202&lt;&gt;"Yes", M202&lt;&gt;"No"), "Is True must be Yes or No",
IF(AND($AJ$3, NOT(ISBLANK(N202)), NOT(ISNUMBER(N202))), "Changes to Followers for Likes must be a Number",
IF(AND($AK$3, NOT(ISBLANK(O202)), NOT(ISNUMBER(O202))), "Changes to Followers for Disikes must be a Number",
IF(AND($AL$3, NOT(ISBLANK(P202)), NOT(ISNUMBER(P202))), "Changes to Followers for Shares must be a Number",
IF(AND($AM$3, NOT(ISBLANK(Q202)), NOT(ISNUMBER(Q202))), "Changes to Followers for Flags must be a Number",
IF(AND($AJ$3, NOT(ISBLANK(R202)), NOT(ISNUMBER(R202))), "Changes to Credibility for Likes must be a Number",
IF(AND($AK$3, NOT(ISBLANK(S202)), NOT(ISNUMBER(S202))), "Changes to Credibility for Disikes must be a Number",
IF(AND($AL$3, NOT(ISBLANK(T202)), NOT(ISNUMBER(T202))), "Changes to Credibility for Shares must be a Number",
IF(AND($AM$3, NOT(ISBLANK(U202)), NOT(ISNUMBER(U202))), "Changes to Credibility for Flags must be a Number",
IF(AND($AJ$3, NOT(ISBLANK(V202)), NOT(ISNUMBER(V202))), "Number of Likes must be a Number",
IF(AND($AK$3, NOT(ISBLANK(W202)), NOT(ISNUMBER(W202))), "Number of Disikes must be a Number",
IF(AND($AL$3, NOT(ISBLANK(X202)), NOT(ISNUMBER(X202))), "Number of Shares must be a Number",
IF(AND($AM$3, NOT(ISBLANK(Y202)), NOT(ISNUMBER(Y202))), "Number of Flags must be a Number",
IF(AND($AJ$3, NOT(ISBLANK(V202)), V202&lt;0), "Number of Likes cannot be Negative",
IF(AND($AK$3, NOT(ISBLANK(W202)), W202&lt;0), "Number of Disikes cannot be Negative",
IF(AND($AL$3, NOT(ISBLANK(X202)), X202&lt;0), "Number of Shares cannot be Negative",
IF(AND($AM$3, NOT(ISBLANK(Y202)), Y202&lt;0), "Number of Flags cannot be Negative",
IF(AND(CONCATENATE(Z202:AH202)&lt;&gt;"", Z202=""), "Missing 1st Comment Source Name",
IF(AND(CONCATENATE(Z202:AH202)&lt;&gt;"", AB202=""), "Missing 1st Comment Message",
IF(AND($AJ$3, CONCATENATE(Z202:AH202)&lt;&gt;"", AG202=""), "Missing 1st Comment Likes",
IF(AND($AK$3, CONCATENATE(Z202:AH202)&lt;&gt;"", AH202=""), "Missing 1st Comment Dislikes",
IF(AND(CONCATENATE(Z203:AH203)&lt;&gt;"", Z203=""), "Missing 2nd Comment Source Name",
IF(AND(CONCATENATE(Z203:AH203)&lt;&gt;"", AB203=""), "Missing 2nd Comment Message",
IF(AND($AJ$3, CONCATENATE(Z203:AH203)&lt;&gt;"", AG203=""), "Missing 2nd Comment Likes",
IF(AND($AK$3, CONCATENATE(Z203:AH203)&lt;&gt;"", AH203=""), "Missing 2nd Comment Dislikes",
IF(AND(CONCATENATE(Z204:AH204)&lt;&gt;"", Z204=""), "Missing 3rd Comment Source Name",
IF(AND(CONCATENATE(Z204:AH204)&lt;&gt;"", AB204=""), "Missing 3rd Comment Message",
IF(AND($AJ$3, CONCATENATE(Z204:AH204)&lt;&gt;"", AG204=""), "Missing 3rd Comment Likes",
IF(AND($AK$3, CONCATENATE(Z204:AH204)&lt;&gt;"", AH204=""), "Missing 3rd Comment Dislikes", "Valid"
)))))))))))))))))))))))))))))))))</f>
        <v>Unused</v>
      </c>
      <c r="C202" s="246"/>
      <c r="D202" s="297" t="s">
        <v>1291</v>
      </c>
      <c r="E202" s="298"/>
      <c r="F202" s="246"/>
      <c r="G202" s="246"/>
      <c r="H202" s="249"/>
      <c r="I202" s="298"/>
      <c r="J202" s="246"/>
      <c r="K202" s="246"/>
      <c r="L202" s="249"/>
      <c r="M202" s="300"/>
      <c r="N202" s="301"/>
      <c r="O202" s="302"/>
      <c r="P202" s="302"/>
      <c r="Q202" s="303"/>
      <c r="R202" s="304"/>
      <c r="S202" s="302"/>
      <c r="T202" s="302"/>
      <c r="U202" s="303"/>
      <c r="V202" s="304"/>
      <c r="W202" s="302"/>
      <c r="X202" s="302"/>
      <c r="Y202" s="305"/>
      <c r="Z202" s="306"/>
      <c r="AA202" s="249"/>
      <c r="AB202" s="300"/>
      <c r="AC202" s="246"/>
      <c r="AD202" s="246"/>
      <c r="AE202" s="246"/>
      <c r="AF202" s="249"/>
      <c r="AG202" s="307"/>
      <c r="AH202" s="326"/>
      <c r="AI202" s="56"/>
      <c r="AJ202" s="56"/>
      <c r="AK202" s="56"/>
      <c r="AL202" s="56"/>
      <c r="AM202" s="56"/>
      <c r="AN202" s="56"/>
      <c r="AO202" s="56"/>
      <c r="AP202" s="56"/>
      <c r="AQ202" s="56"/>
    </row>
    <row r="203" ht="22.5" customHeight="1">
      <c r="B203" s="277"/>
      <c r="D203" s="309"/>
      <c r="E203" s="277"/>
      <c r="H203" s="273"/>
      <c r="I203" s="277"/>
      <c r="L203" s="273"/>
      <c r="M203" s="277"/>
      <c r="N203" s="279"/>
      <c r="O203" s="280"/>
      <c r="P203" s="280"/>
      <c r="Q203" s="281"/>
      <c r="R203" s="282"/>
      <c r="S203" s="280"/>
      <c r="T203" s="280"/>
      <c r="U203" s="281"/>
      <c r="V203" s="282"/>
      <c r="W203" s="280"/>
      <c r="X203" s="280"/>
      <c r="Y203" s="283"/>
      <c r="Z203" s="310"/>
      <c r="AA203" s="273"/>
      <c r="AB203" s="311"/>
      <c r="AF203" s="273"/>
      <c r="AG203" s="312"/>
      <c r="AH203" s="313"/>
      <c r="AI203" s="56"/>
      <c r="AJ203" s="56"/>
      <c r="AK203" s="56"/>
      <c r="AL203" s="56"/>
      <c r="AM203" s="56"/>
      <c r="AN203" s="56"/>
      <c r="AO203" s="56"/>
      <c r="AP203" s="56"/>
      <c r="AQ203" s="56"/>
    </row>
    <row r="204" ht="22.5" customHeight="1">
      <c r="B204" s="253"/>
      <c r="C204" s="254"/>
      <c r="D204" s="314"/>
      <c r="E204" s="253"/>
      <c r="F204" s="254"/>
      <c r="G204" s="254"/>
      <c r="H204" s="256"/>
      <c r="I204" s="253"/>
      <c r="J204" s="254"/>
      <c r="K204" s="254"/>
      <c r="L204" s="256"/>
      <c r="M204" s="253"/>
      <c r="N204" s="288"/>
      <c r="O204" s="289"/>
      <c r="P204" s="289"/>
      <c r="Q204" s="290"/>
      <c r="R204" s="291"/>
      <c r="S204" s="289"/>
      <c r="T204" s="289"/>
      <c r="U204" s="290"/>
      <c r="V204" s="291"/>
      <c r="W204" s="289"/>
      <c r="X204" s="289"/>
      <c r="Y204" s="292"/>
      <c r="Z204" s="315"/>
      <c r="AA204" s="256"/>
      <c r="AB204" s="316"/>
      <c r="AC204" s="254"/>
      <c r="AD204" s="254"/>
      <c r="AE204" s="254"/>
      <c r="AF204" s="256"/>
      <c r="AG204" s="317"/>
      <c r="AH204" s="318"/>
      <c r="AI204" s="56"/>
      <c r="AJ204" s="56"/>
      <c r="AK204" s="56"/>
      <c r="AL204" s="56"/>
      <c r="AM204" s="56"/>
      <c r="AN204" s="56"/>
      <c r="AO204" s="56"/>
      <c r="AP204" s="56"/>
      <c r="AQ204" s="56"/>
    </row>
    <row r="205" ht="22.5" customHeight="1">
      <c r="B205" s="261" t="str">
        <f>IF(ISBLANK(D205), "Missing ID",
IF(CONCATENATE(E205:AG207)="", "Unused",
IF(AND(ISBLANK(E205), ISBLANK(I205)), "Missing Headline and Content",
IF(ISBLANK(M205), "Missing Is True",
IF(AND(M205&lt;&gt;"Yes", M205&lt;&gt;"No"), "Is True must be Yes or No",
IF(AND($AJ$3, NOT(ISBLANK(N205)), NOT(ISNUMBER(N205))), "Changes to Followers for Likes must be a Number",
IF(AND($AK$3, NOT(ISBLANK(O205)), NOT(ISNUMBER(O205))), "Changes to Followers for Disikes must be a Number",
IF(AND($AL$3, NOT(ISBLANK(P205)), NOT(ISNUMBER(P205))), "Changes to Followers for Shares must be a Number",
IF(AND($AM$3, NOT(ISBLANK(Q205)), NOT(ISNUMBER(Q205))), "Changes to Followers for Flags must be a Number",
IF(AND($AJ$3, NOT(ISBLANK(R205)), NOT(ISNUMBER(R205))), "Changes to Credibility for Likes must be a Number",
IF(AND($AK$3, NOT(ISBLANK(S205)), NOT(ISNUMBER(S205))), "Changes to Credibility for Disikes must be a Number",
IF(AND($AL$3, NOT(ISBLANK(T205)), NOT(ISNUMBER(T205))), "Changes to Credibility for Shares must be a Number",
IF(AND($AM$3, NOT(ISBLANK(U205)), NOT(ISNUMBER(U205))), "Changes to Credibility for Flags must be a Number",
IF(AND($AJ$3, NOT(ISBLANK(V205)), NOT(ISNUMBER(V205))), "Number of Likes must be a Number",
IF(AND($AK$3, NOT(ISBLANK(W205)), NOT(ISNUMBER(W205))), "Number of Disikes must be a Number",
IF(AND($AL$3, NOT(ISBLANK(X205)), NOT(ISNUMBER(X205))), "Number of Shares must be a Number",
IF(AND($AM$3, NOT(ISBLANK(Y205)), NOT(ISNUMBER(Y205))), "Number of Flags must be a Number",
IF(AND($AJ$3, NOT(ISBLANK(V205)), V205&lt;0), "Number of Likes cannot be Negative",
IF(AND($AK$3, NOT(ISBLANK(W205)), W205&lt;0), "Number of Disikes cannot be Negative",
IF(AND($AL$3, NOT(ISBLANK(X205)), X205&lt;0), "Number of Shares cannot be Negative",
IF(AND($AM$3, NOT(ISBLANK(Y205)), Y205&lt;0), "Number of Flags cannot be Negative",
IF(AND(CONCATENATE(Z205:AH205)&lt;&gt;"", Z205=""), "Missing 1st Comment Source Name",
IF(AND(CONCATENATE(Z205:AH205)&lt;&gt;"", AB205=""), "Missing 1st Comment Message",
IF(AND($AJ$3, CONCATENATE(Z205:AH205)&lt;&gt;"", AG205=""), "Missing 1st Comment Likes",
IF(AND($AK$3, CONCATENATE(Z205:AH205)&lt;&gt;"", AH205=""), "Missing 1st Comment Dislikes",
IF(AND(CONCATENATE(Z206:AH206)&lt;&gt;"", Z206=""), "Missing 2nd Comment Source Name",
IF(AND(CONCATENATE(Z206:AH206)&lt;&gt;"", AB206=""), "Missing 2nd Comment Message",
IF(AND($AJ$3, CONCATENATE(Z206:AH206)&lt;&gt;"", AG206=""), "Missing 2nd Comment Likes",
IF(AND($AK$3, CONCATENATE(Z206:AH206)&lt;&gt;"", AH206=""), "Missing 2nd Comment Dislikes",
IF(AND(CONCATENATE(Z207:AH207)&lt;&gt;"", Z207=""), "Missing 3rd Comment Source Name",
IF(AND(CONCATENATE(Z207:AH207)&lt;&gt;"", AB207=""), "Missing 3rd Comment Message",
IF(AND($AJ$3, CONCATENATE(Z207:AH207)&lt;&gt;"", AG207=""), "Missing 3rd Comment Likes",
IF(AND($AK$3, CONCATENATE(Z207:AH207)&lt;&gt;"", AH207=""), "Missing 3rd Comment Dislikes", "Valid"
)))))))))))))))))))))))))))))))))</f>
        <v>Unused</v>
      </c>
      <c r="C205" s="246"/>
      <c r="D205" s="262" t="s">
        <v>1292</v>
      </c>
      <c r="E205" s="263"/>
      <c r="F205" s="246"/>
      <c r="G205" s="246"/>
      <c r="H205" s="249"/>
      <c r="I205" s="263"/>
      <c r="J205" s="246"/>
      <c r="K205" s="246"/>
      <c r="L205" s="249"/>
      <c r="M205" s="265"/>
      <c r="N205" s="319"/>
      <c r="O205" s="320"/>
      <c r="P205" s="320"/>
      <c r="Q205" s="321"/>
      <c r="R205" s="322"/>
      <c r="S205" s="320"/>
      <c r="T205" s="320"/>
      <c r="U205" s="321"/>
      <c r="V205" s="322"/>
      <c r="W205" s="320"/>
      <c r="X205" s="320"/>
      <c r="Y205" s="323"/>
      <c r="Z205" s="271"/>
      <c r="AA205" s="249"/>
      <c r="AB205" s="265"/>
      <c r="AC205" s="246"/>
      <c r="AD205" s="246"/>
      <c r="AE205" s="246"/>
      <c r="AF205" s="249"/>
      <c r="AG205" s="274"/>
      <c r="AH205" s="327"/>
      <c r="AI205" s="56"/>
      <c r="AJ205" s="56"/>
      <c r="AK205" s="56"/>
      <c r="AL205" s="56"/>
      <c r="AM205" s="56"/>
      <c r="AN205" s="56"/>
      <c r="AO205" s="56"/>
      <c r="AP205" s="56"/>
      <c r="AQ205" s="56"/>
    </row>
    <row r="206" ht="22.5" customHeight="1">
      <c r="B206" s="277"/>
      <c r="D206" s="278"/>
      <c r="E206" s="277"/>
      <c r="H206" s="273"/>
      <c r="I206" s="277"/>
      <c r="L206" s="273"/>
      <c r="M206" s="277"/>
      <c r="N206" s="279"/>
      <c r="O206" s="280"/>
      <c r="P206" s="280"/>
      <c r="Q206" s="281"/>
      <c r="R206" s="282"/>
      <c r="S206" s="280"/>
      <c r="T206" s="280"/>
      <c r="U206" s="281"/>
      <c r="V206" s="282"/>
      <c r="W206" s="280"/>
      <c r="X206" s="280"/>
      <c r="Y206" s="283"/>
      <c r="Z206" s="284"/>
      <c r="AA206" s="273"/>
      <c r="AB206" s="272"/>
      <c r="AF206" s="273"/>
      <c r="AG206" s="285"/>
      <c r="AH206" s="325"/>
      <c r="AI206" s="56"/>
      <c r="AJ206" s="56"/>
      <c r="AK206" s="56"/>
      <c r="AL206" s="56"/>
      <c r="AM206" s="56"/>
      <c r="AN206" s="56"/>
      <c r="AO206" s="56"/>
      <c r="AP206" s="56"/>
      <c r="AQ206" s="56"/>
    </row>
    <row r="207" ht="22.5" customHeight="1">
      <c r="B207" s="253"/>
      <c r="C207" s="254"/>
      <c r="D207" s="287"/>
      <c r="E207" s="253"/>
      <c r="F207" s="254"/>
      <c r="G207" s="254"/>
      <c r="H207" s="256"/>
      <c r="I207" s="253"/>
      <c r="J207" s="254"/>
      <c r="K207" s="254"/>
      <c r="L207" s="256"/>
      <c r="M207" s="253"/>
      <c r="N207" s="288"/>
      <c r="O207" s="289"/>
      <c r="P207" s="289"/>
      <c r="Q207" s="290"/>
      <c r="R207" s="291"/>
      <c r="S207" s="289"/>
      <c r="T207" s="289"/>
      <c r="U207" s="290"/>
      <c r="V207" s="291"/>
      <c r="W207" s="289"/>
      <c r="X207" s="289"/>
      <c r="Y207" s="292"/>
      <c r="Z207" s="293"/>
      <c r="AA207" s="256"/>
      <c r="AB207" s="294"/>
      <c r="AC207" s="254"/>
      <c r="AD207" s="254"/>
      <c r="AE207" s="254"/>
      <c r="AF207" s="256"/>
      <c r="AG207" s="295"/>
      <c r="AH207" s="324"/>
      <c r="AI207" s="56"/>
      <c r="AJ207" s="56"/>
      <c r="AK207" s="56"/>
      <c r="AL207" s="56"/>
      <c r="AM207" s="56"/>
      <c r="AN207" s="56"/>
      <c r="AO207" s="56"/>
      <c r="AP207" s="56"/>
      <c r="AQ207" s="56"/>
    </row>
    <row r="208" ht="22.5" customHeight="1">
      <c r="B208" s="261" t="str">
        <f>IF(ISBLANK(D208), "Missing ID",
IF(CONCATENATE(E208:AG210)="", "Unused",
IF(AND(ISBLANK(E208), ISBLANK(I208)), "Missing Headline and Content",
IF(ISBLANK(M208), "Missing Is True",
IF(AND(M208&lt;&gt;"Yes", M208&lt;&gt;"No"), "Is True must be Yes or No",
IF(AND($AJ$3, NOT(ISBLANK(N208)), NOT(ISNUMBER(N208))), "Changes to Followers for Likes must be a Number",
IF(AND($AK$3, NOT(ISBLANK(O208)), NOT(ISNUMBER(O208))), "Changes to Followers for Disikes must be a Number",
IF(AND($AL$3, NOT(ISBLANK(P208)), NOT(ISNUMBER(P208))), "Changes to Followers for Shares must be a Number",
IF(AND($AM$3, NOT(ISBLANK(Q208)), NOT(ISNUMBER(Q208))), "Changes to Followers for Flags must be a Number",
IF(AND($AJ$3, NOT(ISBLANK(R208)), NOT(ISNUMBER(R208))), "Changes to Credibility for Likes must be a Number",
IF(AND($AK$3, NOT(ISBLANK(S208)), NOT(ISNUMBER(S208))), "Changes to Credibility for Disikes must be a Number",
IF(AND($AL$3, NOT(ISBLANK(T208)), NOT(ISNUMBER(T208))), "Changes to Credibility for Shares must be a Number",
IF(AND($AM$3, NOT(ISBLANK(U208)), NOT(ISNUMBER(U208))), "Changes to Credibility for Flags must be a Number",
IF(AND($AJ$3, NOT(ISBLANK(V208)), NOT(ISNUMBER(V208))), "Number of Likes must be a Number",
IF(AND($AK$3, NOT(ISBLANK(W208)), NOT(ISNUMBER(W208))), "Number of Disikes must be a Number",
IF(AND($AL$3, NOT(ISBLANK(X208)), NOT(ISNUMBER(X208))), "Number of Shares must be a Number",
IF(AND($AM$3, NOT(ISBLANK(Y208)), NOT(ISNUMBER(Y208))), "Number of Flags must be a Number",
IF(AND($AJ$3, NOT(ISBLANK(V208)), V208&lt;0), "Number of Likes cannot be Negative",
IF(AND($AK$3, NOT(ISBLANK(W208)), W208&lt;0), "Number of Disikes cannot be Negative",
IF(AND($AL$3, NOT(ISBLANK(X208)), X208&lt;0), "Number of Shares cannot be Negative",
IF(AND($AM$3, NOT(ISBLANK(Y208)), Y208&lt;0), "Number of Flags cannot be Negative",
IF(AND(CONCATENATE(Z208:AH208)&lt;&gt;"", Z208=""), "Missing 1st Comment Source Name",
IF(AND(CONCATENATE(Z208:AH208)&lt;&gt;"", AB208=""), "Missing 1st Comment Message",
IF(AND($AJ$3, CONCATENATE(Z208:AH208)&lt;&gt;"", AG208=""), "Missing 1st Comment Likes",
IF(AND($AK$3, CONCATENATE(Z208:AH208)&lt;&gt;"", AH208=""), "Missing 1st Comment Dislikes",
IF(AND(CONCATENATE(Z209:AH209)&lt;&gt;"", Z209=""), "Missing 2nd Comment Source Name",
IF(AND(CONCATENATE(Z209:AH209)&lt;&gt;"", AB209=""), "Missing 2nd Comment Message",
IF(AND($AJ$3, CONCATENATE(Z209:AH209)&lt;&gt;"", AG209=""), "Missing 2nd Comment Likes",
IF(AND($AK$3, CONCATENATE(Z209:AH209)&lt;&gt;"", AH209=""), "Missing 2nd Comment Dislikes",
IF(AND(CONCATENATE(Z210:AH210)&lt;&gt;"", Z210=""), "Missing 3rd Comment Source Name",
IF(AND(CONCATENATE(Z210:AH210)&lt;&gt;"", AB210=""), "Missing 3rd Comment Message",
IF(AND($AJ$3, CONCATENATE(Z210:AH210)&lt;&gt;"", AG210=""), "Missing 3rd Comment Likes",
IF(AND($AK$3, CONCATENATE(Z210:AH210)&lt;&gt;"", AH210=""), "Missing 3rd Comment Dislikes", "Valid"
)))))))))))))))))))))))))))))))))</f>
        <v>Unused</v>
      </c>
      <c r="C208" s="246"/>
      <c r="D208" s="297" t="s">
        <v>1293</v>
      </c>
      <c r="E208" s="298"/>
      <c r="F208" s="246"/>
      <c r="G208" s="246"/>
      <c r="H208" s="249"/>
      <c r="I208" s="298"/>
      <c r="J208" s="246"/>
      <c r="K208" s="246"/>
      <c r="L208" s="249"/>
      <c r="M208" s="300"/>
      <c r="N208" s="301"/>
      <c r="O208" s="302"/>
      <c r="P208" s="302"/>
      <c r="Q208" s="303"/>
      <c r="R208" s="304"/>
      <c r="S208" s="302"/>
      <c r="T208" s="302"/>
      <c r="U208" s="303"/>
      <c r="V208" s="304"/>
      <c r="W208" s="302"/>
      <c r="X208" s="302"/>
      <c r="Y208" s="305"/>
      <c r="Z208" s="306"/>
      <c r="AA208" s="249"/>
      <c r="AB208" s="300"/>
      <c r="AC208" s="246"/>
      <c r="AD208" s="246"/>
      <c r="AE208" s="246"/>
      <c r="AF208" s="249"/>
      <c r="AG208" s="307"/>
      <c r="AH208" s="326"/>
      <c r="AI208" s="56"/>
      <c r="AJ208" s="56"/>
      <c r="AK208" s="56"/>
      <c r="AL208" s="56"/>
      <c r="AM208" s="56"/>
      <c r="AN208" s="56"/>
      <c r="AO208" s="56"/>
      <c r="AP208" s="56"/>
      <c r="AQ208" s="56"/>
    </row>
    <row r="209" ht="22.5" customHeight="1">
      <c r="B209" s="277"/>
      <c r="D209" s="309"/>
      <c r="E209" s="277"/>
      <c r="H209" s="273"/>
      <c r="I209" s="277"/>
      <c r="L209" s="273"/>
      <c r="M209" s="277"/>
      <c r="N209" s="279"/>
      <c r="O209" s="280"/>
      <c r="P209" s="280"/>
      <c r="Q209" s="281"/>
      <c r="R209" s="282"/>
      <c r="S209" s="280"/>
      <c r="T209" s="280"/>
      <c r="U209" s="281"/>
      <c r="V209" s="282"/>
      <c r="W209" s="280"/>
      <c r="X209" s="280"/>
      <c r="Y209" s="283"/>
      <c r="Z209" s="310"/>
      <c r="AA209" s="273"/>
      <c r="AB209" s="311"/>
      <c r="AF209" s="273"/>
      <c r="AG209" s="312"/>
      <c r="AH209" s="313"/>
      <c r="AI209" s="56"/>
      <c r="AJ209" s="56"/>
      <c r="AK209" s="56"/>
      <c r="AL209" s="56"/>
      <c r="AM209" s="56"/>
      <c r="AN209" s="56"/>
      <c r="AO209" s="56"/>
      <c r="AP209" s="56"/>
      <c r="AQ209" s="56"/>
    </row>
    <row r="210" ht="22.5" customHeight="1">
      <c r="B210" s="253"/>
      <c r="C210" s="254"/>
      <c r="D210" s="314"/>
      <c r="E210" s="253"/>
      <c r="F210" s="254"/>
      <c r="G210" s="254"/>
      <c r="H210" s="256"/>
      <c r="I210" s="253"/>
      <c r="J210" s="254"/>
      <c r="K210" s="254"/>
      <c r="L210" s="256"/>
      <c r="M210" s="253"/>
      <c r="N210" s="288"/>
      <c r="O210" s="289"/>
      <c r="P210" s="289"/>
      <c r="Q210" s="290"/>
      <c r="R210" s="291"/>
      <c r="S210" s="289"/>
      <c r="T210" s="289"/>
      <c r="U210" s="290"/>
      <c r="V210" s="291"/>
      <c r="W210" s="289"/>
      <c r="X210" s="289"/>
      <c r="Y210" s="292"/>
      <c r="Z210" s="315"/>
      <c r="AA210" s="256"/>
      <c r="AB210" s="316"/>
      <c r="AC210" s="254"/>
      <c r="AD210" s="254"/>
      <c r="AE210" s="254"/>
      <c r="AF210" s="256"/>
      <c r="AG210" s="317"/>
      <c r="AH210" s="318"/>
      <c r="AI210" s="56"/>
      <c r="AJ210" s="56"/>
      <c r="AK210" s="56"/>
      <c r="AL210" s="56"/>
      <c r="AM210" s="56"/>
      <c r="AN210" s="56"/>
      <c r="AO210" s="56"/>
      <c r="AP210" s="56"/>
      <c r="AQ210" s="56"/>
    </row>
    <row r="211" ht="22.5" customHeight="1">
      <c r="B211" s="261" t="str">
        <f>IF(ISBLANK(D211), "Missing ID",
IF(CONCATENATE(E211:AG213)="", "Unused",
IF(AND(ISBLANK(E211), ISBLANK(I211)), "Missing Headline and Content",
IF(ISBLANK(M211), "Missing Is True",
IF(AND(M211&lt;&gt;"Yes", M211&lt;&gt;"No"), "Is True must be Yes or No",
IF(AND($AJ$3, NOT(ISBLANK(N211)), NOT(ISNUMBER(N211))), "Changes to Followers for Likes must be a Number",
IF(AND($AK$3, NOT(ISBLANK(O211)), NOT(ISNUMBER(O211))), "Changes to Followers for Disikes must be a Number",
IF(AND($AL$3, NOT(ISBLANK(P211)), NOT(ISNUMBER(P211))), "Changes to Followers for Shares must be a Number",
IF(AND($AM$3, NOT(ISBLANK(Q211)), NOT(ISNUMBER(Q211))), "Changes to Followers for Flags must be a Number",
IF(AND($AJ$3, NOT(ISBLANK(R211)), NOT(ISNUMBER(R211))), "Changes to Credibility for Likes must be a Number",
IF(AND($AK$3, NOT(ISBLANK(S211)), NOT(ISNUMBER(S211))), "Changes to Credibility for Disikes must be a Number",
IF(AND($AL$3, NOT(ISBLANK(T211)), NOT(ISNUMBER(T211))), "Changes to Credibility for Shares must be a Number",
IF(AND($AM$3, NOT(ISBLANK(U211)), NOT(ISNUMBER(U211))), "Changes to Credibility for Flags must be a Number",
IF(AND($AJ$3, NOT(ISBLANK(V211)), NOT(ISNUMBER(V211))), "Number of Likes must be a Number",
IF(AND($AK$3, NOT(ISBLANK(W211)), NOT(ISNUMBER(W211))), "Number of Disikes must be a Number",
IF(AND($AL$3, NOT(ISBLANK(X211)), NOT(ISNUMBER(X211))), "Number of Shares must be a Number",
IF(AND($AM$3, NOT(ISBLANK(Y211)), NOT(ISNUMBER(Y211))), "Number of Flags must be a Number",
IF(AND($AJ$3, NOT(ISBLANK(V211)), V211&lt;0), "Number of Likes cannot be Negative",
IF(AND($AK$3, NOT(ISBLANK(W211)), W211&lt;0), "Number of Disikes cannot be Negative",
IF(AND($AL$3, NOT(ISBLANK(X211)), X211&lt;0), "Number of Shares cannot be Negative",
IF(AND($AM$3, NOT(ISBLANK(Y211)), Y211&lt;0), "Number of Flags cannot be Negative",
IF(AND(CONCATENATE(Z211:AH211)&lt;&gt;"", Z211=""), "Missing 1st Comment Source Name",
IF(AND(CONCATENATE(Z211:AH211)&lt;&gt;"", AB211=""), "Missing 1st Comment Message",
IF(AND($AJ$3, CONCATENATE(Z211:AH211)&lt;&gt;"", AG211=""), "Missing 1st Comment Likes",
IF(AND($AK$3, CONCATENATE(Z211:AH211)&lt;&gt;"", AH211=""), "Missing 1st Comment Dislikes",
IF(AND(CONCATENATE(Z212:AH212)&lt;&gt;"", Z212=""), "Missing 2nd Comment Source Name",
IF(AND(CONCATENATE(Z212:AH212)&lt;&gt;"", AB212=""), "Missing 2nd Comment Message",
IF(AND($AJ$3, CONCATENATE(Z212:AH212)&lt;&gt;"", AG212=""), "Missing 2nd Comment Likes",
IF(AND($AK$3, CONCATENATE(Z212:AH212)&lt;&gt;"", AH212=""), "Missing 2nd Comment Dislikes",
IF(AND(CONCATENATE(Z213:AH213)&lt;&gt;"", Z213=""), "Missing 3rd Comment Source Name",
IF(AND(CONCATENATE(Z213:AH213)&lt;&gt;"", AB213=""), "Missing 3rd Comment Message",
IF(AND($AJ$3, CONCATENATE(Z213:AH213)&lt;&gt;"", AG213=""), "Missing 3rd Comment Likes",
IF(AND($AK$3, CONCATENATE(Z213:AH213)&lt;&gt;"", AH213=""), "Missing 3rd Comment Dislikes", "Valid"
)))))))))))))))))))))))))))))))))</f>
        <v>Unused</v>
      </c>
      <c r="C211" s="246"/>
      <c r="D211" s="262" t="s">
        <v>1294</v>
      </c>
      <c r="E211" s="263"/>
      <c r="F211" s="246"/>
      <c r="G211" s="246"/>
      <c r="H211" s="249"/>
      <c r="I211" s="263"/>
      <c r="J211" s="246"/>
      <c r="K211" s="246"/>
      <c r="L211" s="249"/>
      <c r="M211" s="265"/>
      <c r="N211" s="319"/>
      <c r="O211" s="320"/>
      <c r="P211" s="320"/>
      <c r="Q211" s="321"/>
      <c r="R211" s="322"/>
      <c r="S211" s="320"/>
      <c r="T211" s="320"/>
      <c r="U211" s="321"/>
      <c r="V211" s="322"/>
      <c r="W211" s="320"/>
      <c r="X211" s="320"/>
      <c r="Y211" s="323"/>
      <c r="Z211" s="271"/>
      <c r="AA211" s="249"/>
      <c r="AB211" s="265"/>
      <c r="AC211" s="246"/>
      <c r="AD211" s="246"/>
      <c r="AE211" s="246"/>
      <c r="AF211" s="249"/>
      <c r="AG211" s="274"/>
      <c r="AH211" s="327"/>
      <c r="AI211" s="56"/>
      <c r="AJ211" s="56"/>
      <c r="AK211" s="56"/>
      <c r="AL211" s="56"/>
      <c r="AM211" s="56"/>
      <c r="AN211" s="56"/>
      <c r="AO211" s="56"/>
      <c r="AP211" s="56"/>
      <c r="AQ211" s="56"/>
    </row>
    <row r="212" ht="22.5" customHeight="1">
      <c r="B212" s="277"/>
      <c r="D212" s="278"/>
      <c r="E212" s="277"/>
      <c r="H212" s="273"/>
      <c r="I212" s="277"/>
      <c r="L212" s="273"/>
      <c r="M212" s="277"/>
      <c r="N212" s="279"/>
      <c r="O212" s="280"/>
      <c r="P212" s="280"/>
      <c r="Q212" s="281"/>
      <c r="R212" s="282"/>
      <c r="S212" s="280"/>
      <c r="T212" s="280"/>
      <c r="U212" s="281"/>
      <c r="V212" s="282"/>
      <c r="W212" s="280"/>
      <c r="X212" s="280"/>
      <c r="Y212" s="283"/>
      <c r="Z212" s="284"/>
      <c r="AA212" s="273"/>
      <c r="AB212" s="272"/>
      <c r="AF212" s="273"/>
      <c r="AG212" s="285"/>
      <c r="AH212" s="325"/>
      <c r="AI212" s="56"/>
      <c r="AJ212" s="56"/>
      <c r="AK212" s="56"/>
      <c r="AL212" s="56"/>
      <c r="AM212" s="56"/>
      <c r="AN212" s="56"/>
      <c r="AO212" s="56"/>
      <c r="AP212" s="56"/>
      <c r="AQ212" s="56"/>
    </row>
    <row r="213" ht="22.5" customHeight="1">
      <c r="B213" s="253"/>
      <c r="C213" s="254"/>
      <c r="D213" s="287"/>
      <c r="E213" s="253"/>
      <c r="F213" s="254"/>
      <c r="G213" s="254"/>
      <c r="H213" s="256"/>
      <c r="I213" s="253"/>
      <c r="J213" s="254"/>
      <c r="K213" s="254"/>
      <c r="L213" s="256"/>
      <c r="M213" s="253"/>
      <c r="N213" s="288"/>
      <c r="O213" s="289"/>
      <c r="P213" s="289"/>
      <c r="Q213" s="290"/>
      <c r="R213" s="291"/>
      <c r="S213" s="289"/>
      <c r="T213" s="289"/>
      <c r="U213" s="290"/>
      <c r="V213" s="291"/>
      <c r="W213" s="289"/>
      <c r="X213" s="289"/>
      <c r="Y213" s="292"/>
      <c r="Z213" s="293"/>
      <c r="AA213" s="256"/>
      <c r="AB213" s="294"/>
      <c r="AC213" s="254"/>
      <c r="AD213" s="254"/>
      <c r="AE213" s="254"/>
      <c r="AF213" s="256"/>
      <c r="AG213" s="295"/>
      <c r="AH213" s="324"/>
      <c r="AI213" s="56"/>
      <c r="AJ213" s="56"/>
      <c r="AK213" s="56"/>
      <c r="AL213" s="56"/>
      <c r="AM213" s="56"/>
      <c r="AN213" s="56"/>
      <c r="AO213" s="56"/>
      <c r="AP213" s="56"/>
      <c r="AQ213" s="56"/>
    </row>
    <row r="214" ht="22.5" customHeight="1">
      <c r="B214" s="261" t="str">
        <f>IF(ISBLANK(D214), "Missing ID",
IF(CONCATENATE(E214:AG216)="", "Unused",
IF(AND(ISBLANK(E214), ISBLANK(I214)), "Missing Headline and Content",
IF(ISBLANK(M214), "Missing Is True",
IF(AND(M214&lt;&gt;"Yes", M214&lt;&gt;"No"), "Is True must be Yes or No",
IF(AND($AJ$3, NOT(ISBLANK(N214)), NOT(ISNUMBER(N214))), "Changes to Followers for Likes must be a Number",
IF(AND($AK$3, NOT(ISBLANK(O214)), NOT(ISNUMBER(O214))), "Changes to Followers for Disikes must be a Number",
IF(AND($AL$3, NOT(ISBLANK(P214)), NOT(ISNUMBER(P214))), "Changes to Followers for Shares must be a Number",
IF(AND($AM$3, NOT(ISBLANK(Q214)), NOT(ISNUMBER(Q214))), "Changes to Followers for Flags must be a Number",
IF(AND($AJ$3, NOT(ISBLANK(R214)), NOT(ISNUMBER(R214))), "Changes to Credibility for Likes must be a Number",
IF(AND($AK$3, NOT(ISBLANK(S214)), NOT(ISNUMBER(S214))), "Changes to Credibility for Disikes must be a Number",
IF(AND($AL$3, NOT(ISBLANK(T214)), NOT(ISNUMBER(T214))), "Changes to Credibility for Shares must be a Number",
IF(AND($AM$3, NOT(ISBLANK(U214)), NOT(ISNUMBER(U214))), "Changes to Credibility for Flags must be a Number",
IF(AND($AJ$3, NOT(ISBLANK(V214)), NOT(ISNUMBER(V214))), "Number of Likes must be a Number",
IF(AND($AK$3, NOT(ISBLANK(W214)), NOT(ISNUMBER(W214))), "Number of Disikes must be a Number",
IF(AND($AL$3, NOT(ISBLANK(X214)), NOT(ISNUMBER(X214))), "Number of Shares must be a Number",
IF(AND($AM$3, NOT(ISBLANK(Y214)), NOT(ISNUMBER(Y214))), "Number of Flags must be a Number",
IF(AND($AJ$3, NOT(ISBLANK(V214)), V214&lt;0), "Number of Likes cannot be Negative",
IF(AND($AK$3, NOT(ISBLANK(W214)), W214&lt;0), "Number of Disikes cannot be Negative",
IF(AND($AL$3, NOT(ISBLANK(X214)), X214&lt;0), "Number of Shares cannot be Negative",
IF(AND($AM$3, NOT(ISBLANK(Y214)), Y214&lt;0), "Number of Flags cannot be Negative",
IF(AND(CONCATENATE(Z214:AH214)&lt;&gt;"", Z214=""), "Missing 1st Comment Source Name",
IF(AND(CONCATENATE(Z214:AH214)&lt;&gt;"", AB214=""), "Missing 1st Comment Message",
IF(AND($AJ$3, CONCATENATE(Z214:AH214)&lt;&gt;"", AG214=""), "Missing 1st Comment Likes",
IF(AND($AK$3, CONCATENATE(Z214:AH214)&lt;&gt;"", AH214=""), "Missing 1st Comment Dislikes",
IF(AND(CONCATENATE(Z215:AH215)&lt;&gt;"", Z215=""), "Missing 2nd Comment Source Name",
IF(AND(CONCATENATE(Z215:AH215)&lt;&gt;"", AB215=""), "Missing 2nd Comment Message",
IF(AND($AJ$3, CONCATENATE(Z215:AH215)&lt;&gt;"", AG215=""), "Missing 2nd Comment Likes",
IF(AND($AK$3, CONCATENATE(Z215:AH215)&lt;&gt;"", AH215=""), "Missing 2nd Comment Dislikes",
IF(AND(CONCATENATE(Z216:AH216)&lt;&gt;"", Z216=""), "Missing 3rd Comment Source Name",
IF(AND(CONCATENATE(Z216:AH216)&lt;&gt;"", AB216=""), "Missing 3rd Comment Message",
IF(AND($AJ$3, CONCATENATE(Z216:AH216)&lt;&gt;"", AG216=""), "Missing 3rd Comment Likes",
IF(AND($AK$3, CONCATENATE(Z216:AH216)&lt;&gt;"", AH216=""), "Missing 3rd Comment Dislikes", "Valid"
)))))))))))))))))))))))))))))))))</f>
        <v>Unused</v>
      </c>
      <c r="C214" s="246"/>
      <c r="D214" s="297" t="s">
        <v>1295</v>
      </c>
      <c r="E214" s="298"/>
      <c r="F214" s="246"/>
      <c r="G214" s="246"/>
      <c r="H214" s="249"/>
      <c r="I214" s="298"/>
      <c r="J214" s="246"/>
      <c r="K214" s="246"/>
      <c r="L214" s="249"/>
      <c r="M214" s="300"/>
      <c r="N214" s="301"/>
      <c r="O214" s="302"/>
      <c r="P214" s="302"/>
      <c r="Q214" s="303"/>
      <c r="R214" s="304"/>
      <c r="S214" s="302"/>
      <c r="T214" s="302"/>
      <c r="U214" s="303"/>
      <c r="V214" s="304"/>
      <c r="W214" s="302"/>
      <c r="X214" s="302"/>
      <c r="Y214" s="305"/>
      <c r="Z214" s="306"/>
      <c r="AA214" s="249"/>
      <c r="AB214" s="300"/>
      <c r="AC214" s="246"/>
      <c r="AD214" s="246"/>
      <c r="AE214" s="246"/>
      <c r="AF214" s="249"/>
      <c r="AG214" s="307"/>
      <c r="AH214" s="326"/>
      <c r="AI214" s="56"/>
      <c r="AJ214" s="56"/>
      <c r="AK214" s="56"/>
      <c r="AL214" s="56"/>
      <c r="AM214" s="56"/>
      <c r="AN214" s="56"/>
      <c r="AO214" s="56"/>
      <c r="AP214" s="56"/>
      <c r="AQ214" s="56"/>
    </row>
    <row r="215" ht="22.5" customHeight="1">
      <c r="B215" s="277"/>
      <c r="D215" s="309"/>
      <c r="E215" s="277"/>
      <c r="H215" s="273"/>
      <c r="I215" s="277"/>
      <c r="L215" s="273"/>
      <c r="M215" s="277"/>
      <c r="N215" s="279"/>
      <c r="O215" s="280"/>
      <c r="P215" s="280"/>
      <c r="Q215" s="281"/>
      <c r="R215" s="282"/>
      <c r="S215" s="280"/>
      <c r="T215" s="280"/>
      <c r="U215" s="281"/>
      <c r="V215" s="282"/>
      <c r="W215" s="280"/>
      <c r="X215" s="280"/>
      <c r="Y215" s="283"/>
      <c r="Z215" s="310"/>
      <c r="AA215" s="273"/>
      <c r="AB215" s="311"/>
      <c r="AF215" s="273"/>
      <c r="AG215" s="312"/>
      <c r="AH215" s="313"/>
      <c r="AI215" s="56"/>
      <c r="AJ215" s="56"/>
      <c r="AK215" s="56"/>
      <c r="AL215" s="56"/>
      <c r="AM215" s="56"/>
      <c r="AN215" s="56"/>
      <c r="AO215" s="56"/>
      <c r="AP215" s="56"/>
      <c r="AQ215" s="56"/>
    </row>
    <row r="216" ht="22.5" customHeight="1">
      <c r="B216" s="253"/>
      <c r="C216" s="254"/>
      <c r="D216" s="314"/>
      <c r="E216" s="253"/>
      <c r="F216" s="254"/>
      <c r="G216" s="254"/>
      <c r="H216" s="256"/>
      <c r="I216" s="253"/>
      <c r="J216" s="254"/>
      <c r="K216" s="254"/>
      <c r="L216" s="256"/>
      <c r="M216" s="253"/>
      <c r="N216" s="288"/>
      <c r="O216" s="289"/>
      <c r="P216" s="289"/>
      <c r="Q216" s="290"/>
      <c r="R216" s="291"/>
      <c r="S216" s="289"/>
      <c r="T216" s="289"/>
      <c r="U216" s="290"/>
      <c r="V216" s="291"/>
      <c r="W216" s="289"/>
      <c r="X216" s="289"/>
      <c r="Y216" s="292"/>
      <c r="Z216" s="315"/>
      <c r="AA216" s="256"/>
      <c r="AB216" s="316"/>
      <c r="AC216" s="254"/>
      <c r="AD216" s="254"/>
      <c r="AE216" s="254"/>
      <c r="AF216" s="256"/>
      <c r="AG216" s="317"/>
      <c r="AH216" s="318"/>
      <c r="AI216" s="56"/>
      <c r="AJ216" s="56"/>
      <c r="AK216" s="56"/>
      <c r="AL216" s="56"/>
      <c r="AM216" s="56"/>
      <c r="AN216" s="56"/>
      <c r="AO216" s="56"/>
      <c r="AP216" s="56"/>
      <c r="AQ216" s="56"/>
    </row>
    <row r="217" ht="22.5" customHeight="1">
      <c r="B217" s="261" t="str">
        <f>IF(ISBLANK(D217), "Missing ID",
IF(CONCATENATE(E217:AG219)="", "Unused",
IF(AND(ISBLANK(E217), ISBLANK(I217)), "Missing Headline and Content",
IF(ISBLANK(M217), "Missing Is True",
IF(AND(M217&lt;&gt;"Yes", M217&lt;&gt;"No"), "Is True must be Yes or No",
IF(AND($AJ$3, NOT(ISBLANK(N217)), NOT(ISNUMBER(N217))), "Changes to Followers for Likes must be a Number",
IF(AND($AK$3, NOT(ISBLANK(O217)), NOT(ISNUMBER(O217))), "Changes to Followers for Disikes must be a Number",
IF(AND($AL$3, NOT(ISBLANK(P217)), NOT(ISNUMBER(P217))), "Changes to Followers for Shares must be a Number",
IF(AND($AM$3, NOT(ISBLANK(Q217)), NOT(ISNUMBER(Q217))), "Changes to Followers for Flags must be a Number",
IF(AND($AJ$3, NOT(ISBLANK(R217)), NOT(ISNUMBER(R217))), "Changes to Credibility for Likes must be a Number",
IF(AND($AK$3, NOT(ISBLANK(S217)), NOT(ISNUMBER(S217))), "Changes to Credibility for Disikes must be a Number",
IF(AND($AL$3, NOT(ISBLANK(T217)), NOT(ISNUMBER(T217))), "Changes to Credibility for Shares must be a Number",
IF(AND($AM$3, NOT(ISBLANK(U217)), NOT(ISNUMBER(U217))), "Changes to Credibility for Flags must be a Number",
IF(AND($AJ$3, NOT(ISBLANK(V217)), NOT(ISNUMBER(V217))), "Number of Likes must be a Number",
IF(AND($AK$3, NOT(ISBLANK(W217)), NOT(ISNUMBER(W217))), "Number of Disikes must be a Number",
IF(AND($AL$3, NOT(ISBLANK(X217)), NOT(ISNUMBER(X217))), "Number of Shares must be a Number",
IF(AND($AM$3, NOT(ISBLANK(Y217)), NOT(ISNUMBER(Y217))), "Number of Flags must be a Number",
IF(AND($AJ$3, NOT(ISBLANK(V217)), V217&lt;0), "Number of Likes cannot be Negative",
IF(AND($AK$3, NOT(ISBLANK(W217)), W217&lt;0), "Number of Disikes cannot be Negative",
IF(AND($AL$3, NOT(ISBLANK(X217)), X217&lt;0), "Number of Shares cannot be Negative",
IF(AND($AM$3, NOT(ISBLANK(Y217)), Y217&lt;0), "Number of Flags cannot be Negative",
IF(AND(CONCATENATE(Z217:AH217)&lt;&gt;"", Z217=""), "Missing 1st Comment Source Name",
IF(AND(CONCATENATE(Z217:AH217)&lt;&gt;"", AB217=""), "Missing 1st Comment Message",
IF(AND($AJ$3, CONCATENATE(Z217:AH217)&lt;&gt;"", AG217=""), "Missing 1st Comment Likes",
IF(AND($AK$3, CONCATENATE(Z217:AH217)&lt;&gt;"", AH217=""), "Missing 1st Comment Dislikes",
IF(AND(CONCATENATE(Z218:AH218)&lt;&gt;"", Z218=""), "Missing 2nd Comment Source Name",
IF(AND(CONCATENATE(Z218:AH218)&lt;&gt;"", AB218=""), "Missing 2nd Comment Message",
IF(AND($AJ$3, CONCATENATE(Z218:AH218)&lt;&gt;"", AG218=""), "Missing 2nd Comment Likes",
IF(AND($AK$3, CONCATENATE(Z218:AH218)&lt;&gt;"", AH218=""), "Missing 2nd Comment Dislikes",
IF(AND(CONCATENATE(Z219:AH219)&lt;&gt;"", Z219=""), "Missing 3rd Comment Source Name",
IF(AND(CONCATENATE(Z219:AH219)&lt;&gt;"", AB219=""), "Missing 3rd Comment Message",
IF(AND($AJ$3, CONCATENATE(Z219:AH219)&lt;&gt;"", AG219=""), "Missing 3rd Comment Likes",
IF(AND($AK$3, CONCATENATE(Z219:AH219)&lt;&gt;"", AH219=""), "Missing 3rd Comment Dislikes", "Valid"
)))))))))))))))))))))))))))))))))</f>
        <v>Unused</v>
      </c>
      <c r="C217" s="246"/>
      <c r="D217" s="262" t="s">
        <v>1296</v>
      </c>
      <c r="E217" s="263"/>
      <c r="F217" s="246"/>
      <c r="G217" s="246"/>
      <c r="H217" s="249"/>
      <c r="I217" s="263"/>
      <c r="J217" s="246"/>
      <c r="K217" s="246"/>
      <c r="L217" s="249"/>
      <c r="M217" s="265"/>
      <c r="N217" s="319"/>
      <c r="O217" s="320"/>
      <c r="P217" s="320"/>
      <c r="Q217" s="321"/>
      <c r="R217" s="322"/>
      <c r="S217" s="320"/>
      <c r="T217" s="320"/>
      <c r="U217" s="321"/>
      <c r="V217" s="322"/>
      <c r="W217" s="320"/>
      <c r="X217" s="320"/>
      <c r="Y217" s="323"/>
      <c r="Z217" s="271"/>
      <c r="AA217" s="249"/>
      <c r="AB217" s="265"/>
      <c r="AC217" s="246"/>
      <c r="AD217" s="246"/>
      <c r="AE217" s="246"/>
      <c r="AF217" s="249"/>
      <c r="AG217" s="274"/>
      <c r="AH217" s="327"/>
      <c r="AI217" s="56"/>
      <c r="AJ217" s="56"/>
      <c r="AK217" s="56"/>
      <c r="AL217" s="56"/>
      <c r="AM217" s="56"/>
      <c r="AN217" s="56"/>
      <c r="AO217" s="56"/>
      <c r="AP217" s="56"/>
      <c r="AQ217" s="56"/>
    </row>
    <row r="218" ht="22.5" customHeight="1">
      <c r="B218" s="277"/>
      <c r="D218" s="278"/>
      <c r="E218" s="277"/>
      <c r="H218" s="273"/>
      <c r="I218" s="277"/>
      <c r="L218" s="273"/>
      <c r="M218" s="277"/>
      <c r="N218" s="279"/>
      <c r="O218" s="280"/>
      <c r="P218" s="280"/>
      <c r="Q218" s="281"/>
      <c r="R218" s="282"/>
      <c r="S218" s="280"/>
      <c r="T218" s="280"/>
      <c r="U218" s="281"/>
      <c r="V218" s="282"/>
      <c r="W218" s="280"/>
      <c r="X218" s="280"/>
      <c r="Y218" s="283"/>
      <c r="Z218" s="284"/>
      <c r="AA218" s="273"/>
      <c r="AB218" s="272"/>
      <c r="AF218" s="273"/>
      <c r="AG218" s="285"/>
      <c r="AH218" s="325"/>
      <c r="AI218" s="56"/>
      <c r="AJ218" s="56"/>
      <c r="AK218" s="56"/>
      <c r="AL218" s="56"/>
      <c r="AM218" s="56"/>
      <c r="AN218" s="56"/>
      <c r="AO218" s="56"/>
      <c r="AP218" s="56"/>
      <c r="AQ218" s="56"/>
    </row>
    <row r="219" ht="22.5" customHeight="1">
      <c r="B219" s="253"/>
      <c r="C219" s="254"/>
      <c r="D219" s="287"/>
      <c r="E219" s="253"/>
      <c r="F219" s="254"/>
      <c r="G219" s="254"/>
      <c r="H219" s="256"/>
      <c r="I219" s="253"/>
      <c r="J219" s="254"/>
      <c r="K219" s="254"/>
      <c r="L219" s="256"/>
      <c r="M219" s="253"/>
      <c r="N219" s="288"/>
      <c r="O219" s="289"/>
      <c r="P219" s="289"/>
      <c r="Q219" s="290"/>
      <c r="R219" s="291"/>
      <c r="S219" s="289"/>
      <c r="T219" s="289"/>
      <c r="U219" s="290"/>
      <c r="V219" s="291"/>
      <c r="W219" s="289"/>
      <c r="X219" s="289"/>
      <c r="Y219" s="292"/>
      <c r="Z219" s="293"/>
      <c r="AA219" s="256"/>
      <c r="AB219" s="294"/>
      <c r="AC219" s="254"/>
      <c r="AD219" s="254"/>
      <c r="AE219" s="254"/>
      <c r="AF219" s="256"/>
      <c r="AG219" s="295"/>
      <c r="AH219" s="324"/>
      <c r="AI219" s="56"/>
      <c r="AJ219" s="56"/>
      <c r="AK219" s="56"/>
      <c r="AL219" s="56"/>
      <c r="AM219" s="56"/>
      <c r="AN219" s="56"/>
      <c r="AO219" s="56"/>
      <c r="AP219" s="56"/>
      <c r="AQ219" s="56"/>
    </row>
    <row r="220" ht="22.5" customHeight="1">
      <c r="B220" s="261" t="str">
        <f>IF(ISBLANK(D220), "Missing ID",
IF(CONCATENATE(E220:AG222)="", "Unused",
IF(AND(ISBLANK(E220), ISBLANK(I220)), "Missing Headline and Content",
IF(ISBLANK(M220), "Missing Is True",
IF(AND(M220&lt;&gt;"Yes", M220&lt;&gt;"No"), "Is True must be Yes or No",
IF(AND($AJ$3, NOT(ISBLANK(N220)), NOT(ISNUMBER(N220))), "Changes to Followers for Likes must be a Number",
IF(AND($AK$3, NOT(ISBLANK(O220)), NOT(ISNUMBER(O220))), "Changes to Followers for Disikes must be a Number",
IF(AND($AL$3, NOT(ISBLANK(P220)), NOT(ISNUMBER(P220))), "Changes to Followers for Shares must be a Number",
IF(AND($AM$3, NOT(ISBLANK(Q220)), NOT(ISNUMBER(Q220))), "Changes to Followers for Flags must be a Number",
IF(AND($AJ$3, NOT(ISBLANK(R220)), NOT(ISNUMBER(R220))), "Changes to Credibility for Likes must be a Number",
IF(AND($AK$3, NOT(ISBLANK(S220)), NOT(ISNUMBER(S220))), "Changes to Credibility for Disikes must be a Number",
IF(AND($AL$3, NOT(ISBLANK(T220)), NOT(ISNUMBER(T220))), "Changes to Credibility for Shares must be a Number",
IF(AND($AM$3, NOT(ISBLANK(U220)), NOT(ISNUMBER(U220))), "Changes to Credibility for Flags must be a Number",
IF(AND($AJ$3, NOT(ISBLANK(V220)), NOT(ISNUMBER(V220))), "Number of Likes must be a Number",
IF(AND($AK$3, NOT(ISBLANK(W220)), NOT(ISNUMBER(W220))), "Number of Disikes must be a Number",
IF(AND($AL$3, NOT(ISBLANK(X220)), NOT(ISNUMBER(X220))), "Number of Shares must be a Number",
IF(AND($AM$3, NOT(ISBLANK(Y220)), NOT(ISNUMBER(Y220))), "Number of Flags must be a Number",
IF(AND($AJ$3, NOT(ISBLANK(V220)), V220&lt;0), "Number of Likes cannot be Negative",
IF(AND($AK$3, NOT(ISBLANK(W220)), W220&lt;0), "Number of Disikes cannot be Negative",
IF(AND($AL$3, NOT(ISBLANK(X220)), X220&lt;0), "Number of Shares cannot be Negative",
IF(AND($AM$3, NOT(ISBLANK(Y220)), Y220&lt;0), "Number of Flags cannot be Negative",
IF(AND(CONCATENATE(Z220:AH220)&lt;&gt;"", Z220=""), "Missing 1st Comment Source Name",
IF(AND(CONCATENATE(Z220:AH220)&lt;&gt;"", AB220=""), "Missing 1st Comment Message",
IF(AND($AJ$3, CONCATENATE(Z220:AH220)&lt;&gt;"", AG220=""), "Missing 1st Comment Likes",
IF(AND($AK$3, CONCATENATE(Z220:AH220)&lt;&gt;"", AH220=""), "Missing 1st Comment Dislikes",
IF(AND(CONCATENATE(Z221:AH221)&lt;&gt;"", Z221=""), "Missing 2nd Comment Source Name",
IF(AND(CONCATENATE(Z221:AH221)&lt;&gt;"", AB221=""), "Missing 2nd Comment Message",
IF(AND($AJ$3, CONCATENATE(Z221:AH221)&lt;&gt;"", AG221=""), "Missing 2nd Comment Likes",
IF(AND($AK$3, CONCATENATE(Z221:AH221)&lt;&gt;"", AH221=""), "Missing 2nd Comment Dislikes",
IF(AND(CONCATENATE(Z222:AH222)&lt;&gt;"", Z222=""), "Missing 3rd Comment Source Name",
IF(AND(CONCATENATE(Z222:AH222)&lt;&gt;"", AB222=""), "Missing 3rd Comment Message",
IF(AND($AJ$3, CONCATENATE(Z222:AH222)&lt;&gt;"", AG222=""), "Missing 3rd Comment Likes",
IF(AND($AK$3, CONCATENATE(Z222:AH222)&lt;&gt;"", AH222=""), "Missing 3rd Comment Dislikes", "Valid"
)))))))))))))))))))))))))))))))))</f>
        <v>Unused</v>
      </c>
      <c r="C220" s="246"/>
      <c r="D220" s="297" t="s">
        <v>1297</v>
      </c>
      <c r="E220" s="298"/>
      <c r="F220" s="246"/>
      <c r="G220" s="246"/>
      <c r="H220" s="249"/>
      <c r="I220" s="298"/>
      <c r="J220" s="246"/>
      <c r="K220" s="246"/>
      <c r="L220" s="249"/>
      <c r="M220" s="300"/>
      <c r="N220" s="301"/>
      <c r="O220" s="302"/>
      <c r="P220" s="302"/>
      <c r="Q220" s="303"/>
      <c r="R220" s="304"/>
      <c r="S220" s="302"/>
      <c r="T220" s="302"/>
      <c r="U220" s="303"/>
      <c r="V220" s="304"/>
      <c r="W220" s="302"/>
      <c r="X220" s="302"/>
      <c r="Y220" s="305"/>
      <c r="Z220" s="306"/>
      <c r="AA220" s="249"/>
      <c r="AB220" s="300"/>
      <c r="AC220" s="246"/>
      <c r="AD220" s="246"/>
      <c r="AE220" s="246"/>
      <c r="AF220" s="249"/>
      <c r="AG220" s="307"/>
      <c r="AH220" s="326"/>
      <c r="AI220" s="56"/>
      <c r="AJ220" s="56"/>
      <c r="AK220" s="56"/>
      <c r="AL220" s="56"/>
      <c r="AM220" s="56"/>
      <c r="AN220" s="56"/>
      <c r="AO220" s="56"/>
      <c r="AP220" s="56"/>
      <c r="AQ220" s="56"/>
    </row>
    <row r="221" ht="22.5" customHeight="1">
      <c r="B221" s="277"/>
      <c r="D221" s="309"/>
      <c r="E221" s="277"/>
      <c r="H221" s="273"/>
      <c r="I221" s="277"/>
      <c r="L221" s="273"/>
      <c r="M221" s="277"/>
      <c r="N221" s="279"/>
      <c r="O221" s="280"/>
      <c r="P221" s="280"/>
      <c r="Q221" s="281"/>
      <c r="R221" s="282"/>
      <c r="S221" s="280"/>
      <c r="T221" s="280"/>
      <c r="U221" s="281"/>
      <c r="V221" s="282"/>
      <c r="W221" s="280"/>
      <c r="X221" s="280"/>
      <c r="Y221" s="283"/>
      <c r="Z221" s="310"/>
      <c r="AA221" s="273"/>
      <c r="AB221" s="311"/>
      <c r="AF221" s="273"/>
      <c r="AG221" s="312"/>
      <c r="AH221" s="313"/>
      <c r="AI221" s="56"/>
      <c r="AJ221" s="56"/>
      <c r="AK221" s="56"/>
      <c r="AL221" s="56"/>
      <c r="AM221" s="56"/>
      <c r="AN221" s="56"/>
      <c r="AO221" s="56"/>
      <c r="AP221" s="56"/>
      <c r="AQ221" s="56"/>
    </row>
    <row r="222" ht="22.5" customHeight="1">
      <c r="B222" s="253"/>
      <c r="C222" s="254"/>
      <c r="D222" s="314"/>
      <c r="E222" s="253"/>
      <c r="F222" s="254"/>
      <c r="G222" s="254"/>
      <c r="H222" s="256"/>
      <c r="I222" s="253"/>
      <c r="J222" s="254"/>
      <c r="K222" s="254"/>
      <c r="L222" s="256"/>
      <c r="M222" s="253"/>
      <c r="N222" s="288"/>
      <c r="O222" s="289"/>
      <c r="P222" s="289"/>
      <c r="Q222" s="290"/>
      <c r="R222" s="291"/>
      <c r="S222" s="289"/>
      <c r="T222" s="289"/>
      <c r="U222" s="290"/>
      <c r="V222" s="291"/>
      <c r="W222" s="289"/>
      <c r="X222" s="289"/>
      <c r="Y222" s="292"/>
      <c r="Z222" s="315"/>
      <c r="AA222" s="256"/>
      <c r="AB222" s="316"/>
      <c r="AC222" s="254"/>
      <c r="AD222" s="254"/>
      <c r="AE222" s="254"/>
      <c r="AF222" s="256"/>
      <c r="AG222" s="317"/>
      <c r="AH222" s="318"/>
      <c r="AI222" s="56"/>
      <c r="AJ222" s="56"/>
      <c r="AK222" s="56"/>
      <c r="AL222" s="56"/>
      <c r="AM222" s="56"/>
      <c r="AN222" s="56"/>
      <c r="AO222" s="56"/>
      <c r="AP222" s="56"/>
      <c r="AQ222" s="56"/>
    </row>
    <row r="223" ht="22.5" customHeight="1">
      <c r="B223" s="261" t="str">
        <f>IF(ISBLANK(D223), "Missing ID",
IF(CONCATENATE(E223:AG225)="", "Unused",
IF(AND(ISBLANK(E223), ISBLANK(I223)), "Missing Headline and Content",
IF(ISBLANK(M223), "Missing Is True",
IF(AND(M223&lt;&gt;"Yes", M223&lt;&gt;"No"), "Is True must be Yes or No",
IF(AND($AJ$3, NOT(ISBLANK(N223)), NOT(ISNUMBER(N223))), "Changes to Followers for Likes must be a Number",
IF(AND($AK$3, NOT(ISBLANK(O223)), NOT(ISNUMBER(O223))), "Changes to Followers for Disikes must be a Number",
IF(AND($AL$3, NOT(ISBLANK(P223)), NOT(ISNUMBER(P223))), "Changes to Followers for Shares must be a Number",
IF(AND($AM$3, NOT(ISBLANK(Q223)), NOT(ISNUMBER(Q223))), "Changes to Followers for Flags must be a Number",
IF(AND($AJ$3, NOT(ISBLANK(R223)), NOT(ISNUMBER(R223))), "Changes to Credibility for Likes must be a Number",
IF(AND($AK$3, NOT(ISBLANK(S223)), NOT(ISNUMBER(S223))), "Changes to Credibility for Disikes must be a Number",
IF(AND($AL$3, NOT(ISBLANK(T223)), NOT(ISNUMBER(T223))), "Changes to Credibility for Shares must be a Number",
IF(AND($AM$3, NOT(ISBLANK(U223)), NOT(ISNUMBER(U223))), "Changes to Credibility for Flags must be a Number",
IF(AND($AJ$3, NOT(ISBLANK(V223)), NOT(ISNUMBER(V223))), "Number of Likes must be a Number",
IF(AND($AK$3, NOT(ISBLANK(W223)), NOT(ISNUMBER(W223))), "Number of Disikes must be a Number",
IF(AND($AL$3, NOT(ISBLANK(X223)), NOT(ISNUMBER(X223))), "Number of Shares must be a Number",
IF(AND($AM$3, NOT(ISBLANK(Y223)), NOT(ISNUMBER(Y223))), "Number of Flags must be a Number",
IF(AND($AJ$3, NOT(ISBLANK(V223)), V223&lt;0), "Number of Likes cannot be Negative",
IF(AND($AK$3, NOT(ISBLANK(W223)), W223&lt;0), "Number of Disikes cannot be Negative",
IF(AND($AL$3, NOT(ISBLANK(X223)), X223&lt;0), "Number of Shares cannot be Negative",
IF(AND($AM$3, NOT(ISBLANK(Y223)), Y223&lt;0), "Number of Flags cannot be Negative",
IF(AND(CONCATENATE(Z223:AH223)&lt;&gt;"", Z223=""), "Missing 1st Comment Source Name",
IF(AND(CONCATENATE(Z223:AH223)&lt;&gt;"", AB223=""), "Missing 1st Comment Message",
IF(AND($AJ$3, CONCATENATE(Z223:AH223)&lt;&gt;"", AG223=""), "Missing 1st Comment Likes",
IF(AND($AK$3, CONCATENATE(Z223:AH223)&lt;&gt;"", AH223=""), "Missing 1st Comment Dislikes",
IF(AND(CONCATENATE(Z224:AH224)&lt;&gt;"", Z224=""), "Missing 2nd Comment Source Name",
IF(AND(CONCATENATE(Z224:AH224)&lt;&gt;"", AB224=""), "Missing 2nd Comment Message",
IF(AND($AJ$3, CONCATENATE(Z224:AH224)&lt;&gt;"", AG224=""), "Missing 2nd Comment Likes",
IF(AND($AK$3, CONCATENATE(Z224:AH224)&lt;&gt;"", AH224=""), "Missing 2nd Comment Dislikes",
IF(AND(CONCATENATE(Z225:AH225)&lt;&gt;"", Z225=""), "Missing 3rd Comment Source Name",
IF(AND(CONCATENATE(Z225:AH225)&lt;&gt;"", AB225=""), "Missing 3rd Comment Message",
IF(AND($AJ$3, CONCATENATE(Z225:AH225)&lt;&gt;"", AG225=""), "Missing 3rd Comment Likes",
IF(AND($AK$3, CONCATENATE(Z225:AH225)&lt;&gt;"", AH225=""), "Missing 3rd Comment Dislikes", "Valid"
)))))))))))))))))))))))))))))))))</f>
        <v>Unused</v>
      </c>
      <c r="C223" s="246"/>
      <c r="D223" s="262" t="s">
        <v>1298</v>
      </c>
      <c r="E223" s="263"/>
      <c r="F223" s="246"/>
      <c r="G223" s="246"/>
      <c r="H223" s="249"/>
      <c r="I223" s="263"/>
      <c r="J223" s="246"/>
      <c r="K223" s="246"/>
      <c r="L223" s="249"/>
      <c r="M223" s="265"/>
      <c r="N223" s="319"/>
      <c r="O223" s="320"/>
      <c r="P223" s="320"/>
      <c r="Q223" s="321"/>
      <c r="R223" s="322"/>
      <c r="S223" s="320"/>
      <c r="T223" s="320"/>
      <c r="U223" s="321"/>
      <c r="V223" s="322"/>
      <c r="W223" s="320"/>
      <c r="X223" s="320"/>
      <c r="Y223" s="323"/>
      <c r="Z223" s="271"/>
      <c r="AA223" s="249"/>
      <c r="AB223" s="265"/>
      <c r="AC223" s="246"/>
      <c r="AD223" s="246"/>
      <c r="AE223" s="246"/>
      <c r="AF223" s="249"/>
      <c r="AG223" s="274"/>
      <c r="AH223" s="327"/>
      <c r="AI223" s="56"/>
      <c r="AJ223" s="56"/>
      <c r="AK223" s="56"/>
      <c r="AL223" s="56"/>
      <c r="AM223" s="56"/>
      <c r="AN223" s="56"/>
      <c r="AO223" s="56"/>
      <c r="AP223" s="56"/>
      <c r="AQ223" s="56"/>
    </row>
    <row r="224" ht="22.5" customHeight="1">
      <c r="B224" s="277"/>
      <c r="D224" s="278"/>
      <c r="E224" s="277"/>
      <c r="H224" s="273"/>
      <c r="I224" s="277"/>
      <c r="L224" s="273"/>
      <c r="M224" s="277"/>
      <c r="N224" s="279"/>
      <c r="O224" s="280"/>
      <c r="P224" s="280"/>
      <c r="Q224" s="281"/>
      <c r="R224" s="282"/>
      <c r="S224" s="280"/>
      <c r="T224" s="280"/>
      <c r="U224" s="281"/>
      <c r="V224" s="282"/>
      <c r="W224" s="280"/>
      <c r="X224" s="280"/>
      <c r="Y224" s="283"/>
      <c r="Z224" s="284"/>
      <c r="AA224" s="273"/>
      <c r="AB224" s="272"/>
      <c r="AF224" s="273"/>
      <c r="AG224" s="285"/>
      <c r="AH224" s="325"/>
      <c r="AI224" s="56"/>
      <c r="AJ224" s="56"/>
      <c r="AK224" s="56"/>
      <c r="AL224" s="56"/>
      <c r="AM224" s="56"/>
      <c r="AN224" s="56"/>
      <c r="AO224" s="56"/>
      <c r="AP224" s="56"/>
      <c r="AQ224" s="56"/>
    </row>
    <row r="225" ht="22.5" customHeight="1">
      <c r="B225" s="253"/>
      <c r="C225" s="254"/>
      <c r="D225" s="287"/>
      <c r="E225" s="253"/>
      <c r="F225" s="254"/>
      <c r="G225" s="254"/>
      <c r="H225" s="256"/>
      <c r="I225" s="253"/>
      <c r="J225" s="254"/>
      <c r="K225" s="254"/>
      <c r="L225" s="256"/>
      <c r="M225" s="253"/>
      <c r="N225" s="288"/>
      <c r="O225" s="289"/>
      <c r="P225" s="289"/>
      <c r="Q225" s="290"/>
      <c r="R225" s="291"/>
      <c r="S225" s="289"/>
      <c r="T225" s="289"/>
      <c r="U225" s="290"/>
      <c r="V225" s="291"/>
      <c r="W225" s="289"/>
      <c r="X225" s="289"/>
      <c r="Y225" s="292"/>
      <c r="Z225" s="293"/>
      <c r="AA225" s="256"/>
      <c r="AB225" s="294"/>
      <c r="AC225" s="254"/>
      <c r="AD225" s="254"/>
      <c r="AE225" s="254"/>
      <c r="AF225" s="256"/>
      <c r="AG225" s="295"/>
      <c r="AH225" s="324"/>
      <c r="AI225" s="56"/>
      <c r="AJ225" s="56"/>
      <c r="AK225" s="56"/>
      <c r="AL225" s="56"/>
      <c r="AM225" s="56"/>
      <c r="AN225" s="56"/>
      <c r="AO225" s="56"/>
      <c r="AP225" s="56"/>
      <c r="AQ225" s="56"/>
    </row>
    <row r="226" ht="22.5" customHeight="1">
      <c r="B226" s="261" t="str">
        <f>IF(ISBLANK(D226), "Missing ID",
IF(CONCATENATE(E226:AG228)="", "Unused",
IF(AND(ISBLANK(E226), ISBLANK(I226)), "Missing Headline and Content",
IF(ISBLANK(M226), "Missing Is True",
IF(AND(M226&lt;&gt;"Yes", M226&lt;&gt;"No"), "Is True must be Yes or No",
IF(AND($AJ$3, NOT(ISBLANK(N226)), NOT(ISNUMBER(N226))), "Changes to Followers for Likes must be a Number",
IF(AND($AK$3, NOT(ISBLANK(O226)), NOT(ISNUMBER(O226))), "Changes to Followers for Disikes must be a Number",
IF(AND($AL$3, NOT(ISBLANK(P226)), NOT(ISNUMBER(P226))), "Changes to Followers for Shares must be a Number",
IF(AND($AM$3, NOT(ISBLANK(Q226)), NOT(ISNUMBER(Q226))), "Changes to Followers for Flags must be a Number",
IF(AND($AJ$3, NOT(ISBLANK(R226)), NOT(ISNUMBER(R226))), "Changes to Credibility for Likes must be a Number",
IF(AND($AK$3, NOT(ISBLANK(S226)), NOT(ISNUMBER(S226))), "Changes to Credibility for Disikes must be a Number",
IF(AND($AL$3, NOT(ISBLANK(T226)), NOT(ISNUMBER(T226))), "Changes to Credibility for Shares must be a Number",
IF(AND($AM$3, NOT(ISBLANK(U226)), NOT(ISNUMBER(U226))), "Changes to Credibility for Flags must be a Number",
IF(AND($AJ$3, NOT(ISBLANK(V226)), NOT(ISNUMBER(V226))), "Number of Likes must be a Number",
IF(AND($AK$3, NOT(ISBLANK(W226)), NOT(ISNUMBER(W226))), "Number of Disikes must be a Number",
IF(AND($AL$3, NOT(ISBLANK(X226)), NOT(ISNUMBER(X226))), "Number of Shares must be a Number",
IF(AND($AM$3, NOT(ISBLANK(Y226)), NOT(ISNUMBER(Y226))), "Number of Flags must be a Number",
IF(AND($AJ$3, NOT(ISBLANK(V226)), V226&lt;0), "Number of Likes cannot be Negative",
IF(AND($AK$3, NOT(ISBLANK(W226)), W226&lt;0), "Number of Disikes cannot be Negative",
IF(AND($AL$3, NOT(ISBLANK(X226)), X226&lt;0), "Number of Shares cannot be Negative",
IF(AND($AM$3, NOT(ISBLANK(Y226)), Y226&lt;0), "Number of Flags cannot be Negative",
IF(AND(CONCATENATE(Z226:AH226)&lt;&gt;"", Z226=""), "Missing 1st Comment Source Name",
IF(AND(CONCATENATE(Z226:AH226)&lt;&gt;"", AB226=""), "Missing 1st Comment Message",
IF(AND($AJ$3, CONCATENATE(Z226:AH226)&lt;&gt;"", AG226=""), "Missing 1st Comment Likes",
IF(AND($AK$3, CONCATENATE(Z226:AH226)&lt;&gt;"", AH226=""), "Missing 1st Comment Dislikes",
IF(AND(CONCATENATE(Z227:AH227)&lt;&gt;"", Z227=""), "Missing 2nd Comment Source Name",
IF(AND(CONCATENATE(Z227:AH227)&lt;&gt;"", AB227=""), "Missing 2nd Comment Message",
IF(AND($AJ$3, CONCATENATE(Z227:AH227)&lt;&gt;"", AG227=""), "Missing 2nd Comment Likes",
IF(AND($AK$3, CONCATENATE(Z227:AH227)&lt;&gt;"", AH227=""), "Missing 2nd Comment Dislikes",
IF(AND(CONCATENATE(Z228:AH228)&lt;&gt;"", Z228=""), "Missing 3rd Comment Source Name",
IF(AND(CONCATENATE(Z228:AH228)&lt;&gt;"", AB228=""), "Missing 3rd Comment Message",
IF(AND($AJ$3, CONCATENATE(Z228:AH228)&lt;&gt;"", AG228=""), "Missing 3rd Comment Likes",
IF(AND($AK$3, CONCATENATE(Z228:AH228)&lt;&gt;"", AH228=""), "Missing 3rd Comment Dislikes", "Valid"
)))))))))))))))))))))))))))))))))</f>
        <v>Unused</v>
      </c>
      <c r="C226" s="246"/>
      <c r="D226" s="297" t="s">
        <v>1299</v>
      </c>
      <c r="E226" s="298"/>
      <c r="F226" s="246"/>
      <c r="G226" s="246"/>
      <c r="H226" s="249"/>
      <c r="I226" s="298"/>
      <c r="J226" s="246"/>
      <c r="K226" s="246"/>
      <c r="L226" s="249"/>
      <c r="M226" s="300"/>
      <c r="N226" s="301"/>
      <c r="O226" s="302"/>
      <c r="P226" s="302"/>
      <c r="Q226" s="303"/>
      <c r="R226" s="304"/>
      <c r="S226" s="302"/>
      <c r="T226" s="302"/>
      <c r="U226" s="303"/>
      <c r="V226" s="304"/>
      <c r="W226" s="302"/>
      <c r="X226" s="302"/>
      <c r="Y226" s="305"/>
      <c r="Z226" s="306"/>
      <c r="AA226" s="249"/>
      <c r="AB226" s="300"/>
      <c r="AC226" s="246"/>
      <c r="AD226" s="246"/>
      <c r="AE226" s="246"/>
      <c r="AF226" s="249"/>
      <c r="AG226" s="307"/>
      <c r="AH226" s="326"/>
      <c r="AI226" s="56"/>
      <c r="AJ226" s="56"/>
      <c r="AK226" s="56"/>
      <c r="AL226" s="56"/>
      <c r="AM226" s="56"/>
      <c r="AN226" s="56"/>
      <c r="AO226" s="56"/>
      <c r="AP226" s="56"/>
      <c r="AQ226" s="56"/>
    </row>
    <row r="227" ht="22.5" customHeight="1">
      <c r="B227" s="277"/>
      <c r="D227" s="309"/>
      <c r="E227" s="277"/>
      <c r="H227" s="273"/>
      <c r="I227" s="277"/>
      <c r="L227" s="273"/>
      <c r="M227" s="277"/>
      <c r="N227" s="279"/>
      <c r="O227" s="280"/>
      <c r="P227" s="280"/>
      <c r="Q227" s="281"/>
      <c r="R227" s="282"/>
      <c r="S227" s="280"/>
      <c r="T227" s="280"/>
      <c r="U227" s="281"/>
      <c r="V227" s="282"/>
      <c r="W227" s="280"/>
      <c r="X227" s="280"/>
      <c r="Y227" s="283"/>
      <c r="Z227" s="310"/>
      <c r="AA227" s="273"/>
      <c r="AB227" s="311"/>
      <c r="AF227" s="273"/>
      <c r="AG227" s="312"/>
      <c r="AH227" s="313"/>
      <c r="AI227" s="56"/>
      <c r="AJ227" s="56"/>
      <c r="AK227" s="56"/>
      <c r="AL227" s="56"/>
      <c r="AM227" s="56"/>
      <c r="AN227" s="56"/>
      <c r="AO227" s="56"/>
      <c r="AP227" s="56"/>
      <c r="AQ227" s="56"/>
    </row>
    <row r="228" ht="22.5" customHeight="1">
      <c r="B228" s="253"/>
      <c r="C228" s="254"/>
      <c r="D228" s="314"/>
      <c r="E228" s="253"/>
      <c r="F228" s="254"/>
      <c r="G228" s="254"/>
      <c r="H228" s="256"/>
      <c r="I228" s="253"/>
      <c r="J228" s="254"/>
      <c r="K228" s="254"/>
      <c r="L228" s="256"/>
      <c r="M228" s="253"/>
      <c r="N228" s="288"/>
      <c r="O228" s="289"/>
      <c r="P228" s="289"/>
      <c r="Q228" s="290"/>
      <c r="R228" s="291"/>
      <c r="S228" s="289"/>
      <c r="T228" s="289"/>
      <c r="U228" s="290"/>
      <c r="V228" s="291"/>
      <c r="W228" s="289"/>
      <c r="X228" s="289"/>
      <c r="Y228" s="292"/>
      <c r="Z228" s="315"/>
      <c r="AA228" s="256"/>
      <c r="AB228" s="316"/>
      <c r="AC228" s="254"/>
      <c r="AD228" s="254"/>
      <c r="AE228" s="254"/>
      <c r="AF228" s="256"/>
      <c r="AG228" s="317"/>
      <c r="AH228" s="318"/>
      <c r="AI228" s="56"/>
      <c r="AJ228" s="56"/>
      <c r="AK228" s="56"/>
      <c r="AL228" s="56"/>
      <c r="AM228" s="56"/>
      <c r="AN228" s="56"/>
      <c r="AO228" s="56"/>
      <c r="AP228" s="56"/>
      <c r="AQ228" s="56"/>
    </row>
    <row r="229" ht="22.5" customHeight="1">
      <c r="B229" s="261" t="str">
        <f>IF(ISBLANK(D229), "Missing ID",
IF(CONCATENATE(E229:AG231)="", "Unused",
IF(AND(ISBLANK(E229), ISBLANK(I229)), "Missing Headline and Content",
IF(ISBLANK(M229), "Missing Is True",
IF(AND(M229&lt;&gt;"Yes", M229&lt;&gt;"No"), "Is True must be Yes or No",
IF(AND($AJ$3, NOT(ISBLANK(N229)), NOT(ISNUMBER(N229))), "Changes to Followers for Likes must be a Number",
IF(AND($AK$3, NOT(ISBLANK(O229)), NOT(ISNUMBER(O229))), "Changes to Followers for Disikes must be a Number",
IF(AND($AL$3, NOT(ISBLANK(P229)), NOT(ISNUMBER(P229))), "Changes to Followers for Shares must be a Number",
IF(AND($AM$3, NOT(ISBLANK(Q229)), NOT(ISNUMBER(Q229))), "Changes to Followers for Flags must be a Number",
IF(AND($AJ$3, NOT(ISBLANK(R229)), NOT(ISNUMBER(R229))), "Changes to Credibility for Likes must be a Number",
IF(AND($AK$3, NOT(ISBLANK(S229)), NOT(ISNUMBER(S229))), "Changes to Credibility for Disikes must be a Number",
IF(AND($AL$3, NOT(ISBLANK(T229)), NOT(ISNUMBER(T229))), "Changes to Credibility for Shares must be a Number",
IF(AND($AM$3, NOT(ISBLANK(U229)), NOT(ISNUMBER(U229))), "Changes to Credibility for Flags must be a Number",
IF(AND($AJ$3, NOT(ISBLANK(V229)), NOT(ISNUMBER(V229))), "Number of Likes must be a Number",
IF(AND($AK$3, NOT(ISBLANK(W229)), NOT(ISNUMBER(W229))), "Number of Disikes must be a Number",
IF(AND($AL$3, NOT(ISBLANK(X229)), NOT(ISNUMBER(X229))), "Number of Shares must be a Number",
IF(AND($AM$3, NOT(ISBLANK(Y229)), NOT(ISNUMBER(Y229))), "Number of Flags must be a Number",
IF(AND($AJ$3, NOT(ISBLANK(V229)), V229&lt;0), "Number of Likes cannot be Negative",
IF(AND($AK$3, NOT(ISBLANK(W229)), W229&lt;0), "Number of Disikes cannot be Negative",
IF(AND($AL$3, NOT(ISBLANK(X229)), X229&lt;0), "Number of Shares cannot be Negative",
IF(AND($AM$3, NOT(ISBLANK(Y229)), Y229&lt;0), "Number of Flags cannot be Negative",
IF(AND(CONCATENATE(Z229:AH229)&lt;&gt;"", Z229=""), "Missing 1st Comment Source Name",
IF(AND(CONCATENATE(Z229:AH229)&lt;&gt;"", AB229=""), "Missing 1st Comment Message",
IF(AND($AJ$3, CONCATENATE(Z229:AH229)&lt;&gt;"", AG229=""), "Missing 1st Comment Likes",
IF(AND($AK$3, CONCATENATE(Z229:AH229)&lt;&gt;"", AH229=""), "Missing 1st Comment Dislikes",
IF(AND(CONCATENATE(Z230:AH230)&lt;&gt;"", Z230=""), "Missing 2nd Comment Source Name",
IF(AND(CONCATENATE(Z230:AH230)&lt;&gt;"", AB230=""), "Missing 2nd Comment Message",
IF(AND($AJ$3, CONCATENATE(Z230:AH230)&lt;&gt;"", AG230=""), "Missing 2nd Comment Likes",
IF(AND($AK$3, CONCATENATE(Z230:AH230)&lt;&gt;"", AH230=""), "Missing 2nd Comment Dislikes",
IF(AND(CONCATENATE(Z231:AH231)&lt;&gt;"", Z231=""), "Missing 3rd Comment Source Name",
IF(AND(CONCATENATE(Z231:AH231)&lt;&gt;"", AB231=""), "Missing 3rd Comment Message",
IF(AND($AJ$3, CONCATENATE(Z231:AH231)&lt;&gt;"", AG231=""), "Missing 3rd Comment Likes",
IF(AND($AK$3, CONCATENATE(Z231:AH231)&lt;&gt;"", AH231=""), "Missing 3rd Comment Dislikes", "Valid"
)))))))))))))))))))))))))))))))))</f>
        <v>Unused</v>
      </c>
      <c r="C229" s="246"/>
      <c r="D229" s="262" t="s">
        <v>1300</v>
      </c>
      <c r="E229" s="263"/>
      <c r="F229" s="246"/>
      <c r="G229" s="246"/>
      <c r="H229" s="249"/>
      <c r="I229" s="263"/>
      <c r="J229" s="246"/>
      <c r="K229" s="246"/>
      <c r="L229" s="249"/>
      <c r="M229" s="265"/>
      <c r="N229" s="319"/>
      <c r="O229" s="320"/>
      <c r="P229" s="320"/>
      <c r="Q229" s="321"/>
      <c r="R229" s="322"/>
      <c r="S229" s="320"/>
      <c r="T229" s="320"/>
      <c r="U229" s="321"/>
      <c r="V229" s="322"/>
      <c r="W229" s="320"/>
      <c r="X229" s="320"/>
      <c r="Y229" s="323"/>
      <c r="Z229" s="271"/>
      <c r="AA229" s="249"/>
      <c r="AB229" s="265"/>
      <c r="AC229" s="246"/>
      <c r="AD229" s="246"/>
      <c r="AE229" s="246"/>
      <c r="AF229" s="249"/>
      <c r="AG229" s="274"/>
      <c r="AH229" s="327"/>
      <c r="AI229" s="56"/>
      <c r="AJ229" s="56"/>
      <c r="AK229" s="56"/>
      <c r="AL229" s="56"/>
      <c r="AM229" s="56"/>
      <c r="AN229" s="56"/>
      <c r="AO229" s="56"/>
      <c r="AP229" s="56"/>
      <c r="AQ229" s="56"/>
    </row>
    <row r="230" ht="22.5" customHeight="1">
      <c r="B230" s="277"/>
      <c r="D230" s="278"/>
      <c r="E230" s="277"/>
      <c r="H230" s="273"/>
      <c r="I230" s="277"/>
      <c r="L230" s="273"/>
      <c r="M230" s="277"/>
      <c r="N230" s="279"/>
      <c r="O230" s="280"/>
      <c r="P230" s="280"/>
      <c r="Q230" s="281"/>
      <c r="R230" s="282"/>
      <c r="S230" s="280"/>
      <c r="T230" s="280"/>
      <c r="U230" s="281"/>
      <c r="V230" s="282"/>
      <c r="W230" s="280"/>
      <c r="X230" s="280"/>
      <c r="Y230" s="283"/>
      <c r="Z230" s="284"/>
      <c r="AA230" s="273"/>
      <c r="AB230" s="272"/>
      <c r="AF230" s="273"/>
      <c r="AG230" s="285"/>
      <c r="AH230" s="325"/>
      <c r="AI230" s="56"/>
      <c r="AJ230" s="56"/>
      <c r="AK230" s="56"/>
      <c r="AL230" s="56"/>
      <c r="AM230" s="56"/>
      <c r="AN230" s="56"/>
      <c r="AO230" s="56"/>
      <c r="AP230" s="56"/>
      <c r="AQ230" s="56"/>
    </row>
    <row r="231" ht="22.5" customHeight="1">
      <c r="B231" s="253"/>
      <c r="C231" s="254"/>
      <c r="D231" s="287"/>
      <c r="E231" s="253"/>
      <c r="F231" s="254"/>
      <c r="G231" s="254"/>
      <c r="H231" s="256"/>
      <c r="I231" s="253"/>
      <c r="J231" s="254"/>
      <c r="K231" s="254"/>
      <c r="L231" s="256"/>
      <c r="M231" s="253"/>
      <c r="N231" s="288"/>
      <c r="O231" s="289"/>
      <c r="P231" s="289"/>
      <c r="Q231" s="290"/>
      <c r="R231" s="291"/>
      <c r="S231" s="289"/>
      <c r="T231" s="289"/>
      <c r="U231" s="290"/>
      <c r="V231" s="291"/>
      <c r="W231" s="289"/>
      <c r="X231" s="289"/>
      <c r="Y231" s="292"/>
      <c r="Z231" s="293"/>
      <c r="AA231" s="256"/>
      <c r="AB231" s="294"/>
      <c r="AC231" s="254"/>
      <c r="AD231" s="254"/>
      <c r="AE231" s="254"/>
      <c r="AF231" s="256"/>
      <c r="AG231" s="295"/>
      <c r="AH231" s="324"/>
      <c r="AI231" s="56"/>
      <c r="AJ231" s="56"/>
      <c r="AK231" s="56"/>
      <c r="AL231" s="56"/>
      <c r="AM231" s="56"/>
      <c r="AN231" s="56"/>
      <c r="AO231" s="56"/>
      <c r="AP231" s="56"/>
      <c r="AQ231" s="56"/>
    </row>
    <row r="232" ht="22.5" customHeight="1">
      <c r="B232" s="261" t="str">
        <f>IF(ISBLANK(D232), "Missing ID",
IF(CONCATENATE(E232:AG234)="", "Unused",
IF(AND(ISBLANK(E232), ISBLANK(I232)), "Missing Headline and Content",
IF(ISBLANK(M232), "Missing Is True",
IF(AND(M232&lt;&gt;"Yes", M232&lt;&gt;"No"), "Is True must be Yes or No",
IF(AND($AJ$3, NOT(ISBLANK(N232)), NOT(ISNUMBER(N232))), "Changes to Followers for Likes must be a Number",
IF(AND($AK$3, NOT(ISBLANK(O232)), NOT(ISNUMBER(O232))), "Changes to Followers for Disikes must be a Number",
IF(AND($AL$3, NOT(ISBLANK(P232)), NOT(ISNUMBER(P232))), "Changes to Followers for Shares must be a Number",
IF(AND($AM$3, NOT(ISBLANK(Q232)), NOT(ISNUMBER(Q232))), "Changes to Followers for Flags must be a Number",
IF(AND($AJ$3, NOT(ISBLANK(R232)), NOT(ISNUMBER(R232))), "Changes to Credibility for Likes must be a Number",
IF(AND($AK$3, NOT(ISBLANK(S232)), NOT(ISNUMBER(S232))), "Changes to Credibility for Disikes must be a Number",
IF(AND($AL$3, NOT(ISBLANK(T232)), NOT(ISNUMBER(T232))), "Changes to Credibility for Shares must be a Number",
IF(AND($AM$3, NOT(ISBLANK(U232)), NOT(ISNUMBER(U232))), "Changes to Credibility for Flags must be a Number",
IF(AND($AJ$3, NOT(ISBLANK(V232)), NOT(ISNUMBER(V232))), "Number of Likes must be a Number",
IF(AND($AK$3, NOT(ISBLANK(W232)), NOT(ISNUMBER(W232))), "Number of Disikes must be a Number",
IF(AND($AL$3, NOT(ISBLANK(X232)), NOT(ISNUMBER(X232))), "Number of Shares must be a Number",
IF(AND($AM$3, NOT(ISBLANK(Y232)), NOT(ISNUMBER(Y232))), "Number of Flags must be a Number",
IF(AND($AJ$3, NOT(ISBLANK(V232)), V232&lt;0), "Number of Likes cannot be Negative",
IF(AND($AK$3, NOT(ISBLANK(W232)), W232&lt;0), "Number of Disikes cannot be Negative",
IF(AND($AL$3, NOT(ISBLANK(X232)), X232&lt;0), "Number of Shares cannot be Negative",
IF(AND($AM$3, NOT(ISBLANK(Y232)), Y232&lt;0), "Number of Flags cannot be Negative",
IF(AND(CONCATENATE(Z232:AH232)&lt;&gt;"", Z232=""), "Missing 1st Comment Source Name",
IF(AND(CONCATENATE(Z232:AH232)&lt;&gt;"", AB232=""), "Missing 1st Comment Message",
IF(AND($AJ$3, CONCATENATE(Z232:AH232)&lt;&gt;"", AG232=""), "Missing 1st Comment Likes",
IF(AND($AK$3, CONCATENATE(Z232:AH232)&lt;&gt;"", AH232=""), "Missing 1st Comment Dislikes",
IF(AND(CONCATENATE(Z233:AH233)&lt;&gt;"", Z233=""), "Missing 2nd Comment Source Name",
IF(AND(CONCATENATE(Z233:AH233)&lt;&gt;"", AB233=""), "Missing 2nd Comment Message",
IF(AND($AJ$3, CONCATENATE(Z233:AH233)&lt;&gt;"", AG233=""), "Missing 2nd Comment Likes",
IF(AND($AK$3, CONCATENATE(Z233:AH233)&lt;&gt;"", AH233=""), "Missing 2nd Comment Dislikes",
IF(AND(CONCATENATE(Z234:AH234)&lt;&gt;"", Z234=""), "Missing 3rd Comment Source Name",
IF(AND(CONCATENATE(Z234:AH234)&lt;&gt;"", AB234=""), "Missing 3rd Comment Message",
IF(AND($AJ$3, CONCATENATE(Z234:AH234)&lt;&gt;"", AG234=""), "Missing 3rd Comment Likes",
IF(AND($AK$3, CONCATENATE(Z234:AH234)&lt;&gt;"", AH234=""), "Missing 3rd Comment Dislikes", "Valid"
)))))))))))))))))))))))))))))))))</f>
        <v>Unused</v>
      </c>
      <c r="C232" s="246"/>
      <c r="D232" s="297" t="s">
        <v>1301</v>
      </c>
      <c r="E232" s="298"/>
      <c r="F232" s="246"/>
      <c r="G232" s="246"/>
      <c r="H232" s="249"/>
      <c r="I232" s="298"/>
      <c r="J232" s="246"/>
      <c r="K232" s="246"/>
      <c r="L232" s="249"/>
      <c r="M232" s="300"/>
      <c r="N232" s="301"/>
      <c r="O232" s="302"/>
      <c r="P232" s="302"/>
      <c r="Q232" s="303"/>
      <c r="R232" s="304"/>
      <c r="S232" s="302"/>
      <c r="T232" s="302"/>
      <c r="U232" s="303"/>
      <c r="V232" s="304"/>
      <c r="W232" s="302"/>
      <c r="X232" s="302"/>
      <c r="Y232" s="305"/>
      <c r="Z232" s="306"/>
      <c r="AA232" s="249"/>
      <c r="AB232" s="300"/>
      <c r="AC232" s="246"/>
      <c r="AD232" s="246"/>
      <c r="AE232" s="246"/>
      <c r="AF232" s="249"/>
      <c r="AG232" s="307"/>
      <c r="AH232" s="326"/>
      <c r="AI232" s="56"/>
      <c r="AJ232" s="56"/>
      <c r="AK232" s="56"/>
      <c r="AL232" s="56"/>
      <c r="AM232" s="56"/>
      <c r="AN232" s="56"/>
      <c r="AO232" s="56"/>
      <c r="AP232" s="56"/>
      <c r="AQ232" s="56"/>
    </row>
    <row r="233" ht="22.5" customHeight="1">
      <c r="B233" s="277"/>
      <c r="D233" s="309"/>
      <c r="E233" s="277"/>
      <c r="H233" s="273"/>
      <c r="I233" s="277"/>
      <c r="L233" s="273"/>
      <c r="M233" s="277"/>
      <c r="N233" s="279"/>
      <c r="O233" s="280"/>
      <c r="P233" s="280"/>
      <c r="Q233" s="281"/>
      <c r="R233" s="282"/>
      <c r="S233" s="280"/>
      <c r="T233" s="280"/>
      <c r="U233" s="281"/>
      <c r="V233" s="282"/>
      <c r="W233" s="280"/>
      <c r="X233" s="280"/>
      <c r="Y233" s="283"/>
      <c r="Z233" s="310"/>
      <c r="AA233" s="273"/>
      <c r="AB233" s="311"/>
      <c r="AF233" s="273"/>
      <c r="AG233" s="312"/>
      <c r="AH233" s="313"/>
      <c r="AI233" s="56"/>
      <c r="AJ233" s="56"/>
      <c r="AK233" s="56"/>
      <c r="AL233" s="56"/>
      <c r="AM233" s="56"/>
      <c r="AN233" s="56"/>
      <c r="AO233" s="56"/>
      <c r="AP233" s="56"/>
      <c r="AQ233" s="56"/>
    </row>
    <row r="234" ht="22.5" customHeight="1">
      <c r="B234" s="253"/>
      <c r="C234" s="254"/>
      <c r="D234" s="314"/>
      <c r="E234" s="253"/>
      <c r="F234" s="254"/>
      <c r="G234" s="254"/>
      <c r="H234" s="256"/>
      <c r="I234" s="253"/>
      <c r="J234" s="254"/>
      <c r="K234" s="254"/>
      <c r="L234" s="256"/>
      <c r="M234" s="253"/>
      <c r="N234" s="288"/>
      <c r="O234" s="289"/>
      <c r="P234" s="289"/>
      <c r="Q234" s="290"/>
      <c r="R234" s="291"/>
      <c r="S234" s="289"/>
      <c r="T234" s="289"/>
      <c r="U234" s="290"/>
      <c r="V234" s="291"/>
      <c r="W234" s="289"/>
      <c r="X234" s="289"/>
      <c r="Y234" s="292"/>
      <c r="Z234" s="315"/>
      <c r="AA234" s="256"/>
      <c r="AB234" s="316"/>
      <c r="AC234" s="254"/>
      <c r="AD234" s="254"/>
      <c r="AE234" s="254"/>
      <c r="AF234" s="256"/>
      <c r="AG234" s="317"/>
      <c r="AH234" s="318"/>
      <c r="AI234" s="56"/>
      <c r="AJ234" s="56"/>
      <c r="AK234" s="56"/>
      <c r="AL234" s="56"/>
      <c r="AM234" s="56"/>
      <c r="AN234" s="56"/>
      <c r="AO234" s="56"/>
      <c r="AP234" s="56"/>
      <c r="AQ234" s="56"/>
    </row>
    <row r="235" ht="22.5" customHeight="1">
      <c r="B235" s="261" t="str">
        <f>IF(ISBLANK(D235), "Missing ID",
IF(CONCATENATE(E235:AG237)="", "Unused",
IF(AND(ISBLANK(E235), ISBLANK(I235)), "Missing Headline and Content",
IF(ISBLANK(M235), "Missing Is True",
IF(AND(M235&lt;&gt;"Yes", M235&lt;&gt;"No"), "Is True must be Yes or No",
IF(AND($AJ$3, NOT(ISBLANK(N235)), NOT(ISNUMBER(N235))), "Changes to Followers for Likes must be a Number",
IF(AND($AK$3, NOT(ISBLANK(O235)), NOT(ISNUMBER(O235))), "Changes to Followers for Disikes must be a Number",
IF(AND($AL$3, NOT(ISBLANK(P235)), NOT(ISNUMBER(P235))), "Changes to Followers for Shares must be a Number",
IF(AND($AM$3, NOT(ISBLANK(Q235)), NOT(ISNUMBER(Q235))), "Changes to Followers for Flags must be a Number",
IF(AND($AJ$3, NOT(ISBLANK(R235)), NOT(ISNUMBER(R235))), "Changes to Credibility for Likes must be a Number",
IF(AND($AK$3, NOT(ISBLANK(S235)), NOT(ISNUMBER(S235))), "Changes to Credibility for Disikes must be a Number",
IF(AND($AL$3, NOT(ISBLANK(T235)), NOT(ISNUMBER(T235))), "Changes to Credibility for Shares must be a Number",
IF(AND($AM$3, NOT(ISBLANK(U235)), NOT(ISNUMBER(U235))), "Changes to Credibility for Flags must be a Number",
IF(AND($AJ$3, NOT(ISBLANK(V235)), NOT(ISNUMBER(V235))), "Number of Likes must be a Number",
IF(AND($AK$3, NOT(ISBLANK(W235)), NOT(ISNUMBER(W235))), "Number of Disikes must be a Number",
IF(AND($AL$3, NOT(ISBLANK(X235)), NOT(ISNUMBER(X235))), "Number of Shares must be a Number",
IF(AND($AM$3, NOT(ISBLANK(Y235)), NOT(ISNUMBER(Y235))), "Number of Flags must be a Number",
IF(AND($AJ$3, NOT(ISBLANK(V235)), V235&lt;0), "Number of Likes cannot be Negative",
IF(AND($AK$3, NOT(ISBLANK(W235)), W235&lt;0), "Number of Disikes cannot be Negative",
IF(AND($AL$3, NOT(ISBLANK(X235)), X235&lt;0), "Number of Shares cannot be Negative",
IF(AND($AM$3, NOT(ISBLANK(Y235)), Y235&lt;0), "Number of Flags cannot be Negative",
IF(AND(CONCATENATE(Z235:AH235)&lt;&gt;"", Z235=""), "Missing 1st Comment Source Name",
IF(AND(CONCATENATE(Z235:AH235)&lt;&gt;"", AB235=""), "Missing 1st Comment Message",
IF(AND($AJ$3, CONCATENATE(Z235:AH235)&lt;&gt;"", AG235=""), "Missing 1st Comment Likes",
IF(AND($AK$3, CONCATENATE(Z235:AH235)&lt;&gt;"", AH235=""), "Missing 1st Comment Dislikes",
IF(AND(CONCATENATE(Z236:AH236)&lt;&gt;"", Z236=""), "Missing 2nd Comment Source Name",
IF(AND(CONCATENATE(Z236:AH236)&lt;&gt;"", AB236=""), "Missing 2nd Comment Message",
IF(AND($AJ$3, CONCATENATE(Z236:AH236)&lt;&gt;"", AG236=""), "Missing 2nd Comment Likes",
IF(AND($AK$3, CONCATENATE(Z236:AH236)&lt;&gt;"", AH236=""), "Missing 2nd Comment Dislikes",
IF(AND(CONCATENATE(Z237:AH237)&lt;&gt;"", Z237=""), "Missing 3rd Comment Source Name",
IF(AND(CONCATENATE(Z237:AH237)&lt;&gt;"", AB237=""), "Missing 3rd Comment Message",
IF(AND($AJ$3, CONCATENATE(Z237:AH237)&lt;&gt;"", AG237=""), "Missing 3rd Comment Likes",
IF(AND($AK$3, CONCATENATE(Z237:AH237)&lt;&gt;"", AH237=""), "Missing 3rd Comment Dislikes", "Valid"
)))))))))))))))))))))))))))))))))</f>
        <v>Unused</v>
      </c>
      <c r="C235" s="246"/>
      <c r="D235" s="262" t="s">
        <v>1302</v>
      </c>
      <c r="E235" s="263"/>
      <c r="F235" s="246"/>
      <c r="G235" s="246"/>
      <c r="H235" s="249"/>
      <c r="I235" s="263"/>
      <c r="J235" s="246"/>
      <c r="K235" s="246"/>
      <c r="L235" s="249"/>
      <c r="M235" s="265"/>
      <c r="N235" s="319"/>
      <c r="O235" s="320"/>
      <c r="P235" s="320"/>
      <c r="Q235" s="321"/>
      <c r="R235" s="322"/>
      <c r="S235" s="320"/>
      <c r="T235" s="320"/>
      <c r="U235" s="321"/>
      <c r="V235" s="322"/>
      <c r="W235" s="320"/>
      <c r="X235" s="320"/>
      <c r="Y235" s="323"/>
      <c r="Z235" s="271"/>
      <c r="AA235" s="249"/>
      <c r="AB235" s="265"/>
      <c r="AC235" s="246"/>
      <c r="AD235" s="246"/>
      <c r="AE235" s="246"/>
      <c r="AF235" s="249"/>
      <c r="AG235" s="274"/>
      <c r="AH235" s="327"/>
      <c r="AI235" s="56"/>
      <c r="AJ235" s="56"/>
      <c r="AK235" s="56"/>
      <c r="AL235" s="56"/>
      <c r="AM235" s="56"/>
      <c r="AN235" s="56"/>
      <c r="AO235" s="56"/>
      <c r="AP235" s="56"/>
      <c r="AQ235" s="56"/>
    </row>
    <row r="236" ht="22.5" customHeight="1">
      <c r="B236" s="277"/>
      <c r="D236" s="278"/>
      <c r="E236" s="277"/>
      <c r="H236" s="273"/>
      <c r="I236" s="277"/>
      <c r="L236" s="273"/>
      <c r="M236" s="277"/>
      <c r="N236" s="279"/>
      <c r="O236" s="280"/>
      <c r="P236" s="280"/>
      <c r="Q236" s="281"/>
      <c r="R236" s="282"/>
      <c r="S236" s="280"/>
      <c r="T236" s="280"/>
      <c r="U236" s="281"/>
      <c r="V236" s="282"/>
      <c r="W236" s="280"/>
      <c r="X236" s="280"/>
      <c r="Y236" s="283"/>
      <c r="Z236" s="284"/>
      <c r="AA236" s="273"/>
      <c r="AB236" s="272"/>
      <c r="AF236" s="273"/>
      <c r="AG236" s="285"/>
      <c r="AH236" s="325"/>
      <c r="AI236" s="56"/>
      <c r="AJ236" s="56"/>
      <c r="AK236" s="56"/>
      <c r="AL236" s="56"/>
      <c r="AM236" s="56"/>
      <c r="AN236" s="56"/>
      <c r="AO236" s="56"/>
      <c r="AP236" s="56"/>
      <c r="AQ236" s="56"/>
    </row>
    <row r="237" ht="22.5" customHeight="1">
      <c r="B237" s="253"/>
      <c r="C237" s="254"/>
      <c r="D237" s="287"/>
      <c r="E237" s="253"/>
      <c r="F237" s="254"/>
      <c r="G237" s="254"/>
      <c r="H237" s="256"/>
      <c r="I237" s="253"/>
      <c r="J237" s="254"/>
      <c r="K237" s="254"/>
      <c r="L237" s="256"/>
      <c r="M237" s="253"/>
      <c r="N237" s="288"/>
      <c r="O237" s="289"/>
      <c r="P237" s="289"/>
      <c r="Q237" s="290"/>
      <c r="R237" s="291"/>
      <c r="S237" s="289"/>
      <c r="T237" s="289"/>
      <c r="U237" s="290"/>
      <c r="V237" s="291"/>
      <c r="W237" s="289"/>
      <c r="X237" s="289"/>
      <c r="Y237" s="292"/>
      <c r="Z237" s="293"/>
      <c r="AA237" s="256"/>
      <c r="AB237" s="294"/>
      <c r="AC237" s="254"/>
      <c r="AD237" s="254"/>
      <c r="AE237" s="254"/>
      <c r="AF237" s="256"/>
      <c r="AG237" s="295"/>
      <c r="AH237" s="324"/>
      <c r="AI237" s="56"/>
      <c r="AJ237" s="56"/>
      <c r="AK237" s="56"/>
      <c r="AL237" s="56"/>
      <c r="AM237" s="56"/>
      <c r="AN237" s="56"/>
      <c r="AO237" s="56"/>
      <c r="AP237" s="56"/>
      <c r="AQ237" s="56"/>
    </row>
    <row r="238" ht="22.5" customHeight="1">
      <c r="B238" s="261" t="str">
        <f>IF(ISBLANK(D238), "Missing ID",
IF(CONCATENATE(E238:AG240)="", "Unused",
IF(AND(ISBLANK(E238), ISBLANK(I238)), "Missing Headline and Content",
IF(ISBLANK(M238), "Missing Is True",
IF(AND(M238&lt;&gt;"Yes", M238&lt;&gt;"No"), "Is True must be Yes or No",
IF(AND($AJ$3, NOT(ISBLANK(N238)), NOT(ISNUMBER(N238))), "Changes to Followers for Likes must be a Number",
IF(AND($AK$3, NOT(ISBLANK(O238)), NOT(ISNUMBER(O238))), "Changes to Followers for Disikes must be a Number",
IF(AND($AL$3, NOT(ISBLANK(P238)), NOT(ISNUMBER(P238))), "Changes to Followers for Shares must be a Number",
IF(AND($AM$3, NOT(ISBLANK(Q238)), NOT(ISNUMBER(Q238))), "Changes to Followers for Flags must be a Number",
IF(AND($AJ$3, NOT(ISBLANK(R238)), NOT(ISNUMBER(R238))), "Changes to Credibility for Likes must be a Number",
IF(AND($AK$3, NOT(ISBLANK(S238)), NOT(ISNUMBER(S238))), "Changes to Credibility for Disikes must be a Number",
IF(AND($AL$3, NOT(ISBLANK(T238)), NOT(ISNUMBER(T238))), "Changes to Credibility for Shares must be a Number",
IF(AND($AM$3, NOT(ISBLANK(U238)), NOT(ISNUMBER(U238))), "Changes to Credibility for Flags must be a Number",
IF(AND($AJ$3, NOT(ISBLANK(V238)), NOT(ISNUMBER(V238))), "Number of Likes must be a Number",
IF(AND($AK$3, NOT(ISBLANK(W238)), NOT(ISNUMBER(W238))), "Number of Disikes must be a Number",
IF(AND($AL$3, NOT(ISBLANK(X238)), NOT(ISNUMBER(X238))), "Number of Shares must be a Number",
IF(AND($AM$3, NOT(ISBLANK(Y238)), NOT(ISNUMBER(Y238))), "Number of Flags must be a Number",
IF(AND($AJ$3, NOT(ISBLANK(V238)), V238&lt;0), "Number of Likes cannot be Negative",
IF(AND($AK$3, NOT(ISBLANK(W238)), W238&lt;0), "Number of Disikes cannot be Negative",
IF(AND($AL$3, NOT(ISBLANK(X238)), X238&lt;0), "Number of Shares cannot be Negative",
IF(AND($AM$3, NOT(ISBLANK(Y238)), Y238&lt;0), "Number of Flags cannot be Negative",
IF(AND(CONCATENATE(Z238:AH238)&lt;&gt;"", Z238=""), "Missing 1st Comment Source Name",
IF(AND(CONCATENATE(Z238:AH238)&lt;&gt;"", AB238=""), "Missing 1st Comment Message",
IF(AND($AJ$3, CONCATENATE(Z238:AH238)&lt;&gt;"", AG238=""), "Missing 1st Comment Likes",
IF(AND($AK$3, CONCATENATE(Z238:AH238)&lt;&gt;"", AH238=""), "Missing 1st Comment Dislikes",
IF(AND(CONCATENATE(Z239:AH239)&lt;&gt;"", Z239=""), "Missing 2nd Comment Source Name",
IF(AND(CONCATENATE(Z239:AH239)&lt;&gt;"", AB239=""), "Missing 2nd Comment Message",
IF(AND($AJ$3, CONCATENATE(Z239:AH239)&lt;&gt;"", AG239=""), "Missing 2nd Comment Likes",
IF(AND($AK$3, CONCATENATE(Z239:AH239)&lt;&gt;"", AH239=""), "Missing 2nd Comment Dislikes",
IF(AND(CONCATENATE(Z240:AH240)&lt;&gt;"", Z240=""), "Missing 3rd Comment Source Name",
IF(AND(CONCATENATE(Z240:AH240)&lt;&gt;"", AB240=""), "Missing 3rd Comment Message",
IF(AND($AJ$3, CONCATENATE(Z240:AH240)&lt;&gt;"", AG240=""), "Missing 3rd Comment Likes",
IF(AND($AK$3, CONCATENATE(Z240:AH240)&lt;&gt;"", AH240=""), "Missing 3rd Comment Dislikes", "Valid"
)))))))))))))))))))))))))))))))))</f>
        <v>Unused</v>
      </c>
      <c r="C238" s="246"/>
      <c r="D238" s="297" t="s">
        <v>1303</v>
      </c>
      <c r="E238" s="298"/>
      <c r="F238" s="246"/>
      <c r="G238" s="246"/>
      <c r="H238" s="249"/>
      <c r="I238" s="298"/>
      <c r="J238" s="246"/>
      <c r="K238" s="246"/>
      <c r="L238" s="249"/>
      <c r="M238" s="300"/>
      <c r="N238" s="301"/>
      <c r="O238" s="302"/>
      <c r="P238" s="302"/>
      <c r="Q238" s="303"/>
      <c r="R238" s="304"/>
      <c r="S238" s="302"/>
      <c r="T238" s="302"/>
      <c r="U238" s="303"/>
      <c r="V238" s="304"/>
      <c r="W238" s="302"/>
      <c r="X238" s="302"/>
      <c r="Y238" s="305"/>
      <c r="Z238" s="306"/>
      <c r="AA238" s="249"/>
      <c r="AB238" s="300"/>
      <c r="AC238" s="246"/>
      <c r="AD238" s="246"/>
      <c r="AE238" s="246"/>
      <c r="AF238" s="249"/>
      <c r="AG238" s="307"/>
      <c r="AH238" s="326"/>
      <c r="AI238" s="56"/>
      <c r="AJ238" s="56"/>
      <c r="AK238" s="56"/>
      <c r="AL238" s="56"/>
      <c r="AM238" s="56"/>
      <c r="AN238" s="56"/>
      <c r="AO238" s="56"/>
      <c r="AP238" s="56"/>
      <c r="AQ238" s="56"/>
    </row>
    <row r="239" ht="22.5" customHeight="1">
      <c r="B239" s="277"/>
      <c r="D239" s="309"/>
      <c r="E239" s="277"/>
      <c r="H239" s="273"/>
      <c r="I239" s="277"/>
      <c r="L239" s="273"/>
      <c r="M239" s="277"/>
      <c r="N239" s="279"/>
      <c r="O239" s="280"/>
      <c r="P239" s="280"/>
      <c r="Q239" s="281"/>
      <c r="R239" s="282"/>
      <c r="S239" s="280"/>
      <c r="T239" s="280"/>
      <c r="U239" s="281"/>
      <c r="V239" s="282"/>
      <c r="W239" s="280"/>
      <c r="X239" s="280"/>
      <c r="Y239" s="283"/>
      <c r="Z239" s="310"/>
      <c r="AA239" s="273"/>
      <c r="AB239" s="311"/>
      <c r="AF239" s="273"/>
      <c r="AG239" s="312"/>
      <c r="AH239" s="313"/>
      <c r="AI239" s="56"/>
      <c r="AJ239" s="56"/>
      <c r="AK239" s="56"/>
      <c r="AL239" s="56"/>
      <c r="AM239" s="56"/>
      <c r="AN239" s="56"/>
      <c r="AO239" s="56"/>
      <c r="AP239" s="56"/>
      <c r="AQ239" s="56"/>
    </row>
    <row r="240" ht="22.5" customHeight="1">
      <c r="B240" s="253"/>
      <c r="C240" s="254"/>
      <c r="D240" s="314"/>
      <c r="E240" s="253"/>
      <c r="F240" s="254"/>
      <c r="G240" s="254"/>
      <c r="H240" s="256"/>
      <c r="I240" s="253"/>
      <c r="J240" s="254"/>
      <c r="K240" s="254"/>
      <c r="L240" s="256"/>
      <c r="M240" s="253"/>
      <c r="N240" s="288"/>
      <c r="O240" s="289"/>
      <c r="P240" s="289"/>
      <c r="Q240" s="290"/>
      <c r="R240" s="291"/>
      <c r="S240" s="289"/>
      <c r="T240" s="289"/>
      <c r="U240" s="290"/>
      <c r="V240" s="291"/>
      <c r="W240" s="289"/>
      <c r="X240" s="289"/>
      <c r="Y240" s="292"/>
      <c r="Z240" s="315"/>
      <c r="AA240" s="256"/>
      <c r="AB240" s="316"/>
      <c r="AC240" s="254"/>
      <c r="AD240" s="254"/>
      <c r="AE240" s="254"/>
      <c r="AF240" s="256"/>
      <c r="AG240" s="317"/>
      <c r="AH240" s="318"/>
      <c r="AI240" s="56"/>
      <c r="AJ240" s="56"/>
      <c r="AK240" s="56"/>
      <c r="AL240" s="56"/>
      <c r="AM240" s="56"/>
      <c r="AN240" s="56"/>
      <c r="AO240" s="56"/>
      <c r="AP240" s="56"/>
      <c r="AQ240" s="56"/>
    </row>
    <row r="241" ht="22.5" customHeight="1">
      <c r="B241" s="261" t="str">
        <f>IF(ISBLANK(D241), "Missing ID",
IF(CONCATENATE(E241:AG243)="", "Unused",
IF(AND(ISBLANK(E241), ISBLANK(I241)), "Missing Headline and Content",
IF(ISBLANK(M241), "Missing Is True",
IF(AND(M241&lt;&gt;"Yes", M241&lt;&gt;"No"), "Is True must be Yes or No",
IF(AND($AJ$3, NOT(ISBLANK(N241)), NOT(ISNUMBER(N241))), "Changes to Followers for Likes must be a Number",
IF(AND($AK$3, NOT(ISBLANK(O241)), NOT(ISNUMBER(O241))), "Changes to Followers for Disikes must be a Number",
IF(AND($AL$3, NOT(ISBLANK(P241)), NOT(ISNUMBER(P241))), "Changes to Followers for Shares must be a Number",
IF(AND($AM$3, NOT(ISBLANK(Q241)), NOT(ISNUMBER(Q241))), "Changes to Followers for Flags must be a Number",
IF(AND($AJ$3, NOT(ISBLANK(R241)), NOT(ISNUMBER(R241))), "Changes to Credibility for Likes must be a Number",
IF(AND($AK$3, NOT(ISBLANK(S241)), NOT(ISNUMBER(S241))), "Changes to Credibility for Disikes must be a Number",
IF(AND($AL$3, NOT(ISBLANK(T241)), NOT(ISNUMBER(T241))), "Changes to Credibility for Shares must be a Number",
IF(AND($AM$3, NOT(ISBLANK(U241)), NOT(ISNUMBER(U241))), "Changes to Credibility for Flags must be a Number",
IF(AND($AJ$3, NOT(ISBLANK(V241)), NOT(ISNUMBER(V241))), "Number of Likes must be a Number",
IF(AND($AK$3, NOT(ISBLANK(W241)), NOT(ISNUMBER(W241))), "Number of Disikes must be a Number",
IF(AND($AL$3, NOT(ISBLANK(X241)), NOT(ISNUMBER(X241))), "Number of Shares must be a Number",
IF(AND($AM$3, NOT(ISBLANK(Y241)), NOT(ISNUMBER(Y241))), "Number of Flags must be a Number",
IF(AND($AJ$3, NOT(ISBLANK(V241)), V241&lt;0), "Number of Likes cannot be Negative",
IF(AND($AK$3, NOT(ISBLANK(W241)), W241&lt;0), "Number of Disikes cannot be Negative",
IF(AND($AL$3, NOT(ISBLANK(X241)), X241&lt;0), "Number of Shares cannot be Negative",
IF(AND($AM$3, NOT(ISBLANK(Y241)), Y241&lt;0), "Number of Flags cannot be Negative",
IF(AND(CONCATENATE(Z241:AH241)&lt;&gt;"", Z241=""), "Missing 1st Comment Source Name",
IF(AND(CONCATENATE(Z241:AH241)&lt;&gt;"", AB241=""), "Missing 1st Comment Message",
IF(AND($AJ$3, CONCATENATE(Z241:AH241)&lt;&gt;"", AG241=""), "Missing 1st Comment Likes",
IF(AND($AK$3, CONCATENATE(Z241:AH241)&lt;&gt;"", AH241=""), "Missing 1st Comment Dislikes",
IF(AND(CONCATENATE(Z242:AH242)&lt;&gt;"", Z242=""), "Missing 2nd Comment Source Name",
IF(AND(CONCATENATE(Z242:AH242)&lt;&gt;"", AB242=""), "Missing 2nd Comment Message",
IF(AND($AJ$3, CONCATENATE(Z242:AH242)&lt;&gt;"", AG242=""), "Missing 2nd Comment Likes",
IF(AND($AK$3, CONCATENATE(Z242:AH242)&lt;&gt;"", AH242=""), "Missing 2nd Comment Dislikes",
IF(AND(CONCATENATE(Z243:AH243)&lt;&gt;"", Z243=""), "Missing 3rd Comment Source Name",
IF(AND(CONCATENATE(Z243:AH243)&lt;&gt;"", AB243=""), "Missing 3rd Comment Message",
IF(AND($AJ$3, CONCATENATE(Z243:AH243)&lt;&gt;"", AG243=""), "Missing 3rd Comment Likes",
IF(AND($AK$3, CONCATENATE(Z243:AH243)&lt;&gt;"", AH243=""), "Missing 3rd Comment Dislikes", "Valid"
)))))))))))))))))))))))))))))))))</f>
        <v>Unused</v>
      </c>
      <c r="C241" s="246"/>
      <c r="D241" s="262" t="s">
        <v>1304</v>
      </c>
      <c r="E241" s="263"/>
      <c r="F241" s="246"/>
      <c r="G241" s="246"/>
      <c r="H241" s="249"/>
      <c r="I241" s="263"/>
      <c r="J241" s="246"/>
      <c r="K241" s="246"/>
      <c r="L241" s="249"/>
      <c r="M241" s="265"/>
      <c r="N241" s="319"/>
      <c r="O241" s="320"/>
      <c r="P241" s="320"/>
      <c r="Q241" s="321"/>
      <c r="R241" s="322"/>
      <c r="S241" s="320"/>
      <c r="T241" s="320"/>
      <c r="U241" s="321"/>
      <c r="V241" s="322"/>
      <c r="W241" s="320"/>
      <c r="X241" s="320"/>
      <c r="Y241" s="323"/>
      <c r="Z241" s="271"/>
      <c r="AA241" s="249"/>
      <c r="AB241" s="265"/>
      <c r="AC241" s="246"/>
      <c r="AD241" s="246"/>
      <c r="AE241" s="246"/>
      <c r="AF241" s="249"/>
      <c r="AG241" s="274"/>
      <c r="AH241" s="327"/>
      <c r="AI241" s="56"/>
      <c r="AJ241" s="56"/>
      <c r="AK241" s="56"/>
      <c r="AL241" s="56"/>
      <c r="AM241" s="56"/>
      <c r="AN241" s="56"/>
      <c r="AO241" s="56"/>
      <c r="AP241" s="56"/>
      <c r="AQ241" s="56"/>
    </row>
    <row r="242" ht="22.5" customHeight="1">
      <c r="B242" s="277"/>
      <c r="D242" s="278"/>
      <c r="E242" s="277"/>
      <c r="H242" s="273"/>
      <c r="I242" s="277"/>
      <c r="L242" s="273"/>
      <c r="M242" s="277"/>
      <c r="N242" s="279"/>
      <c r="O242" s="280"/>
      <c r="P242" s="280"/>
      <c r="Q242" s="281"/>
      <c r="R242" s="282"/>
      <c r="S242" s="280"/>
      <c r="T242" s="280"/>
      <c r="U242" s="281"/>
      <c r="V242" s="282"/>
      <c r="W242" s="280"/>
      <c r="X242" s="280"/>
      <c r="Y242" s="283"/>
      <c r="Z242" s="284"/>
      <c r="AA242" s="273"/>
      <c r="AB242" s="272"/>
      <c r="AF242" s="273"/>
      <c r="AG242" s="285"/>
      <c r="AH242" s="325"/>
      <c r="AI242" s="56"/>
      <c r="AJ242" s="56"/>
      <c r="AK242" s="56"/>
      <c r="AL242" s="56"/>
      <c r="AM242" s="56"/>
      <c r="AN242" s="56"/>
      <c r="AO242" s="56"/>
      <c r="AP242" s="56"/>
      <c r="AQ242" s="56"/>
    </row>
    <row r="243" ht="22.5" customHeight="1">
      <c r="B243" s="253"/>
      <c r="C243" s="254"/>
      <c r="D243" s="287"/>
      <c r="E243" s="253"/>
      <c r="F243" s="254"/>
      <c r="G243" s="254"/>
      <c r="H243" s="256"/>
      <c r="I243" s="253"/>
      <c r="J243" s="254"/>
      <c r="K243" s="254"/>
      <c r="L243" s="256"/>
      <c r="M243" s="253"/>
      <c r="N243" s="288"/>
      <c r="O243" s="289"/>
      <c r="P243" s="289"/>
      <c r="Q243" s="290"/>
      <c r="R243" s="291"/>
      <c r="S243" s="289"/>
      <c r="T243" s="289"/>
      <c r="U243" s="290"/>
      <c r="V243" s="291"/>
      <c r="W243" s="289"/>
      <c r="X243" s="289"/>
      <c r="Y243" s="292"/>
      <c r="Z243" s="293"/>
      <c r="AA243" s="256"/>
      <c r="AB243" s="294"/>
      <c r="AC243" s="254"/>
      <c r="AD243" s="254"/>
      <c r="AE243" s="254"/>
      <c r="AF243" s="256"/>
      <c r="AG243" s="295"/>
      <c r="AH243" s="324"/>
      <c r="AI243" s="56"/>
      <c r="AJ243" s="56"/>
      <c r="AK243" s="56"/>
      <c r="AL243" s="56"/>
      <c r="AM243" s="56"/>
      <c r="AN243" s="56"/>
      <c r="AO243" s="56"/>
      <c r="AP243" s="56"/>
      <c r="AQ243" s="56"/>
    </row>
    <row r="244" ht="22.5" customHeight="1">
      <c r="B244" s="261" t="str">
        <f>IF(ISBLANK(D244), "Missing ID",
IF(CONCATENATE(E244:AG246)="", "Unused",
IF(AND(ISBLANK(E244), ISBLANK(I244)), "Missing Headline and Content",
IF(ISBLANK(M244), "Missing Is True",
IF(AND(M244&lt;&gt;"Yes", M244&lt;&gt;"No"), "Is True must be Yes or No",
IF(AND($AJ$3, NOT(ISBLANK(N244)), NOT(ISNUMBER(N244))), "Changes to Followers for Likes must be a Number",
IF(AND($AK$3, NOT(ISBLANK(O244)), NOT(ISNUMBER(O244))), "Changes to Followers for Disikes must be a Number",
IF(AND($AL$3, NOT(ISBLANK(P244)), NOT(ISNUMBER(P244))), "Changes to Followers for Shares must be a Number",
IF(AND($AM$3, NOT(ISBLANK(Q244)), NOT(ISNUMBER(Q244))), "Changes to Followers for Flags must be a Number",
IF(AND($AJ$3, NOT(ISBLANK(R244)), NOT(ISNUMBER(R244))), "Changes to Credibility for Likes must be a Number",
IF(AND($AK$3, NOT(ISBLANK(S244)), NOT(ISNUMBER(S244))), "Changes to Credibility for Disikes must be a Number",
IF(AND($AL$3, NOT(ISBLANK(T244)), NOT(ISNUMBER(T244))), "Changes to Credibility for Shares must be a Number",
IF(AND($AM$3, NOT(ISBLANK(U244)), NOT(ISNUMBER(U244))), "Changes to Credibility for Flags must be a Number",
IF(AND($AJ$3, NOT(ISBLANK(V244)), NOT(ISNUMBER(V244))), "Number of Likes must be a Number",
IF(AND($AK$3, NOT(ISBLANK(W244)), NOT(ISNUMBER(W244))), "Number of Disikes must be a Number",
IF(AND($AL$3, NOT(ISBLANK(X244)), NOT(ISNUMBER(X244))), "Number of Shares must be a Number",
IF(AND($AM$3, NOT(ISBLANK(Y244)), NOT(ISNUMBER(Y244))), "Number of Flags must be a Number",
IF(AND($AJ$3, NOT(ISBLANK(V244)), V244&lt;0), "Number of Likes cannot be Negative",
IF(AND($AK$3, NOT(ISBLANK(W244)), W244&lt;0), "Number of Disikes cannot be Negative",
IF(AND($AL$3, NOT(ISBLANK(X244)), X244&lt;0), "Number of Shares cannot be Negative",
IF(AND($AM$3, NOT(ISBLANK(Y244)), Y244&lt;0), "Number of Flags cannot be Negative",
IF(AND(CONCATENATE(Z244:AH244)&lt;&gt;"", Z244=""), "Missing 1st Comment Source Name",
IF(AND(CONCATENATE(Z244:AH244)&lt;&gt;"", AB244=""), "Missing 1st Comment Message",
IF(AND($AJ$3, CONCATENATE(Z244:AH244)&lt;&gt;"", AG244=""), "Missing 1st Comment Likes",
IF(AND($AK$3, CONCATENATE(Z244:AH244)&lt;&gt;"", AH244=""), "Missing 1st Comment Dislikes",
IF(AND(CONCATENATE(Z245:AH245)&lt;&gt;"", Z245=""), "Missing 2nd Comment Source Name",
IF(AND(CONCATENATE(Z245:AH245)&lt;&gt;"", AB245=""), "Missing 2nd Comment Message",
IF(AND($AJ$3, CONCATENATE(Z245:AH245)&lt;&gt;"", AG245=""), "Missing 2nd Comment Likes",
IF(AND($AK$3, CONCATENATE(Z245:AH245)&lt;&gt;"", AH245=""), "Missing 2nd Comment Dislikes",
IF(AND(CONCATENATE(Z246:AH246)&lt;&gt;"", Z246=""), "Missing 3rd Comment Source Name",
IF(AND(CONCATENATE(Z246:AH246)&lt;&gt;"", AB246=""), "Missing 3rd Comment Message",
IF(AND($AJ$3, CONCATENATE(Z246:AH246)&lt;&gt;"", AG246=""), "Missing 3rd Comment Likes",
IF(AND($AK$3, CONCATENATE(Z246:AH246)&lt;&gt;"", AH246=""), "Missing 3rd Comment Dislikes", "Valid"
)))))))))))))))))))))))))))))))))</f>
        <v>Unused</v>
      </c>
      <c r="C244" s="246"/>
      <c r="D244" s="297" t="s">
        <v>1305</v>
      </c>
      <c r="E244" s="298"/>
      <c r="F244" s="246"/>
      <c r="G244" s="246"/>
      <c r="H244" s="249"/>
      <c r="I244" s="298"/>
      <c r="J244" s="246"/>
      <c r="K244" s="246"/>
      <c r="L244" s="249"/>
      <c r="M244" s="300"/>
      <c r="N244" s="301"/>
      <c r="O244" s="302"/>
      <c r="P244" s="302"/>
      <c r="Q244" s="303"/>
      <c r="R244" s="304"/>
      <c r="S244" s="302"/>
      <c r="T244" s="302"/>
      <c r="U244" s="303"/>
      <c r="V244" s="304"/>
      <c r="W244" s="302"/>
      <c r="X244" s="302"/>
      <c r="Y244" s="305"/>
      <c r="Z244" s="306"/>
      <c r="AA244" s="249"/>
      <c r="AB244" s="300"/>
      <c r="AC244" s="246"/>
      <c r="AD244" s="246"/>
      <c r="AE244" s="246"/>
      <c r="AF244" s="249"/>
      <c r="AG244" s="307"/>
      <c r="AH244" s="326"/>
      <c r="AI244" s="56"/>
      <c r="AJ244" s="56"/>
      <c r="AK244" s="56"/>
      <c r="AL244" s="56"/>
      <c r="AM244" s="56"/>
      <c r="AN244" s="56"/>
      <c r="AO244" s="56"/>
      <c r="AP244" s="56"/>
      <c r="AQ244" s="56"/>
    </row>
    <row r="245" ht="22.5" customHeight="1">
      <c r="B245" s="277"/>
      <c r="D245" s="309"/>
      <c r="E245" s="277"/>
      <c r="H245" s="273"/>
      <c r="I245" s="277"/>
      <c r="L245" s="273"/>
      <c r="M245" s="277"/>
      <c r="N245" s="279"/>
      <c r="O245" s="280"/>
      <c r="P245" s="280"/>
      <c r="Q245" s="281"/>
      <c r="R245" s="282"/>
      <c r="S245" s="280"/>
      <c r="T245" s="280"/>
      <c r="U245" s="281"/>
      <c r="V245" s="282"/>
      <c r="W245" s="280"/>
      <c r="X245" s="280"/>
      <c r="Y245" s="283"/>
      <c r="Z245" s="310"/>
      <c r="AA245" s="273"/>
      <c r="AB245" s="311"/>
      <c r="AF245" s="273"/>
      <c r="AG245" s="312"/>
      <c r="AH245" s="313"/>
      <c r="AI245" s="56"/>
      <c r="AJ245" s="56"/>
      <c r="AK245" s="56"/>
      <c r="AL245" s="56"/>
      <c r="AM245" s="56"/>
      <c r="AN245" s="56"/>
      <c r="AO245" s="56"/>
      <c r="AP245" s="56"/>
      <c r="AQ245" s="56"/>
    </row>
    <row r="246" ht="22.5" customHeight="1">
      <c r="B246" s="253"/>
      <c r="C246" s="254"/>
      <c r="D246" s="314"/>
      <c r="E246" s="253"/>
      <c r="F246" s="254"/>
      <c r="G246" s="254"/>
      <c r="H246" s="256"/>
      <c r="I246" s="253"/>
      <c r="J246" s="254"/>
      <c r="K246" s="254"/>
      <c r="L246" s="256"/>
      <c r="M246" s="253"/>
      <c r="N246" s="288"/>
      <c r="O246" s="289"/>
      <c r="P246" s="289"/>
      <c r="Q246" s="290"/>
      <c r="R246" s="291"/>
      <c r="S246" s="289"/>
      <c r="T246" s="289"/>
      <c r="U246" s="290"/>
      <c r="V246" s="291"/>
      <c r="W246" s="289"/>
      <c r="X246" s="289"/>
      <c r="Y246" s="292"/>
      <c r="Z246" s="315"/>
      <c r="AA246" s="256"/>
      <c r="AB246" s="316"/>
      <c r="AC246" s="254"/>
      <c r="AD246" s="254"/>
      <c r="AE246" s="254"/>
      <c r="AF246" s="256"/>
      <c r="AG246" s="317"/>
      <c r="AH246" s="318"/>
      <c r="AI246" s="56"/>
      <c r="AJ246" s="56"/>
      <c r="AK246" s="56"/>
      <c r="AL246" s="56"/>
      <c r="AM246" s="56"/>
      <c r="AN246" s="56"/>
      <c r="AO246" s="56"/>
      <c r="AP246" s="56"/>
      <c r="AQ246" s="56"/>
    </row>
    <row r="247" ht="22.5" customHeight="1">
      <c r="B247" s="261" t="str">
        <f>IF(ISBLANK(D247), "Missing ID",
IF(CONCATENATE(E247:AG249)="", "Unused",
IF(AND(ISBLANK(E247), ISBLANK(I247)), "Missing Headline and Content",
IF(ISBLANK(M247), "Missing Is True",
IF(AND(M247&lt;&gt;"Yes", M247&lt;&gt;"No"), "Is True must be Yes or No",
IF(AND($AJ$3, NOT(ISBLANK(N247)), NOT(ISNUMBER(N247))), "Changes to Followers for Likes must be a Number",
IF(AND($AK$3, NOT(ISBLANK(O247)), NOT(ISNUMBER(O247))), "Changes to Followers for Disikes must be a Number",
IF(AND($AL$3, NOT(ISBLANK(P247)), NOT(ISNUMBER(P247))), "Changes to Followers for Shares must be a Number",
IF(AND($AM$3, NOT(ISBLANK(Q247)), NOT(ISNUMBER(Q247))), "Changes to Followers for Flags must be a Number",
IF(AND($AJ$3, NOT(ISBLANK(R247)), NOT(ISNUMBER(R247))), "Changes to Credibility for Likes must be a Number",
IF(AND($AK$3, NOT(ISBLANK(S247)), NOT(ISNUMBER(S247))), "Changes to Credibility for Disikes must be a Number",
IF(AND($AL$3, NOT(ISBLANK(T247)), NOT(ISNUMBER(T247))), "Changes to Credibility for Shares must be a Number",
IF(AND($AM$3, NOT(ISBLANK(U247)), NOT(ISNUMBER(U247))), "Changes to Credibility for Flags must be a Number",
IF(AND($AJ$3, NOT(ISBLANK(V247)), NOT(ISNUMBER(V247))), "Number of Likes must be a Number",
IF(AND($AK$3, NOT(ISBLANK(W247)), NOT(ISNUMBER(W247))), "Number of Disikes must be a Number",
IF(AND($AL$3, NOT(ISBLANK(X247)), NOT(ISNUMBER(X247))), "Number of Shares must be a Number",
IF(AND($AM$3, NOT(ISBLANK(Y247)), NOT(ISNUMBER(Y247))), "Number of Flags must be a Number",
IF(AND($AJ$3, NOT(ISBLANK(V247)), V247&lt;0), "Number of Likes cannot be Negative",
IF(AND($AK$3, NOT(ISBLANK(W247)), W247&lt;0), "Number of Disikes cannot be Negative",
IF(AND($AL$3, NOT(ISBLANK(X247)), X247&lt;0), "Number of Shares cannot be Negative",
IF(AND($AM$3, NOT(ISBLANK(Y247)), Y247&lt;0), "Number of Flags cannot be Negative",
IF(AND(CONCATENATE(Z247:AH247)&lt;&gt;"", Z247=""), "Missing 1st Comment Source Name",
IF(AND(CONCATENATE(Z247:AH247)&lt;&gt;"", AB247=""), "Missing 1st Comment Message",
IF(AND($AJ$3, CONCATENATE(Z247:AH247)&lt;&gt;"", AG247=""), "Missing 1st Comment Likes",
IF(AND($AK$3, CONCATENATE(Z247:AH247)&lt;&gt;"", AH247=""), "Missing 1st Comment Dislikes",
IF(AND(CONCATENATE(Z248:AH248)&lt;&gt;"", Z248=""), "Missing 2nd Comment Source Name",
IF(AND(CONCATENATE(Z248:AH248)&lt;&gt;"", AB248=""), "Missing 2nd Comment Message",
IF(AND($AJ$3, CONCATENATE(Z248:AH248)&lt;&gt;"", AG248=""), "Missing 2nd Comment Likes",
IF(AND($AK$3, CONCATENATE(Z248:AH248)&lt;&gt;"", AH248=""), "Missing 2nd Comment Dislikes",
IF(AND(CONCATENATE(Z249:AH249)&lt;&gt;"", Z249=""), "Missing 3rd Comment Source Name",
IF(AND(CONCATENATE(Z249:AH249)&lt;&gt;"", AB249=""), "Missing 3rd Comment Message",
IF(AND($AJ$3, CONCATENATE(Z249:AH249)&lt;&gt;"", AG249=""), "Missing 3rd Comment Likes",
IF(AND($AK$3, CONCATENATE(Z249:AH249)&lt;&gt;"", AH249=""), "Missing 3rd Comment Dislikes", "Valid"
)))))))))))))))))))))))))))))))))</f>
        <v>Unused</v>
      </c>
      <c r="C247" s="246"/>
      <c r="D247" s="262" t="s">
        <v>1306</v>
      </c>
      <c r="E247" s="263"/>
      <c r="F247" s="246"/>
      <c r="G247" s="246"/>
      <c r="H247" s="249"/>
      <c r="I247" s="263"/>
      <c r="J247" s="246"/>
      <c r="K247" s="246"/>
      <c r="L247" s="249"/>
      <c r="M247" s="265"/>
      <c r="N247" s="319"/>
      <c r="O247" s="320"/>
      <c r="P247" s="320"/>
      <c r="Q247" s="321"/>
      <c r="R247" s="322"/>
      <c r="S247" s="320"/>
      <c r="T247" s="320"/>
      <c r="U247" s="321"/>
      <c r="V247" s="322"/>
      <c r="W247" s="320"/>
      <c r="X247" s="320"/>
      <c r="Y247" s="323"/>
      <c r="Z247" s="271"/>
      <c r="AA247" s="249"/>
      <c r="AB247" s="265"/>
      <c r="AC247" s="246"/>
      <c r="AD247" s="246"/>
      <c r="AE247" s="246"/>
      <c r="AF247" s="249"/>
      <c r="AG247" s="274"/>
      <c r="AH247" s="327"/>
      <c r="AI247" s="56"/>
      <c r="AJ247" s="56"/>
      <c r="AK247" s="56"/>
      <c r="AL247" s="56"/>
      <c r="AM247" s="56"/>
      <c r="AN247" s="56"/>
      <c r="AO247" s="56"/>
      <c r="AP247" s="56"/>
      <c r="AQ247" s="56"/>
    </row>
    <row r="248" ht="22.5" customHeight="1">
      <c r="B248" s="277"/>
      <c r="D248" s="278"/>
      <c r="E248" s="277"/>
      <c r="H248" s="273"/>
      <c r="I248" s="277"/>
      <c r="L248" s="273"/>
      <c r="M248" s="277"/>
      <c r="N248" s="279"/>
      <c r="O248" s="280"/>
      <c r="P248" s="280"/>
      <c r="Q248" s="281"/>
      <c r="R248" s="282"/>
      <c r="S248" s="280"/>
      <c r="T248" s="280"/>
      <c r="U248" s="281"/>
      <c r="V248" s="282"/>
      <c r="W248" s="280"/>
      <c r="X248" s="280"/>
      <c r="Y248" s="283"/>
      <c r="Z248" s="284"/>
      <c r="AA248" s="273"/>
      <c r="AB248" s="272"/>
      <c r="AF248" s="273"/>
      <c r="AG248" s="285"/>
      <c r="AH248" s="325"/>
      <c r="AI248" s="56"/>
      <c r="AJ248" s="56"/>
      <c r="AK248" s="56"/>
      <c r="AL248" s="56"/>
      <c r="AM248" s="56"/>
      <c r="AN248" s="56"/>
      <c r="AO248" s="56"/>
      <c r="AP248" s="56"/>
      <c r="AQ248" s="56"/>
    </row>
    <row r="249" ht="22.5" customHeight="1">
      <c r="B249" s="253"/>
      <c r="C249" s="254"/>
      <c r="D249" s="287"/>
      <c r="E249" s="253"/>
      <c r="F249" s="254"/>
      <c r="G249" s="254"/>
      <c r="H249" s="256"/>
      <c r="I249" s="253"/>
      <c r="J249" s="254"/>
      <c r="K249" s="254"/>
      <c r="L249" s="256"/>
      <c r="M249" s="253"/>
      <c r="N249" s="288"/>
      <c r="O249" s="289"/>
      <c r="P249" s="289"/>
      <c r="Q249" s="290"/>
      <c r="R249" s="291"/>
      <c r="S249" s="289"/>
      <c r="T249" s="289"/>
      <c r="U249" s="290"/>
      <c r="V249" s="291"/>
      <c r="W249" s="289"/>
      <c r="X249" s="289"/>
      <c r="Y249" s="292"/>
      <c r="Z249" s="293"/>
      <c r="AA249" s="256"/>
      <c r="AB249" s="294"/>
      <c r="AC249" s="254"/>
      <c r="AD249" s="254"/>
      <c r="AE249" s="254"/>
      <c r="AF249" s="256"/>
      <c r="AG249" s="295"/>
      <c r="AH249" s="324"/>
      <c r="AI249" s="56"/>
      <c r="AJ249" s="56"/>
      <c r="AK249" s="56"/>
      <c r="AL249" s="56"/>
      <c r="AM249" s="56"/>
      <c r="AN249" s="56"/>
      <c r="AO249" s="56"/>
      <c r="AP249" s="56"/>
      <c r="AQ249" s="56"/>
    </row>
    <row r="250" ht="22.5" customHeight="1">
      <c r="B250" s="261" t="str">
        <f>IF(ISBLANK(D250), "Missing ID",
IF(CONCATENATE(E250:AG252)="", "Unused",
IF(AND(ISBLANK(E250), ISBLANK(I250)), "Missing Headline and Content",
IF(ISBLANK(M250), "Missing Is True",
IF(AND(M250&lt;&gt;"Yes", M250&lt;&gt;"No"), "Is True must be Yes or No",
IF(AND($AJ$3, NOT(ISBLANK(N250)), NOT(ISNUMBER(N250))), "Changes to Followers for Likes must be a Number",
IF(AND($AK$3, NOT(ISBLANK(O250)), NOT(ISNUMBER(O250))), "Changes to Followers for Disikes must be a Number",
IF(AND($AL$3, NOT(ISBLANK(P250)), NOT(ISNUMBER(P250))), "Changes to Followers for Shares must be a Number",
IF(AND($AM$3, NOT(ISBLANK(Q250)), NOT(ISNUMBER(Q250))), "Changes to Followers for Flags must be a Number",
IF(AND($AJ$3, NOT(ISBLANK(R250)), NOT(ISNUMBER(R250))), "Changes to Credibility for Likes must be a Number",
IF(AND($AK$3, NOT(ISBLANK(S250)), NOT(ISNUMBER(S250))), "Changes to Credibility for Disikes must be a Number",
IF(AND($AL$3, NOT(ISBLANK(T250)), NOT(ISNUMBER(T250))), "Changes to Credibility for Shares must be a Number",
IF(AND($AM$3, NOT(ISBLANK(U250)), NOT(ISNUMBER(U250))), "Changes to Credibility for Flags must be a Number",
IF(AND($AJ$3, NOT(ISBLANK(V250)), NOT(ISNUMBER(V250))), "Number of Likes must be a Number",
IF(AND($AK$3, NOT(ISBLANK(W250)), NOT(ISNUMBER(W250))), "Number of Disikes must be a Number",
IF(AND($AL$3, NOT(ISBLANK(X250)), NOT(ISNUMBER(X250))), "Number of Shares must be a Number",
IF(AND($AM$3, NOT(ISBLANK(Y250)), NOT(ISNUMBER(Y250))), "Number of Flags must be a Number",
IF(AND($AJ$3, NOT(ISBLANK(V250)), V250&lt;0), "Number of Likes cannot be Negative",
IF(AND($AK$3, NOT(ISBLANK(W250)), W250&lt;0), "Number of Disikes cannot be Negative",
IF(AND($AL$3, NOT(ISBLANK(X250)), X250&lt;0), "Number of Shares cannot be Negative",
IF(AND($AM$3, NOT(ISBLANK(Y250)), Y250&lt;0), "Number of Flags cannot be Negative",
IF(AND(CONCATENATE(Z250:AH250)&lt;&gt;"", Z250=""), "Missing 1st Comment Source Name",
IF(AND(CONCATENATE(Z250:AH250)&lt;&gt;"", AB250=""), "Missing 1st Comment Message",
IF(AND($AJ$3, CONCATENATE(Z250:AH250)&lt;&gt;"", AG250=""), "Missing 1st Comment Likes",
IF(AND($AK$3, CONCATENATE(Z250:AH250)&lt;&gt;"", AH250=""), "Missing 1st Comment Dislikes",
IF(AND(CONCATENATE(Z251:AH251)&lt;&gt;"", Z251=""), "Missing 2nd Comment Source Name",
IF(AND(CONCATENATE(Z251:AH251)&lt;&gt;"", AB251=""), "Missing 2nd Comment Message",
IF(AND($AJ$3, CONCATENATE(Z251:AH251)&lt;&gt;"", AG251=""), "Missing 2nd Comment Likes",
IF(AND($AK$3, CONCATENATE(Z251:AH251)&lt;&gt;"", AH251=""), "Missing 2nd Comment Dislikes",
IF(AND(CONCATENATE(Z252:AH252)&lt;&gt;"", Z252=""), "Missing 3rd Comment Source Name",
IF(AND(CONCATENATE(Z252:AH252)&lt;&gt;"", AB252=""), "Missing 3rd Comment Message",
IF(AND($AJ$3, CONCATENATE(Z252:AH252)&lt;&gt;"", AG252=""), "Missing 3rd Comment Likes",
IF(AND($AK$3, CONCATENATE(Z252:AH252)&lt;&gt;"", AH252=""), "Missing 3rd Comment Dislikes", "Valid"
)))))))))))))))))))))))))))))))))</f>
        <v>Unused</v>
      </c>
      <c r="C250" s="246"/>
      <c r="D250" s="297" t="s">
        <v>1307</v>
      </c>
      <c r="E250" s="298"/>
      <c r="F250" s="246"/>
      <c r="G250" s="246"/>
      <c r="H250" s="249"/>
      <c r="I250" s="298"/>
      <c r="J250" s="246"/>
      <c r="K250" s="246"/>
      <c r="L250" s="249"/>
      <c r="M250" s="300"/>
      <c r="N250" s="301"/>
      <c r="O250" s="302"/>
      <c r="P250" s="302"/>
      <c r="Q250" s="303"/>
      <c r="R250" s="304"/>
      <c r="S250" s="302"/>
      <c r="T250" s="302"/>
      <c r="U250" s="303"/>
      <c r="V250" s="304"/>
      <c r="W250" s="302"/>
      <c r="X250" s="302"/>
      <c r="Y250" s="305"/>
      <c r="Z250" s="306"/>
      <c r="AA250" s="249"/>
      <c r="AB250" s="300"/>
      <c r="AC250" s="246"/>
      <c r="AD250" s="246"/>
      <c r="AE250" s="246"/>
      <c r="AF250" s="249"/>
      <c r="AG250" s="307"/>
      <c r="AH250" s="326"/>
      <c r="AI250" s="56"/>
      <c r="AJ250" s="56"/>
      <c r="AK250" s="56"/>
      <c r="AL250" s="56"/>
      <c r="AM250" s="56"/>
      <c r="AN250" s="56"/>
      <c r="AO250" s="56"/>
      <c r="AP250" s="56"/>
      <c r="AQ250" s="56"/>
    </row>
    <row r="251" ht="22.5" customHeight="1">
      <c r="B251" s="277"/>
      <c r="D251" s="309"/>
      <c r="E251" s="277"/>
      <c r="H251" s="273"/>
      <c r="I251" s="277"/>
      <c r="L251" s="273"/>
      <c r="M251" s="277"/>
      <c r="N251" s="279"/>
      <c r="O251" s="280"/>
      <c r="P251" s="280"/>
      <c r="Q251" s="281"/>
      <c r="R251" s="282"/>
      <c r="S251" s="280"/>
      <c r="T251" s="280"/>
      <c r="U251" s="281"/>
      <c r="V251" s="282"/>
      <c r="W251" s="280"/>
      <c r="X251" s="280"/>
      <c r="Y251" s="283"/>
      <c r="Z251" s="310"/>
      <c r="AA251" s="273"/>
      <c r="AB251" s="311"/>
      <c r="AF251" s="273"/>
      <c r="AG251" s="312"/>
      <c r="AH251" s="313"/>
      <c r="AI251" s="56"/>
      <c r="AJ251" s="56"/>
      <c r="AK251" s="56"/>
      <c r="AL251" s="56"/>
      <c r="AM251" s="56"/>
      <c r="AN251" s="56"/>
      <c r="AO251" s="56"/>
      <c r="AP251" s="56"/>
      <c r="AQ251" s="56"/>
    </row>
    <row r="252" ht="22.5" customHeight="1">
      <c r="B252" s="253"/>
      <c r="C252" s="254"/>
      <c r="D252" s="314"/>
      <c r="E252" s="253"/>
      <c r="F252" s="254"/>
      <c r="G252" s="254"/>
      <c r="H252" s="256"/>
      <c r="I252" s="253"/>
      <c r="J252" s="254"/>
      <c r="K252" s="254"/>
      <c r="L252" s="256"/>
      <c r="M252" s="253"/>
      <c r="N252" s="288"/>
      <c r="O252" s="289"/>
      <c r="P252" s="289"/>
      <c r="Q252" s="290"/>
      <c r="R252" s="291"/>
      <c r="S252" s="289"/>
      <c r="T252" s="289"/>
      <c r="U252" s="290"/>
      <c r="V252" s="291"/>
      <c r="W252" s="289"/>
      <c r="X252" s="289"/>
      <c r="Y252" s="292"/>
      <c r="Z252" s="315"/>
      <c r="AA252" s="256"/>
      <c r="AB252" s="316"/>
      <c r="AC252" s="254"/>
      <c r="AD252" s="254"/>
      <c r="AE252" s="254"/>
      <c r="AF252" s="256"/>
      <c r="AG252" s="317"/>
      <c r="AH252" s="318"/>
      <c r="AI252" s="56"/>
      <c r="AJ252" s="56"/>
      <c r="AK252" s="56"/>
      <c r="AL252" s="56"/>
      <c r="AM252" s="56"/>
      <c r="AN252" s="56"/>
      <c r="AO252" s="56"/>
      <c r="AP252" s="56"/>
      <c r="AQ252" s="56"/>
    </row>
    <row r="253" ht="22.5" customHeight="1">
      <c r="B253" s="261" t="str">
        <f>IF(ISBLANK(D253), "Missing ID",
IF(CONCATENATE(E253:AG255)="", "Unused",
IF(AND(ISBLANK(E253), ISBLANK(I253)), "Missing Headline and Content",
IF(ISBLANK(M253), "Missing Is True",
IF(AND(M253&lt;&gt;"Yes", M253&lt;&gt;"No"), "Is True must be Yes or No",
IF(AND($AJ$3, NOT(ISBLANK(N253)), NOT(ISNUMBER(N253))), "Changes to Followers for Likes must be a Number",
IF(AND($AK$3, NOT(ISBLANK(O253)), NOT(ISNUMBER(O253))), "Changes to Followers for Disikes must be a Number",
IF(AND($AL$3, NOT(ISBLANK(P253)), NOT(ISNUMBER(P253))), "Changes to Followers for Shares must be a Number",
IF(AND($AM$3, NOT(ISBLANK(Q253)), NOT(ISNUMBER(Q253))), "Changes to Followers for Flags must be a Number",
IF(AND($AJ$3, NOT(ISBLANK(R253)), NOT(ISNUMBER(R253))), "Changes to Credibility for Likes must be a Number",
IF(AND($AK$3, NOT(ISBLANK(S253)), NOT(ISNUMBER(S253))), "Changes to Credibility for Disikes must be a Number",
IF(AND($AL$3, NOT(ISBLANK(T253)), NOT(ISNUMBER(T253))), "Changes to Credibility for Shares must be a Number",
IF(AND($AM$3, NOT(ISBLANK(U253)), NOT(ISNUMBER(U253))), "Changes to Credibility for Flags must be a Number",
IF(AND($AJ$3, NOT(ISBLANK(V253)), NOT(ISNUMBER(V253))), "Number of Likes must be a Number",
IF(AND($AK$3, NOT(ISBLANK(W253)), NOT(ISNUMBER(W253))), "Number of Disikes must be a Number",
IF(AND($AL$3, NOT(ISBLANK(X253)), NOT(ISNUMBER(X253))), "Number of Shares must be a Number",
IF(AND($AM$3, NOT(ISBLANK(Y253)), NOT(ISNUMBER(Y253))), "Number of Flags must be a Number",
IF(AND($AJ$3, NOT(ISBLANK(V253)), V253&lt;0), "Number of Likes cannot be Negative",
IF(AND($AK$3, NOT(ISBLANK(W253)), W253&lt;0), "Number of Disikes cannot be Negative",
IF(AND($AL$3, NOT(ISBLANK(X253)), X253&lt;0), "Number of Shares cannot be Negative",
IF(AND($AM$3, NOT(ISBLANK(Y253)), Y253&lt;0), "Number of Flags cannot be Negative",
IF(AND(CONCATENATE(Z253:AH253)&lt;&gt;"", Z253=""), "Missing 1st Comment Source Name",
IF(AND(CONCATENATE(Z253:AH253)&lt;&gt;"", AB253=""), "Missing 1st Comment Message",
IF(AND($AJ$3, CONCATENATE(Z253:AH253)&lt;&gt;"", AG253=""), "Missing 1st Comment Likes",
IF(AND($AK$3, CONCATENATE(Z253:AH253)&lt;&gt;"", AH253=""), "Missing 1st Comment Dislikes",
IF(AND(CONCATENATE(Z254:AH254)&lt;&gt;"", Z254=""), "Missing 2nd Comment Source Name",
IF(AND(CONCATENATE(Z254:AH254)&lt;&gt;"", AB254=""), "Missing 2nd Comment Message",
IF(AND($AJ$3, CONCATENATE(Z254:AH254)&lt;&gt;"", AG254=""), "Missing 2nd Comment Likes",
IF(AND($AK$3, CONCATENATE(Z254:AH254)&lt;&gt;"", AH254=""), "Missing 2nd Comment Dislikes",
IF(AND(CONCATENATE(Z255:AH255)&lt;&gt;"", Z255=""), "Missing 3rd Comment Source Name",
IF(AND(CONCATENATE(Z255:AH255)&lt;&gt;"", AB255=""), "Missing 3rd Comment Message",
IF(AND($AJ$3, CONCATENATE(Z255:AH255)&lt;&gt;"", AG255=""), "Missing 3rd Comment Likes",
IF(AND($AK$3, CONCATENATE(Z255:AH255)&lt;&gt;"", AH255=""), "Missing 3rd Comment Dislikes", "Valid"
)))))))))))))))))))))))))))))))))</f>
        <v>Unused</v>
      </c>
      <c r="C253" s="246"/>
      <c r="D253" s="262" t="s">
        <v>1308</v>
      </c>
      <c r="E253" s="263"/>
      <c r="F253" s="246"/>
      <c r="G253" s="246"/>
      <c r="H253" s="249"/>
      <c r="I253" s="263"/>
      <c r="J253" s="246"/>
      <c r="K253" s="246"/>
      <c r="L253" s="249"/>
      <c r="M253" s="265"/>
      <c r="N253" s="319"/>
      <c r="O253" s="320"/>
      <c r="P253" s="320"/>
      <c r="Q253" s="321"/>
      <c r="R253" s="322"/>
      <c r="S253" s="320"/>
      <c r="T253" s="320"/>
      <c r="U253" s="321"/>
      <c r="V253" s="322"/>
      <c r="W253" s="320"/>
      <c r="X253" s="320"/>
      <c r="Y253" s="323"/>
      <c r="Z253" s="271"/>
      <c r="AA253" s="249"/>
      <c r="AB253" s="265"/>
      <c r="AC253" s="246"/>
      <c r="AD253" s="246"/>
      <c r="AE253" s="246"/>
      <c r="AF253" s="249"/>
      <c r="AG253" s="274"/>
      <c r="AH253" s="327"/>
      <c r="AI253" s="56"/>
      <c r="AJ253" s="56"/>
      <c r="AK253" s="56"/>
      <c r="AL253" s="56"/>
      <c r="AM253" s="56"/>
      <c r="AN253" s="56"/>
      <c r="AO253" s="56"/>
      <c r="AP253" s="56"/>
      <c r="AQ253" s="56"/>
    </row>
    <row r="254" ht="22.5" customHeight="1">
      <c r="B254" s="277"/>
      <c r="D254" s="278"/>
      <c r="E254" s="277"/>
      <c r="H254" s="273"/>
      <c r="I254" s="277"/>
      <c r="L254" s="273"/>
      <c r="M254" s="277"/>
      <c r="N254" s="279"/>
      <c r="O254" s="280"/>
      <c r="P254" s="280"/>
      <c r="Q254" s="281"/>
      <c r="R254" s="282"/>
      <c r="S254" s="280"/>
      <c r="T254" s="280"/>
      <c r="U254" s="281"/>
      <c r="V254" s="282"/>
      <c r="W254" s="280"/>
      <c r="X254" s="280"/>
      <c r="Y254" s="283"/>
      <c r="Z254" s="284"/>
      <c r="AA254" s="273"/>
      <c r="AB254" s="272"/>
      <c r="AF254" s="273"/>
      <c r="AG254" s="285"/>
      <c r="AH254" s="325"/>
      <c r="AI254" s="56"/>
      <c r="AJ254" s="56"/>
      <c r="AK254" s="56"/>
      <c r="AL254" s="56"/>
      <c r="AM254" s="56"/>
      <c r="AN254" s="56"/>
      <c r="AO254" s="56"/>
      <c r="AP254" s="56"/>
      <c r="AQ254" s="56"/>
    </row>
    <row r="255" ht="22.5" customHeight="1">
      <c r="B255" s="253"/>
      <c r="C255" s="254"/>
      <c r="D255" s="287"/>
      <c r="E255" s="253"/>
      <c r="F255" s="254"/>
      <c r="G255" s="254"/>
      <c r="H255" s="256"/>
      <c r="I255" s="253"/>
      <c r="J255" s="254"/>
      <c r="K255" s="254"/>
      <c r="L255" s="256"/>
      <c r="M255" s="253"/>
      <c r="N255" s="288"/>
      <c r="O255" s="289"/>
      <c r="P255" s="289"/>
      <c r="Q255" s="290"/>
      <c r="R255" s="291"/>
      <c r="S255" s="289"/>
      <c r="T255" s="289"/>
      <c r="U255" s="290"/>
      <c r="V255" s="291"/>
      <c r="W255" s="289"/>
      <c r="X255" s="289"/>
      <c r="Y255" s="292"/>
      <c r="Z255" s="293"/>
      <c r="AA255" s="256"/>
      <c r="AB255" s="294"/>
      <c r="AC255" s="254"/>
      <c r="AD255" s="254"/>
      <c r="AE255" s="254"/>
      <c r="AF255" s="256"/>
      <c r="AG255" s="295"/>
      <c r="AH255" s="324"/>
      <c r="AI255" s="56"/>
      <c r="AJ255" s="56"/>
      <c r="AK255" s="56"/>
      <c r="AL255" s="56"/>
      <c r="AM255" s="56"/>
      <c r="AN255" s="56"/>
      <c r="AO255" s="56"/>
      <c r="AP255" s="56"/>
      <c r="AQ255" s="56"/>
    </row>
    <row r="256" ht="22.5" customHeight="1">
      <c r="B256" s="261" t="str">
        <f>IF(ISBLANK(D256), "Missing ID",
IF(CONCATENATE(E256:AG258)="", "Unused",
IF(AND(ISBLANK(E256), ISBLANK(I256)), "Missing Headline and Content",
IF(ISBLANK(M256), "Missing Is True",
IF(AND(M256&lt;&gt;"Yes", M256&lt;&gt;"No"), "Is True must be Yes or No",
IF(AND($AJ$3, NOT(ISBLANK(N256)), NOT(ISNUMBER(N256))), "Changes to Followers for Likes must be a Number",
IF(AND($AK$3, NOT(ISBLANK(O256)), NOT(ISNUMBER(O256))), "Changes to Followers for Disikes must be a Number",
IF(AND($AL$3, NOT(ISBLANK(P256)), NOT(ISNUMBER(P256))), "Changes to Followers for Shares must be a Number",
IF(AND($AM$3, NOT(ISBLANK(Q256)), NOT(ISNUMBER(Q256))), "Changes to Followers for Flags must be a Number",
IF(AND($AJ$3, NOT(ISBLANK(R256)), NOT(ISNUMBER(R256))), "Changes to Credibility for Likes must be a Number",
IF(AND($AK$3, NOT(ISBLANK(S256)), NOT(ISNUMBER(S256))), "Changes to Credibility for Disikes must be a Number",
IF(AND($AL$3, NOT(ISBLANK(T256)), NOT(ISNUMBER(T256))), "Changes to Credibility for Shares must be a Number",
IF(AND($AM$3, NOT(ISBLANK(U256)), NOT(ISNUMBER(U256))), "Changes to Credibility for Flags must be a Number",
IF(AND($AJ$3, NOT(ISBLANK(V256)), NOT(ISNUMBER(V256))), "Number of Likes must be a Number",
IF(AND($AK$3, NOT(ISBLANK(W256)), NOT(ISNUMBER(W256))), "Number of Disikes must be a Number",
IF(AND($AL$3, NOT(ISBLANK(X256)), NOT(ISNUMBER(X256))), "Number of Shares must be a Number",
IF(AND($AM$3, NOT(ISBLANK(Y256)), NOT(ISNUMBER(Y256))), "Number of Flags must be a Number",
IF(AND($AJ$3, NOT(ISBLANK(V256)), V256&lt;0), "Number of Likes cannot be Negative",
IF(AND($AK$3, NOT(ISBLANK(W256)), W256&lt;0), "Number of Disikes cannot be Negative",
IF(AND($AL$3, NOT(ISBLANK(X256)), X256&lt;0), "Number of Shares cannot be Negative",
IF(AND($AM$3, NOT(ISBLANK(Y256)), Y256&lt;0), "Number of Flags cannot be Negative",
IF(AND(CONCATENATE(Z256:AH256)&lt;&gt;"", Z256=""), "Missing 1st Comment Source Name",
IF(AND(CONCATENATE(Z256:AH256)&lt;&gt;"", AB256=""), "Missing 1st Comment Message",
IF(AND($AJ$3, CONCATENATE(Z256:AH256)&lt;&gt;"", AG256=""), "Missing 1st Comment Likes",
IF(AND($AK$3, CONCATENATE(Z256:AH256)&lt;&gt;"", AH256=""), "Missing 1st Comment Dislikes",
IF(AND(CONCATENATE(Z257:AH257)&lt;&gt;"", Z257=""), "Missing 2nd Comment Source Name",
IF(AND(CONCATENATE(Z257:AH257)&lt;&gt;"", AB257=""), "Missing 2nd Comment Message",
IF(AND($AJ$3, CONCATENATE(Z257:AH257)&lt;&gt;"", AG257=""), "Missing 2nd Comment Likes",
IF(AND($AK$3, CONCATENATE(Z257:AH257)&lt;&gt;"", AH257=""), "Missing 2nd Comment Dislikes",
IF(AND(CONCATENATE(Z258:AH258)&lt;&gt;"", Z258=""), "Missing 3rd Comment Source Name",
IF(AND(CONCATENATE(Z258:AH258)&lt;&gt;"", AB258=""), "Missing 3rd Comment Message",
IF(AND($AJ$3, CONCATENATE(Z258:AH258)&lt;&gt;"", AG258=""), "Missing 3rd Comment Likes",
IF(AND($AK$3, CONCATENATE(Z258:AH258)&lt;&gt;"", AH258=""), "Missing 3rd Comment Dislikes", "Valid"
)))))))))))))))))))))))))))))))))</f>
        <v>Unused</v>
      </c>
      <c r="C256" s="246"/>
      <c r="D256" s="297" t="s">
        <v>1309</v>
      </c>
      <c r="E256" s="298"/>
      <c r="F256" s="246"/>
      <c r="G256" s="246"/>
      <c r="H256" s="249"/>
      <c r="I256" s="298"/>
      <c r="J256" s="246"/>
      <c r="K256" s="246"/>
      <c r="L256" s="249"/>
      <c r="M256" s="300"/>
      <c r="N256" s="301"/>
      <c r="O256" s="302"/>
      <c r="P256" s="302"/>
      <c r="Q256" s="303"/>
      <c r="R256" s="304"/>
      <c r="S256" s="302"/>
      <c r="T256" s="302"/>
      <c r="U256" s="303"/>
      <c r="V256" s="304"/>
      <c r="W256" s="302"/>
      <c r="X256" s="302"/>
      <c r="Y256" s="305"/>
      <c r="Z256" s="306"/>
      <c r="AA256" s="249"/>
      <c r="AB256" s="300"/>
      <c r="AC256" s="246"/>
      <c r="AD256" s="246"/>
      <c r="AE256" s="246"/>
      <c r="AF256" s="249"/>
      <c r="AG256" s="307"/>
      <c r="AH256" s="326"/>
      <c r="AI256" s="56"/>
      <c r="AJ256" s="56"/>
      <c r="AK256" s="56"/>
      <c r="AL256" s="56"/>
      <c r="AM256" s="56"/>
      <c r="AN256" s="56"/>
      <c r="AO256" s="56"/>
      <c r="AP256" s="56"/>
      <c r="AQ256" s="56"/>
    </row>
    <row r="257" ht="22.5" customHeight="1">
      <c r="B257" s="277"/>
      <c r="D257" s="309"/>
      <c r="E257" s="277"/>
      <c r="H257" s="273"/>
      <c r="I257" s="277"/>
      <c r="L257" s="273"/>
      <c r="M257" s="277"/>
      <c r="N257" s="279"/>
      <c r="O257" s="280"/>
      <c r="P257" s="280"/>
      <c r="Q257" s="281"/>
      <c r="R257" s="282"/>
      <c r="S257" s="280"/>
      <c r="T257" s="280"/>
      <c r="U257" s="281"/>
      <c r="V257" s="282"/>
      <c r="W257" s="280"/>
      <c r="X257" s="280"/>
      <c r="Y257" s="283"/>
      <c r="Z257" s="310"/>
      <c r="AA257" s="273"/>
      <c r="AB257" s="311"/>
      <c r="AF257" s="273"/>
      <c r="AG257" s="312"/>
      <c r="AH257" s="313"/>
      <c r="AI257" s="56"/>
      <c r="AJ257" s="56"/>
      <c r="AK257" s="56"/>
      <c r="AL257" s="56"/>
      <c r="AM257" s="56"/>
      <c r="AN257" s="56"/>
      <c r="AO257" s="56"/>
      <c r="AP257" s="56"/>
      <c r="AQ257" s="56"/>
    </row>
    <row r="258" ht="22.5" customHeight="1">
      <c r="B258" s="253"/>
      <c r="C258" s="254"/>
      <c r="D258" s="314"/>
      <c r="E258" s="253"/>
      <c r="F258" s="254"/>
      <c r="G258" s="254"/>
      <c r="H258" s="256"/>
      <c r="I258" s="253"/>
      <c r="J258" s="254"/>
      <c r="K258" s="254"/>
      <c r="L258" s="256"/>
      <c r="M258" s="253"/>
      <c r="N258" s="288"/>
      <c r="O258" s="289"/>
      <c r="P258" s="289"/>
      <c r="Q258" s="290"/>
      <c r="R258" s="291"/>
      <c r="S258" s="289"/>
      <c r="T258" s="289"/>
      <c r="U258" s="290"/>
      <c r="V258" s="291"/>
      <c r="W258" s="289"/>
      <c r="X258" s="289"/>
      <c r="Y258" s="292"/>
      <c r="Z258" s="315"/>
      <c r="AA258" s="256"/>
      <c r="AB258" s="316"/>
      <c r="AC258" s="254"/>
      <c r="AD258" s="254"/>
      <c r="AE258" s="254"/>
      <c r="AF258" s="256"/>
      <c r="AG258" s="317"/>
      <c r="AH258" s="318"/>
      <c r="AI258" s="56"/>
      <c r="AJ258" s="56"/>
      <c r="AK258" s="56"/>
      <c r="AL258" s="56"/>
      <c r="AM258" s="56"/>
      <c r="AN258" s="56"/>
      <c r="AO258" s="56"/>
      <c r="AP258" s="56"/>
      <c r="AQ258" s="56"/>
    </row>
    <row r="259" ht="22.5" customHeight="1">
      <c r="B259" s="261" t="str">
        <f>IF(ISBLANK(D259), "Missing ID",
IF(CONCATENATE(E259:AG261)="", "Unused",
IF(AND(ISBLANK(E259), ISBLANK(I259)), "Missing Headline and Content",
IF(ISBLANK(M259), "Missing Is True",
IF(AND(M259&lt;&gt;"Yes", M259&lt;&gt;"No"), "Is True must be Yes or No",
IF(AND($AJ$3, NOT(ISBLANK(N259)), NOT(ISNUMBER(N259))), "Changes to Followers for Likes must be a Number",
IF(AND($AK$3, NOT(ISBLANK(O259)), NOT(ISNUMBER(O259))), "Changes to Followers for Disikes must be a Number",
IF(AND($AL$3, NOT(ISBLANK(P259)), NOT(ISNUMBER(P259))), "Changes to Followers for Shares must be a Number",
IF(AND($AM$3, NOT(ISBLANK(Q259)), NOT(ISNUMBER(Q259))), "Changes to Followers for Flags must be a Number",
IF(AND($AJ$3, NOT(ISBLANK(R259)), NOT(ISNUMBER(R259))), "Changes to Credibility for Likes must be a Number",
IF(AND($AK$3, NOT(ISBLANK(S259)), NOT(ISNUMBER(S259))), "Changes to Credibility for Disikes must be a Number",
IF(AND($AL$3, NOT(ISBLANK(T259)), NOT(ISNUMBER(T259))), "Changes to Credibility for Shares must be a Number",
IF(AND($AM$3, NOT(ISBLANK(U259)), NOT(ISNUMBER(U259))), "Changes to Credibility for Flags must be a Number",
IF(AND($AJ$3, NOT(ISBLANK(V259)), NOT(ISNUMBER(V259))), "Number of Likes must be a Number",
IF(AND($AK$3, NOT(ISBLANK(W259)), NOT(ISNUMBER(W259))), "Number of Disikes must be a Number",
IF(AND($AL$3, NOT(ISBLANK(X259)), NOT(ISNUMBER(X259))), "Number of Shares must be a Number",
IF(AND($AM$3, NOT(ISBLANK(Y259)), NOT(ISNUMBER(Y259))), "Number of Flags must be a Number",
IF(AND($AJ$3, NOT(ISBLANK(V259)), V259&lt;0), "Number of Likes cannot be Negative",
IF(AND($AK$3, NOT(ISBLANK(W259)), W259&lt;0), "Number of Disikes cannot be Negative",
IF(AND($AL$3, NOT(ISBLANK(X259)), X259&lt;0), "Number of Shares cannot be Negative",
IF(AND($AM$3, NOT(ISBLANK(Y259)), Y259&lt;0), "Number of Flags cannot be Negative",
IF(AND(CONCATENATE(Z259:AH259)&lt;&gt;"", Z259=""), "Missing 1st Comment Source Name",
IF(AND(CONCATENATE(Z259:AH259)&lt;&gt;"", AB259=""), "Missing 1st Comment Message",
IF(AND($AJ$3, CONCATENATE(Z259:AH259)&lt;&gt;"", AG259=""), "Missing 1st Comment Likes",
IF(AND($AK$3, CONCATENATE(Z259:AH259)&lt;&gt;"", AH259=""), "Missing 1st Comment Dislikes",
IF(AND(CONCATENATE(Z260:AH260)&lt;&gt;"", Z260=""), "Missing 2nd Comment Source Name",
IF(AND(CONCATENATE(Z260:AH260)&lt;&gt;"", AB260=""), "Missing 2nd Comment Message",
IF(AND($AJ$3, CONCATENATE(Z260:AH260)&lt;&gt;"", AG260=""), "Missing 2nd Comment Likes",
IF(AND($AK$3, CONCATENATE(Z260:AH260)&lt;&gt;"", AH260=""), "Missing 2nd Comment Dislikes",
IF(AND(CONCATENATE(Z261:AH261)&lt;&gt;"", Z261=""), "Missing 3rd Comment Source Name",
IF(AND(CONCATENATE(Z261:AH261)&lt;&gt;"", AB261=""), "Missing 3rd Comment Message",
IF(AND($AJ$3, CONCATENATE(Z261:AH261)&lt;&gt;"", AG261=""), "Missing 3rd Comment Likes",
IF(AND($AK$3, CONCATENATE(Z261:AH261)&lt;&gt;"", AH261=""), "Missing 3rd Comment Dislikes", "Valid"
)))))))))))))))))))))))))))))))))</f>
        <v>Unused</v>
      </c>
      <c r="C259" s="246"/>
      <c r="D259" s="262" t="s">
        <v>1310</v>
      </c>
      <c r="E259" s="263"/>
      <c r="F259" s="246"/>
      <c r="G259" s="246"/>
      <c r="H259" s="249"/>
      <c r="I259" s="263"/>
      <c r="J259" s="246"/>
      <c r="K259" s="246"/>
      <c r="L259" s="249"/>
      <c r="M259" s="265"/>
      <c r="N259" s="319"/>
      <c r="O259" s="320"/>
      <c r="P259" s="320"/>
      <c r="Q259" s="321"/>
      <c r="R259" s="322"/>
      <c r="S259" s="320"/>
      <c r="T259" s="320"/>
      <c r="U259" s="321"/>
      <c r="V259" s="322"/>
      <c r="W259" s="320"/>
      <c r="X259" s="320"/>
      <c r="Y259" s="323"/>
      <c r="Z259" s="271"/>
      <c r="AA259" s="249"/>
      <c r="AB259" s="265"/>
      <c r="AC259" s="246"/>
      <c r="AD259" s="246"/>
      <c r="AE259" s="246"/>
      <c r="AF259" s="249"/>
      <c r="AG259" s="274"/>
      <c r="AH259" s="327"/>
      <c r="AI259" s="56"/>
      <c r="AJ259" s="56"/>
      <c r="AK259" s="56"/>
      <c r="AL259" s="56"/>
      <c r="AM259" s="56"/>
      <c r="AN259" s="56"/>
      <c r="AO259" s="56"/>
      <c r="AP259" s="56"/>
      <c r="AQ259" s="56"/>
    </row>
    <row r="260" ht="22.5" customHeight="1">
      <c r="B260" s="277"/>
      <c r="D260" s="278"/>
      <c r="E260" s="277"/>
      <c r="H260" s="273"/>
      <c r="I260" s="277"/>
      <c r="L260" s="273"/>
      <c r="M260" s="277"/>
      <c r="N260" s="279"/>
      <c r="O260" s="280"/>
      <c r="P260" s="280"/>
      <c r="Q260" s="281"/>
      <c r="R260" s="282"/>
      <c r="S260" s="280"/>
      <c r="T260" s="280"/>
      <c r="U260" s="281"/>
      <c r="V260" s="282"/>
      <c r="W260" s="280"/>
      <c r="X260" s="280"/>
      <c r="Y260" s="283"/>
      <c r="Z260" s="284"/>
      <c r="AA260" s="273"/>
      <c r="AB260" s="272"/>
      <c r="AF260" s="273"/>
      <c r="AG260" s="285"/>
      <c r="AH260" s="325"/>
      <c r="AI260" s="56"/>
      <c r="AJ260" s="56"/>
      <c r="AK260" s="56"/>
      <c r="AL260" s="56"/>
      <c r="AM260" s="56"/>
      <c r="AN260" s="56"/>
      <c r="AO260" s="56"/>
      <c r="AP260" s="56"/>
      <c r="AQ260" s="56"/>
    </row>
    <row r="261" ht="22.5" customHeight="1">
      <c r="B261" s="253"/>
      <c r="C261" s="254"/>
      <c r="D261" s="287"/>
      <c r="E261" s="253"/>
      <c r="F261" s="254"/>
      <c r="G261" s="254"/>
      <c r="H261" s="256"/>
      <c r="I261" s="253"/>
      <c r="J261" s="254"/>
      <c r="K261" s="254"/>
      <c r="L261" s="256"/>
      <c r="M261" s="253"/>
      <c r="N261" s="288"/>
      <c r="O261" s="289"/>
      <c r="P261" s="289"/>
      <c r="Q261" s="290"/>
      <c r="R261" s="291"/>
      <c r="S261" s="289"/>
      <c r="T261" s="289"/>
      <c r="U261" s="290"/>
      <c r="V261" s="291"/>
      <c r="W261" s="289"/>
      <c r="X261" s="289"/>
      <c r="Y261" s="292"/>
      <c r="Z261" s="293"/>
      <c r="AA261" s="256"/>
      <c r="AB261" s="294"/>
      <c r="AC261" s="254"/>
      <c r="AD261" s="254"/>
      <c r="AE261" s="254"/>
      <c r="AF261" s="256"/>
      <c r="AG261" s="295"/>
      <c r="AH261" s="324"/>
      <c r="AI261" s="56"/>
      <c r="AJ261" s="56"/>
      <c r="AK261" s="56"/>
      <c r="AL261" s="56"/>
      <c r="AM261" s="56"/>
      <c r="AN261" s="56"/>
      <c r="AO261" s="56"/>
      <c r="AP261" s="56"/>
      <c r="AQ261" s="56"/>
    </row>
    <row r="262" ht="22.5" customHeight="1">
      <c r="B262" s="261" t="str">
        <f>IF(ISBLANK(D262), "Missing ID",
IF(CONCATENATE(E262:AG264)="", "Unused",
IF(AND(ISBLANK(E262), ISBLANK(I262)), "Missing Headline and Content",
IF(ISBLANK(M262), "Missing Is True",
IF(AND(M262&lt;&gt;"Yes", M262&lt;&gt;"No"), "Is True must be Yes or No",
IF(AND($AJ$3, NOT(ISBLANK(N262)), NOT(ISNUMBER(N262))), "Changes to Followers for Likes must be a Number",
IF(AND($AK$3, NOT(ISBLANK(O262)), NOT(ISNUMBER(O262))), "Changes to Followers for Disikes must be a Number",
IF(AND($AL$3, NOT(ISBLANK(P262)), NOT(ISNUMBER(P262))), "Changes to Followers for Shares must be a Number",
IF(AND($AM$3, NOT(ISBLANK(Q262)), NOT(ISNUMBER(Q262))), "Changes to Followers for Flags must be a Number",
IF(AND($AJ$3, NOT(ISBLANK(R262)), NOT(ISNUMBER(R262))), "Changes to Credibility for Likes must be a Number",
IF(AND($AK$3, NOT(ISBLANK(S262)), NOT(ISNUMBER(S262))), "Changes to Credibility for Disikes must be a Number",
IF(AND($AL$3, NOT(ISBLANK(T262)), NOT(ISNUMBER(T262))), "Changes to Credibility for Shares must be a Number",
IF(AND($AM$3, NOT(ISBLANK(U262)), NOT(ISNUMBER(U262))), "Changes to Credibility for Flags must be a Number",
IF(AND($AJ$3, NOT(ISBLANK(V262)), NOT(ISNUMBER(V262))), "Number of Likes must be a Number",
IF(AND($AK$3, NOT(ISBLANK(W262)), NOT(ISNUMBER(W262))), "Number of Disikes must be a Number",
IF(AND($AL$3, NOT(ISBLANK(X262)), NOT(ISNUMBER(X262))), "Number of Shares must be a Number",
IF(AND($AM$3, NOT(ISBLANK(Y262)), NOT(ISNUMBER(Y262))), "Number of Flags must be a Number",
IF(AND($AJ$3, NOT(ISBLANK(V262)), V262&lt;0), "Number of Likes cannot be Negative",
IF(AND($AK$3, NOT(ISBLANK(W262)), W262&lt;0), "Number of Disikes cannot be Negative",
IF(AND($AL$3, NOT(ISBLANK(X262)), X262&lt;0), "Number of Shares cannot be Negative",
IF(AND($AM$3, NOT(ISBLANK(Y262)), Y262&lt;0), "Number of Flags cannot be Negative",
IF(AND(CONCATENATE(Z262:AH262)&lt;&gt;"", Z262=""), "Missing 1st Comment Source Name",
IF(AND(CONCATENATE(Z262:AH262)&lt;&gt;"", AB262=""), "Missing 1st Comment Message",
IF(AND($AJ$3, CONCATENATE(Z262:AH262)&lt;&gt;"", AG262=""), "Missing 1st Comment Likes",
IF(AND($AK$3, CONCATENATE(Z262:AH262)&lt;&gt;"", AH262=""), "Missing 1st Comment Dislikes",
IF(AND(CONCATENATE(Z263:AH263)&lt;&gt;"", Z263=""), "Missing 2nd Comment Source Name",
IF(AND(CONCATENATE(Z263:AH263)&lt;&gt;"", AB263=""), "Missing 2nd Comment Message",
IF(AND($AJ$3, CONCATENATE(Z263:AH263)&lt;&gt;"", AG263=""), "Missing 2nd Comment Likes",
IF(AND($AK$3, CONCATENATE(Z263:AH263)&lt;&gt;"", AH263=""), "Missing 2nd Comment Dislikes",
IF(AND(CONCATENATE(Z264:AH264)&lt;&gt;"", Z264=""), "Missing 3rd Comment Source Name",
IF(AND(CONCATENATE(Z264:AH264)&lt;&gt;"", AB264=""), "Missing 3rd Comment Message",
IF(AND($AJ$3, CONCATENATE(Z264:AH264)&lt;&gt;"", AG264=""), "Missing 3rd Comment Likes",
IF(AND($AK$3, CONCATENATE(Z264:AH264)&lt;&gt;"", AH264=""), "Missing 3rd Comment Dislikes", "Valid"
)))))))))))))))))))))))))))))))))</f>
        <v>Unused</v>
      </c>
      <c r="C262" s="246"/>
      <c r="D262" s="297" t="s">
        <v>1311</v>
      </c>
      <c r="E262" s="298"/>
      <c r="F262" s="246"/>
      <c r="G262" s="246"/>
      <c r="H262" s="249"/>
      <c r="I262" s="298"/>
      <c r="J262" s="246"/>
      <c r="K262" s="246"/>
      <c r="L262" s="249"/>
      <c r="M262" s="300"/>
      <c r="N262" s="301"/>
      <c r="O262" s="302"/>
      <c r="P262" s="302"/>
      <c r="Q262" s="303"/>
      <c r="R262" s="304"/>
      <c r="S262" s="302"/>
      <c r="T262" s="302"/>
      <c r="U262" s="303"/>
      <c r="V262" s="304"/>
      <c r="W262" s="302"/>
      <c r="X262" s="302"/>
      <c r="Y262" s="305"/>
      <c r="Z262" s="306"/>
      <c r="AA262" s="249"/>
      <c r="AB262" s="300"/>
      <c r="AC262" s="246"/>
      <c r="AD262" s="246"/>
      <c r="AE262" s="246"/>
      <c r="AF262" s="249"/>
      <c r="AG262" s="307"/>
      <c r="AH262" s="326"/>
      <c r="AI262" s="56"/>
      <c r="AJ262" s="56"/>
      <c r="AK262" s="56"/>
      <c r="AL262" s="56"/>
      <c r="AM262" s="56"/>
      <c r="AN262" s="56"/>
      <c r="AO262" s="56"/>
      <c r="AP262" s="56"/>
      <c r="AQ262" s="56"/>
    </row>
    <row r="263" ht="22.5" customHeight="1">
      <c r="B263" s="277"/>
      <c r="D263" s="309"/>
      <c r="E263" s="277"/>
      <c r="H263" s="273"/>
      <c r="I263" s="277"/>
      <c r="L263" s="273"/>
      <c r="M263" s="277"/>
      <c r="N263" s="279"/>
      <c r="O263" s="280"/>
      <c r="P263" s="280"/>
      <c r="Q263" s="281"/>
      <c r="R263" s="282"/>
      <c r="S263" s="280"/>
      <c r="T263" s="280"/>
      <c r="U263" s="281"/>
      <c r="V263" s="282"/>
      <c r="W263" s="280"/>
      <c r="X263" s="280"/>
      <c r="Y263" s="283"/>
      <c r="Z263" s="310"/>
      <c r="AA263" s="273"/>
      <c r="AB263" s="311"/>
      <c r="AF263" s="273"/>
      <c r="AG263" s="312"/>
      <c r="AH263" s="313"/>
      <c r="AI263" s="56"/>
      <c r="AJ263" s="56"/>
      <c r="AK263" s="56"/>
      <c r="AL263" s="56"/>
      <c r="AM263" s="56"/>
      <c r="AN263" s="56"/>
      <c r="AO263" s="56"/>
      <c r="AP263" s="56"/>
      <c r="AQ263" s="56"/>
    </row>
    <row r="264" ht="22.5" customHeight="1">
      <c r="B264" s="253"/>
      <c r="C264" s="254"/>
      <c r="D264" s="314"/>
      <c r="E264" s="253"/>
      <c r="F264" s="254"/>
      <c r="G264" s="254"/>
      <c r="H264" s="256"/>
      <c r="I264" s="253"/>
      <c r="J264" s="254"/>
      <c r="K264" s="254"/>
      <c r="L264" s="256"/>
      <c r="M264" s="253"/>
      <c r="N264" s="288"/>
      <c r="O264" s="289"/>
      <c r="P264" s="289"/>
      <c r="Q264" s="290"/>
      <c r="R264" s="291"/>
      <c r="S264" s="289"/>
      <c r="T264" s="289"/>
      <c r="U264" s="290"/>
      <c r="V264" s="291"/>
      <c r="W264" s="289"/>
      <c r="X264" s="289"/>
      <c r="Y264" s="292"/>
      <c r="Z264" s="315"/>
      <c r="AA264" s="256"/>
      <c r="AB264" s="316"/>
      <c r="AC264" s="254"/>
      <c r="AD264" s="254"/>
      <c r="AE264" s="254"/>
      <c r="AF264" s="256"/>
      <c r="AG264" s="317"/>
      <c r="AH264" s="318"/>
      <c r="AI264" s="56"/>
      <c r="AJ264" s="56"/>
      <c r="AK264" s="56"/>
      <c r="AL264" s="56"/>
      <c r="AM264" s="56"/>
      <c r="AN264" s="56"/>
      <c r="AO264" s="56"/>
      <c r="AP264" s="56"/>
      <c r="AQ264" s="56"/>
    </row>
    <row r="265" ht="22.5" customHeight="1">
      <c r="B265" s="261" t="str">
        <f>IF(ISBLANK(D265), "Missing ID",
IF(CONCATENATE(E265:AG267)="", "Unused",
IF(AND(ISBLANK(E265), ISBLANK(I265)), "Missing Headline and Content",
IF(ISBLANK(M265), "Missing Is True",
IF(AND(M265&lt;&gt;"Yes", M265&lt;&gt;"No"), "Is True must be Yes or No",
IF(AND($AJ$3, NOT(ISBLANK(N265)), NOT(ISNUMBER(N265))), "Changes to Followers for Likes must be a Number",
IF(AND($AK$3, NOT(ISBLANK(O265)), NOT(ISNUMBER(O265))), "Changes to Followers for Disikes must be a Number",
IF(AND($AL$3, NOT(ISBLANK(P265)), NOT(ISNUMBER(P265))), "Changes to Followers for Shares must be a Number",
IF(AND($AM$3, NOT(ISBLANK(Q265)), NOT(ISNUMBER(Q265))), "Changes to Followers for Flags must be a Number",
IF(AND($AJ$3, NOT(ISBLANK(R265)), NOT(ISNUMBER(R265))), "Changes to Credibility for Likes must be a Number",
IF(AND($AK$3, NOT(ISBLANK(S265)), NOT(ISNUMBER(S265))), "Changes to Credibility for Disikes must be a Number",
IF(AND($AL$3, NOT(ISBLANK(T265)), NOT(ISNUMBER(T265))), "Changes to Credibility for Shares must be a Number",
IF(AND($AM$3, NOT(ISBLANK(U265)), NOT(ISNUMBER(U265))), "Changes to Credibility for Flags must be a Number",
IF(AND($AJ$3, NOT(ISBLANK(V265)), NOT(ISNUMBER(V265))), "Number of Likes must be a Number",
IF(AND($AK$3, NOT(ISBLANK(W265)), NOT(ISNUMBER(W265))), "Number of Disikes must be a Number",
IF(AND($AL$3, NOT(ISBLANK(X265)), NOT(ISNUMBER(X265))), "Number of Shares must be a Number",
IF(AND($AM$3, NOT(ISBLANK(Y265)), NOT(ISNUMBER(Y265))), "Number of Flags must be a Number",
IF(AND($AJ$3, NOT(ISBLANK(V265)), V265&lt;0), "Number of Likes cannot be Negative",
IF(AND($AK$3, NOT(ISBLANK(W265)), W265&lt;0), "Number of Disikes cannot be Negative",
IF(AND($AL$3, NOT(ISBLANK(X265)), X265&lt;0), "Number of Shares cannot be Negative",
IF(AND($AM$3, NOT(ISBLANK(Y265)), Y265&lt;0), "Number of Flags cannot be Negative",
IF(AND(CONCATENATE(Z265:AH265)&lt;&gt;"", Z265=""), "Missing 1st Comment Source Name",
IF(AND(CONCATENATE(Z265:AH265)&lt;&gt;"", AB265=""), "Missing 1st Comment Message",
IF(AND($AJ$3, CONCATENATE(Z265:AH265)&lt;&gt;"", AG265=""), "Missing 1st Comment Likes",
IF(AND($AK$3, CONCATENATE(Z265:AH265)&lt;&gt;"", AH265=""), "Missing 1st Comment Dislikes",
IF(AND(CONCATENATE(Z266:AH266)&lt;&gt;"", Z266=""), "Missing 2nd Comment Source Name",
IF(AND(CONCATENATE(Z266:AH266)&lt;&gt;"", AB266=""), "Missing 2nd Comment Message",
IF(AND($AJ$3, CONCATENATE(Z266:AH266)&lt;&gt;"", AG266=""), "Missing 2nd Comment Likes",
IF(AND($AK$3, CONCATENATE(Z266:AH266)&lt;&gt;"", AH266=""), "Missing 2nd Comment Dislikes",
IF(AND(CONCATENATE(Z267:AH267)&lt;&gt;"", Z267=""), "Missing 3rd Comment Source Name",
IF(AND(CONCATENATE(Z267:AH267)&lt;&gt;"", AB267=""), "Missing 3rd Comment Message",
IF(AND($AJ$3, CONCATENATE(Z267:AH267)&lt;&gt;"", AG267=""), "Missing 3rd Comment Likes",
IF(AND($AK$3, CONCATENATE(Z267:AH267)&lt;&gt;"", AH267=""), "Missing 3rd Comment Dislikes", "Valid"
)))))))))))))))))))))))))))))))))</f>
        <v>Unused</v>
      </c>
      <c r="C265" s="246"/>
      <c r="D265" s="262" t="s">
        <v>1312</v>
      </c>
      <c r="E265" s="263"/>
      <c r="F265" s="246"/>
      <c r="G265" s="246"/>
      <c r="H265" s="249"/>
      <c r="I265" s="263"/>
      <c r="J265" s="246"/>
      <c r="K265" s="246"/>
      <c r="L265" s="249"/>
      <c r="M265" s="265"/>
      <c r="N265" s="319"/>
      <c r="O265" s="320"/>
      <c r="P265" s="320"/>
      <c r="Q265" s="321"/>
      <c r="R265" s="322"/>
      <c r="S265" s="320"/>
      <c r="T265" s="320"/>
      <c r="U265" s="321"/>
      <c r="V265" s="322"/>
      <c r="W265" s="320"/>
      <c r="X265" s="320"/>
      <c r="Y265" s="323"/>
      <c r="Z265" s="271"/>
      <c r="AA265" s="249"/>
      <c r="AB265" s="265"/>
      <c r="AC265" s="246"/>
      <c r="AD265" s="246"/>
      <c r="AE265" s="246"/>
      <c r="AF265" s="249"/>
      <c r="AG265" s="274"/>
      <c r="AH265" s="327"/>
      <c r="AI265" s="56"/>
      <c r="AJ265" s="56"/>
      <c r="AK265" s="56"/>
      <c r="AL265" s="56"/>
      <c r="AM265" s="56"/>
      <c r="AN265" s="56"/>
      <c r="AO265" s="56"/>
      <c r="AP265" s="56"/>
      <c r="AQ265" s="56"/>
    </row>
    <row r="266" ht="22.5" customHeight="1">
      <c r="B266" s="277"/>
      <c r="D266" s="278"/>
      <c r="E266" s="277"/>
      <c r="H266" s="273"/>
      <c r="I266" s="277"/>
      <c r="L266" s="273"/>
      <c r="M266" s="277"/>
      <c r="N266" s="279"/>
      <c r="O266" s="280"/>
      <c r="P266" s="280"/>
      <c r="Q266" s="281"/>
      <c r="R266" s="282"/>
      <c r="S266" s="280"/>
      <c r="T266" s="280"/>
      <c r="U266" s="281"/>
      <c r="V266" s="282"/>
      <c r="W266" s="280"/>
      <c r="X266" s="280"/>
      <c r="Y266" s="283"/>
      <c r="Z266" s="284"/>
      <c r="AA266" s="273"/>
      <c r="AB266" s="272"/>
      <c r="AF266" s="273"/>
      <c r="AG266" s="285"/>
      <c r="AH266" s="325"/>
      <c r="AI266" s="56"/>
      <c r="AJ266" s="56"/>
      <c r="AK266" s="56"/>
      <c r="AL266" s="56"/>
      <c r="AM266" s="56"/>
      <c r="AN266" s="56"/>
      <c r="AO266" s="56"/>
      <c r="AP266" s="56"/>
      <c r="AQ266" s="56"/>
    </row>
    <row r="267" ht="22.5" customHeight="1">
      <c r="B267" s="253"/>
      <c r="C267" s="254"/>
      <c r="D267" s="287"/>
      <c r="E267" s="253"/>
      <c r="F267" s="254"/>
      <c r="G267" s="254"/>
      <c r="H267" s="256"/>
      <c r="I267" s="253"/>
      <c r="J267" s="254"/>
      <c r="K267" s="254"/>
      <c r="L267" s="256"/>
      <c r="M267" s="253"/>
      <c r="N267" s="288"/>
      <c r="O267" s="289"/>
      <c r="P267" s="289"/>
      <c r="Q267" s="290"/>
      <c r="R267" s="291"/>
      <c r="S267" s="289"/>
      <c r="T267" s="289"/>
      <c r="U267" s="290"/>
      <c r="V267" s="291"/>
      <c r="W267" s="289"/>
      <c r="X267" s="289"/>
      <c r="Y267" s="292"/>
      <c r="Z267" s="293"/>
      <c r="AA267" s="256"/>
      <c r="AB267" s="294"/>
      <c r="AC267" s="254"/>
      <c r="AD267" s="254"/>
      <c r="AE267" s="254"/>
      <c r="AF267" s="256"/>
      <c r="AG267" s="295"/>
      <c r="AH267" s="324"/>
      <c r="AI267" s="56"/>
      <c r="AJ267" s="56"/>
      <c r="AK267" s="56"/>
      <c r="AL267" s="56"/>
      <c r="AM267" s="56"/>
      <c r="AN267" s="56"/>
      <c r="AO267" s="56"/>
      <c r="AP267" s="56"/>
      <c r="AQ267" s="56"/>
    </row>
    <row r="268" ht="22.5" customHeight="1">
      <c r="B268" s="261" t="str">
        <f>IF(ISBLANK(D268), "Missing ID",
IF(CONCATENATE(E268:AG270)="", "Unused",
IF(AND(ISBLANK(E268), ISBLANK(I268)), "Missing Headline and Content",
IF(ISBLANK(M268), "Missing Is True",
IF(AND(M268&lt;&gt;"Yes", M268&lt;&gt;"No"), "Is True must be Yes or No",
IF(AND($AJ$3, NOT(ISBLANK(N268)), NOT(ISNUMBER(N268))), "Changes to Followers for Likes must be a Number",
IF(AND($AK$3, NOT(ISBLANK(O268)), NOT(ISNUMBER(O268))), "Changes to Followers for Disikes must be a Number",
IF(AND($AL$3, NOT(ISBLANK(P268)), NOT(ISNUMBER(P268))), "Changes to Followers for Shares must be a Number",
IF(AND($AM$3, NOT(ISBLANK(Q268)), NOT(ISNUMBER(Q268))), "Changes to Followers for Flags must be a Number",
IF(AND($AJ$3, NOT(ISBLANK(R268)), NOT(ISNUMBER(R268))), "Changes to Credibility for Likes must be a Number",
IF(AND($AK$3, NOT(ISBLANK(S268)), NOT(ISNUMBER(S268))), "Changes to Credibility for Disikes must be a Number",
IF(AND($AL$3, NOT(ISBLANK(T268)), NOT(ISNUMBER(T268))), "Changes to Credibility for Shares must be a Number",
IF(AND($AM$3, NOT(ISBLANK(U268)), NOT(ISNUMBER(U268))), "Changes to Credibility for Flags must be a Number",
IF(AND($AJ$3, NOT(ISBLANK(V268)), NOT(ISNUMBER(V268))), "Number of Likes must be a Number",
IF(AND($AK$3, NOT(ISBLANK(W268)), NOT(ISNUMBER(W268))), "Number of Disikes must be a Number",
IF(AND($AL$3, NOT(ISBLANK(X268)), NOT(ISNUMBER(X268))), "Number of Shares must be a Number",
IF(AND($AM$3, NOT(ISBLANK(Y268)), NOT(ISNUMBER(Y268))), "Number of Flags must be a Number",
IF(AND($AJ$3, NOT(ISBLANK(V268)), V268&lt;0), "Number of Likes cannot be Negative",
IF(AND($AK$3, NOT(ISBLANK(W268)), W268&lt;0), "Number of Disikes cannot be Negative",
IF(AND($AL$3, NOT(ISBLANK(X268)), X268&lt;0), "Number of Shares cannot be Negative",
IF(AND($AM$3, NOT(ISBLANK(Y268)), Y268&lt;0), "Number of Flags cannot be Negative",
IF(AND(CONCATENATE(Z268:AH268)&lt;&gt;"", Z268=""), "Missing 1st Comment Source Name",
IF(AND(CONCATENATE(Z268:AH268)&lt;&gt;"", AB268=""), "Missing 1st Comment Message",
IF(AND($AJ$3, CONCATENATE(Z268:AH268)&lt;&gt;"", AG268=""), "Missing 1st Comment Likes",
IF(AND($AK$3, CONCATENATE(Z268:AH268)&lt;&gt;"", AH268=""), "Missing 1st Comment Dislikes",
IF(AND(CONCATENATE(Z269:AH269)&lt;&gt;"", Z269=""), "Missing 2nd Comment Source Name",
IF(AND(CONCATENATE(Z269:AH269)&lt;&gt;"", AB269=""), "Missing 2nd Comment Message",
IF(AND($AJ$3, CONCATENATE(Z269:AH269)&lt;&gt;"", AG269=""), "Missing 2nd Comment Likes",
IF(AND($AK$3, CONCATENATE(Z269:AH269)&lt;&gt;"", AH269=""), "Missing 2nd Comment Dislikes",
IF(AND(CONCATENATE(Z270:AH270)&lt;&gt;"", Z270=""), "Missing 3rd Comment Source Name",
IF(AND(CONCATENATE(Z270:AH270)&lt;&gt;"", AB270=""), "Missing 3rd Comment Message",
IF(AND($AJ$3, CONCATENATE(Z270:AH270)&lt;&gt;"", AG270=""), "Missing 3rd Comment Likes",
IF(AND($AK$3, CONCATENATE(Z270:AH270)&lt;&gt;"", AH270=""), "Missing 3rd Comment Dislikes", "Valid"
)))))))))))))))))))))))))))))))))</f>
        <v>Unused</v>
      </c>
      <c r="C268" s="246"/>
      <c r="D268" s="297" t="s">
        <v>1313</v>
      </c>
      <c r="E268" s="298"/>
      <c r="F268" s="246"/>
      <c r="G268" s="246"/>
      <c r="H268" s="249"/>
      <c r="I268" s="298"/>
      <c r="J268" s="246"/>
      <c r="K268" s="246"/>
      <c r="L268" s="249"/>
      <c r="M268" s="300"/>
      <c r="N268" s="301"/>
      <c r="O268" s="302"/>
      <c r="P268" s="302"/>
      <c r="Q268" s="303"/>
      <c r="R268" s="304"/>
      <c r="S268" s="302"/>
      <c r="T268" s="302"/>
      <c r="U268" s="303"/>
      <c r="V268" s="304"/>
      <c r="W268" s="302"/>
      <c r="X268" s="302"/>
      <c r="Y268" s="305"/>
      <c r="Z268" s="306"/>
      <c r="AA268" s="249"/>
      <c r="AB268" s="300"/>
      <c r="AC268" s="246"/>
      <c r="AD268" s="246"/>
      <c r="AE268" s="246"/>
      <c r="AF268" s="249"/>
      <c r="AG268" s="307"/>
      <c r="AH268" s="326"/>
      <c r="AI268" s="56"/>
      <c r="AJ268" s="56"/>
      <c r="AK268" s="56"/>
      <c r="AL268" s="56"/>
      <c r="AM268" s="56"/>
      <c r="AN268" s="56"/>
      <c r="AO268" s="56"/>
      <c r="AP268" s="56"/>
      <c r="AQ268" s="56"/>
    </row>
    <row r="269" ht="22.5" customHeight="1">
      <c r="B269" s="277"/>
      <c r="D269" s="309"/>
      <c r="E269" s="277"/>
      <c r="H269" s="273"/>
      <c r="I269" s="277"/>
      <c r="L269" s="273"/>
      <c r="M269" s="277"/>
      <c r="N269" s="279"/>
      <c r="O269" s="280"/>
      <c r="P269" s="280"/>
      <c r="Q269" s="281"/>
      <c r="R269" s="282"/>
      <c r="S269" s="280"/>
      <c r="T269" s="280"/>
      <c r="U269" s="281"/>
      <c r="V269" s="282"/>
      <c r="W269" s="280"/>
      <c r="X269" s="280"/>
      <c r="Y269" s="283"/>
      <c r="Z269" s="310"/>
      <c r="AA269" s="273"/>
      <c r="AB269" s="311"/>
      <c r="AF269" s="273"/>
      <c r="AG269" s="312"/>
      <c r="AH269" s="313"/>
      <c r="AI269" s="56"/>
      <c r="AJ269" s="56"/>
      <c r="AK269" s="56"/>
      <c r="AL269" s="56"/>
      <c r="AM269" s="56"/>
      <c r="AN269" s="56"/>
      <c r="AO269" s="56"/>
      <c r="AP269" s="56"/>
      <c r="AQ269" s="56"/>
    </row>
    <row r="270" ht="22.5" customHeight="1">
      <c r="B270" s="253"/>
      <c r="C270" s="254"/>
      <c r="D270" s="314"/>
      <c r="E270" s="253"/>
      <c r="F270" s="254"/>
      <c r="G270" s="254"/>
      <c r="H270" s="256"/>
      <c r="I270" s="253"/>
      <c r="J270" s="254"/>
      <c r="K270" s="254"/>
      <c r="L270" s="256"/>
      <c r="M270" s="253"/>
      <c r="N270" s="288"/>
      <c r="O270" s="289"/>
      <c r="P270" s="289"/>
      <c r="Q270" s="290"/>
      <c r="R270" s="291"/>
      <c r="S270" s="289"/>
      <c r="T270" s="289"/>
      <c r="U270" s="290"/>
      <c r="V270" s="291"/>
      <c r="W270" s="289"/>
      <c r="X270" s="289"/>
      <c r="Y270" s="292"/>
      <c r="Z270" s="315"/>
      <c r="AA270" s="256"/>
      <c r="AB270" s="316"/>
      <c r="AC270" s="254"/>
      <c r="AD270" s="254"/>
      <c r="AE270" s="254"/>
      <c r="AF270" s="256"/>
      <c r="AG270" s="317"/>
      <c r="AH270" s="318"/>
      <c r="AI270" s="56"/>
      <c r="AJ270" s="56"/>
      <c r="AK270" s="56"/>
      <c r="AL270" s="56"/>
      <c r="AM270" s="56"/>
      <c r="AN270" s="56"/>
      <c r="AO270" s="56"/>
      <c r="AP270" s="56"/>
      <c r="AQ270" s="56"/>
    </row>
    <row r="271" ht="22.5" customHeight="1">
      <c r="B271" s="261" t="str">
        <f>IF(ISBLANK(D271), "Missing ID",
IF(CONCATENATE(E271:AG273)="", "Unused",
IF(AND(ISBLANK(E271), ISBLANK(I271)), "Missing Headline and Content",
IF(ISBLANK(M271), "Missing Is True",
IF(AND(M271&lt;&gt;"Yes", M271&lt;&gt;"No"), "Is True must be Yes or No",
IF(AND($AJ$3, NOT(ISBLANK(N271)), NOT(ISNUMBER(N271))), "Changes to Followers for Likes must be a Number",
IF(AND($AK$3, NOT(ISBLANK(O271)), NOT(ISNUMBER(O271))), "Changes to Followers for Disikes must be a Number",
IF(AND($AL$3, NOT(ISBLANK(P271)), NOT(ISNUMBER(P271))), "Changes to Followers for Shares must be a Number",
IF(AND($AM$3, NOT(ISBLANK(Q271)), NOT(ISNUMBER(Q271))), "Changes to Followers for Flags must be a Number",
IF(AND($AJ$3, NOT(ISBLANK(R271)), NOT(ISNUMBER(R271))), "Changes to Credibility for Likes must be a Number",
IF(AND($AK$3, NOT(ISBLANK(S271)), NOT(ISNUMBER(S271))), "Changes to Credibility for Disikes must be a Number",
IF(AND($AL$3, NOT(ISBLANK(T271)), NOT(ISNUMBER(T271))), "Changes to Credibility for Shares must be a Number",
IF(AND($AM$3, NOT(ISBLANK(U271)), NOT(ISNUMBER(U271))), "Changes to Credibility for Flags must be a Number",
IF(AND($AJ$3, NOT(ISBLANK(V271)), NOT(ISNUMBER(V271))), "Number of Likes must be a Number",
IF(AND($AK$3, NOT(ISBLANK(W271)), NOT(ISNUMBER(W271))), "Number of Disikes must be a Number",
IF(AND($AL$3, NOT(ISBLANK(X271)), NOT(ISNUMBER(X271))), "Number of Shares must be a Number",
IF(AND($AM$3, NOT(ISBLANK(Y271)), NOT(ISNUMBER(Y271))), "Number of Flags must be a Number",
IF(AND($AJ$3, NOT(ISBLANK(V271)), V271&lt;0), "Number of Likes cannot be Negative",
IF(AND($AK$3, NOT(ISBLANK(W271)), W271&lt;0), "Number of Disikes cannot be Negative",
IF(AND($AL$3, NOT(ISBLANK(X271)), X271&lt;0), "Number of Shares cannot be Negative",
IF(AND($AM$3, NOT(ISBLANK(Y271)), Y271&lt;0), "Number of Flags cannot be Negative",
IF(AND(CONCATENATE(Z271:AH271)&lt;&gt;"", Z271=""), "Missing 1st Comment Source Name",
IF(AND(CONCATENATE(Z271:AH271)&lt;&gt;"", AB271=""), "Missing 1st Comment Message",
IF(AND($AJ$3, CONCATENATE(Z271:AH271)&lt;&gt;"", AG271=""), "Missing 1st Comment Likes",
IF(AND($AK$3, CONCATENATE(Z271:AH271)&lt;&gt;"", AH271=""), "Missing 1st Comment Dislikes",
IF(AND(CONCATENATE(Z272:AH272)&lt;&gt;"", Z272=""), "Missing 2nd Comment Source Name",
IF(AND(CONCATENATE(Z272:AH272)&lt;&gt;"", AB272=""), "Missing 2nd Comment Message",
IF(AND($AJ$3, CONCATENATE(Z272:AH272)&lt;&gt;"", AG272=""), "Missing 2nd Comment Likes",
IF(AND($AK$3, CONCATENATE(Z272:AH272)&lt;&gt;"", AH272=""), "Missing 2nd Comment Dislikes",
IF(AND(CONCATENATE(Z273:AH273)&lt;&gt;"", Z273=""), "Missing 3rd Comment Source Name",
IF(AND(CONCATENATE(Z273:AH273)&lt;&gt;"", AB273=""), "Missing 3rd Comment Message",
IF(AND($AJ$3, CONCATENATE(Z273:AH273)&lt;&gt;"", AG273=""), "Missing 3rd Comment Likes",
IF(AND($AK$3, CONCATENATE(Z273:AH273)&lt;&gt;"", AH273=""), "Missing 3rd Comment Dislikes", "Valid"
)))))))))))))))))))))))))))))))))</f>
        <v>Unused</v>
      </c>
      <c r="C271" s="246"/>
      <c r="D271" s="262" t="s">
        <v>1314</v>
      </c>
      <c r="E271" s="263"/>
      <c r="F271" s="246"/>
      <c r="G271" s="246"/>
      <c r="H271" s="249"/>
      <c r="I271" s="263"/>
      <c r="J271" s="246"/>
      <c r="K271" s="246"/>
      <c r="L271" s="249"/>
      <c r="M271" s="265"/>
      <c r="N271" s="319"/>
      <c r="O271" s="320"/>
      <c r="P271" s="320"/>
      <c r="Q271" s="321"/>
      <c r="R271" s="322"/>
      <c r="S271" s="320"/>
      <c r="T271" s="320"/>
      <c r="U271" s="321"/>
      <c r="V271" s="322"/>
      <c r="W271" s="320"/>
      <c r="X271" s="320"/>
      <c r="Y271" s="323"/>
      <c r="Z271" s="271"/>
      <c r="AA271" s="249"/>
      <c r="AB271" s="265"/>
      <c r="AC271" s="246"/>
      <c r="AD271" s="246"/>
      <c r="AE271" s="246"/>
      <c r="AF271" s="249"/>
      <c r="AG271" s="274"/>
      <c r="AH271" s="327"/>
      <c r="AI271" s="56"/>
      <c r="AJ271" s="56"/>
      <c r="AK271" s="56"/>
      <c r="AL271" s="56"/>
      <c r="AM271" s="56"/>
      <c r="AN271" s="56"/>
      <c r="AO271" s="56"/>
      <c r="AP271" s="56"/>
      <c r="AQ271" s="56"/>
    </row>
    <row r="272" ht="22.5" customHeight="1">
      <c r="B272" s="277"/>
      <c r="D272" s="278"/>
      <c r="E272" s="277"/>
      <c r="H272" s="273"/>
      <c r="I272" s="277"/>
      <c r="L272" s="273"/>
      <c r="M272" s="277"/>
      <c r="N272" s="279"/>
      <c r="O272" s="280"/>
      <c r="P272" s="280"/>
      <c r="Q272" s="281"/>
      <c r="R272" s="282"/>
      <c r="S272" s="280"/>
      <c r="T272" s="280"/>
      <c r="U272" s="281"/>
      <c r="V272" s="282"/>
      <c r="W272" s="280"/>
      <c r="X272" s="280"/>
      <c r="Y272" s="283"/>
      <c r="Z272" s="284"/>
      <c r="AA272" s="273"/>
      <c r="AB272" s="272"/>
      <c r="AF272" s="273"/>
      <c r="AG272" s="285"/>
      <c r="AH272" s="325"/>
      <c r="AI272" s="56"/>
      <c r="AJ272" s="56"/>
      <c r="AK272" s="56"/>
      <c r="AL272" s="56"/>
      <c r="AM272" s="56"/>
      <c r="AN272" s="56"/>
      <c r="AO272" s="56"/>
      <c r="AP272" s="56"/>
      <c r="AQ272" s="56"/>
    </row>
    <row r="273" ht="22.5" customHeight="1">
      <c r="B273" s="253"/>
      <c r="C273" s="254"/>
      <c r="D273" s="287"/>
      <c r="E273" s="253"/>
      <c r="F273" s="254"/>
      <c r="G273" s="254"/>
      <c r="H273" s="256"/>
      <c r="I273" s="253"/>
      <c r="J273" s="254"/>
      <c r="K273" s="254"/>
      <c r="L273" s="256"/>
      <c r="M273" s="253"/>
      <c r="N273" s="288"/>
      <c r="O273" s="289"/>
      <c r="P273" s="289"/>
      <c r="Q273" s="290"/>
      <c r="R273" s="291"/>
      <c r="S273" s="289"/>
      <c r="T273" s="289"/>
      <c r="U273" s="290"/>
      <c r="V273" s="291"/>
      <c r="W273" s="289"/>
      <c r="X273" s="289"/>
      <c r="Y273" s="292"/>
      <c r="Z273" s="293"/>
      <c r="AA273" s="256"/>
      <c r="AB273" s="294"/>
      <c r="AC273" s="254"/>
      <c r="AD273" s="254"/>
      <c r="AE273" s="254"/>
      <c r="AF273" s="256"/>
      <c r="AG273" s="295"/>
      <c r="AH273" s="324"/>
      <c r="AI273" s="56"/>
      <c r="AJ273" s="56"/>
      <c r="AK273" s="56"/>
      <c r="AL273" s="56"/>
      <c r="AM273" s="56"/>
      <c r="AN273" s="56"/>
      <c r="AO273" s="56"/>
      <c r="AP273" s="56"/>
      <c r="AQ273" s="56"/>
    </row>
    <row r="274" ht="22.5" customHeight="1">
      <c r="B274" s="261" t="str">
        <f>IF(ISBLANK(D274), "Missing ID",
IF(CONCATENATE(E274:AG276)="", "Unused",
IF(AND(ISBLANK(E274), ISBLANK(I274)), "Missing Headline and Content",
IF(ISBLANK(M274), "Missing Is True",
IF(AND(M274&lt;&gt;"Yes", M274&lt;&gt;"No"), "Is True must be Yes or No",
IF(AND($AJ$3, NOT(ISBLANK(N274)), NOT(ISNUMBER(N274))), "Changes to Followers for Likes must be a Number",
IF(AND($AK$3, NOT(ISBLANK(O274)), NOT(ISNUMBER(O274))), "Changes to Followers for Disikes must be a Number",
IF(AND($AL$3, NOT(ISBLANK(P274)), NOT(ISNUMBER(P274))), "Changes to Followers for Shares must be a Number",
IF(AND($AM$3, NOT(ISBLANK(Q274)), NOT(ISNUMBER(Q274))), "Changes to Followers for Flags must be a Number",
IF(AND($AJ$3, NOT(ISBLANK(R274)), NOT(ISNUMBER(R274))), "Changes to Credibility for Likes must be a Number",
IF(AND($AK$3, NOT(ISBLANK(S274)), NOT(ISNUMBER(S274))), "Changes to Credibility for Disikes must be a Number",
IF(AND($AL$3, NOT(ISBLANK(T274)), NOT(ISNUMBER(T274))), "Changes to Credibility for Shares must be a Number",
IF(AND($AM$3, NOT(ISBLANK(U274)), NOT(ISNUMBER(U274))), "Changes to Credibility for Flags must be a Number",
IF(AND($AJ$3, NOT(ISBLANK(V274)), NOT(ISNUMBER(V274))), "Number of Likes must be a Number",
IF(AND($AK$3, NOT(ISBLANK(W274)), NOT(ISNUMBER(W274))), "Number of Disikes must be a Number",
IF(AND($AL$3, NOT(ISBLANK(X274)), NOT(ISNUMBER(X274))), "Number of Shares must be a Number",
IF(AND($AM$3, NOT(ISBLANK(Y274)), NOT(ISNUMBER(Y274))), "Number of Flags must be a Number",
IF(AND($AJ$3, NOT(ISBLANK(V274)), V274&lt;0), "Number of Likes cannot be Negative",
IF(AND($AK$3, NOT(ISBLANK(W274)), W274&lt;0), "Number of Disikes cannot be Negative",
IF(AND($AL$3, NOT(ISBLANK(X274)), X274&lt;0), "Number of Shares cannot be Negative",
IF(AND($AM$3, NOT(ISBLANK(Y274)), Y274&lt;0), "Number of Flags cannot be Negative",
IF(AND(CONCATENATE(Z274:AH274)&lt;&gt;"", Z274=""), "Missing 1st Comment Source Name",
IF(AND(CONCATENATE(Z274:AH274)&lt;&gt;"", AB274=""), "Missing 1st Comment Message",
IF(AND($AJ$3, CONCATENATE(Z274:AH274)&lt;&gt;"", AG274=""), "Missing 1st Comment Likes",
IF(AND($AK$3, CONCATENATE(Z274:AH274)&lt;&gt;"", AH274=""), "Missing 1st Comment Dislikes",
IF(AND(CONCATENATE(Z275:AH275)&lt;&gt;"", Z275=""), "Missing 2nd Comment Source Name",
IF(AND(CONCATENATE(Z275:AH275)&lt;&gt;"", AB275=""), "Missing 2nd Comment Message",
IF(AND($AJ$3, CONCATENATE(Z275:AH275)&lt;&gt;"", AG275=""), "Missing 2nd Comment Likes",
IF(AND($AK$3, CONCATENATE(Z275:AH275)&lt;&gt;"", AH275=""), "Missing 2nd Comment Dislikes",
IF(AND(CONCATENATE(Z276:AH276)&lt;&gt;"", Z276=""), "Missing 3rd Comment Source Name",
IF(AND(CONCATENATE(Z276:AH276)&lt;&gt;"", AB276=""), "Missing 3rd Comment Message",
IF(AND($AJ$3, CONCATENATE(Z276:AH276)&lt;&gt;"", AG276=""), "Missing 3rd Comment Likes",
IF(AND($AK$3, CONCATENATE(Z276:AH276)&lt;&gt;"", AH276=""), "Missing 3rd Comment Dislikes", "Valid"
)))))))))))))))))))))))))))))))))</f>
        <v>Unused</v>
      </c>
      <c r="C274" s="246"/>
      <c r="D274" s="297" t="s">
        <v>1315</v>
      </c>
      <c r="E274" s="298"/>
      <c r="F274" s="246"/>
      <c r="G274" s="246"/>
      <c r="H274" s="249"/>
      <c r="I274" s="298"/>
      <c r="J274" s="246"/>
      <c r="K274" s="246"/>
      <c r="L274" s="249"/>
      <c r="M274" s="300"/>
      <c r="N274" s="301"/>
      <c r="O274" s="302"/>
      <c r="P274" s="302"/>
      <c r="Q274" s="303"/>
      <c r="R274" s="304"/>
      <c r="S274" s="302"/>
      <c r="T274" s="302"/>
      <c r="U274" s="303"/>
      <c r="V274" s="304"/>
      <c r="W274" s="302"/>
      <c r="X274" s="302"/>
      <c r="Y274" s="305"/>
      <c r="Z274" s="306"/>
      <c r="AA274" s="249"/>
      <c r="AB274" s="300"/>
      <c r="AC274" s="246"/>
      <c r="AD274" s="246"/>
      <c r="AE274" s="246"/>
      <c r="AF274" s="249"/>
      <c r="AG274" s="307"/>
      <c r="AH274" s="326"/>
      <c r="AI274" s="56"/>
      <c r="AJ274" s="56"/>
      <c r="AK274" s="56"/>
      <c r="AL274" s="56"/>
      <c r="AM274" s="56"/>
      <c r="AN274" s="56"/>
      <c r="AO274" s="56"/>
      <c r="AP274" s="56"/>
      <c r="AQ274" s="56"/>
    </row>
    <row r="275" ht="22.5" customHeight="1">
      <c r="B275" s="277"/>
      <c r="D275" s="309"/>
      <c r="E275" s="277"/>
      <c r="H275" s="273"/>
      <c r="I275" s="277"/>
      <c r="L275" s="273"/>
      <c r="M275" s="277"/>
      <c r="N275" s="279"/>
      <c r="O275" s="280"/>
      <c r="P275" s="280"/>
      <c r="Q275" s="281"/>
      <c r="R275" s="282"/>
      <c r="S275" s="280"/>
      <c r="T275" s="280"/>
      <c r="U275" s="281"/>
      <c r="V275" s="282"/>
      <c r="W275" s="280"/>
      <c r="X275" s="280"/>
      <c r="Y275" s="283"/>
      <c r="Z275" s="310"/>
      <c r="AA275" s="273"/>
      <c r="AB275" s="311"/>
      <c r="AF275" s="273"/>
      <c r="AG275" s="312"/>
      <c r="AH275" s="313"/>
      <c r="AI275" s="56"/>
      <c r="AJ275" s="56"/>
      <c r="AK275" s="56"/>
      <c r="AL275" s="56"/>
      <c r="AM275" s="56"/>
      <c r="AN275" s="56"/>
      <c r="AO275" s="56"/>
      <c r="AP275" s="56"/>
      <c r="AQ275" s="56"/>
    </row>
    <row r="276" ht="22.5" customHeight="1">
      <c r="B276" s="253"/>
      <c r="C276" s="254"/>
      <c r="D276" s="314"/>
      <c r="E276" s="253"/>
      <c r="F276" s="254"/>
      <c r="G276" s="254"/>
      <c r="H276" s="256"/>
      <c r="I276" s="253"/>
      <c r="J276" s="254"/>
      <c r="K276" s="254"/>
      <c r="L276" s="256"/>
      <c r="M276" s="253"/>
      <c r="N276" s="288"/>
      <c r="O276" s="289"/>
      <c r="P276" s="289"/>
      <c r="Q276" s="290"/>
      <c r="R276" s="291"/>
      <c r="S276" s="289"/>
      <c r="T276" s="289"/>
      <c r="U276" s="290"/>
      <c r="V276" s="291"/>
      <c r="W276" s="289"/>
      <c r="X276" s="289"/>
      <c r="Y276" s="292"/>
      <c r="Z276" s="315"/>
      <c r="AA276" s="256"/>
      <c r="AB276" s="316"/>
      <c r="AC276" s="254"/>
      <c r="AD276" s="254"/>
      <c r="AE276" s="254"/>
      <c r="AF276" s="256"/>
      <c r="AG276" s="317"/>
      <c r="AH276" s="318"/>
      <c r="AI276" s="56"/>
      <c r="AJ276" s="56"/>
      <c r="AK276" s="56"/>
      <c r="AL276" s="56"/>
      <c r="AM276" s="56"/>
      <c r="AN276" s="56"/>
      <c r="AO276" s="56"/>
      <c r="AP276" s="56"/>
      <c r="AQ276" s="56"/>
    </row>
    <row r="277" ht="22.5" customHeight="1">
      <c r="B277" s="261" t="str">
        <f>IF(ISBLANK(D277), "Missing ID",
IF(CONCATENATE(E277:AG279)="", "Unused",
IF(AND(ISBLANK(E277), ISBLANK(I277)), "Missing Headline and Content",
IF(ISBLANK(M277), "Missing Is True",
IF(AND(M277&lt;&gt;"Yes", M277&lt;&gt;"No"), "Is True must be Yes or No",
IF(AND($AJ$3, NOT(ISBLANK(N277)), NOT(ISNUMBER(N277))), "Changes to Followers for Likes must be a Number",
IF(AND($AK$3, NOT(ISBLANK(O277)), NOT(ISNUMBER(O277))), "Changes to Followers for Disikes must be a Number",
IF(AND($AL$3, NOT(ISBLANK(P277)), NOT(ISNUMBER(P277))), "Changes to Followers for Shares must be a Number",
IF(AND($AM$3, NOT(ISBLANK(Q277)), NOT(ISNUMBER(Q277))), "Changes to Followers for Flags must be a Number",
IF(AND($AJ$3, NOT(ISBLANK(R277)), NOT(ISNUMBER(R277))), "Changes to Credibility for Likes must be a Number",
IF(AND($AK$3, NOT(ISBLANK(S277)), NOT(ISNUMBER(S277))), "Changes to Credibility for Disikes must be a Number",
IF(AND($AL$3, NOT(ISBLANK(T277)), NOT(ISNUMBER(T277))), "Changes to Credibility for Shares must be a Number",
IF(AND($AM$3, NOT(ISBLANK(U277)), NOT(ISNUMBER(U277))), "Changes to Credibility for Flags must be a Number",
IF(AND($AJ$3, NOT(ISBLANK(V277)), NOT(ISNUMBER(V277))), "Number of Likes must be a Number",
IF(AND($AK$3, NOT(ISBLANK(W277)), NOT(ISNUMBER(W277))), "Number of Disikes must be a Number",
IF(AND($AL$3, NOT(ISBLANK(X277)), NOT(ISNUMBER(X277))), "Number of Shares must be a Number",
IF(AND($AM$3, NOT(ISBLANK(Y277)), NOT(ISNUMBER(Y277))), "Number of Flags must be a Number",
IF(AND($AJ$3, NOT(ISBLANK(V277)), V277&lt;0), "Number of Likes cannot be Negative",
IF(AND($AK$3, NOT(ISBLANK(W277)), W277&lt;0), "Number of Disikes cannot be Negative",
IF(AND($AL$3, NOT(ISBLANK(X277)), X277&lt;0), "Number of Shares cannot be Negative",
IF(AND($AM$3, NOT(ISBLANK(Y277)), Y277&lt;0), "Number of Flags cannot be Negative",
IF(AND(CONCATENATE(Z277:AH277)&lt;&gt;"", Z277=""), "Missing 1st Comment Source Name",
IF(AND(CONCATENATE(Z277:AH277)&lt;&gt;"", AB277=""), "Missing 1st Comment Message",
IF(AND($AJ$3, CONCATENATE(Z277:AH277)&lt;&gt;"", AG277=""), "Missing 1st Comment Likes",
IF(AND($AK$3, CONCATENATE(Z277:AH277)&lt;&gt;"", AH277=""), "Missing 1st Comment Dislikes",
IF(AND(CONCATENATE(Z278:AH278)&lt;&gt;"", Z278=""), "Missing 2nd Comment Source Name",
IF(AND(CONCATENATE(Z278:AH278)&lt;&gt;"", AB278=""), "Missing 2nd Comment Message",
IF(AND($AJ$3, CONCATENATE(Z278:AH278)&lt;&gt;"", AG278=""), "Missing 2nd Comment Likes",
IF(AND($AK$3, CONCATENATE(Z278:AH278)&lt;&gt;"", AH278=""), "Missing 2nd Comment Dislikes",
IF(AND(CONCATENATE(Z279:AH279)&lt;&gt;"", Z279=""), "Missing 3rd Comment Source Name",
IF(AND(CONCATENATE(Z279:AH279)&lt;&gt;"", AB279=""), "Missing 3rd Comment Message",
IF(AND($AJ$3, CONCATENATE(Z279:AH279)&lt;&gt;"", AG279=""), "Missing 3rd Comment Likes",
IF(AND($AK$3, CONCATENATE(Z279:AH279)&lt;&gt;"", AH279=""), "Missing 3rd Comment Dislikes", "Valid"
)))))))))))))))))))))))))))))))))</f>
        <v>Unused</v>
      </c>
      <c r="C277" s="246"/>
      <c r="D277" s="262" t="s">
        <v>1316</v>
      </c>
      <c r="E277" s="263"/>
      <c r="F277" s="246"/>
      <c r="G277" s="246"/>
      <c r="H277" s="249"/>
      <c r="I277" s="263"/>
      <c r="J277" s="246"/>
      <c r="K277" s="246"/>
      <c r="L277" s="249"/>
      <c r="M277" s="265"/>
      <c r="N277" s="319"/>
      <c r="O277" s="320"/>
      <c r="P277" s="320"/>
      <c r="Q277" s="321"/>
      <c r="R277" s="322"/>
      <c r="S277" s="320"/>
      <c r="T277" s="320"/>
      <c r="U277" s="321"/>
      <c r="V277" s="322"/>
      <c r="W277" s="320"/>
      <c r="X277" s="320"/>
      <c r="Y277" s="323"/>
      <c r="Z277" s="271"/>
      <c r="AA277" s="249"/>
      <c r="AB277" s="265"/>
      <c r="AC277" s="246"/>
      <c r="AD277" s="246"/>
      <c r="AE277" s="246"/>
      <c r="AF277" s="249"/>
      <c r="AG277" s="274"/>
      <c r="AH277" s="327"/>
      <c r="AI277" s="56"/>
      <c r="AJ277" s="56"/>
      <c r="AK277" s="56"/>
      <c r="AL277" s="56"/>
      <c r="AM277" s="56"/>
      <c r="AN277" s="56"/>
      <c r="AO277" s="56"/>
      <c r="AP277" s="56"/>
      <c r="AQ277" s="56"/>
    </row>
    <row r="278" ht="22.5" customHeight="1">
      <c r="B278" s="277"/>
      <c r="D278" s="278"/>
      <c r="E278" s="277"/>
      <c r="H278" s="273"/>
      <c r="I278" s="277"/>
      <c r="L278" s="273"/>
      <c r="M278" s="277"/>
      <c r="N278" s="279"/>
      <c r="O278" s="280"/>
      <c r="P278" s="280"/>
      <c r="Q278" s="281"/>
      <c r="R278" s="282"/>
      <c r="S278" s="280"/>
      <c r="T278" s="280"/>
      <c r="U278" s="281"/>
      <c r="V278" s="282"/>
      <c r="W278" s="280"/>
      <c r="X278" s="280"/>
      <c r="Y278" s="283"/>
      <c r="Z278" s="284"/>
      <c r="AA278" s="273"/>
      <c r="AB278" s="272"/>
      <c r="AF278" s="273"/>
      <c r="AG278" s="285"/>
      <c r="AH278" s="325"/>
      <c r="AI278" s="56"/>
      <c r="AJ278" s="56"/>
      <c r="AK278" s="56"/>
      <c r="AL278" s="56"/>
      <c r="AM278" s="56"/>
      <c r="AN278" s="56"/>
      <c r="AO278" s="56"/>
      <c r="AP278" s="56"/>
      <c r="AQ278" s="56"/>
    </row>
    <row r="279" ht="22.5" customHeight="1">
      <c r="B279" s="253"/>
      <c r="C279" s="254"/>
      <c r="D279" s="287"/>
      <c r="E279" s="253"/>
      <c r="F279" s="254"/>
      <c r="G279" s="254"/>
      <c r="H279" s="256"/>
      <c r="I279" s="253"/>
      <c r="J279" s="254"/>
      <c r="K279" s="254"/>
      <c r="L279" s="256"/>
      <c r="M279" s="253"/>
      <c r="N279" s="288"/>
      <c r="O279" s="289"/>
      <c r="P279" s="289"/>
      <c r="Q279" s="290"/>
      <c r="R279" s="291"/>
      <c r="S279" s="289"/>
      <c r="T279" s="289"/>
      <c r="U279" s="290"/>
      <c r="V279" s="291"/>
      <c r="W279" s="289"/>
      <c r="X279" s="289"/>
      <c r="Y279" s="292"/>
      <c r="Z279" s="293"/>
      <c r="AA279" s="256"/>
      <c r="AB279" s="294"/>
      <c r="AC279" s="254"/>
      <c r="AD279" s="254"/>
      <c r="AE279" s="254"/>
      <c r="AF279" s="256"/>
      <c r="AG279" s="295"/>
      <c r="AH279" s="324"/>
      <c r="AI279" s="56"/>
      <c r="AJ279" s="56"/>
      <c r="AK279" s="56"/>
      <c r="AL279" s="56"/>
      <c r="AM279" s="56"/>
      <c r="AN279" s="56"/>
      <c r="AO279" s="56"/>
      <c r="AP279" s="56"/>
      <c r="AQ279" s="56"/>
    </row>
    <row r="280" ht="22.5" customHeight="1">
      <c r="B280" s="261" t="str">
        <f>IF(ISBLANK(D280), "Missing ID",
IF(CONCATENATE(E280:AG282)="", "Unused",
IF(AND(ISBLANK(E280), ISBLANK(I280)), "Missing Headline and Content",
IF(ISBLANK(M280), "Missing Is True",
IF(AND(M280&lt;&gt;"Yes", M280&lt;&gt;"No"), "Is True must be Yes or No",
IF(AND($AJ$3, NOT(ISBLANK(N280)), NOT(ISNUMBER(N280))), "Changes to Followers for Likes must be a Number",
IF(AND($AK$3, NOT(ISBLANK(O280)), NOT(ISNUMBER(O280))), "Changes to Followers for Disikes must be a Number",
IF(AND($AL$3, NOT(ISBLANK(P280)), NOT(ISNUMBER(P280))), "Changes to Followers for Shares must be a Number",
IF(AND($AM$3, NOT(ISBLANK(Q280)), NOT(ISNUMBER(Q280))), "Changes to Followers for Flags must be a Number",
IF(AND($AJ$3, NOT(ISBLANK(R280)), NOT(ISNUMBER(R280))), "Changes to Credibility for Likes must be a Number",
IF(AND($AK$3, NOT(ISBLANK(S280)), NOT(ISNUMBER(S280))), "Changes to Credibility for Disikes must be a Number",
IF(AND($AL$3, NOT(ISBLANK(T280)), NOT(ISNUMBER(T280))), "Changes to Credibility for Shares must be a Number",
IF(AND($AM$3, NOT(ISBLANK(U280)), NOT(ISNUMBER(U280))), "Changes to Credibility for Flags must be a Number",
IF(AND($AJ$3, NOT(ISBLANK(V280)), NOT(ISNUMBER(V280))), "Number of Likes must be a Number",
IF(AND($AK$3, NOT(ISBLANK(W280)), NOT(ISNUMBER(W280))), "Number of Disikes must be a Number",
IF(AND($AL$3, NOT(ISBLANK(X280)), NOT(ISNUMBER(X280))), "Number of Shares must be a Number",
IF(AND($AM$3, NOT(ISBLANK(Y280)), NOT(ISNUMBER(Y280))), "Number of Flags must be a Number",
IF(AND($AJ$3, NOT(ISBLANK(V280)), V280&lt;0), "Number of Likes cannot be Negative",
IF(AND($AK$3, NOT(ISBLANK(W280)), W280&lt;0), "Number of Disikes cannot be Negative",
IF(AND($AL$3, NOT(ISBLANK(X280)), X280&lt;0), "Number of Shares cannot be Negative",
IF(AND($AM$3, NOT(ISBLANK(Y280)), Y280&lt;0), "Number of Flags cannot be Negative",
IF(AND(CONCATENATE(Z280:AH280)&lt;&gt;"", Z280=""), "Missing 1st Comment Source Name",
IF(AND(CONCATENATE(Z280:AH280)&lt;&gt;"", AB280=""), "Missing 1st Comment Message",
IF(AND($AJ$3, CONCATENATE(Z280:AH280)&lt;&gt;"", AG280=""), "Missing 1st Comment Likes",
IF(AND($AK$3, CONCATENATE(Z280:AH280)&lt;&gt;"", AH280=""), "Missing 1st Comment Dislikes",
IF(AND(CONCATENATE(Z281:AH281)&lt;&gt;"", Z281=""), "Missing 2nd Comment Source Name",
IF(AND(CONCATENATE(Z281:AH281)&lt;&gt;"", AB281=""), "Missing 2nd Comment Message",
IF(AND($AJ$3, CONCATENATE(Z281:AH281)&lt;&gt;"", AG281=""), "Missing 2nd Comment Likes",
IF(AND($AK$3, CONCATENATE(Z281:AH281)&lt;&gt;"", AH281=""), "Missing 2nd Comment Dislikes",
IF(AND(CONCATENATE(Z282:AH282)&lt;&gt;"", Z282=""), "Missing 3rd Comment Source Name",
IF(AND(CONCATENATE(Z282:AH282)&lt;&gt;"", AB282=""), "Missing 3rd Comment Message",
IF(AND($AJ$3, CONCATENATE(Z282:AH282)&lt;&gt;"", AG282=""), "Missing 3rd Comment Likes",
IF(AND($AK$3, CONCATENATE(Z282:AH282)&lt;&gt;"", AH282=""), "Missing 3rd Comment Dislikes", "Valid"
)))))))))))))))))))))))))))))))))</f>
        <v>Unused</v>
      </c>
      <c r="C280" s="246"/>
      <c r="D280" s="297" t="s">
        <v>1317</v>
      </c>
      <c r="E280" s="298"/>
      <c r="F280" s="246"/>
      <c r="G280" s="246"/>
      <c r="H280" s="249"/>
      <c r="I280" s="298"/>
      <c r="J280" s="246"/>
      <c r="K280" s="246"/>
      <c r="L280" s="249"/>
      <c r="M280" s="300"/>
      <c r="N280" s="301"/>
      <c r="O280" s="302"/>
      <c r="P280" s="302"/>
      <c r="Q280" s="303"/>
      <c r="R280" s="304"/>
      <c r="S280" s="302"/>
      <c r="T280" s="302"/>
      <c r="U280" s="303"/>
      <c r="V280" s="304"/>
      <c r="W280" s="302"/>
      <c r="X280" s="302"/>
      <c r="Y280" s="305"/>
      <c r="Z280" s="306"/>
      <c r="AA280" s="249"/>
      <c r="AB280" s="300"/>
      <c r="AC280" s="246"/>
      <c r="AD280" s="246"/>
      <c r="AE280" s="246"/>
      <c r="AF280" s="249"/>
      <c r="AG280" s="307"/>
      <c r="AH280" s="326"/>
      <c r="AI280" s="56"/>
      <c r="AJ280" s="56"/>
      <c r="AK280" s="56"/>
      <c r="AL280" s="56"/>
      <c r="AM280" s="56"/>
      <c r="AN280" s="56"/>
      <c r="AO280" s="56"/>
      <c r="AP280" s="56"/>
      <c r="AQ280" s="56"/>
    </row>
    <row r="281" ht="22.5" customHeight="1">
      <c r="B281" s="277"/>
      <c r="D281" s="309"/>
      <c r="E281" s="277"/>
      <c r="H281" s="273"/>
      <c r="I281" s="277"/>
      <c r="L281" s="273"/>
      <c r="M281" s="277"/>
      <c r="N281" s="279"/>
      <c r="O281" s="280"/>
      <c r="P281" s="280"/>
      <c r="Q281" s="281"/>
      <c r="R281" s="282"/>
      <c r="S281" s="280"/>
      <c r="T281" s="280"/>
      <c r="U281" s="281"/>
      <c r="V281" s="282"/>
      <c r="W281" s="280"/>
      <c r="X281" s="280"/>
      <c r="Y281" s="283"/>
      <c r="Z281" s="310"/>
      <c r="AA281" s="273"/>
      <c r="AB281" s="311"/>
      <c r="AF281" s="273"/>
      <c r="AG281" s="312"/>
      <c r="AH281" s="313"/>
      <c r="AI281" s="56"/>
      <c r="AJ281" s="56"/>
      <c r="AK281" s="56"/>
      <c r="AL281" s="56"/>
      <c r="AM281" s="56"/>
      <c r="AN281" s="56"/>
      <c r="AO281" s="56"/>
      <c r="AP281" s="56"/>
      <c r="AQ281" s="56"/>
    </row>
    <row r="282" ht="22.5" customHeight="1">
      <c r="B282" s="253"/>
      <c r="C282" s="254"/>
      <c r="D282" s="314"/>
      <c r="E282" s="253"/>
      <c r="F282" s="254"/>
      <c r="G282" s="254"/>
      <c r="H282" s="256"/>
      <c r="I282" s="253"/>
      <c r="J282" s="254"/>
      <c r="K282" s="254"/>
      <c r="L282" s="256"/>
      <c r="M282" s="253"/>
      <c r="N282" s="288"/>
      <c r="O282" s="289"/>
      <c r="P282" s="289"/>
      <c r="Q282" s="290"/>
      <c r="R282" s="291"/>
      <c r="S282" s="289"/>
      <c r="T282" s="289"/>
      <c r="U282" s="290"/>
      <c r="V282" s="291"/>
      <c r="W282" s="289"/>
      <c r="X282" s="289"/>
      <c r="Y282" s="292"/>
      <c r="Z282" s="315"/>
      <c r="AA282" s="256"/>
      <c r="AB282" s="316"/>
      <c r="AC282" s="254"/>
      <c r="AD282" s="254"/>
      <c r="AE282" s="254"/>
      <c r="AF282" s="256"/>
      <c r="AG282" s="317"/>
      <c r="AH282" s="318"/>
      <c r="AI282" s="56"/>
      <c r="AJ282" s="56"/>
      <c r="AK282" s="56"/>
      <c r="AL282" s="56"/>
      <c r="AM282" s="56"/>
      <c r="AN282" s="56"/>
      <c r="AO282" s="56"/>
      <c r="AP282" s="56"/>
      <c r="AQ282" s="56"/>
    </row>
    <row r="283" ht="22.5" customHeight="1">
      <c r="B283" s="261" t="str">
        <f>IF(ISBLANK(D283), "Missing ID",
IF(CONCATENATE(E283:AG285)="", "Unused",
IF(AND(ISBLANK(E283), ISBLANK(I283)), "Missing Headline and Content",
IF(ISBLANK(M283), "Missing Is True",
IF(AND(M283&lt;&gt;"Yes", M283&lt;&gt;"No"), "Is True must be Yes or No",
IF(AND($AJ$3, NOT(ISBLANK(N283)), NOT(ISNUMBER(N283))), "Changes to Followers for Likes must be a Number",
IF(AND($AK$3, NOT(ISBLANK(O283)), NOT(ISNUMBER(O283))), "Changes to Followers for Disikes must be a Number",
IF(AND($AL$3, NOT(ISBLANK(P283)), NOT(ISNUMBER(P283))), "Changes to Followers for Shares must be a Number",
IF(AND($AM$3, NOT(ISBLANK(Q283)), NOT(ISNUMBER(Q283))), "Changes to Followers for Flags must be a Number",
IF(AND($AJ$3, NOT(ISBLANK(R283)), NOT(ISNUMBER(R283))), "Changes to Credibility for Likes must be a Number",
IF(AND($AK$3, NOT(ISBLANK(S283)), NOT(ISNUMBER(S283))), "Changes to Credibility for Disikes must be a Number",
IF(AND($AL$3, NOT(ISBLANK(T283)), NOT(ISNUMBER(T283))), "Changes to Credibility for Shares must be a Number",
IF(AND($AM$3, NOT(ISBLANK(U283)), NOT(ISNUMBER(U283))), "Changes to Credibility for Flags must be a Number",
IF(AND($AJ$3, NOT(ISBLANK(V283)), NOT(ISNUMBER(V283))), "Number of Likes must be a Number",
IF(AND($AK$3, NOT(ISBLANK(W283)), NOT(ISNUMBER(W283))), "Number of Disikes must be a Number",
IF(AND($AL$3, NOT(ISBLANK(X283)), NOT(ISNUMBER(X283))), "Number of Shares must be a Number",
IF(AND($AM$3, NOT(ISBLANK(Y283)), NOT(ISNUMBER(Y283))), "Number of Flags must be a Number",
IF(AND($AJ$3, NOT(ISBLANK(V283)), V283&lt;0), "Number of Likes cannot be Negative",
IF(AND($AK$3, NOT(ISBLANK(W283)), W283&lt;0), "Number of Disikes cannot be Negative",
IF(AND($AL$3, NOT(ISBLANK(X283)), X283&lt;0), "Number of Shares cannot be Negative",
IF(AND($AM$3, NOT(ISBLANK(Y283)), Y283&lt;0), "Number of Flags cannot be Negative",
IF(AND(CONCATENATE(Z283:AH283)&lt;&gt;"", Z283=""), "Missing 1st Comment Source Name",
IF(AND(CONCATENATE(Z283:AH283)&lt;&gt;"", AB283=""), "Missing 1st Comment Message",
IF(AND($AJ$3, CONCATENATE(Z283:AH283)&lt;&gt;"", AG283=""), "Missing 1st Comment Likes",
IF(AND($AK$3, CONCATENATE(Z283:AH283)&lt;&gt;"", AH283=""), "Missing 1st Comment Dislikes",
IF(AND(CONCATENATE(Z284:AH284)&lt;&gt;"", Z284=""), "Missing 2nd Comment Source Name",
IF(AND(CONCATENATE(Z284:AH284)&lt;&gt;"", AB284=""), "Missing 2nd Comment Message",
IF(AND($AJ$3, CONCATENATE(Z284:AH284)&lt;&gt;"", AG284=""), "Missing 2nd Comment Likes",
IF(AND($AK$3, CONCATENATE(Z284:AH284)&lt;&gt;"", AH284=""), "Missing 2nd Comment Dislikes",
IF(AND(CONCATENATE(Z285:AH285)&lt;&gt;"", Z285=""), "Missing 3rd Comment Source Name",
IF(AND(CONCATENATE(Z285:AH285)&lt;&gt;"", AB285=""), "Missing 3rd Comment Message",
IF(AND($AJ$3, CONCATENATE(Z285:AH285)&lt;&gt;"", AG285=""), "Missing 3rd Comment Likes",
IF(AND($AK$3, CONCATENATE(Z285:AH285)&lt;&gt;"", AH285=""), "Missing 3rd Comment Dislikes", "Valid"
)))))))))))))))))))))))))))))))))</f>
        <v>Unused</v>
      </c>
      <c r="C283" s="246"/>
      <c r="D283" s="262" t="s">
        <v>1318</v>
      </c>
      <c r="E283" s="263"/>
      <c r="F283" s="246"/>
      <c r="G283" s="246"/>
      <c r="H283" s="249"/>
      <c r="I283" s="263"/>
      <c r="J283" s="246"/>
      <c r="K283" s="246"/>
      <c r="L283" s="249"/>
      <c r="M283" s="265"/>
      <c r="N283" s="319"/>
      <c r="O283" s="320"/>
      <c r="P283" s="320"/>
      <c r="Q283" s="321"/>
      <c r="R283" s="322"/>
      <c r="S283" s="320"/>
      <c r="T283" s="320"/>
      <c r="U283" s="321"/>
      <c r="V283" s="322"/>
      <c r="W283" s="320"/>
      <c r="X283" s="320"/>
      <c r="Y283" s="323"/>
      <c r="Z283" s="271"/>
      <c r="AA283" s="249"/>
      <c r="AB283" s="265"/>
      <c r="AC283" s="246"/>
      <c r="AD283" s="246"/>
      <c r="AE283" s="246"/>
      <c r="AF283" s="249"/>
      <c r="AG283" s="274"/>
      <c r="AH283" s="327"/>
      <c r="AI283" s="56"/>
      <c r="AJ283" s="56"/>
      <c r="AK283" s="56"/>
      <c r="AL283" s="56"/>
      <c r="AM283" s="56"/>
      <c r="AN283" s="56"/>
      <c r="AO283" s="56"/>
      <c r="AP283" s="56"/>
      <c r="AQ283" s="56"/>
    </row>
    <row r="284" ht="22.5" customHeight="1">
      <c r="B284" s="277"/>
      <c r="D284" s="278"/>
      <c r="E284" s="277"/>
      <c r="H284" s="273"/>
      <c r="I284" s="277"/>
      <c r="L284" s="273"/>
      <c r="M284" s="277"/>
      <c r="N284" s="279"/>
      <c r="O284" s="280"/>
      <c r="P284" s="280"/>
      <c r="Q284" s="281"/>
      <c r="R284" s="282"/>
      <c r="S284" s="280"/>
      <c r="T284" s="280"/>
      <c r="U284" s="281"/>
      <c r="V284" s="282"/>
      <c r="W284" s="280"/>
      <c r="X284" s="280"/>
      <c r="Y284" s="283"/>
      <c r="Z284" s="284"/>
      <c r="AA284" s="273"/>
      <c r="AB284" s="272"/>
      <c r="AF284" s="273"/>
      <c r="AG284" s="285"/>
      <c r="AH284" s="325"/>
      <c r="AI284" s="56"/>
      <c r="AJ284" s="56"/>
      <c r="AK284" s="56"/>
      <c r="AL284" s="56"/>
      <c r="AM284" s="56"/>
      <c r="AN284" s="56"/>
      <c r="AO284" s="56"/>
      <c r="AP284" s="56"/>
      <c r="AQ284" s="56"/>
    </row>
    <row r="285" ht="22.5" customHeight="1">
      <c r="B285" s="253"/>
      <c r="C285" s="254"/>
      <c r="D285" s="287"/>
      <c r="E285" s="253"/>
      <c r="F285" s="254"/>
      <c r="G285" s="254"/>
      <c r="H285" s="256"/>
      <c r="I285" s="253"/>
      <c r="J285" s="254"/>
      <c r="K285" s="254"/>
      <c r="L285" s="256"/>
      <c r="M285" s="253"/>
      <c r="N285" s="288"/>
      <c r="O285" s="289"/>
      <c r="P285" s="289"/>
      <c r="Q285" s="290"/>
      <c r="R285" s="291"/>
      <c r="S285" s="289"/>
      <c r="T285" s="289"/>
      <c r="U285" s="290"/>
      <c r="V285" s="291"/>
      <c r="W285" s="289"/>
      <c r="X285" s="289"/>
      <c r="Y285" s="292"/>
      <c r="Z285" s="293"/>
      <c r="AA285" s="256"/>
      <c r="AB285" s="294"/>
      <c r="AC285" s="254"/>
      <c r="AD285" s="254"/>
      <c r="AE285" s="254"/>
      <c r="AF285" s="256"/>
      <c r="AG285" s="295"/>
      <c r="AH285" s="324"/>
      <c r="AI285" s="56"/>
      <c r="AJ285" s="56"/>
      <c r="AK285" s="56"/>
      <c r="AL285" s="56"/>
      <c r="AM285" s="56"/>
      <c r="AN285" s="56"/>
      <c r="AO285" s="56"/>
      <c r="AP285" s="56"/>
      <c r="AQ285" s="56"/>
    </row>
    <row r="286" ht="22.5" customHeight="1">
      <c r="B286" s="261" t="str">
        <f>IF(ISBLANK(D286), "Missing ID",
IF(CONCATENATE(E286:AG288)="", "Unused",
IF(AND(ISBLANK(E286), ISBLANK(I286)), "Missing Headline and Content",
IF(ISBLANK(M286), "Missing Is True",
IF(AND(M286&lt;&gt;"Yes", M286&lt;&gt;"No"), "Is True must be Yes or No",
IF(AND($AJ$3, NOT(ISBLANK(N286)), NOT(ISNUMBER(N286))), "Changes to Followers for Likes must be a Number",
IF(AND($AK$3, NOT(ISBLANK(O286)), NOT(ISNUMBER(O286))), "Changes to Followers for Disikes must be a Number",
IF(AND($AL$3, NOT(ISBLANK(P286)), NOT(ISNUMBER(P286))), "Changes to Followers for Shares must be a Number",
IF(AND($AM$3, NOT(ISBLANK(Q286)), NOT(ISNUMBER(Q286))), "Changes to Followers for Flags must be a Number",
IF(AND($AJ$3, NOT(ISBLANK(R286)), NOT(ISNUMBER(R286))), "Changes to Credibility for Likes must be a Number",
IF(AND($AK$3, NOT(ISBLANK(S286)), NOT(ISNUMBER(S286))), "Changes to Credibility for Disikes must be a Number",
IF(AND($AL$3, NOT(ISBLANK(T286)), NOT(ISNUMBER(T286))), "Changes to Credibility for Shares must be a Number",
IF(AND($AM$3, NOT(ISBLANK(U286)), NOT(ISNUMBER(U286))), "Changes to Credibility for Flags must be a Number",
IF(AND($AJ$3, NOT(ISBLANK(V286)), NOT(ISNUMBER(V286))), "Number of Likes must be a Number",
IF(AND($AK$3, NOT(ISBLANK(W286)), NOT(ISNUMBER(W286))), "Number of Disikes must be a Number",
IF(AND($AL$3, NOT(ISBLANK(X286)), NOT(ISNUMBER(X286))), "Number of Shares must be a Number",
IF(AND($AM$3, NOT(ISBLANK(Y286)), NOT(ISNUMBER(Y286))), "Number of Flags must be a Number",
IF(AND($AJ$3, NOT(ISBLANK(V286)), V286&lt;0), "Number of Likes cannot be Negative",
IF(AND($AK$3, NOT(ISBLANK(W286)), W286&lt;0), "Number of Disikes cannot be Negative",
IF(AND($AL$3, NOT(ISBLANK(X286)), X286&lt;0), "Number of Shares cannot be Negative",
IF(AND($AM$3, NOT(ISBLANK(Y286)), Y286&lt;0), "Number of Flags cannot be Negative",
IF(AND(CONCATENATE(Z286:AH286)&lt;&gt;"", Z286=""), "Missing 1st Comment Source Name",
IF(AND(CONCATENATE(Z286:AH286)&lt;&gt;"", AB286=""), "Missing 1st Comment Message",
IF(AND($AJ$3, CONCATENATE(Z286:AH286)&lt;&gt;"", AG286=""), "Missing 1st Comment Likes",
IF(AND($AK$3, CONCATENATE(Z286:AH286)&lt;&gt;"", AH286=""), "Missing 1st Comment Dislikes",
IF(AND(CONCATENATE(Z287:AH287)&lt;&gt;"", Z287=""), "Missing 2nd Comment Source Name",
IF(AND(CONCATENATE(Z287:AH287)&lt;&gt;"", AB287=""), "Missing 2nd Comment Message",
IF(AND($AJ$3, CONCATENATE(Z287:AH287)&lt;&gt;"", AG287=""), "Missing 2nd Comment Likes",
IF(AND($AK$3, CONCATENATE(Z287:AH287)&lt;&gt;"", AH287=""), "Missing 2nd Comment Dislikes",
IF(AND(CONCATENATE(Z288:AH288)&lt;&gt;"", Z288=""), "Missing 3rd Comment Source Name",
IF(AND(CONCATENATE(Z288:AH288)&lt;&gt;"", AB288=""), "Missing 3rd Comment Message",
IF(AND($AJ$3, CONCATENATE(Z288:AH288)&lt;&gt;"", AG288=""), "Missing 3rd Comment Likes",
IF(AND($AK$3, CONCATENATE(Z288:AH288)&lt;&gt;"", AH288=""), "Missing 3rd Comment Dislikes", "Valid"
)))))))))))))))))))))))))))))))))</f>
        <v>Unused</v>
      </c>
      <c r="C286" s="246"/>
      <c r="D286" s="297" t="s">
        <v>1319</v>
      </c>
      <c r="E286" s="298"/>
      <c r="F286" s="246"/>
      <c r="G286" s="246"/>
      <c r="H286" s="249"/>
      <c r="I286" s="298"/>
      <c r="J286" s="246"/>
      <c r="K286" s="246"/>
      <c r="L286" s="249"/>
      <c r="M286" s="300"/>
      <c r="N286" s="301"/>
      <c r="O286" s="302"/>
      <c r="P286" s="302"/>
      <c r="Q286" s="303"/>
      <c r="R286" s="304"/>
      <c r="S286" s="302"/>
      <c r="T286" s="302"/>
      <c r="U286" s="303"/>
      <c r="V286" s="304"/>
      <c r="W286" s="302"/>
      <c r="X286" s="302"/>
      <c r="Y286" s="305"/>
      <c r="Z286" s="306"/>
      <c r="AA286" s="249"/>
      <c r="AB286" s="300"/>
      <c r="AC286" s="246"/>
      <c r="AD286" s="246"/>
      <c r="AE286" s="246"/>
      <c r="AF286" s="249"/>
      <c r="AG286" s="307"/>
      <c r="AH286" s="326"/>
      <c r="AI286" s="56"/>
      <c r="AJ286" s="56"/>
      <c r="AK286" s="56"/>
      <c r="AL286" s="56"/>
      <c r="AM286" s="56"/>
      <c r="AN286" s="56"/>
      <c r="AO286" s="56"/>
      <c r="AP286" s="56"/>
      <c r="AQ286" s="56"/>
    </row>
    <row r="287" ht="22.5" customHeight="1">
      <c r="B287" s="277"/>
      <c r="D287" s="309"/>
      <c r="E287" s="277"/>
      <c r="H287" s="273"/>
      <c r="I287" s="277"/>
      <c r="L287" s="273"/>
      <c r="M287" s="277"/>
      <c r="N287" s="279"/>
      <c r="O287" s="280"/>
      <c r="P287" s="280"/>
      <c r="Q287" s="281"/>
      <c r="R287" s="282"/>
      <c r="S287" s="280"/>
      <c r="T287" s="280"/>
      <c r="U287" s="281"/>
      <c r="V287" s="282"/>
      <c r="W287" s="280"/>
      <c r="X287" s="280"/>
      <c r="Y287" s="283"/>
      <c r="Z287" s="310"/>
      <c r="AA287" s="273"/>
      <c r="AB287" s="311"/>
      <c r="AF287" s="273"/>
      <c r="AG287" s="312"/>
      <c r="AH287" s="313"/>
      <c r="AI287" s="56"/>
      <c r="AJ287" s="56"/>
      <c r="AK287" s="56"/>
      <c r="AL287" s="56"/>
      <c r="AM287" s="56"/>
      <c r="AN287" s="56"/>
      <c r="AO287" s="56"/>
      <c r="AP287" s="56"/>
      <c r="AQ287" s="56"/>
    </row>
    <row r="288" ht="22.5" customHeight="1">
      <c r="B288" s="253"/>
      <c r="C288" s="254"/>
      <c r="D288" s="314"/>
      <c r="E288" s="253"/>
      <c r="F288" s="254"/>
      <c r="G288" s="254"/>
      <c r="H288" s="256"/>
      <c r="I288" s="253"/>
      <c r="J288" s="254"/>
      <c r="K288" s="254"/>
      <c r="L288" s="256"/>
      <c r="M288" s="253"/>
      <c r="N288" s="288"/>
      <c r="O288" s="289"/>
      <c r="P288" s="289"/>
      <c r="Q288" s="290"/>
      <c r="R288" s="291"/>
      <c r="S288" s="289"/>
      <c r="T288" s="289"/>
      <c r="U288" s="290"/>
      <c r="V288" s="291"/>
      <c r="W288" s="289"/>
      <c r="X288" s="289"/>
      <c r="Y288" s="292"/>
      <c r="Z288" s="315"/>
      <c r="AA288" s="256"/>
      <c r="AB288" s="316"/>
      <c r="AC288" s="254"/>
      <c r="AD288" s="254"/>
      <c r="AE288" s="254"/>
      <c r="AF288" s="256"/>
      <c r="AG288" s="317"/>
      <c r="AH288" s="318"/>
      <c r="AI288" s="56"/>
      <c r="AJ288" s="56"/>
      <c r="AK288" s="56"/>
      <c r="AL288" s="56"/>
      <c r="AM288" s="56"/>
      <c r="AN288" s="56"/>
      <c r="AO288" s="56"/>
      <c r="AP288" s="56"/>
      <c r="AQ288" s="56"/>
    </row>
    <row r="289" ht="22.5" customHeight="1">
      <c r="B289" s="261" t="str">
        <f>IF(ISBLANK(D289), "Missing ID",
IF(CONCATENATE(E289:AG291)="", "Unused",
IF(AND(ISBLANK(E289), ISBLANK(I289)), "Missing Headline and Content",
IF(ISBLANK(M289), "Missing Is True",
IF(AND(M289&lt;&gt;"Yes", M289&lt;&gt;"No"), "Is True must be Yes or No",
IF(AND($AJ$3, NOT(ISBLANK(N289)), NOT(ISNUMBER(N289))), "Changes to Followers for Likes must be a Number",
IF(AND($AK$3, NOT(ISBLANK(O289)), NOT(ISNUMBER(O289))), "Changes to Followers for Disikes must be a Number",
IF(AND($AL$3, NOT(ISBLANK(P289)), NOT(ISNUMBER(P289))), "Changes to Followers for Shares must be a Number",
IF(AND($AM$3, NOT(ISBLANK(Q289)), NOT(ISNUMBER(Q289))), "Changes to Followers for Flags must be a Number",
IF(AND($AJ$3, NOT(ISBLANK(R289)), NOT(ISNUMBER(R289))), "Changes to Credibility for Likes must be a Number",
IF(AND($AK$3, NOT(ISBLANK(S289)), NOT(ISNUMBER(S289))), "Changes to Credibility for Disikes must be a Number",
IF(AND($AL$3, NOT(ISBLANK(T289)), NOT(ISNUMBER(T289))), "Changes to Credibility for Shares must be a Number",
IF(AND($AM$3, NOT(ISBLANK(U289)), NOT(ISNUMBER(U289))), "Changes to Credibility for Flags must be a Number",
IF(AND($AJ$3, NOT(ISBLANK(V289)), NOT(ISNUMBER(V289))), "Number of Likes must be a Number",
IF(AND($AK$3, NOT(ISBLANK(W289)), NOT(ISNUMBER(W289))), "Number of Disikes must be a Number",
IF(AND($AL$3, NOT(ISBLANK(X289)), NOT(ISNUMBER(X289))), "Number of Shares must be a Number",
IF(AND($AM$3, NOT(ISBLANK(Y289)), NOT(ISNUMBER(Y289))), "Number of Flags must be a Number",
IF(AND($AJ$3, NOT(ISBLANK(V289)), V289&lt;0), "Number of Likes cannot be Negative",
IF(AND($AK$3, NOT(ISBLANK(W289)), W289&lt;0), "Number of Disikes cannot be Negative",
IF(AND($AL$3, NOT(ISBLANK(X289)), X289&lt;0), "Number of Shares cannot be Negative",
IF(AND($AM$3, NOT(ISBLANK(Y289)), Y289&lt;0), "Number of Flags cannot be Negative",
IF(AND(CONCATENATE(Z289:AH289)&lt;&gt;"", Z289=""), "Missing 1st Comment Source Name",
IF(AND(CONCATENATE(Z289:AH289)&lt;&gt;"", AB289=""), "Missing 1st Comment Message",
IF(AND($AJ$3, CONCATENATE(Z289:AH289)&lt;&gt;"", AG289=""), "Missing 1st Comment Likes",
IF(AND($AK$3, CONCATENATE(Z289:AH289)&lt;&gt;"", AH289=""), "Missing 1st Comment Dislikes",
IF(AND(CONCATENATE(Z290:AH290)&lt;&gt;"", Z290=""), "Missing 2nd Comment Source Name",
IF(AND(CONCATENATE(Z290:AH290)&lt;&gt;"", AB290=""), "Missing 2nd Comment Message",
IF(AND($AJ$3, CONCATENATE(Z290:AH290)&lt;&gt;"", AG290=""), "Missing 2nd Comment Likes",
IF(AND($AK$3, CONCATENATE(Z290:AH290)&lt;&gt;"", AH290=""), "Missing 2nd Comment Dislikes",
IF(AND(CONCATENATE(Z291:AH291)&lt;&gt;"", Z291=""), "Missing 3rd Comment Source Name",
IF(AND(CONCATENATE(Z291:AH291)&lt;&gt;"", AB291=""), "Missing 3rd Comment Message",
IF(AND($AJ$3, CONCATENATE(Z291:AH291)&lt;&gt;"", AG291=""), "Missing 3rd Comment Likes",
IF(AND($AK$3, CONCATENATE(Z291:AH291)&lt;&gt;"", AH291=""), "Missing 3rd Comment Dislikes", "Valid"
)))))))))))))))))))))))))))))))))</f>
        <v>Unused</v>
      </c>
      <c r="C289" s="246"/>
      <c r="D289" s="262" t="s">
        <v>1320</v>
      </c>
      <c r="E289" s="263"/>
      <c r="F289" s="246"/>
      <c r="G289" s="246"/>
      <c r="H289" s="249"/>
      <c r="I289" s="263"/>
      <c r="J289" s="246"/>
      <c r="K289" s="246"/>
      <c r="L289" s="249"/>
      <c r="M289" s="265"/>
      <c r="N289" s="319"/>
      <c r="O289" s="320"/>
      <c r="P289" s="320"/>
      <c r="Q289" s="321"/>
      <c r="R289" s="322"/>
      <c r="S289" s="320"/>
      <c r="T289" s="320"/>
      <c r="U289" s="321"/>
      <c r="V289" s="322"/>
      <c r="W289" s="320"/>
      <c r="X289" s="320"/>
      <c r="Y289" s="323"/>
      <c r="Z289" s="271"/>
      <c r="AA289" s="249"/>
      <c r="AB289" s="265"/>
      <c r="AC289" s="246"/>
      <c r="AD289" s="246"/>
      <c r="AE289" s="246"/>
      <c r="AF289" s="249"/>
      <c r="AG289" s="274"/>
      <c r="AH289" s="327"/>
      <c r="AI289" s="56"/>
      <c r="AJ289" s="56"/>
      <c r="AK289" s="56"/>
      <c r="AL289" s="56"/>
      <c r="AM289" s="56"/>
      <c r="AN289" s="56"/>
      <c r="AO289" s="56"/>
      <c r="AP289" s="56"/>
      <c r="AQ289" s="56"/>
    </row>
    <row r="290" ht="22.5" customHeight="1">
      <c r="B290" s="277"/>
      <c r="D290" s="278"/>
      <c r="E290" s="277"/>
      <c r="H290" s="273"/>
      <c r="I290" s="277"/>
      <c r="L290" s="273"/>
      <c r="M290" s="277"/>
      <c r="N290" s="279"/>
      <c r="O290" s="280"/>
      <c r="P290" s="280"/>
      <c r="Q290" s="281"/>
      <c r="R290" s="282"/>
      <c r="S290" s="280"/>
      <c r="T290" s="280"/>
      <c r="U290" s="281"/>
      <c r="V290" s="282"/>
      <c r="W290" s="280"/>
      <c r="X290" s="280"/>
      <c r="Y290" s="283"/>
      <c r="Z290" s="284"/>
      <c r="AA290" s="273"/>
      <c r="AB290" s="272"/>
      <c r="AF290" s="273"/>
      <c r="AG290" s="285"/>
      <c r="AH290" s="325"/>
      <c r="AI290" s="56"/>
      <c r="AJ290" s="56"/>
      <c r="AK290" s="56"/>
      <c r="AL290" s="56"/>
      <c r="AM290" s="56"/>
      <c r="AN290" s="56"/>
      <c r="AO290" s="56"/>
      <c r="AP290" s="56"/>
      <c r="AQ290" s="56"/>
    </row>
    <row r="291" ht="22.5" customHeight="1">
      <c r="B291" s="253"/>
      <c r="C291" s="254"/>
      <c r="D291" s="287"/>
      <c r="E291" s="253"/>
      <c r="F291" s="254"/>
      <c r="G291" s="254"/>
      <c r="H291" s="256"/>
      <c r="I291" s="253"/>
      <c r="J291" s="254"/>
      <c r="K291" s="254"/>
      <c r="L291" s="256"/>
      <c r="M291" s="253"/>
      <c r="N291" s="288"/>
      <c r="O291" s="289"/>
      <c r="P291" s="289"/>
      <c r="Q291" s="290"/>
      <c r="R291" s="291"/>
      <c r="S291" s="289"/>
      <c r="T291" s="289"/>
      <c r="U291" s="290"/>
      <c r="V291" s="291"/>
      <c r="W291" s="289"/>
      <c r="X291" s="289"/>
      <c r="Y291" s="292"/>
      <c r="Z291" s="293"/>
      <c r="AA291" s="256"/>
      <c r="AB291" s="294"/>
      <c r="AC291" s="254"/>
      <c r="AD291" s="254"/>
      <c r="AE291" s="254"/>
      <c r="AF291" s="256"/>
      <c r="AG291" s="295"/>
      <c r="AH291" s="324"/>
      <c r="AI291" s="56"/>
      <c r="AJ291" s="56"/>
      <c r="AK291" s="56"/>
      <c r="AL291" s="56"/>
      <c r="AM291" s="56"/>
      <c r="AN291" s="56"/>
      <c r="AO291" s="56"/>
      <c r="AP291" s="56"/>
      <c r="AQ291" s="56"/>
    </row>
    <row r="292" ht="22.5" customHeight="1">
      <c r="B292" s="261" t="str">
        <f>IF(ISBLANK(D292), "Missing ID",
IF(CONCATENATE(E292:AG294)="", "Unused",
IF(AND(ISBLANK(E292), ISBLANK(I292)), "Missing Headline and Content",
IF(ISBLANK(M292), "Missing Is True",
IF(AND(M292&lt;&gt;"Yes", M292&lt;&gt;"No"), "Is True must be Yes or No",
IF(AND($AJ$3, NOT(ISBLANK(N292)), NOT(ISNUMBER(N292))), "Changes to Followers for Likes must be a Number",
IF(AND($AK$3, NOT(ISBLANK(O292)), NOT(ISNUMBER(O292))), "Changes to Followers for Disikes must be a Number",
IF(AND($AL$3, NOT(ISBLANK(P292)), NOT(ISNUMBER(P292))), "Changes to Followers for Shares must be a Number",
IF(AND($AM$3, NOT(ISBLANK(Q292)), NOT(ISNUMBER(Q292))), "Changes to Followers for Flags must be a Number",
IF(AND($AJ$3, NOT(ISBLANK(R292)), NOT(ISNUMBER(R292))), "Changes to Credibility for Likes must be a Number",
IF(AND($AK$3, NOT(ISBLANK(S292)), NOT(ISNUMBER(S292))), "Changes to Credibility for Disikes must be a Number",
IF(AND($AL$3, NOT(ISBLANK(T292)), NOT(ISNUMBER(T292))), "Changes to Credibility for Shares must be a Number",
IF(AND($AM$3, NOT(ISBLANK(U292)), NOT(ISNUMBER(U292))), "Changes to Credibility for Flags must be a Number",
IF(AND($AJ$3, NOT(ISBLANK(V292)), NOT(ISNUMBER(V292))), "Number of Likes must be a Number",
IF(AND($AK$3, NOT(ISBLANK(W292)), NOT(ISNUMBER(W292))), "Number of Disikes must be a Number",
IF(AND($AL$3, NOT(ISBLANK(X292)), NOT(ISNUMBER(X292))), "Number of Shares must be a Number",
IF(AND($AM$3, NOT(ISBLANK(Y292)), NOT(ISNUMBER(Y292))), "Number of Flags must be a Number",
IF(AND($AJ$3, NOT(ISBLANK(V292)), V292&lt;0), "Number of Likes cannot be Negative",
IF(AND($AK$3, NOT(ISBLANK(W292)), W292&lt;0), "Number of Disikes cannot be Negative",
IF(AND($AL$3, NOT(ISBLANK(X292)), X292&lt;0), "Number of Shares cannot be Negative",
IF(AND($AM$3, NOT(ISBLANK(Y292)), Y292&lt;0), "Number of Flags cannot be Negative",
IF(AND(CONCATENATE(Z292:AH292)&lt;&gt;"", Z292=""), "Missing 1st Comment Source Name",
IF(AND(CONCATENATE(Z292:AH292)&lt;&gt;"", AB292=""), "Missing 1st Comment Message",
IF(AND($AJ$3, CONCATENATE(Z292:AH292)&lt;&gt;"", AG292=""), "Missing 1st Comment Likes",
IF(AND($AK$3, CONCATENATE(Z292:AH292)&lt;&gt;"", AH292=""), "Missing 1st Comment Dislikes",
IF(AND(CONCATENATE(Z293:AH293)&lt;&gt;"", Z293=""), "Missing 2nd Comment Source Name",
IF(AND(CONCATENATE(Z293:AH293)&lt;&gt;"", AB293=""), "Missing 2nd Comment Message",
IF(AND($AJ$3, CONCATENATE(Z293:AH293)&lt;&gt;"", AG293=""), "Missing 2nd Comment Likes",
IF(AND($AK$3, CONCATENATE(Z293:AH293)&lt;&gt;"", AH293=""), "Missing 2nd Comment Dislikes",
IF(AND(CONCATENATE(Z294:AH294)&lt;&gt;"", Z294=""), "Missing 3rd Comment Source Name",
IF(AND(CONCATENATE(Z294:AH294)&lt;&gt;"", AB294=""), "Missing 3rd Comment Message",
IF(AND($AJ$3, CONCATENATE(Z294:AH294)&lt;&gt;"", AG294=""), "Missing 3rd Comment Likes",
IF(AND($AK$3, CONCATENATE(Z294:AH294)&lt;&gt;"", AH294=""), "Missing 3rd Comment Dislikes", "Valid"
)))))))))))))))))))))))))))))))))</f>
        <v>Unused</v>
      </c>
      <c r="C292" s="246"/>
      <c r="D292" s="297" t="s">
        <v>1321</v>
      </c>
      <c r="E292" s="298"/>
      <c r="F292" s="246"/>
      <c r="G292" s="246"/>
      <c r="H292" s="249"/>
      <c r="I292" s="298"/>
      <c r="J292" s="246"/>
      <c r="K292" s="246"/>
      <c r="L292" s="249"/>
      <c r="M292" s="300"/>
      <c r="N292" s="301"/>
      <c r="O292" s="302"/>
      <c r="P292" s="302"/>
      <c r="Q292" s="303"/>
      <c r="R292" s="304"/>
      <c r="S292" s="302"/>
      <c r="T292" s="302"/>
      <c r="U292" s="303"/>
      <c r="V292" s="304"/>
      <c r="W292" s="302"/>
      <c r="X292" s="302"/>
      <c r="Y292" s="305"/>
      <c r="Z292" s="306"/>
      <c r="AA292" s="249"/>
      <c r="AB292" s="300"/>
      <c r="AC292" s="246"/>
      <c r="AD292" s="246"/>
      <c r="AE292" s="246"/>
      <c r="AF292" s="249"/>
      <c r="AG292" s="307"/>
      <c r="AH292" s="326"/>
      <c r="AI292" s="56"/>
      <c r="AJ292" s="56"/>
      <c r="AK292" s="56"/>
      <c r="AL292" s="56"/>
      <c r="AM292" s="56"/>
      <c r="AN292" s="56"/>
      <c r="AO292" s="56"/>
      <c r="AP292" s="56"/>
      <c r="AQ292" s="56"/>
    </row>
    <row r="293" ht="22.5" customHeight="1">
      <c r="B293" s="277"/>
      <c r="D293" s="309"/>
      <c r="E293" s="277"/>
      <c r="H293" s="273"/>
      <c r="I293" s="277"/>
      <c r="L293" s="273"/>
      <c r="M293" s="277"/>
      <c r="N293" s="279"/>
      <c r="O293" s="280"/>
      <c r="P293" s="280"/>
      <c r="Q293" s="281"/>
      <c r="R293" s="282"/>
      <c r="S293" s="280"/>
      <c r="T293" s="280"/>
      <c r="U293" s="281"/>
      <c r="V293" s="282"/>
      <c r="W293" s="280"/>
      <c r="X293" s="280"/>
      <c r="Y293" s="283"/>
      <c r="Z293" s="310"/>
      <c r="AA293" s="273"/>
      <c r="AB293" s="311"/>
      <c r="AF293" s="273"/>
      <c r="AG293" s="312"/>
      <c r="AH293" s="313"/>
      <c r="AI293" s="56"/>
      <c r="AJ293" s="56"/>
      <c r="AK293" s="56"/>
      <c r="AL293" s="56"/>
      <c r="AM293" s="56"/>
      <c r="AN293" s="56"/>
      <c r="AO293" s="56"/>
      <c r="AP293" s="56"/>
      <c r="AQ293" s="56"/>
    </row>
    <row r="294" ht="22.5" customHeight="1">
      <c r="B294" s="253"/>
      <c r="C294" s="254"/>
      <c r="D294" s="314"/>
      <c r="E294" s="253"/>
      <c r="F294" s="254"/>
      <c r="G294" s="254"/>
      <c r="H294" s="256"/>
      <c r="I294" s="253"/>
      <c r="J294" s="254"/>
      <c r="K294" s="254"/>
      <c r="L294" s="256"/>
      <c r="M294" s="253"/>
      <c r="N294" s="288"/>
      <c r="O294" s="289"/>
      <c r="P294" s="289"/>
      <c r="Q294" s="290"/>
      <c r="R294" s="291"/>
      <c r="S294" s="289"/>
      <c r="T294" s="289"/>
      <c r="U294" s="290"/>
      <c r="V294" s="291"/>
      <c r="W294" s="289"/>
      <c r="X294" s="289"/>
      <c r="Y294" s="292"/>
      <c r="Z294" s="315"/>
      <c r="AA294" s="256"/>
      <c r="AB294" s="316"/>
      <c r="AC294" s="254"/>
      <c r="AD294" s="254"/>
      <c r="AE294" s="254"/>
      <c r="AF294" s="256"/>
      <c r="AG294" s="317"/>
      <c r="AH294" s="318"/>
      <c r="AI294" s="56"/>
      <c r="AJ294" s="56"/>
      <c r="AK294" s="56"/>
      <c r="AL294" s="56"/>
      <c r="AM294" s="56"/>
      <c r="AN294" s="56"/>
      <c r="AO294" s="56"/>
      <c r="AP294" s="56"/>
      <c r="AQ294" s="56"/>
    </row>
    <row r="295" ht="22.5" customHeight="1">
      <c r="B295" s="261" t="str">
        <f>IF(ISBLANK(D295), "Missing ID",
IF(CONCATENATE(E295:AG297)="", "Unused",
IF(AND(ISBLANK(E295), ISBLANK(I295)), "Missing Headline and Content",
IF(ISBLANK(M295), "Missing Is True",
IF(AND(M295&lt;&gt;"Yes", M295&lt;&gt;"No"), "Is True must be Yes or No",
IF(AND($AJ$3, NOT(ISBLANK(N295)), NOT(ISNUMBER(N295))), "Changes to Followers for Likes must be a Number",
IF(AND($AK$3, NOT(ISBLANK(O295)), NOT(ISNUMBER(O295))), "Changes to Followers for Disikes must be a Number",
IF(AND($AL$3, NOT(ISBLANK(P295)), NOT(ISNUMBER(P295))), "Changes to Followers for Shares must be a Number",
IF(AND($AM$3, NOT(ISBLANK(Q295)), NOT(ISNUMBER(Q295))), "Changes to Followers for Flags must be a Number",
IF(AND($AJ$3, NOT(ISBLANK(R295)), NOT(ISNUMBER(R295))), "Changes to Credibility for Likes must be a Number",
IF(AND($AK$3, NOT(ISBLANK(S295)), NOT(ISNUMBER(S295))), "Changes to Credibility for Disikes must be a Number",
IF(AND($AL$3, NOT(ISBLANK(T295)), NOT(ISNUMBER(T295))), "Changes to Credibility for Shares must be a Number",
IF(AND($AM$3, NOT(ISBLANK(U295)), NOT(ISNUMBER(U295))), "Changes to Credibility for Flags must be a Number",
IF(AND($AJ$3, NOT(ISBLANK(V295)), NOT(ISNUMBER(V295))), "Number of Likes must be a Number",
IF(AND($AK$3, NOT(ISBLANK(W295)), NOT(ISNUMBER(W295))), "Number of Disikes must be a Number",
IF(AND($AL$3, NOT(ISBLANK(X295)), NOT(ISNUMBER(X295))), "Number of Shares must be a Number",
IF(AND($AM$3, NOT(ISBLANK(Y295)), NOT(ISNUMBER(Y295))), "Number of Flags must be a Number",
IF(AND($AJ$3, NOT(ISBLANK(V295)), V295&lt;0), "Number of Likes cannot be Negative",
IF(AND($AK$3, NOT(ISBLANK(W295)), W295&lt;0), "Number of Disikes cannot be Negative",
IF(AND($AL$3, NOT(ISBLANK(X295)), X295&lt;0), "Number of Shares cannot be Negative",
IF(AND($AM$3, NOT(ISBLANK(Y295)), Y295&lt;0), "Number of Flags cannot be Negative",
IF(AND(CONCATENATE(Z295:AH295)&lt;&gt;"", Z295=""), "Missing 1st Comment Source Name",
IF(AND(CONCATENATE(Z295:AH295)&lt;&gt;"", AB295=""), "Missing 1st Comment Message",
IF(AND($AJ$3, CONCATENATE(Z295:AH295)&lt;&gt;"", AG295=""), "Missing 1st Comment Likes",
IF(AND($AK$3, CONCATENATE(Z295:AH295)&lt;&gt;"", AH295=""), "Missing 1st Comment Dislikes",
IF(AND(CONCATENATE(Z296:AH296)&lt;&gt;"", Z296=""), "Missing 2nd Comment Source Name",
IF(AND(CONCATENATE(Z296:AH296)&lt;&gt;"", AB296=""), "Missing 2nd Comment Message",
IF(AND($AJ$3, CONCATENATE(Z296:AH296)&lt;&gt;"", AG296=""), "Missing 2nd Comment Likes",
IF(AND($AK$3, CONCATENATE(Z296:AH296)&lt;&gt;"", AH296=""), "Missing 2nd Comment Dislikes",
IF(AND(CONCATENATE(Z297:AH297)&lt;&gt;"", Z297=""), "Missing 3rd Comment Source Name",
IF(AND(CONCATENATE(Z297:AH297)&lt;&gt;"", AB297=""), "Missing 3rd Comment Message",
IF(AND($AJ$3, CONCATENATE(Z297:AH297)&lt;&gt;"", AG297=""), "Missing 3rd Comment Likes",
IF(AND($AK$3, CONCATENATE(Z297:AH297)&lt;&gt;"", AH297=""), "Missing 3rd Comment Dislikes", "Valid"
)))))))))))))))))))))))))))))))))</f>
        <v>Unused</v>
      </c>
      <c r="C295" s="246"/>
      <c r="D295" s="262" t="s">
        <v>1322</v>
      </c>
      <c r="E295" s="263"/>
      <c r="F295" s="246"/>
      <c r="G295" s="246"/>
      <c r="H295" s="249"/>
      <c r="I295" s="263"/>
      <c r="J295" s="246"/>
      <c r="K295" s="246"/>
      <c r="L295" s="249"/>
      <c r="M295" s="265"/>
      <c r="N295" s="319"/>
      <c r="O295" s="320"/>
      <c r="P295" s="320"/>
      <c r="Q295" s="321"/>
      <c r="R295" s="322"/>
      <c r="S295" s="320"/>
      <c r="T295" s="320"/>
      <c r="U295" s="321"/>
      <c r="V295" s="322"/>
      <c r="W295" s="320"/>
      <c r="X295" s="320"/>
      <c r="Y295" s="323"/>
      <c r="Z295" s="271"/>
      <c r="AA295" s="249"/>
      <c r="AB295" s="265"/>
      <c r="AC295" s="246"/>
      <c r="AD295" s="246"/>
      <c r="AE295" s="246"/>
      <c r="AF295" s="249"/>
      <c r="AG295" s="274"/>
      <c r="AH295" s="327"/>
      <c r="AI295" s="56"/>
      <c r="AJ295" s="56"/>
      <c r="AK295" s="56"/>
      <c r="AL295" s="56"/>
      <c r="AM295" s="56"/>
      <c r="AN295" s="56"/>
      <c r="AO295" s="56"/>
      <c r="AP295" s="56"/>
      <c r="AQ295" s="56"/>
    </row>
    <row r="296" ht="22.5" customHeight="1">
      <c r="B296" s="277"/>
      <c r="D296" s="278"/>
      <c r="E296" s="277"/>
      <c r="H296" s="273"/>
      <c r="I296" s="277"/>
      <c r="L296" s="273"/>
      <c r="M296" s="277"/>
      <c r="N296" s="279"/>
      <c r="O296" s="280"/>
      <c r="P296" s="280"/>
      <c r="Q296" s="281"/>
      <c r="R296" s="282"/>
      <c r="S296" s="280"/>
      <c r="T296" s="280"/>
      <c r="U296" s="281"/>
      <c r="V296" s="282"/>
      <c r="W296" s="280"/>
      <c r="X296" s="280"/>
      <c r="Y296" s="283"/>
      <c r="Z296" s="284"/>
      <c r="AA296" s="273"/>
      <c r="AB296" s="272"/>
      <c r="AF296" s="273"/>
      <c r="AG296" s="285"/>
      <c r="AH296" s="325"/>
      <c r="AI296" s="56"/>
      <c r="AJ296" s="56"/>
      <c r="AK296" s="56"/>
      <c r="AL296" s="56"/>
      <c r="AM296" s="56"/>
      <c r="AN296" s="56"/>
      <c r="AO296" s="56"/>
      <c r="AP296" s="56"/>
      <c r="AQ296" s="56"/>
    </row>
    <row r="297" ht="22.5" customHeight="1">
      <c r="B297" s="253"/>
      <c r="C297" s="254"/>
      <c r="D297" s="287"/>
      <c r="E297" s="253"/>
      <c r="F297" s="254"/>
      <c r="G297" s="254"/>
      <c r="H297" s="256"/>
      <c r="I297" s="253"/>
      <c r="J297" s="254"/>
      <c r="K297" s="254"/>
      <c r="L297" s="256"/>
      <c r="M297" s="253"/>
      <c r="N297" s="288"/>
      <c r="O297" s="289"/>
      <c r="P297" s="289"/>
      <c r="Q297" s="290"/>
      <c r="R297" s="291"/>
      <c r="S297" s="289"/>
      <c r="T297" s="289"/>
      <c r="U297" s="290"/>
      <c r="V297" s="291"/>
      <c r="W297" s="289"/>
      <c r="X297" s="289"/>
      <c r="Y297" s="292"/>
      <c r="Z297" s="293"/>
      <c r="AA297" s="256"/>
      <c r="AB297" s="294"/>
      <c r="AC297" s="254"/>
      <c r="AD297" s="254"/>
      <c r="AE297" s="254"/>
      <c r="AF297" s="256"/>
      <c r="AG297" s="295"/>
      <c r="AH297" s="324"/>
      <c r="AI297" s="56"/>
      <c r="AJ297" s="56"/>
      <c r="AK297" s="56"/>
      <c r="AL297" s="56"/>
      <c r="AM297" s="56"/>
      <c r="AN297" s="56"/>
      <c r="AO297" s="56"/>
      <c r="AP297" s="56"/>
      <c r="AQ297" s="56"/>
    </row>
    <row r="298" ht="22.5" customHeight="1">
      <c r="B298" s="261" t="str">
        <f>IF(ISBLANK(D298), "Missing ID",
IF(CONCATENATE(E298:AG300)="", "Unused",
IF(AND(ISBLANK(E298), ISBLANK(I298)), "Missing Headline and Content",
IF(ISBLANK(M298), "Missing Is True",
IF(AND(M298&lt;&gt;"Yes", M298&lt;&gt;"No"), "Is True must be Yes or No",
IF(AND($AJ$3, NOT(ISBLANK(N298)), NOT(ISNUMBER(N298))), "Changes to Followers for Likes must be a Number",
IF(AND($AK$3, NOT(ISBLANK(O298)), NOT(ISNUMBER(O298))), "Changes to Followers for Disikes must be a Number",
IF(AND($AL$3, NOT(ISBLANK(P298)), NOT(ISNUMBER(P298))), "Changes to Followers for Shares must be a Number",
IF(AND($AM$3, NOT(ISBLANK(Q298)), NOT(ISNUMBER(Q298))), "Changes to Followers for Flags must be a Number",
IF(AND($AJ$3, NOT(ISBLANK(R298)), NOT(ISNUMBER(R298))), "Changes to Credibility for Likes must be a Number",
IF(AND($AK$3, NOT(ISBLANK(S298)), NOT(ISNUMBER(S298))), "Changes to Credibility for Disikes must be a Number",
IF(AND($AL$3, NOT(ISBLANK(T298)), NOT(ISNUMBER(T298))), "Changes to Credibility for Shares must be a Number",
IF(AND($AM$3, NOT(ISBLANK(U298)), NOT(ISNUMBER(U298))), "Changes to Credibility for Flags must be a Number",
IF(AND($AJ$3, NOT(ISBLANK(V298)), NOT(ISNUMBER(V298))), "Number of Likes must be a Number",
IF(AND($AK$3, NOT(ISBLANK(W298)), NOT(ISNUMBER(W298))), "Number of Disikes must be a Number",
IF(AND($AL$3, NOT(ISBLANK(X298)), NOT(ISNUMBER(X298))), "Number of Shares must be a Number",
IF(AND($AM$3, NOT(ISBLANK(Y298)), NOT(ISNUMBER(Y298))), "Number of Flags must be a Number",
IF(AND($AJ$3, NOT(ISBLANK(V298)), V298&lt;0), "Number of Likes cannot be Negative",
IF(AND($AK$3, NOT(ISBLANK(W298)), W298&lt;0), "Number of Disikes cannot be Negative",
IF(AND($AL$3, NOT(ISBLANK(X298)), X298&lt;0), "Number of Shares cannot be Negative",
IF(AND($AM$3, NOT(ISBLANK(Y298)), Y298&lt;0), "Number of Flags cannot be Negative",
IF(AND(CONCATENATE(Z298:AH298)&lt;&gt;"", Z298=""), "Missing 1st Comment Source Name",
IF(AND(CONCATENATE(Z298:AH298)&lt;&gt;"", AB298=""), "Missing 1st Comment Message",
IF(AND($AJ$3, CONCATENATE(Z298:AH298)&lt;&gt;"", AG298=""), "Missing 1st Comment Likes",
IF(AND($AK$3, CONCATENATE(Z298:AH298)&lt;&gt;"", AH298=""), "Missing 1st Comment Dislikes",
IF(AND(CONCATENATE(Z299:AH299)&lt;&gt;"", Z299=""), "Missing 2nd Comment Source Name",
IF(AND(CONCATENATE(Z299:AH299)&lt;&gt;"", AB299=""), "Missing 2nd Comment Message",
IF(AND($AJ$3, CONCATENATE(Z299:AH299)&lt;&gt;"", AG299=""), "Missing 2nd Comment Likes",
IF(AND($AK$3, CONCATENATE(Z299:AH299)&lt;&gt;"", AH299=""), "Missing 2nd Comment Dislikes",
IF(AND(CONCATENATE(Z300:AH300)&lt;&gt;"", Z300=""), "Missing 3rd Comment Source Name",
IF(AND(CONCATENATE(Z300:AH300)&lt;&gt;"", AB300=""), "Missing 3rd Comment Message",
IF(AND($AJ$3, CONCATENATE(Z300:AH300)&lt;&gt;"", AG300=""), "Missing 3rd Comment Likes",
IF(AND($AK$3, CONCATENATE(Z300:AH300)&lt;&gt;"", AH300=""), "Missing 3rd Comment Dislikes", "Valid"
)))))))))))))))))))))))))))))))))</f>
        <v>Unused</v>
      </c>
      <c r="C298" s="246"/>
      <c r="D298" s="297" t="s">
        <v>1323</v>
      </c>
      <c r="E298" s="298"/>
      <c r="F298" s="246"/>
      <c r="G298" s="246"/>
      <c r="H298" s="249"/>
      <c r="I298" s="298"/>
      <c r="J298" s="246"/>
      <c r="K298" s="246"/>
      <c r="L298" s="249"/>
      <c r="M298" s="300"/>
      <c r="N298" s="301"/>
      <c r="O298" s="302"/>
      <c r="P298" s="302"/>
      <c r="Q298" s="303"/>
      <c r="R298" s="304"/>
      <c r="S298" s="302"/>
      <c r="T298" s="302"/>
      <c r="U298" s="303"/>
      <c r="V298" s="304"/>
      <c r="W298" s="302"/>
      <c r="X298" s="302"/>
      <c r="Y298" s="305"/>
      <c r="Z298" s="306"/>
      <c r="AA298" s="249"/>
      <c r="AB298" s="300"/>
      <c r="AC298" s="246"/>
      <c r="AD298" s="246"/>
      <c r="AE298" s="246"/>
      <c r="AF298" s="249"/>
      <c r="AG298" s="307"/>
      <c r="AH298" s="326"/>
      <c r="AI298" s="56"/>
      <c r="AJ298" s="56"/>
      <c r="AK298" s="56"/>
      <c r="AL298" s="56"/>
      <c r="AM298" s="56"/>
      <c r="AN298" s="56"/>
      <c r="AO298" s="56"/>
      <c r="AP298" s="56"/>
      <c r="AQ298" s="56"/>
    </row>
    <row r="299" ht="22.5" customHeight="1">
      <c r="B299" s="277"/>
      <c r="D299" s="309"/>
      <c r="E299" s="277"/>
      <c r="H299" s="273"/>
      <c r="I299" s="277"/>
      <c r="L299" s="273"/>
      <c r="M299" s="277"/>
      <c r="N299" s="279"/>
      <c r="O299" s="280"/>
      <c r="P299" s="280"/>
      <c r="Q299" s="281"/>
      <c r="R299" s="282"/>
      <c r="S299" s="280"/>
      <c r="T299" s="280"/>
      <c r="U299" s="281"/>
      <c r="V299" s="282"/>
      <c r="W299" s="280"/>
      <c r="X299" s="280"/>
      <c r="Y299" s="283"/>
      <c r="Z299" s="310"/>
      <c r="AA299" s="273"/>
      <c r="AB299" s="311"/>
      <c r="AF299" s="273"/>
      <c r="AG299" s="312"/>
      <c r="AH299" s="313"/>
      <c r="AI299" s="56"/>
      <c r="AJ299" s="56"/>
      <c r="AK299" s="56"/>
      <c r="AL299" s="56"/>
      <c r="AM299" s="56"/>
      <c r="AN299" s="56"/>
      <c r="AO299" s="56"/>
      <c r="AP299" s="56"/>
      <c r="AQ299" s="56"/>
    </row>
    <row r="300" ht="22.5" customHeight="1">
      <c r="B300" s="253"/>
      <c r="C300" s="254"/>
      <c r="D300" s="314"/>
      <c r="E300" s="253"/>
      <c r="F300" s="254"/>
      <c r="G300" s="254"/>
      <c r="H300" s="256"/>
      <c r="I300" s="253"/>
      <c r="J300" s="254"/>
      <c r="K300" s="254"/>
      <c r="L300" s="256"/>
      <c r="M300" s="253"/>
      <c r="N300" s="288"/>
      <c r="O300" s="289"/>
      <c r="P300" s="289"/>
      <c r="Q300" s="290"/>
      <c r="R300" s="291"/>
      <c r="S300" s="289"/>
      <c r="T300" s="289"/>
      <c r="U300" s="290"/>
      <c r="V300" s="291"/>
      <c r="W300" s="289"/>
      <c r="X300" s="289"/>
      <c r="Y300" s="292"/>
      <c r="Z300" s="315"/>
      <c r="AA300" s="256"/>
      <c r="AB300" s="316"/>
      <c r="AC300" s="254"/>
      <c r="AD300" s="254"/>
      <c r="AE300" s="254"/>
      <c r="AF300" s="256"/>
      <c r="AG300" s="317"/>
      <c r="AH300" s="318"/>
      <c r="AI300" s="56"/>
      <c r="AJ300" s="56"/>
      <c r="AK300" s="56"/>
      <c r="AL300" s="56"/>
      <c r="AM300" s="56"/>
      <c r="AN300" s="56"/>
      <c r="AO300" s="56"/>
      <c r="AP300" s="56"/>
      <c r="AQ300" s="56"/>
    </row>
    <row r="301" ht="22.5" customHeight="1">
      <c r="B301" s="261" t="str">
        <f>IF(ISBLANK(D301), "Missing ID",
IF(CONCATENATE(E301:AG303)="", "Unused",
IF(AND(ISBLANK(E301), ISBLANK(I301)), "Missing Headline and Content",
IF(ISBLANK(M301), "Missing Is True",
IF(AND(M301&lt;&gt;"Yes", M301&lt;&gt;"No"), "Is True must be Yes or No",
IF(AND($AJ$3, NOT(ISBLANK(N301)), NOT(ISNUMBER(N301))), "Changes to Followers for Likes must be a Number",
IF(AND($AK$3, NOT(ISBLANK(O301)), NOT(ISNUMBER(O301))), "Changes to Followers for Disikes must be a Number",
IF(AND($AL$3, NOT(ISBLANK(P301)), NOT(ISNUMBER(P301))), "Changes to Followers for Shares must be a Number",
IF(AND($AM$3, NOT(ISBLANK(Q301)), NOT(ISNUMBER(Q301))), "Changes to Followers for Flags must be a Number",
IF(AND($AJ$3, NOT(ISBLANK(R301)), NOT(ISNUMBER(R301))), "Changes to Credibility for Likes must be a Number",
IF(AND($AK$3, NOT(ISBLANK(S301)), NOT(ISNUMBER(S301))), "Changes to Credibility for Disikes must be a Number",
IF(AND($AL$3, NOT(ISBLANK(T301)), NOT(ISNUMBER(T301))), "Changes to Credibility for Shares must be a Number",
IF(AND($AM$3, NOT(ISBLANK(U301)), NOT(ISNUMBER(U301))), "Changes to Credibility for Flags must be a Number",
IF(AND($AJ$3, NOT(ISBLANK(V301)), NOT(ISNUMBER(V301))), "Number of Likes must be a Number",
IF(AND($AK$3, NOT(ISBLANK(W301)), NOT(ISNUMBER(W301))), "Number of Disikes must be a Number",
IF(AND($AL$3, NOT(ISBLANK(X301)), NOT(ISNUMBER(X301))), "Number of Shares must be a Number",
IF(AND($AM$3, NOT(ISBLANK(Y301)), NOT(ISNUMBER(Y301))), "Number of Flags must be a Number",
IF(AND($AJ$3, NOT(ISBLANK(V301)), V301&lt;0), "Number of Likes cannot be Negative",
IF(AND($AK$3, NOT(ISBLANK(W301)), W301&lt;0), "Number of Disikes cannot be Negative",
IF(AND($AL$3, NOT(ISBLANK(X301)), X301&lt;0), "Number of Shares cannot be Negative",
IF(AND($AM$3, NOT(ISBLANK(Y301)), Y301&lt;0), "Number of Flags cannot be Negative",
IF(AND(CONCATENATE(Z301:AH301)&lt;&gt;"", Z301=""), "Missing 1st Comment Source Name",
IF(AND(CONCATENATE(Z301:AH301)&lt;&gt;"", AB301=""), "Missing 1st Comment Message",
IF(AND($AJ$3, CONCATENATE(Z301:AH301)&lt;&gt;"", AG301=""), "Missing 1st Comment Likes",
IF(AND($AK$3, CONCATENATE(Z301:AH301)&lt;&gt;"", AH301=""), "Missing 1st Comment Dislikes",
IF(AND(CONCATENATE(Z302:AH302)&lt;&gt;"", Z302=""), "Missing 2nd Comment Source Name",
IF(AND(CONCATENATE(Z302:AH302)&lt;&gt;"", AB302=""), "Missing 2nd Comment Message",
IF(AND($AJ$3, CONCATENATE(Z302:AH302)&lt;&gt;"", AG302=""), "Missing 2nd Comment Likes",
IF(AND($AK$3, CONCATENATE(Z302:AH302)&lt;&gt;"", AH302=""), "Missing 2nd Comment Dislikes",
IF(AND(CONCATENATE(Z303:AH303)&lt;&gt;"", Z303=""), "Missing 3rd Comment Source Name",
IF(AND(CONCATENATE(Z303:AH303)&lt;&gt;"", AB303=""), "Missing 3rd Comment Message",
IF(AND($AJ$3, CONCATENATE(Z303:AH303)&lt;&gt;"", AG303=""), "Missing 3rd Comment Likes",
IF(AND($AK$3, CONCATENATE(Z303:AH303)&lt;&gt;"", AH303=""), "Missing 3rd Comment Dislikes", "Valid"
)))))))))))))))))))))))))))))))))</f>
        <v>Unused</v>
      </c>
      <c r="C301" s="246"/>
      <c r="D301" s="262" t="s">
        <v>1324</v>
      </c>
      <c r="E301" s="263"/>
      <c r="F301" s="246"/>
      <c r="G301" s="246"/>
      <c r="H301" s="249"/>
      <c r="I301" s="263"/>
      <c r="J301" s="246"/>
      <c r="K301" s="246"/>
      <c r="L301" s="249"/>
      <c r="M301" s="265"/>
      <c r="N301" s="319"/>
      <c r="O301" s="320"/>
      <c r="P301" s="320"/>
      <c r="Q301" s="321"/>
      <c r="R301" s="322"/>
      <c r="S301" s="320"/>
      <c r="T301" s="320"/>
      <c r="U301" s="321"/>
      <c r="V301" s="322"/>
      <c r="W301" s="320"/>
      <c r="X301" s="320"/>
      <c r="Y301" s="323"/>
      <c r="Z301" s="271"/>
      <c r="AA301" s="249"/>
      <c r="AB301" s="265"/>
      <c r="AC301" s="246"/>
      <c r="AD301" s="246"/>
      <c r="AE301" s="246"/>
      <c r="AF301" s="249"/>
      <c r="AG301" s="274"/>
      <c r="AH301" s="327"/>
      <c r="AI301" s="56"/>
      <c r="AJ301" s="56"/>
      <c r="AK301" s="56"/>
      <c r="AL301" s="56"/>
      <c r="AM301" s="56"/>
      <c r="AN301" s="56"/>
      <c r="AO301" s="56"/>
      <c r="AP301" s="56"/>
      <c r="AQ301" s="56"/>
    </row>
    <row r="302" ht="22.5" customHeight="1">
      <c r="B302" s="277"/>
      <c r="D302" s="278"/>
      <c r="E302" s="277"/>
      <c r="H302" s="273"/>
      <c r="I302" s="277"/>
      <c r="L302" s="273"/>
      <c r="M302" s="277"/>
      <c r="N302" s="279"/>
      <c r="O302" s="280"/>
      <c r="P302" s="280"/>
      <c r="Q302" s="281"/>
      <c r="R302" s="282"/>
      <c r="S302" s="280"/>
      <c r="T302" s="280"/>
      <c r="U302" s="281"/>
      <c r="V302" s="282"/>
      <c r="W302" s="280"/>
      <c r="X302" s="280"/>
      <c r="Y302" s="283"/>
      <c r="Z302" s="284"/>
      <c r="AA302" s="273"/>
      <c r="AB302" s="272"/>
      <c r="AF302" s="273"/>
      <c r="AG302" s="285"/>
      <c r="AH302" s="325"/>
      <c r="AI302" s="56"/>
      <c r="AJ302" s="56"/>
      <c r="AK302" s="56"/>
      <c r="AL302" s="56"/>
      <c r="AM302" s="56"/>
      <c r="AN302" s="56"/>
      <c r="AO302" s="56"/>
      <c r="AP302" s="56"/>
      <c r="AQ302" s="56"/>
    </row>
    <row r="303" ht="22.5" customHeight="1">
      <c r="B303" s="253"/>
      <c r="C303" s="254"/>
      <c r="D303" s="287"/>
      <c r="E303" s="253"/>
      <c r="F303" s="254"/>
      <c r="G303" s="254"/>
      <c r="H303" s="256"/>
      <c r="I303" s="253"/>
      <c r="J303" s="254"/>
      <c r="K303" s="254"/>
      <c r="L303" s="256"/>
      <c r="M303" s="253"/>
      <c r="N303" s="288"/>
      <c r="O303" s="289"/>
      <c r="P303" s="289"/>
      <c r="Q303" s="290"/>
      <c r="R303" s="291"/>
      <c r="S303" s="289"/>
      <c r="T303" s="289"/>
      <c r="U303" s="290"/>
      <c r="V303" s="291"/>
      <c r="W303" s="289"/>
      <c r="X303" s="289"/>
      <c r="Y303" s="292"/>
      <c r="Z303" s="293"/>
      <c r="AA303" s="256"/>
      <c r="AB303" s="294"/>
      <c r="AC303" s="254"/>
      <c r="AD303" s="254"/>
      <c r="AE303" s="254"/>
      <c r="AF303" s="256"/>
      <c r="AG303" s="295"/>
      <c r="AH303" s="324"/>
      <c r="AI303" s="56"/>
      <c r="AJ303" s="56"/>
      <c r="AK303" s="56"/>
      <c r="AL303" s="56"/>
      <c r="AM303" s="56"/>
      <c r="AN303" s="56"/>
      <c r="AO303" s="56"/>
      <c r="AP303" s="56"/>
      <c r="AQ303" s="56"/>
    </row>
    <row r="304" ht="22.5" customHeight="1">
      <c r="B304" s="261" t="str">
        <f>IF(ISBLANK(D304), "Missing ID",
IF(CONCATENATE(E304:AG306)="", "Unused",
IF(AND(ISBLANK(E304), ISBLANK(I304)), "Missing Headline and Content",
IF(ISBLANK(M304), "Missing Is True",
IF(AND(M304&lt;&gt;"Yes", M304&lt;&gt;"No"), "Is True must be Yes or No",
IF(AND($AJ$3, NOT(ISBLANK(N304)), NOT(ISNUMBER(N304))), "Changes to Followers for Likes must be a Number",
IF(AND($AK$3, NOT(ISBLANK(O304)), NOT(ISNUMBER(O304))), "Changes to Followers for Disikes must be a Number",
IF(AND($AL$3, NOT(ISBLANK(P304)), NOT(ISNUMBER(P304))), "Changes to Followers for Shares must be a Number",
IF(AND($AM$3, NOT(ISBLANK(Q304)), NOT(ISNUMBER(Q304))), "Changes to Followers for Flags must be a Number",
IF(AND($AJ$3, NOT(ISBLANK(R304)), NOT(ISNUMBER(R304))), "Changes to Credibility for Likes must be a Number",
IF(AND($AK$3, NOT(ISBLANK(S304)), NOT(ISNUMBER(S304))), "Changes to Credibility for Disikes must be a Number",
IF(AND($AL$3, NOT(ISBLANK(T304)), NOT(ISNUMBER(T304))), "Changes to Credibility for Shares must be a Number",
IF(AND($AM$3, NOT(ISBLANK(U304)), NOT(ISNUMBER(U304))), "Changes to Credibility for Flags must be a Number",
IF(AND($AJ$3, NOT(ISBLANK(V304)), NOT(ISNUMBER(V304))), "Number of Likes must be a Number",
IF(AND($AK$3, NOT(ISBLANK(W304)), NOT(ISNUMBER(W304))), "Number of Disikes must be a Number",
IF(AND($AL$3, NOT(ISBLANK(X304)), NOT(ISNUMBER(X304))), "Number of Shares must be a Number",
IF(AND($AM$3, NOT(ISBLANK(Y304)), NOT(ISNUMBER(Y304))), "Number of Flags must be a Number",
IF(AND($AJ$3, NOT(ISBLANK(V304)), V304&lt;0), "Number of Likes cannot be Negative",
IF(AND($AK$3, NOT(ISBLANK(W304)), W304&lt;0), "Number of Disikes cannot be Negative",
IF(AND($AL$3, NOT(ISBLANK(X304)), X304&lt;0), "Number of Shares cannot be Negative",
IF(AND($AM$3, NOT(ISBLANK(Y304)), Y304&lt;0), "Number of Flags cannot be Negative",
IF(AND(CONCATENATE(Z304:AH304)&lt;&gt;"", Z304=""), "Missing 1st Comment Source Name",
IF(AND(CONCATENATE(Z304:AH304)&lt;&gt;"", AB304=""), "Missing 1st Comment Message",
IF(AND($AJ$3, CONCATENATE(Z304:AH304)&lt;&gt;"", AG304=""), "Missing 1st Comment Likes",
IF(AND($AK$3, CONCATENATE(Z304:AH304)&lt;&gt;"", AH304=""), "Missing 1st Comment Dislikes",
IF(AND(CONCATENATE(Z305:AH305)&lt;&gt;"", Z305=""), "Missing 2nd Comment Source Name",
IF(AND(CONCATENATE(Z305:AH305)&lt;&gt;"", AB305=""), "Missing 2nd Comment Message",
IF(AND($AJ$3, CONCATENATE(Z305:AH305)&lt;&gt;"", AG305=""), "Missing 2nd Comment Likes",
IF(AND($AK$3, CONCATENATE(Z305:AH305)&lt;&gt;"", AH305=""), "Missing 2nd Comment Dislikes",
IF(AND(CONCATENATE(Z306:AH306)&lt;&gt;"", Z306=""), "Missing 3rd Comment Source Name",
IF(AND(CONCATENATE(Z306:AH306)&lt;&gt;"", AB306=""), "Missing 3rd Comment Message",
IF(AND($AJ$3, CONCATENATE(Z306:AH306)&lt;&gt;"", AG306=""), "Missing 3rd Comment Likes",
IF(AND($AK$3, CONCATENATE(Z306:AH306)&lt;&gt;"", AH306=""), "Missing 3rd Comment Dislikes", "Valid"
)))))))))))))))))))))))))))))))))</f>
        <v>Unused</v>
      </c>
      <c r="C304" s="246"/>
      <c r="D304" s="297" t="s">
        <v>1325</v>
      </c>
      <c r="E304" s="298"/>
      <c r="F304" s="246"/>
      <c r="G304" s="246"/>
      <c r="H304" s="249"/>
      <c r="I304" s="298"/>
      <c r="J304" s="246"/>
      <c r="K304" s="246"/>
      <c r="L304" s="249"/>
      <c r="M304" s="300"/>
      <c r="N304" s="301"/>
      <c r="O304" s="302"/>
      <c r="P304" s="302"/>
      <c r="Q304" s="303"/>
      <c r="R304" s="304"/>
      <c r="S304" s="302"/>
      <c r="T304" s="302"/>
      <c r="U304" s="303"/>
      <c r="V304" s="304"/>
      <c r="W304" s="302"/>
      <c r="X304" s="302"/>
      <c r="Y304" s="305"/>
      <c r="Z304" s="306"/>
      <c r="AA304" s="249"/>
      <c r="AB304" s="300"/>
      <c r="AC304" s="246"/>
      <c r="AD304" s="246"/>
      <c r="AE304" s="246"/>
      <c r="AF304" s="249"/>
      <c r="AG304" s="307"/>
      <c r="AH304" s="326"/>
      <c r="AI304" s="56"/>
      <c r="AJ304" s="56"/>
      <c r="AK304" s="56"/>
      <c r="AL304" s="56"/>
      <c r="AM304" s="56"/>
      <c r="AN304" s="56"/>
      <c r="AO304" s="56"/>
      <c r="AP304" s="56"/>
      <c r="AQ304" s="56"/>
    </row>
    <row r="305" ht="22.5" customHeight="1">
      <c r="B305" s="277"/>
      <c r="D305" s="309"/>
      <c r="E305" s="277"/>
      <c r="H305" s="273"/>
      <c r="I305" s="277"/>
      <c r="L305" s="273"/>
      <c r="M305" s="277"/>
      <c r="N305" s="279"/>
      <c r="O305" s="280"/>
      <c r="P305" s="280"/>
      <c r="Q305" s="281"/>
      <c r="R305" s="282"/>
      <c r="S305" s="280"/>
      <c r="T305" s="280"/>
      <c r="U305" s="281"/>
      <c r="V305" s="282"/>
      <c r="W305" s="280"/>
      <c r="X305" s="280"/>
      <c r="Y305" s="283"/>
      <c r="Z305" s="310"/>
      <c r="AA305" s="273"/>
      <c r="AB305" s="311"/>
      <c r="AF305" s="273"/>
      <c r="AG305" s="312"/>
      <c r="AH305" s="313"/>
      <c r="AI305" s="56"/>
      <c r="AJ305" s="56"/>
      <c r="AK305" s="56"/>
      <c r="AL305" s="56"/>
      <c r="AM305" s="56"/>
      <c r="AN305" s="56"/>
      <c r="AO305" s="56"/>
      <c r="AP305" s="56"/>
      <c r="AQ305" s="56"/>
    </row>
    <row r="306" ht="22.5" customHeight="1">
      <c r="B306" s="253"/>
      <c r="C306" s="254"/>
      <c r="D306" s="314"/>
      <c r="E306" s="253"/>
      <c r="F306" s="254"/>
      <c r="G306" s="254"/>
      <c r="H306" s="256"/>
      <c r="I306" s="253"/>
      <c r="J306" s="254"/>
      <c r="K306" s="254"/>
      <c r="L306" s="256"/>
      <c r="M306" s="253"/>
      <c r="N306" s="288"/>
      <c r="O306" s="289"/>
      <c r="P306" s="289"/>
      <c r="Q306" s="290"/>
      <c r="R306" s="291"/>
      <c r="S306" s="289"/>
      <c r="T306" s="289"/>
      <c r="U306" s="290"/>
      <c r="V306" s="291"/>
      <c r="W306" s="289"/>
      <c r="X306" s="289"/>
      <c r="Y306" s="292"/>
      <c r="Z306" s="315"/>
      <c r="AA306" s="256"/>
      <c r="AB306" s="316"/>
      <c r="AC306" s="254"/>
      <c r="AD306" s="254"/>
      <c r="AE306" s="254"/>
      <c r="AF306" s="256"/>
      <c r="AG306" s="317"/>
      <c r="AH306" s="318"/>
      <c r="AI306" s="56"/>
      <c r="AJ306" s="56"/>
      <c r="AK306" s="56"/>
      <c r="AL306" s="56"/>
      <c r="AM306" s="56"/>
      <c r="AN306" s="56"/>
      <c r="AO306" s="56"/>
      <c r="AP306" s="56"/>
      <c r="AQ306" s="56"/>
    </row>
    <row r="307" ht="22.5" customHeight="1">
      <c r="B307" s="261" t="str">
        <f>IF(ISBLANK(D307), "Missing ID",
IF(CONCATENATE(E307:AG309)="", "Unused",
IF(AND(ISBLANK(E307), ISBLANK(I307)), "Missing Headline and Content",
IF(ISBLANK(M307), "Missing Is True",
IF(AND(M307&lt;&gt;"Yes", M307&lt;&gt;"No"), "Is True must be Yes or No",
IF(AND($AJ$3, NOT(ISBLANK(N307)), NOT(ISNUMBER(N307))), "Changes to Followers for Likes must be a Number",
IF(AND($AK$3, NOT(ISBLANK(O307)), NOT(ISNUMBER(O307))), "Changes to Followers for Disikes must be a Number",
IF(AND($AL$3, NOT(ISBLANK(P307)), NOT(ISNUMBER(P307))), "Changes to Followers for Shares must be a Number",
IF(AND($AM$3, NOT(ISBLANK(Q307)), NOT(ISNUMBER(Q307))), "Changes to Followers for Flags must be a Number",
IF(AND($AJ$3, NOT(ISBLANK(R307)), NOT(ISNUMBER(R307))), "Changes to Credibility for Likes must be a Number",
IF(AND($AK$3, NOT(ISBLANK(S307)), NOT(ISNUMBER(S307))), "Changes to Credibility for Disikes must be a Number",
IF(AND($AL$3, NOT(ISBLANK(T307)), NOT(ISNUMBER(T307))), "Changes to Credibility for Shares must be a Number",
IF(AND($AM$3, NOT(ISBLANK(U307)), NOT(ISNUMBER(U307))), "Changes to Credibility for Flags must be a Number",
IF(AND($AJ$3, NOT(ISBLANK(V307)), NOT(ISNUMBER(V307))), "Number of Likes must be a Number",
IF(AND($AK$3, NOT(ISBLANK(W307)), NOT(ISNUMBER(W307))), "Number of Disikes must be a Number",
IF(AND($AL$3, NOT(ISBLANK(X307)), NOT(ISNUMBER(X307))), "Number of Shares must be a Number",
IF(AND($AM$3, NOT(ISBLANK(Y307)), NOT(ISNUMBER(Y307))), "Number of Flags must be a Number",
IF(AND($AJ$3, NOT(ISBLANK(V307)), V307&lt;0), "Number of Likes cannot be Negative",
IF(AND($AK$3, NOT(ISBLANK(W307)), W307&lt;0), "Number of Disikes cannot be Negative",
IF(AND($AL$3, NOT(ISBLANK(X307)), X307&lt;0), "Number of Shares cannot be Negative",
IF(AND($AM$3, NOT(ISBLANK(Y307)), Y307&lt;0), "Number of Flags cannot be Negative",
IF(AND(CONCATENATE(Z307:AH307)&lt;&gt;"", Z307=""), "Missing 1st Comment Source Name",
IF(AND(CONCATENATE(Z307:AH307)&lt;&gt;"", AB307=""), "Missing 1st Comment Message",
IF(AND($AJ$3, CONCATENATE(Z307:AH307)&lt;&gt;"", AG307=""), "Missing 1st Comment Likes",
IF(AND($AK$3, CONCATENATE(Z307:AH307)&lt;&gt;"", AH307=""), "Missing 1st Comment Dislikes",
IF(AND(CONCATENATE(Z308:AH308)&lt;&gt;"", Z308=""), "Missing 2nd Comment Source Name",
IF(AND(CONCATENATE(Z308:AH308)&lt;&gt;"", AB308=""), "Missing 2nd Comment Message",
IF(AND($AJ$3, CONCATENATE(Z308:AH308)&lt;&gt;"", AG308=""), "Missing 2nd Comment Likes",
IF(AND($AK$3, CONCATENATE(Z308:AH308)&lt;&gt;"", AH308=""), "Missing 2nd Comment Dislikes",
IF(AND(CONCATENATE(Z309:AH309)&lt;&gt;"", Z309=""), "Missing 3rd Comment Source Name",
IF(AND(CONCATENATE(Z309:AH309)&lt;&gt;"", AB309=""), "Missing 3rd Comment Message",
IF(AND($AJ$3, CONCATENATE(Z309:AH309)&lt;&gt;"", AG309=""), "Missing 3rd Comment Likes",
IF(AND($AK$3, CONCATENATE(Z309:AH309)&lt;&gt;"", AH309=""), "Missing 3rd Comment Dislikes", "Valid"
)))))))))))))))))))))))))))))))))</f>
        <v>Unused</v>
      </c>
      <c r="C307" s="246"/>
      <c r="D307" s="262" t="s">
        <v>1326</v>
      </c>
      <c r="E307" s="263"/>
      <c r="F307" s="246"/>
      <c r="G307" s="246"/>
      <c r="H307" s="249"/>
      <c r="I307" s="263"/>
      <c r="J307" s="246"/>
      <c r="K307" s="246"/>
      <c r="L307" s="249"/>
      <c r="M307" s="265"/>
      <c r="N307" s="319"/>
      <c r="O307" s="320"/>
      <c r="P307" s="320"/>
      <c r="Q307" s="321"/>
      <c r="R307" s="322"/>
      <c r="S307" s="320"/>
      <c r="T307" s="320"/>
      <c r="U307" s="321"/>
      <c r="V307" s="322"/>
      <c r="W307" s="320"/>
      <c r="X307" s="320"/>
      <c r="Y307" s="323"/>
      <c r="Z307" s="271"/>
      <c r="AA307" s="249"/>
      <c r="AB307" s="265"/>
      <c r="AC307" s="246"/>
      <c r="AD307" s="246"/>
      <c r="AE307" s="246"/>
      <c r="AF307" s="249"/>
      <c r="AG307" s="274"/>
      <c r="AH307" s="327"/>
      <c r="AI307" s="56"/>
      <c r="AJ307" s="56"/>
      <c r="AK307" s="56"/>
      <c r="AL307" s="56"/>
      <c r="AM307" s="56"/>
      <c r="AN307" s="56"/>
      <c r="AO307" s="56"/>
      <c r="AP307" s="56"/>
      <c r="AQ307" s="56"/>
    </row>
    <row r="308" ht="22.5" customHeight="1">
      <c r="B308" s="277"/>
      <c r="D308" s="278"/>
      <c r="E308" s="277"/>
      <c r="H308" s="273"/>
      <c r="I308" s="277"/>
      <c r="L308" s="273"/>
      <c r="M308" s="277"/>
      <c r="N308" s="279"/>
      <c r="O308" s="280"/>
      <c r="P308" s="280"/>
      <c r="Q308" s="281"/>
      <c r="R308" s="282"/>
      <c r="S308" s="280"/>
      <c r="T308" s="280"/>
      <c r="U308" s="281"/>
      <c r="V308" s="282"/>
      <c r="W308" s="280"/>
      <c r="X308" s="280"/>
      <c r="Y308" s="283"/>
      <c r="Z308" s="284"/>
      <c r="AA308" s="273"/>
      <c r="AB308" s="272"/>
      <c r="AF308" s="273"/>
      <c r="AG308" s="285"/>
      <c r="AH308" s="325"/>
      <c r="AI308" s="56"/>
      <c r="AJ308" s="56"/>
      <c r="AK308" s="56"/>
      <c r="AL308" s="56"/>
      <c r="AM308" s="56"/>
      <c r="AN308" s="56"/>
      <c r="AO308" s="56"/>
      <c r="AP308" s="56"/>
      <c r="AQ308" s="56"/>
    </row>
    <row r="309" ht="22.5" customHeight="1">
      <c r="B309" s="253"/>
      <c r="C309" s="254"/>
      <c r="D309" s="287"/>
      <c r="E309" s="253"/>
      <c r="F309" s="254"/>
      <c r="G309" s="254"/>
      <c r="H309" s="256"/>
      <c r="I309" s="253"/>
      <c r="J309" s="254"/>
      <c r="K309" s="254"/>
      <c r="L309" s="256"/>
      <c r="M309" s="253"/>
      <c r="N309" s="288"/>
      <c r="O309" s="289"/>
      <c r="P309" s="289"/>
      <c r="Q309" s="290"/>
      <c r="R309" s="291"/>
      <c r="S309" s="289"/>
      <c r="T309" s="289"/>
      <c r="U309" s="290"/>
      <c r="V309" s="291"/>
      <c r="W309" s="289"/>
      <c r="X309" s="289"/>
      <c r="Y309" s="292"/>
      <c r="Z309" s="293"/>
      <c r="AA309" s="256"/>
      <c r="AB309" s="294"/>
      <c r="AC309" s="254"/>
      <c r="AD309" s="254"/>
      <c r="AE309" s="254"/>
      <c r="AF309" s="256"/>
      <c r="AG309" s="295"/>
      <c r="AH309" s="324"/>
      <c r="AI309" s="56"/>
      <c r="AJ309" s="56"/>
      <c r="AK309" s="56"/>
      <c r="AL309" s="56"/>
      <c r="AM309" s="56"/>
      <c r="AN309" s="56"/>
      <c r="AO309" s="56"/>
      <c r="AP309" s="56"/>
      <c r="AQ309" s="56"/>
    </row>
    <row r="310" ht="22.5" customHeight="1">
      <c r="B310" s="261" t="str">
        <f>IF(ISBLANK(D310), "Missing ID",
IF(CONCATENATE(E310:AG312)="", "Unused",
IF(AND(ISBLANK(E310), ISBLANK(I310)), "Missing Headline and Content",
IF(ISBLANK(M310), "Missing Is True",
IF(AND(M310&lt;&gt;"Yes", M310&lt;&gt;"No"), "Is True must be Yes or No",
IF(AND($AJ$3, NOT(ISBLANK(N310)), NOT(ISNUMBER(N310))), "Changes to Followers for Likes must be a Number",
IF(AND($AK$3, NOT(ISBLANK(O310)), NOT(ISNUMBER(O310))), "Changes to Followers for Disikes must be a Number",
IF(AND($AL$3, NOT(ISBLANK(P310)), NOT(ISNUMBER(P310))), "Changes to Followers for Shares must be a Number",
IF(AND($AM$3, NOT(ISBLANK(Q310)), NOT(ISNUMBER(Q310))), "Changes to Followers for Flags must be a Number",
IF(AND($AJ$3, NOT(ISBLANK(R310)), NOT(ISNUMBER(R310))), "Changes to Credibility for Likes must be a Number",
IF(AND($AK$3, NOT(ISBLANK(S310)), NOT(ISNUMBER(S310))), "Changes to Credibility for Disikes must be a Number",
IF(AND($AL$3, NOT(ISBLANK(T310)), NOT(ISNUMBER(T310))), "Changes to Credibility for Shares must be a Number",
IF(AND($AM$3, NOT(ISBLANK(U310)), NOT(ISNUMBER(U310))), "Changes to Credibility for Flags must be a Number",
IF(AND($AJ$3, NOT(ISBLANK(V310)), NOT(ISNUMBER(V310))), "Number of Likes must be a Number",
IF(AND($AK$3, NOT(ISBLANK(W310)), NOT(ISNUMBER(W310))), "Number of Disikes must be a Number",
IF(AND($AL$3, NOT(ISBLANK(X310)), NOT(ISNUMBER(X310))), "Number of Shares must be a Number",
IF(AND($AM$3, NOT(ISBLANK(Y310)), NOT(ISNUMBER(Y310))), "Number of Flags must be a Number",
IF(AND($AJ$3, NOT(ISBLANK(V310)), V310&lt;0), "Number of Likes cannot be Negative",
IF(AND($AK$3, NOT(ISBLANK(W310)), W310&lt;0), "Number of Disikes cannot be Negative",
IF(AND($AL$3, NOT(ISBLANK(X310)), X310&lt;0), "Number of Shares cannot be Negative",
IF(AND($AM$3, NOT(ISBLANK(Y310)), Y310&lt;0), "Number of Flags cannot be Negative",
IF(AND(CONCATENATE(Z310:AH310)&lt;&gt;"", Z310=""), "Missing 1st Comment Source Name",
IF(AND(CONCATENATE(Z310:AH310)&lt;&gt;"", AB310=""), "Missing 1st Comment Message",
IF(AND($AJ$3, CONCATENATE(Z310:AH310)&lt;&gt;"", AG310=""), "Missing 1st Comment Likes",
IF(AND($AK$3, CONCATENATE(Z310:AH310)&lt;&gt;"", AH310=""), "Missing 1st Comment Dislikes",
IF(AND(CONCATENATE(Z311:AH311)&lt;&gt;"", Z311=""), "Missing 2nd Comment Source Name",
IF(AND(CONCATENATE(Z311:AH311)&lt;&gt;"", AB311=""), "Missing 2nd Comment Message",
IF(AND($AJ$3, CONCATENATE(Z311:AH311)&lt;&gt;"", AG311=""), "Missing 2nd Comment Likes",
IF(AND($AK$3, CONCATENATE(Z311:AH311)&lt;&gt;"", AH311=""), "Missing 2nd Comment Dislikes",
IF(AND(CONCATENATE(Z312:AH312)&lt;&gt;"", Z312=""), "Missing 3rd Comment Source Name",
IF(AND(CONCATENATE(Z312:AH312)&lt;&gt;"", AB312=""), "Missing 3rd Comment Message",
IF(AND($AJ$3, CONCATENATE(Z312:AH312)&lt;&gt;"", AG312=""), "Missing 3rd Comment Likes",
IF(AND($AK$3, CONCATENATE(Z312:AH312)&lt;&gt;"", AH312=""), "Missing 3rd Comment Dislikes", "Valid"
)))))))))))))))))))))))))))))))))</f>
        <v>Unused</v>
      </c>
      <c r="C310" s="246"/>
      <c r="D310" s="297" t="s">
        <v>1327</v>
      </c>
      <c r="E310" s="298"/>
      <c r="F310" s="246"/>
      <c r="G310" s="246"/>
      <c r="H310" s="249"/>
      <c r="I310" s="298"/>
      <c r="J310" s="246"/>
      <c r="K310" s="246"/>
      <c r="L310" s="249"/>
      <c r="M310" s="300"/>
      <c r="N310" s="301"/>
      <c r="O310" s="302"/>
      <c r="P310" s="302"/>
      <c r="Q310" s="303"/>
      <c r="R310" s="304"/>
      <c r="S310" s="302"/>
      <c r="T310" s="302"/>
      <c r="U310" s="303"/>
      <c r="V310" s="304"/>
      <c r="W310" s="302"/>
      <c r="X310" s="302"/>
      <c r="Y310" s="305"/>
      <c r="Z310" s="306"/>
      <c r="AA310" s="249"/>
      <c r="AB310" s="300"/>
      <c r="AC310" s="246"/>
      <c r="AD310" s="246"/>
      <c r="AE310" s="246"/>
      <c r="AF310" s="249"/>
      <c r="AG310" s="307"/>
      <c r="AH310" s="326"/>
      <c r="AI310" s="56"/>
      <c r="AJ310" s="56"/>
      <c r="AK310" s="56"/>
      <c r="AL310" s="56"/>
      <c r="AM310" s="56"/>
      <c r="AN310" s="56"/>
      <c r="AO310" s="56"/>
      <c r="AP310" s="56"/>
      <c r="AQ310" s="56"/>
    </row>
    <row r="311" ht="22.5" customHeight="1">
      <c r="B311" s="277"/>
      <c r="D311" s="309"/>
      <c r="E311" s="277"/>
      <c r="H311" s="273"/>
      <c r="I311" s="277"/>
      <c r="L311" s="273"/>
      <c r="M311" s="277"/>
      <c r="N311" s="279"/>
      <c r="O311" s="280"/>
      <c r="P311" s="280"/>
      <c r="Q311" s="281"/>
      <c r="R311" s="282"/>
      <c r="S311" s="280"/>
      <c r="T311" s="280"/>
      <c r="U311" s="281"/>
      <c r="V311" s="282"/>
      <c r="W311" s="280"/>
      <c r="X311" s="280"/>
      <c r="Y311" s="283"/>
      <c r="Z311" s="310"/>
      <c r="AA311" s="273"/>
      <c r="AB311" s="311"/>
      <c r="AF311" s="273"/>
      <c r="AG311" s="312"/>
      <c r="AH311" s="313"/>
      <c r="AI311" s="56"/>
      <c r="AJ311" s="56"/>
      <c r="AK311" s="56"/>
      <c r="AL311" s="56"/>
      <c r="AM311" s="56"/>
      <c r="AN311" s="56"/>
      <c r="AO311" s="56"/>
      <c r="AP311" s="56"/>
      <c r="AQ311" s="56"/>
    </row>
    <row r="312" ht="22.5" customHeight="1">
      <c r="B312" s="253"/>
      <c r="C312" s="254"/>
      <c r="D312" s="314"/>
      <c r="E312" s="253"/>
      <c r="F312" s="254"/>
      <c r="G312" s="254"/>
      <c r="H312" s="256"/>
      <c r="I312" s="253"/>
      <c r="J312" s="254"/>
      <c r="K312" s="254"/>
      <c r="L312" s="256"/>
      <c r="M312" s="253"/>
      <c r="N312" s="288"/>
      <c r="O312" s="289"/>
      <c r="P312" s="289"/>
      <c r="Q312" s="290"/>
      <c r="R312" s="291"/>
      <c r="S312" s="289"/>
      <c r="T312" s="289"/>
      <c r="U312" s="290"/>
      <c r="V312" s="291"/>
      <c r="W312" s="289"/>
      <c r="X312" s="289"/>
      <c r="Y312" s="292"/>
      <c r="Z312" s="315"/>
      <c r="AA312" s="256"/>
      <c r="AB312" s="316"/>
      <c r="AC312" s="254"/>
      <c r="AD312" s="254"/>
      <c r="AE312" s="254"/>
      <c r="AF312" s="256"/>
      <c r="AG312" s="317"/>
      <c r="AH312" s="318"/>
      <c r="AI312" s="56"/>
      <c r="AJ312" s="56"/>
      <c r="AK312" s="56"/>
      <c r="AL312" s="56"/>
      <c r="AM312" s="56"/>
      <c r="AN312" s="56"/>
      <c r="AO312" s="56"/>
      <c r="AP312" s="56"/>
      <c r="AQ312" s="56"/>
    </row>
    <row r="313" ht="22.5" customHeight="1">
      <c r="B313" s="261" t="str">
        <f>IF(ISBLANK(D313), "Missing ID",
IF(CONCATENATE(E313:AG315)="", "Unused",
IF(AND(ISBLANK(E313), ISBLANK(I313)), "Missing Headline and Content",
IF(ISBLANK(M313), "Missing Is True",
IF(AND(M313&lt;&gt;"Yes", M313&lt;&gt;"No"), "Is True must be Yes or No",
IF(AND($AJ$3, NOT(ISBLANK(N313)), NOT(ISNUMBER(N313))), "Changes to Followers for Likes must be a Number",
IF(AND($AK$3, NOT(ISBLANK(O313)), NOT(ISNUMBER(O313))), "Changes to Followers for Disikes must be a Number",
IF(AND($AL$3, NOT(ISBLANK(P313)), NOT(ISNUMBER(P313))), "Changes to Followers for Shares must be a Number",
IF(AND($AM$3, NOT(ISBLANK(Q313)), NOT(ISNUMBER(Q313))), "Changes to Followers for Flags must be a Number",
IF(AND($AJ$3, NOT(ISBLANK(R313)), NOT(ISNUMBER(R313))), "Changes to Credibility for Likes must be a Number",
IF(AND($AK$3, NOT(ISBLANK(S313)), NOT(ISNUMBER(S313))), "Changes to Credibility for Disikes must be a Number",
IF(AND($AL$3, NOT(ISBLANK(T313)), NOT(ISNUMBER(T313))), "Changes to Credibility for Shares must be a Number",
IF(AND($AM$3, NOT(ISBLANK(U313)), NOT(ISNUMBER(U313))), "Changes to Credibility for Flags must be a Number",
IF(AND($AJ$3, NOT(ISBLANK(V313)), NOT(ISNUMBER(V313))), "Number of Likes must be a Number",
IF(AND($AK$3, NOT(ISBLANK(W313)), NOT(ISNUMBER(W313))), "Number of Disikes must be a Number",
IF(AND($AL$3, NOT(ISBLANK(X313)), NOT(ISNUMBER(X313))), "Number of Shares must be a Number",
IF(AND($AM$3, NOT(ISBLANK(Y313)), NOT(ISNUMBER(Y313))), "Number of Flags must be a Number",
IF(AND($AJ$3, NOT(ISBLANK(V313)), V313&lt;0), "Number of Likes cannot be Negative",
IF(AND($AK$3, NOT(ISBLANK(W313)), W313&lt;0), "Number of Disikes cannot be Negative",
IF(AND($AL$3, NOT(ISBLANK(X313)), X313&lt;0), "Number of Shares cannot be Negative",
IF(AND($AM$3, NOT(ISBLANK(Y313)), Y313&lt;0), "Number of Flags cannot be Negative",
IF(AND(CONCATENATE(Z313:AH313)&lt;&gt;"", Z313=""), "Missing 1st Comment Source Name",
IF(AND(CONCATENATE(Z313:AH313)&lt;&gt;"", AB313=""), "Missing 1st Comment Message",
IF(AND($AJ$3, CONCATENATE(Z313:AH313)&lt;&gt;"", AG313=""), "Missing 1st Comment Likes",
IF(AND($AK$3, CONCATENATE(Z313:AH313)&lt;&gt;"", AH313=""), "Missing 1st Comment Dislikes",
IF(AND(CONCATENATE(Z314:AH314)&lt;&gt;"", Z314=""), "Missing 2nd Comment Source Name",
IF(AND(CONCATENATE(Z314:AH314)&lt;&gt;"", AB314=""), "Missing 2nd Comment Message",
IF(AND($AJ$3, CONCATENATE(Z314:AH314)&lt;&gt;"", AG314=""), "Missing 2nd Comment Likes",
IF(AND($AK$3, CONCATENATE(Z314:AH314)&lt;&gt;"", AH314=""), "Missing 2nd Comment Dislikes",
IF(AND(CONCATENATE(Z315:AH315)&lt;&gt;"", Z315=""), "Missing 3rd Comment Source Name",
IF(AND(CONCATENATE(Z315:AH315)&lt;&gt;"", AB315=""), "Missing 3rd Comment Message",
IF(AND($AJ$3, CONCATENATE(Z315:AH315)&lt;&gt;"", AG315=""), "Missing 3rd Comment Likes",
IF(AND($AK$3, CONCATENATE(Z315:AH315)&lt;&gt;"", AH315=""), "Missing 3rd Comment Dislikes", "Valid"
)))))))))))))))))))))))))))))))))</f>
        <v>Unused</v>
      </c>
      <c r="C313" s="246"/>
      <c r="D313" s="262" t="s">
        <v>1328</v>
      </c>
      <c r="E313" s="263"/>
      <c r="F313" s="246"/>
      <c r="G313" s="246"/>
      <c r="H313" s="249"/>
      <c r="I313" s="263"/>
      <c r="J313" s="246"/>
      <c r="K313" s="246"/>
      <c r="L313" s="249"/>
      <c r="M313" s="265"/>
      <c r="N313" s="319"/>
      <c r="O313" s="320"/>
      <c r="P313" s="320"/>
      <c r="Q313" s="321"/>
      <c r="R313" s="322"/>
      <c r="S313" s="320"/>
      <c r="T313" s="320"/>
      <c r="U313" s="321"/>
      <c r="V313" s="322"/>
      <c r="W313" s="320"/>
      <c r="X313" s="320"/>
      <c r="Y313" s="323"/>
      <c r="Z313" s="271"/>
      <c r="AA313" s="249"/>
      <c r="AB313" s="265"/>
      <c r="AC313" s="246"/>
      <c r="AD313" s="246"/>
      <c r="AE313" s="246"/>
      <c r="AF313" s="249"/>
      <c r="AG313" s="274"/>
      <c r="AH313" s="327"/>
      <c r="AI313" s="56"/>
      <c r="AJ313" s="56"/>
      <c r="AK313" s="56"/>
      <c r="AL313" s="56"/>
      <c r="AM313" s="56"/>
      <c r="AN313" s="56"/>
      <c r="AO313" s="56"/>
      <c r="AP313" s="56"/>
      <c r="AQ313" s="56"/>
    </row>
    <row r="314" ht="22.5" customHeight="1">
      <c r="B314" s="277"/>
      <c r="D314" s="278"/>
      <c r="E314" s="277"/>
      <c r="H314" s="273"/>
      <c r="I314" s="277"/>
      <c r="L314" s="273"/>
      <c r="M314" s="277"/>
      <c r="N314" s="279"/>
      <c r="O314" s="280"/>
      <c r="P314" s="280"/>
      <c r="Q314" s="281"/>
      <c r="R314" s="282"/>
      <c r="S314" s="280"/>
      <c r="T314" s="280"/>
      <c r="U314" s="281"/>
      <c r="V314" s="282"/>
      <c r="W314" s="280"/>
      <c r="X314" s="280"/>
      <c r="Y314" s="283"/>
      <c r="Z314" s="284"/>
      <c r="AA314" s="273"/>
      <c r="AB314" s="272"/>
      <c r="AF314" s="273"/>
      <c r="AG314" s="285"/>
      <c r="AH314" s="325"/>
      <c r="AI314" s="56"/>
      <c r="AJ314" s="56"/>
      <c r="AK314" s="56"/>
      <c r="AL314" s="56"/>
      <c r="AM314" s="56"/>
      <c r="AN314" s="56"/>
      <c r="AO314" s="56"/>
      <c r="AP314" s="56"/>
      <c r="AQ314" s="56"/>
    </row>
    <row r="315" ht="22.5" customHeight="1">
      <c r="B315" s="253"/>
      <c r="C315" s="254"/>
      <c r="D315" s="287"/>
      <c r="E315" s="253"/>
      <c r="F315" s="254"/>
      <c r="G315" s="254"/>
      <c r="H315" s="256"/>
      <c r="I315" s="253"/>
      <c r="J315" s="254"/>
      <c r="K315" s="254"/>
      <c r="L315" s="256"/>
      <c r="M315" s="253"/>
      <c r="N315" s="288"/>
      <c r="O315" s="289"/>
      <c r="P315" s="289"/>
      <c r="Q315" s="290"/>
      <c r="R315" s="291"/>
      <c r="S315" s="289"/>
      <c r="T315" s="289"/>
      <c r="U315" s="290"/>
      <c r="V315" s="291"/>
      <c r="W315" s="289"/>
      <c r="X315" s="289"/>
      <c r="Y315" s="292"/>
      <c r="Z315" s="293"/>
      <c r="AA315" s="256"/>
      <c r="AB315" s="294"/>
      <c r="AC315" s="254"/>
      <c r="AD315" s="254"/>
      <c r="AE315" s="254"/>
      <c r="AF315" s="256"/>
      <c r="AG315" s="295"/>
      <c r="AH315" s="324"/>
      <c r="AI315" s="56"/>
      <c r="AJ315" s="56"/>
      <c r="AK315" s="56"/>
      <c r="AL315" s="56"/>
      <c r="AM315" s="56"/>
      <c r="AN315" s="56"/>
      <c r="AO315" s="56"/>
      <c r="AP315" s="56"/>
      <c r="AQ315" s="56"/>
    </row>
    <row r="316" ht="22.5" customHeight="1">
      <c r="B316" s="261" t="str">
        <f>IF(ISBLANK(D316), "Missing ID",
IF(CONCATENATE(E316:AG318)="", "Unused",
IF(AND(ISBLANK(E316), ISBLANK(I316)), "Missing Headline and Content",
IF(ISBLANK(M316), "Missing Is True",
IF(AND(M316&lt;&gt;"Yes", M316&lt;&gt;"No"), "Is True must be Yes or No",
IF(AND($AJ$3, NOT(ISBLANK(N316)), NOT(ISNUMBER(N316))), "Changes to Followers for Likes must be a Number",
IF(AND($AK$3, NOT(ISBLANK(O316)), NOT(ISNUMBER(O316))), "Changes to Followers for Disikes must be a Number",
IF(AND($AL$3, NOT(ISBLANK(P316)), NOT(ISNUMBER(P316))), "Changes to Followers for Shares must be a Number",
IF(AND($AM$3, NOT(ISBLANK(Q316)), NOT(ISNUMBER(Q316))), "Changes to Followers for Flags must be a Number",
IF(AND($AJ$3, NOT(ISBLANK(R316)), NOT(ISNUMBER(R316))), "Changes to Credibility for Likes must be a Number",
IF(AND($AK$3, NOT(ISBLANK(S316)), NOT(ISNUMBER(S316))), "Changes to Credibility for Disikes must be a Number",
IF(AND($AL$3, NOT(ISBLANK(T316)), NOT(ISNUMBER(T316))), "Changes to Credibility for Shares must be a Number",
IF(AND($AM$3, NOT(ISBLANK(U316)), NOT(ISNUMBER(U316))), "Changes to Credibility for Flags must be a Number",
IF(AND($AJ$3, NOT(ISBLANK(V316)), NOT(ISNUMBER(V316))), "Number of Likes must be a Number",
IF(AND($AK$3, NOT(ISBLANK(W316)), NOT(ISNUMBER(W316))), "Number of Disikes must be a Number",
IF(AND($AL$3, NOT(ISBLANK(X316)), NOT(ISNUMBER(X316))), "Number of Shares must be a Number",
IF(AND($AM$3, NOT(ISBLANK(Y316)), NOT(ISNUMBER(Y316))), "Number of Flags must be a Number",
IF(AND($AJ$3, NOT(ISBLANK(V316)), V316&lt;0), "Number of Likes cannot be Negative",
IF(AND($AK$3, NOT(ISBLANK(W316)), W316&lt;0), "Number of Disikes cannot be Negative",
IF(AND($AL$3, NOT(ISBLANK(X316)), X316&lt;0), "Number of Shares cannot be Negative",
IF(AND($AM$3, NOT(ISBLANK(Y316)), Y316&lt;0), "Number of Flags cannot be Negative",
IF(AND(CONCATENATE(Z316:AH316)&lt;&gt;"", Z316=""), "Missing 1st Comment Source Name",
IF(AND(CONCATENATE(Z316:AH316)&lt;&gt;"", AB316=""), "Missing 1st Comment Message",
IF(AND($AJ$3, CONCATENATE(Z316:AH316)&lt;&gt;"", AG316=""), "Missing 1st Comment Likes",
IF(AND($AK$3, CONCATENATE(Z316:AH316)&lt;&gt;"", AH316=""), "Missing 1st Comment Dislikes",
IF(AND(CONCATENATE(Z317:AH317)&lt;&gt;"", Z317=""), "Missing 2nd Comment Source Name",
IF(AND(CONCATENATE(Z317:AH317)&lt;&gt;"", AB317=""), "Missing 2nd Comment Message",
IF(AND($AJ$3, CONCATENATE(Z317:AH317)&lt;&gt;"", AG317=""), "Missing 2nd Comment Likes",
IF(AND($AK$3, CONCATENATE(Z317:AH317)&lt;&gt;"", AH317=""), "Missing 2nd Comment Dislikes",
IF(AND(CONCATENATE(Z318:AH318)&lt;&gt;"", Z318=""), "Missing 3rd Comment Source Name",
IF(AND(CONCATENATE(Z318:AH318)&lt;&gt;"", AB318=""), "Missing 3rd Comment Message",
IF(AND($AJ$3, CONCATENATE(Z318:AH318)&lt;&gt;"", AG318=""), "Missing 3rd Comment Likes",
IF(AND($AK$3, CONCATENATE(Z318:AH318)&lt;&gt;"", AH318=""), "Missing 3rd Comment Dislikes", "Valid"
)))))))))))))))))))))))))))))))))</f>
        <v>Unused</v>
      </c>
      <c r="C316" s="246"/>
      <c r="D316" s="297" t="s">
        <v>1329</v>
      </c>
      <c r="E316" s="298"/>
      <c r="F316" s="246"/>
      <c r="G316" s="246"/>
      <c r="H316" s="249"/>
      <c r="I316" s="298"/>
      <c r="J316" s="246"/>
      <c r="K316" s="246"/>
      <c r="L316" s="249"/>
      <c r="M316" s="300"/>
      <c r="N316" s="301"/>
      <c r="O316" s="302"/>
      <c r="P316" s="302"/>
      <c r="Q316" s="303"/>
      <c r="R316" s="304"/>
      <c r="S316" s="302"/>
      <c r="T316" s="302"/>
      <c r="U316" s="303"/>
      <c r="V316" s="304"/>
      <c r="W316" s="302"/>
      <c r="X316" s="302"/>
      <c r="Y316" s="305"/>
      <c r="Z316" s="306"/>
      <c r="AA316" s="249"/>
      <c r="AB316" s="300"/>
      <c r="AC316" s="246"/>
      <c r="AD316" s="246"/>
      <c r="AE316" s="246"/>
      <c r="AF316" s="249"/>
      <c r="AG316" s="307"/>
      <c r="AH316" s="326"/>
      <c r="AI316" s="56"/>
      <c r="AJ316" s="56"/>
      <c r="AK316" s="56"/>
      <c r="AL316" s="56"/>
      <c r="AM316" s="56"/>
      <c r="AN316" s="56"/>
      <c r="AO316" s="56"/>
      <c r="AP316" s="56"/>
      <c r="AQ316" s="56"/>
    </row>
    <row r="317" ht="22.5" customHeight="1">
      <c r="B317" s="277"/>
      <c r="D317" s="309"/>
      <c r="E317" s="277"/>
      <c r="H317" s="273"/>
      <c r="I317" s="277"/>
      <c r="L317" s="273"/>
      <c r="M317" s="277"/>
      <c r="N317" s="279"/>
      <c r="O317" s="280"/>
      <c r="P317" s="280"/>
      <c r="Q317" s="281"/>
      <c r="R317" s="282"/>
      <c r="S317" s="280"/>
      <c r="T317" s="280"/>
      <c r="U317" s="281"/>
      <c r="V317" s="282"/>
      <c r="W317" s="280"/>
      <c r="X317" s="280"/>
      <c r="Y317" s="283"/>
      <c r="Z317" s="310"/>
      <c r="AA317" s="273"/>
      <c r="AB317" s="311"/>
      <c r="AF317" s="273"/>
      <c r="AG317" s="312"/>
      <c r="AH317" s="313"/>
      <c r="AI317" s="56"/>
      <c r="AJ317" s="56"/>
      <c r="AK317" s="56"/>
      <c r="AL317" s="56"/>
      <c r="AM317" s="56"/>
      <c r="AN317" s="56"/>
      <c r="AO317" s="56"/>
      <c r="AP317" s="56"/>
      <c r="AQ317" s="56"/>
    </row>
    <row r="318" ht="22.5" customHeight="1">
      <c r="B318" s="253"/>
      <c r="C318" s="254"/>
      <c r="D318" s="314"/>
      <c r="E318" s="253"/>
      <c r="F318" s="254"/>
      <c r="G318" s="254"/>
      <c r="H318" s="256"/>
      <c r="I318" s="253"/>
      <c r="J318" s="254"/>
      <c r="K318" s="254"/>
      <c r="L318" s="256"/>
      <c r="M318" s="253"/>
      <c r="N318" s="288"/>
      <c r="O318" s="289"/>
      <c r="P318" s="289"/>
      <c r="Q318" s="290"/>
      <c r="R318" s="291"/>
      <c r="S318" s="289"/>
      <c r="T318" s="289"/>
      <c r="U318" s="290"/>
      <c r="V318" s="291"/>
      <c r="W318" s="289"/>
      <c r="X318" s="289"/>
      <c r="Y318" s="292"/>
      <c r="Z318" s="315"/>
      <c r="AA318" s="256"/>
      <c r="AB318" s="316"/>
      <c r="AC318" s="254"/>
      <c r="AD318" s="254"/>
      <c r="AE318" s="254"/>
      <c r="AF318" s="256"/>
      <c r="AG318" s="317"/>
      <c r="AH318" s="318"/>
      <c r="AI318" s="56"/>
      <c r="AJ318" s="56"/>
      <c r="AK318" s="56"/>
      <c r="AL318" s="56"/>
      <c r="AM318" s="56"/>
      <c r="AN318" s="56"/>
      <c r="AO318" s="56"/>
      <c r="AP318" s="56"/>
      <c r="AQ318" s="56"/>
    </row>
    <row r="319" ht="22.5" customHeight="1">
      <c r="B319" s="261" t="str">
        <f>IF(ISBLANK(D319), "Missing ID",
IF(CONCATENATE(E319:AG321)="", "Unused",
IF(AND(ISBLANK(E319), ISBLANK(I319)), "Missing Headline and Content",
IF(ISBLANK(M319), "Missing Is True",
IF(AND(M319&lt;&gt;"Yes", M319&lt;&gt;"No"), "Is True must be Yes or No",
IF(AND($AJ$3, NOT(ISBLANK(N319)), NOT(ISNUMBER(N319))), "Changes to Followers for Likes must be a Number",
IF(AND($AK$3, NOT(ISBLANK(O319)), NOT(ISNUMBER(O319))), "Changes to Followers for Disikes must be a Number",
IF(AND($AL$3, NOT(ISBLANK(P319)), NOT(ISNUMBER(P319))), "Changes to Followers for Shares must be a Number",
IF(AND($AM$3, NOT(ISBLANK(Q319)), NOT(ISNUMBER(Q319))), "Changes to Followers for Flags must be a Number",
IF(AND($AJ$3, NOT(ISBLANK(R319)), NOT(ISNUMBER(R319))), "Changes to Credibility for Likes must be a Number",
IF(AND($AK$3, NOT(ISBLANK(S319)), NOT(ISNUMBER(S319))), "Changes to Credibility for Disikes must be a Number",
IF(AND($AL$3, NOT(ISBLANK(T319)), NOT(ISNUMBER(T319))), "Changes to Credibility for Shares must be a Number",
IF(AND($AM$3, NOT(ISBLANK(U319)), NOT(ISNUMBER(U319))), "Changes to Credibility for Flags must be a Number",
IF(AND($AJ$3, NOT(ISBLANK(V319)), NOT(ISNUMBER(V319))), "Number of Likes must be a Number",
IF(AND($AK$3, NOT(ISBLANK(W319)), NOT(ISNUMBER(W319))), "Number of Disikes must be a Number",
IF(AND($AL$3, NOT(ISBLANK(X319)), NOT(ISNUMBER(X319))), "Number of Shares must be a Number",
IF(AND($AM$3, NOT(ISBLANK(Y319)), NOT(ISNUMBER(Y319))), "Number of Flags must be a Number",
IF(AND($AJ$3, NOT(ISBLANK(V319)), V319&lt;0), "Number of Likes cannot be Negative",
IF(AND($AK$3, NOT(ISBLANK(W319)), W319&lt;0), "Number of Disikes cannot be Negative",
IF(AND($AL$3, NOT(ISBLANK(X319)), X319&lt;0), "Number of Shares cannot be Negative",
IF(AND($AM$3, NOT(ISBLANK(Y319)), Y319&lt;0), "Number of Flags cannot be Negative",
IF(AND(CONCATENATE(Z319:AH319)&lt;&gt;"", Z319=""), "Missing 1st Comment Source Name",
IF(AND(CONCATENATE(Z319:AH319)&lt;&gt;"", AB319=""), "Missing 1st Comment Message",
IF(AND($AJ$3, CONCATENATE(Z319:AH319)&lt;&gt;"", AG319=""), "Missing 1st Comment Likes",
IF(AND($AK$3, CONCATENATE(Z319:AH319)&lt;&gt;"", AH319=""), "Missing 1st Comment Dislikes",
IF(AND(CONCATENATE(Z320:AH320)&lt;&gt;"", Z320=""), "Missing 2nd Comment Source Name",
IF(AND(CONCATENATE(Z320:AH320)&lt;&gt;"", AB320=""), "Missing 2nd Comment Message",
IF(AND($AJ$3, CONCATENATE(Z320:AH320)&lt;&gt;"", AG320=""), "Missing 2nd Comment Likes",
IF(AND($AK$3, CONCATENATE(Z320:AH320)&lt;&gt;"", AH320=""), "Missing 2nd Comment Dislikes",
IF(AND(CONCATENATE(Z321:AH321)&lt;&gt;"", Z321=""), "Missing 3rd Comment Source Name",
IF(AND(CONCATENATE(Z321:AH321)&lt;&gt;"", AB321=""), "Missing 3rd Comment Message",
IF(AND($AJ$3, CONCATENATE(Z321:AH321)&lt;&gt;"", AG321=""), "Missing 3rd Comment Likes",
IF(AND($AK$3, CONCATENATE(Z321:AH321)&lt;&gt;"", AH321=""), "Missing 3rd Comment Dislikes", "Valid"
)))))))))))))))))))))))))))))))))</f>
        <v>Unused</v>
      </c>
      <c r="C319" s="246"/>
      <c r="D319" s="262" t="s">
        <v>1330</v>
      </c>
      <c r="E319" s="263"/>
      <c r="F319" s="246"/>
      <c r="G319" s="246"/>
      <c r="H319" s="249"/>
      <c r="I319" s="263"/>
      <c r="J319" s="246"/>
      <c r="K319" s="246"/>
      <c r="L319" s="249"/>
      <c r="M319" s="265"/>
      <c r="N319" s="319"/>
      <c r="O319" s="320"/>
      <c r="P319" s="320"/>
      <c r="Q319" s="321"/>
      <c r="R319" s="322"/>
      <c r="S319" s="320"/>
      <c r="T319" s="320"/>
      <c r="U319" s="321"/>
      <c r="V319" s="322"/>
      <c r="W319" s="320"/>
      <c r="X319" s="320"/>
      <c r="Y319" s="323"/>
      <c r="Z319" s="271"/>
      <c r="AA319" s="249"/>
      <c r="AB319" s="265"/>
      <c r="AC319" s="246"/>
      <c r="AD319" s="246"/>
      <c r="AE319" s="246"/>
      <c r="AF319" s="249"/>
      <c r="AG319" s="274"/>
      <c r="AH319" s="327"/>
      <c r="AI319" s="56"/>
      <c r="AJ319" s="56"/>
      <c r="AK319" s="56"/>
      <c r="AL319" s="56"/>
      <c r="AM319" s="56"/>
      <c r="AN319" s="56"/>
      <c r="AO319" s="56"/>
      <c r="AP319" s="56"/>
      <c r="AQ319" s="56"/>
    </row>
    <row r="320" ht="22.5" customHeight="1">
      <c r="B320" s="277"/>
      <c r="D320" s="278"/>
      <c r="E320" s="277"/>
      <c r="H320" s="273"/>
      <c r="I320" s="277"/>
      <c r="L320" s="273"/>
      <c r="M320" s="277"/>
      <c r="N320" s="279"/>
      <c r="O320" s="280"/>
      <c r="P320" s="280"/>
      <c r="Q320" s="281"/>
      <c r="R320" s="282"/>
      <c r="S320" s="280"/>
      <c r="T320" s="280"/>
      <c r="U320" s="281"/>
      <c r="V320" s="282"/>
      <c r="W320" s="280"/>
      <c r="X320" s="280"/>
      <c r="Y320" s="283"/>
      <c r="Z320" s="284"/>
      <c r="AA320" s="273"/>
      <c r="AB320" s="272"/>
      <c r="AF320" s="273"/>
      <c r="AG320" s="285"/>
      <c r="AH320" s="325"/>
      <c r="AI320" s="56"/>
      <c r="AJ320" s="56"/>
      <c r="AK320" s="56"/>
      <c r="AL320" s="56"/>
      <c r="AM320" s="56"/>
      <c r="AN320" s="56"/>
      <c r="AO320" s="56"/>
      <c r="AP320" s="56"/>
      <c r="AQ320" s="56"/>
    </row>
    <row r="321" ht="22.5" customHeight="1">
      <c r="B321" s="253"/>
      <c r="C321" s="254"/>
      <c r="D321" s="287"/>
      <c r="E321" s="253"/>
      <c r="F321" s="254"/>
      <c r="G321" s="254"/>
      <c r="H321" s="256"/>
      <c r="I321" s="253"/>
      <c r="J321" s="254"/>
      <c r="K321" s="254"/>
      <c r="L321" s="256"/>
      <c r="M321" s="253"/>
      <c r="N321" s="288"/>
      <c r="O321" s="289"/>
      <c r="P321" s="289"/>
      <c r="Q321" s="290"/>
      <c r="R321" s="291"/>
      <c r="S321" s="289"/>
      <c r="T321" s="289"/>
      <c r="U321" s="290"/>
      <c r="V321" s="291"/>
      <c r="W321" s="289"/>
      <c r="X321" s="289"/>
      <c r="Y321" s="292"/>
      <c r="Z321" s="293"/>
      <c r="AA321" s="256"/>
      <c r="AB321" s="294"/>
      <c r="AC321" s="254"/>
      <c r="AD321" s="254"/>
      <c r="AE321" s="254"/>
      <c r="AF321" s="256"/>
      <c r="AG321" s="295"/>
      <c r="AH321" s="324"/>
      <c r="AI321" s="56"/>
      <c r="AJ321" s="56"/>
      <c r="AK321" s="56"/>
      <c r="AL321" s="56"/>
      <c r="AM321" s="56"/>
      <c r="AN321" s="56"/>
      <c r="AO321" s="56"/>
      <c r="AP321" s="56"/>
      <c r="AQ321" s="56"/>
    </row>
    <row r="322" ht="22.5" customHeight="1">
      <c r="B322" s="261" t="str">
        <f>IF(ISBLANK(D322), "Missing ID",
IF(CONCATENATE(E322:AG324)="", "Unused",
IF(AND(ISBLANK(E322), ISBLANK(I322)), "Missing Headline and Content",
IF(ISBLANK(M322), "Missing Is True",
IF(AND(M322&lt;&gt;"Yes", M322&lt;&gt;"No"), "Is True must be Yes or No",
IF(AND($AJ$3, NOT(ISBLANK(N322)), NOT(ISNUMBER(N322))), "Changes to Followers for Likes must be a Number",
IF(AND($AK$3, NOT(ISBLANK(O322)), NOT(ISNUMBER(O322))), "Changes to Followers for Disikes must be a Number",
IF(AND($AL$3, NOT(ISBLANK(P322)), NOT(ISNUMBER(P322))), "Changes to Followers for Shares must be a Number",
IF(AND($AM$3, NOT(ISBLANK(Q322)), NOT(ISNUMBER(Q322))), "Changes to Followers for Flags must be a Number",
IF(AND($AJ$3, NOT(ISBLANK(R322)), NOT(ISNUMBER(R322))), "Changes to Credibility for Likes must be a Number",
IF(AND($AK$3, NOT(ISBLANK(S322)), NOT(ISNUMBER(S322))), "Changes to Credibility for Disikes must be a Number",
IF(AND($AL$3, NOT(ISBLANK(T322)), NOT(ISNUMBER(T322))), "Changes to Credibility for Shares must be a Number",
IF(AND($AM$3, NOT(ISBLANK(U322)), NOT(ISNUMBER(U322))), "Changes to Credibility for Flags must be a Number",
IF(AND($AJ$3, NOT(ISBLANK(V322)), NOT(ISNUMBER(V322))), "Number of Likes must be a Number",
IF(AND($AK$3, NOT(ISBLANK(W322)), NOT(ISNUMBER(W322))), "Number of Disikes must be a Number",
IF(AND($AL$3, NOT(ISBLANK(X322)), NOT(ISNUMBER(X322))), "Number of Shares must be a Number",
IF(AND($AM$3, NOT(ISBLANK(Y322)), NOT(ISNUMBER(Y322))), "Number of Flags must be a Number",
IF(AND($AJ$3, NOT(ISBLANK(V322)), V322&lt;0), "Number of Likes cannot be Negative",
IF(AND($AK$3, NOT(ISBLANK(W322)), W322&lt;0), "Number of Disikes cannot be Negative",
IF(AND($AL$3, NOT(ISBLANK(X322)), X322&lt;0), "Number of Shares cannot be Negative",
IF(AND($AM$3, NOT(ISBLANK(Y322)), Y322&lt;0), "Number of Flags cannot be Negative",
IF(AND(CONCATENATE(Z322:AH322)&lt;&gt;"", Z322=""), "Missing 1st Comment Source Name",
IF(AND(CONCATENATE(Z322:AH322)&lt;&gt;"", AB322=""), "Missing 1st Comment Message",
IF(AND($AJ$3, CONCATENATE(Z322:AH322)&lt;&gt;"", AG322=""), "Missing 1st Comment Likes",
IF(AND($AK$3, CONCATENATE(Z322:AH322)&lt;&gt;"", AH322=""), "Missing 1st Comment Dislikes",
IF(AND(CONCATENATE(Z323:AH323)&lt;&gt;"", Z323=""), "Missing 2nd Comment Source Name",
IF(AND(CONCATENATE(Z323:AH323)&lt;&gt;"", AB323=""), "Missing 2nd Comment Message",
IF(AND($AJ$3, CONCATENATE(Z323:AH323)&lt;&gt;"", AG323=""), "Missing 2nd Comment Likes",
IF(AND($AK$3, CONCATENATE(Z323:AH323)&lt;&gt;"", AH323=""), "Missing 2nd Comment Dislikes",
IF(AND(CONCATENATE(Z324:AH324)&lt;&gt;"", Z324=""), "Missing 3rd Comment Source Name",
IF(AND(CONCATENATE(Z324:AH324)&lt;&gt;"", AB324=""), "Missing 3rd Comment Message",
IF(AND($AJ$3, CONCATENATE(Z324:AH324)&lt;&gt;"", AG324=""), "Missing 3rd Comment Likes",
IF(AND($AK$3, CONCATENATE(Z324:AH324)&lt;&gt;"", AH324=""), "Missing 3rd Comment Dislikes", "Valid"
)))))))))))))))))))))))))))))))))</f>
        <v>Unused</v>
      </c>
      <c r="C322" s="246"/>
      <c r="D322" s="297" t="s">
        <v>1331</v>
      </c>
      <c r="E322" s="298"/>
      <c r="F322" s="246"/>
      <c r="G322" s="246"/>
      <c r="H322" s="249"/>
      <c r="I322" s="298"/>
      <c r="J322" s="246"/>
      <c r="K322" s="246"/>
      <c r="L322" s="249"/>
      <c r="M322" s="300"/>
      <c r="N322" s="301"/>
      <c r="O322" s="302"/>
      <c r="P322" s="302"/>
      <c r="Q322" s="303"/>
      <c r="R322" s="304"/>
      <c r="S322" s="302"/>
      <c r="T322" s="302"/>
      <c r="U322" s="303"/>
      <c r="V322" s="304"/>
      <c r="W322" s="302"/>
      <c r="X322" s="302"/>
      <c r="Y322" s="305"/>
      <c r="Z322" s="306"/>
      <c r="AA322" s="249"/>
      <c r="AB322" s="300"/>
      <c r="AC322" s="246"/>
      <c r="AD322" s="246"/>
      <c r="AE322" s="246"/>
      <c r="AF322" s="249"/>
      <c r="AG322" s="307"/>
      <c r="AH322" s="326"/>
      <c r="AI322" s="56"/>
      <c r="AJ322" s="56"/>
      <c r="AK322" s="56"/>
      <c r="AL322" s="56"/>
      <c r="AM322" s="56"/>
      <c r="AN322" s="56"/>
      <c r="AO322" s="56"/>
      <c r="AP322" s="56"/>
      <c r="AQ322" s="56"/>
    </row>
    <row r="323" ht="22.5" customHeight="1">
      <c r="B323" s="277"/>
      <c r="D323" s="309"/>
      <c r="E323" s="277"/>
      <c r="H323" s="273"/>
      <c r="I323" s="277"/>
      <c r="L323" s="273"/>
      <c r="M323" s="277"/>
      <c r="N323" s="279"/>
      <c r="O323" s="280"/>
      <c r="P323" s="280"/>
      <c r="Q323" s="281"/>
      <c r="R323" s="282"/>
      <c r="S323" s="280"/>
      <c r="T323" s="280"/>
      <c r="U323" s="281"/>
      <c r="V323" s="282"/>
      <c r="W323" s="280"/>
      <c r="X323" s="280"/>
      <c r="Y323" s="283"/>
      <c r="Z323" s="310"/>
      <c r="AA323" s="273"/>
      <c r="AB323" s="311"/>
      <c r="AF323" s="273"/>
      <c r="AG323" s="312"/>
      <c r="AH323" s="313"/>
      <c r="AI323" s="56"/>
      <c r="AJ323" s="56"/>
      <c r="AK323" s="56"/>
      <c r="AL323" s="56"/>
      <c r="AM323" s="56"/>
      <c r="AN323" s="56"/>
      <c r="AO323" s="56"/>
      <c r="AP323" s="56"/>
      <c r="AQ323" s="56"/>
    </row>
    <row r="324" ht="22.5" customHeight="1">
      <c r="B324" s="253"/>
      <c r="C324" s="254"/>
      <c r="D324" s="314"/>
      <c r="E324" s="253"/>
      <c r="F324" s="254"/>
      <c r="G324" s="254"/>
      <c r="H324" s="256"/>
      <c r="I324" s="253"/>
      <c r="J324" s="254"/>
      <c r="K324" s="254"/>
      <c r="L324" s="256"/>
      <c r="M324" s="253"/>
      <c r="N324" s="288"/>
      <c r="O324" s="289"/>
      <c r="P324" s="289"/>
      <c r="Q324" s="290"/>
      <c r="R324" s="291"/>
      <c r="S324" s="289"/>
      <c r="T324" s="289"/>
      <c r="U324" s="290"/>
      <c r="V324" s="291"/>
      <c r="W324" s="289"/>
      <c r="X324" s="289"/>
      <c r="Y324" s="292"/>
      <c r="Z324" s="315"/>
      <c r="AA324" s="256"/>
      <c r="AB324" s="316"/>
      <c r="AC324" s="254"/>
      <c r="AD324" s="254"/>
      <c r="AE324" s="254"/>
      <c r="AF324" s="256"/>
      <c r="AG324" s="317"/>
      <c r="AH324" s="318"/>
      <c r="AI324" s="56"/>
      <c r="AJ324" s="56"/>
      <c r="AK324" s="56"/>
      <c r="AL324" s="56"/>
      <c r="AM324" s="56"/>
      <c r="AN324" s="56"/>
      <c r="AO324" s="56"/>
      <c r="AP324" s="56"/>
      <c r="AQ324" s="56"/>
    </row>
    <row r="325" ht="22.5" customHeight="1">
      <c r="B325" s="261" t="str">
        <f>IF(ISBLANK(D325), "Missing ID",
IF(CONCATENATE(E325:AG327)="", "Unused",
IF(AND(ISBLANK(E325), ISBLANK(I325)), "Missing Headline and Content",
IF(ISBLANK(M325), "Missing Is True",
IF(AND(M325&lt;&gt;"Yes", M325&lt;&gt;"No"), "Is True must be Yes or No",
IF(AND($AJ$3, NOT(ISBLANK(N325)), NOT(ISNUMBER(N325))), "Changes to Followers for Likes must be a Number",
IF(AND($AK$3, NOT(ISBLANK(O325)), NOT(ISNUMBER(O325))), "Changes to Followers for Disikes must be a Number",
IF(AND($AL$3, NOT(ISBLANK(P325)), NOT(ISNUMBER(P325))), "Changes to Followers for Shares must be a Number",
IF(AND($AM$3, NOT(ISBLANK(Q325)), NOT(ISNUMBER(Q325))), "Changes to Followers for Flags must be a Number",
IF(AND($AJ$3, NOT(ISBLANK(R325)), NOT(ISNUMBER(R325))), "Changes to Credibility for Likes must be a Number",
IF(AND($AK$3, NOT(ISBLANK(S325)), NOT(ISNUMBER(S325))), "Changes to Credibility for Disikes must be a Number",
IF(AND($AL$3, NOT(ISBLANK(T325)), NOT(ISNUMBER(T325))), "Changes to Credibility for Shares must be a Number",
IF(AND($AM$3, NOT(ISBLANK(U325)), NOT(ISNUMBER(U325))), "Changes to Credibility for Flags must be a Number",
IF(AND($AJ$3, NOT(ISBLANK(V325)), NOT(ISNUMBER(V325))), "Number of Likes must be a Number",
IF(AND($AK$3, NOT(ISBLANK(W325)), NOT(ISNUMBER(W325))), "Number of Disikes must be a Number",
IF(AND($AL$3, NOT(ISBLANK(X325)), NOT(ISNUMBER(X325))), "Number of Shares must be a Number",
IF(AND($AM$3, NOT(ISBLANK(Y325)), NOT(ISNUMBER(Y325))), "Number of Flags must be a Number",
IF(AND($AJ$3, NOT(ISBLANK(V325)), V325&lt;0), "Number of Likes cannot be Negative",
IF(AND($AK$3, NOT(ISBLANK(W325)), W325&lt;0), "Number of Disikes cannot be Negative",
IF(AND($AL$3, NOT(ISBLANK(X325)), X325&lt;0), "Number of Shares cannot be Negative",
IF(AND($AM$3, NOT(ISBLANK(Y325)), Y325&lt;0), "Number of Flags cannot be Negative",
IF(AND(CONCATENATE(Z325:AH325)&lt;&gt;"", Z325=""), "Missing 1st Comment Source Name",
IF(AND(CONCATENATE(Z325:AH325)&lt;&gt;"", AB325=""), "Missing 1st Comment Message",
IF(AND($AJ$3, CONCATENATE(Z325:AH325)&lt;&gt;"", AG325=""), "Missing 1st Comment Likes",
IF(AND($AK$3, CONCATENATE(Z325:AH325)&lt;&gt;"", AH325=""), "Missing 1st Comment Dislikes",
IF(AND(CONCATENATE(Z326:AH326)&lt;&gt;"", Z326=""), "Missing 2nd Comment Source Name",
IF(AND(CONCATENATE(Z326:AH326)&lt;&gt;"", AB326=""), "Missing 2nd Comment Message",
IF(AND($AJ$3, CONCATENATE(Z326:AH326)&lt;&gt;"", AG326=""), "Missing 2nd Comment Likes",
IF(AND($AK$3, CONCATENATE(Z326:AH326)&lt;&gt;"", AH326=""), "Missing 2nd Comment Dislikes",
IF(AND(CONCATENATE(Z327:AH327)&lt;&gt;"", Z327=""), "Missing 3rd Comment Source Name",
IF(AND(CONCATENATE(Z327:AH327)&lt;&gt;"", AB327=""), "Missing 3rd Comment Message",
IF(AND($AJ$3, CONCATENATE(Z327:AH327)&lt;&gt;"", AG327=""), "Missing 3rd Comment Likes",
IF(AND($AK$3, CONCATENATE(Z327:AH327)&lt;&gt;"", AH327=""), "Missing 3rd Comment Dislikes", "Valid"
)))))))))))))))))))))))))))))))))</f>
        <v>Unused</v>
      </c>
      <c r="C325" s="246"/>
      <c r="D325" s="262" t="s">
        <v>1332</v>
      </c>
      <c r="E325" s="263"/>
      <c r="F325" s="246"/>
      <c r="G325" s="246"/>
      <c r="H325" s="249"/>
      <c r="I325" s="263"/>
      <c r="J325" s="246"/>
      <c r="K325" s="246"/>
      <c r="L325" s="249"/>
      <c r="M325" s="265"/>
      <c r="N325" s="319"/>
      <c r="O325" s="320"/>
      <c r="P325" s="320"/>
      <c r="Q325" s="321"/>
      <c r="R325" s="322"/>
      <c r="S325" s="320"/>
      <c r="T325" s="320"/>
      <c r="U325" s="321"/>
      <c r="V325" s="322"/>
      <c r="W325" s="320"/>
      <c r="X325" s="320"/>
      <c r="Y325" s="323"/>
      <c r="Z325" s="271"/>
      <c r="AA325" s="249"/>
      <c r="AB325" s="265"/>
      <c r="AC325" s="246"/>
      <c r="AD325" s="246"/>
      <c r="AE325" s="246"/>
      <c r="AF325" s="249"/>
      <c r="AG325" s="274"/>
      <c r="AH325" s="327"/>
      <c r="AI325" s="56"/>
      <c r="AJ325" s="56"/>
      <c r="AK325" s="56"/>
      <c r="AL325" s="56"/>
      <c r="AM325" s="56"/>
      <c r="AN325" s="56"/>
      <c r="AO325" s="56"/>
      <c r="AP325" s="56"/>
      <c r="AQ325" s="56"/>
    </row>
    <row r="326" ht="22.5" customHeight="1">
      <c r="B326" s="277"/>
      <c r="D326" s="278"/>
      <c r="E326" s="277"/>
      <c r="H326" s="273"/>
      <c r="I326" s="277"/>
      <c r="L326" s="273"/>
      <c r="M326" s="277"/>
      <c r="N326" s="279"/>
      <c r="O326" s="280"/>
      <c r="P326" s="280"/>
      <c r="Q326" s="281"/>
      <c r="R326" s="282"/>
      <c r="S326" s="280"/>
      <c r="T326" s="280"/>
      <c r="U326" s="281"/>
      <c r="V326" s="282"/>
      <c r="W326" s="280"/>
      <c r="X326" s="280"/>
      <c r="Y326" s="283"/>
      <c r="Z326" s="284"/>
      <c r="AA326" s="273"/>
      <c r="AB326" s="272"/>
      <c r="AF326" s="273"/>
      <c r="AG326" s="285"/>
      <c r="AH326" s="325"/>
      <c r="AI326" s="56"/>
      <c r="AJ326" s="56"/>
      <c r="AK326" s="56"/>
      <c r="AL326" s="56"/>
      <c r="AM326" s="56"/>
      <c r="AN326" s="56"/>
      <c r="AO326" s="56"/>
      <c r="AP326" s="56"/>
      <c r="AQ326" s="56"/>
    </row>
    <row r="327" ht="22.5" customHeight="1">
      <c r="B327" s="253"/>
      <c r="C327" s="254"/>
      <c r="D327" s="287"/>
      <c r="E327" s="253"/>
      <c r="F327" s="254"/>
      <c r="G327" s="254"/>
      <c r="H327" s="256"/>
      <c r="I327" s="253"/>
      <c r="J327" s="254"/>
      <c r="K327" s="254"/>
      <c r="L327" s="256"/>
      <c r="M327" s="253"/>
      <c r="N327" s="288"/>
      <c r="O327" s="289"/>
      <c r="P327" s="289"/>
      <c r="Q327" s="290"/>
      <c r="R327" s="291"/>
      <c r="S327" s="289"/>
      <c r="T327" s="289"/>
      <c r="U327" s="290"/>
      <c r="V327" s="291"/>
      <c r="W327" s="289"/>
      <c r="X327" s="289"/>
      <c r="Y327" s="292"/>
      <c r="Z327" s="293"/>
      <c r="AA327" s="256"/>
      <c r="AB327" s="294"/>
      <c r="AC327" s="254"/>
      <c r="AD327" s="254"/>
      <c r="AE327" s="254"/>
      <c r="AF327" s="256"/>
      <c r="AG327" s="295"/>
      <c r="AH327" s="324"/>
      <c r="AI327" s="56"/>
      <c r="AJ327" s="56"/>
      <c r="AK327" s="56"/>
      <c r="AL327" s="56"/>
      <c r="AM327" s="56"/>
      <c r="AN327" s="56"/>
      <c r="AO327" s="56"/>
      <c r="AP327" s="56"/>
      <c r="AQ327" s="56"/>
    </row>
    <row r="328" ht="22.5" customHeight="1">
      <c r="B328" s="261" t="str">
        <f>IF(ISBLANK(D328), "Missing ID",
IF(CONCATENATE(E328:AG330)="", "Unused",
IF(AND(ISBLANK(E328), ISBLANK(I328)), "Missing Headline and Content",
IF(ISBLANK(M328), "Missing Is True",
IF(AND(M328&lt;&gt;"Yes", M328&lt;&gt;"No"), "Is True must be Yes or No",
IF(AND($AJ$3, NOT(ISBLANK(N328)), NOT(ISNUMBER(N328))), "Changes to Followers for Likes must be a Number",
IF(AND($AK$3, NOT(ISBLANK(O328)), NOT(ISNUMBER(O328))), "Changes to Followers for Disikes must be a Number",
IF(AND($AL$3, NOT(ISBLANK(P328)), NOT(ISNUMBER(P328))), "Changes to Followers for Shares must be a Number",
IF(AND($AM$3, NOT(ISBLANK(Q328)), NOT(ISNUMBER(Q328))), "Changes to Followers for Flags must be a Number",
IF(AND($AJ$3, NOT(ISBLANK(R328)), NOT(ISNUMBER(R328))), "Changes to Credibility for Likes must be a Number",
IF(AND($AK$3, NOT(ISBLANK(S328)), NOT(ISNUMBER(S328))), "Changes to Credibility for Disikes must be a Number",
IF(AND($AL$3, NOT(ISBLANK(T328)), NOT(ISNUMBER(T328))), "Changes to Credibility for Shares must be a Number",
IF(AND($AM$3, NOT(ISBLANK(U328)), NOT(ISNUMBER(U328))), "Changes to Credibility for Flags must be a Number",
IF(AND($AJ$3, NOT(ISBLANK(V328)), NOT(ISNUMBER(V328))), "Number of Likes must be a Number",
IF(AND($AK$3, NOT(ISBLANK(W328)), NOT(ISNUMBER(W328))), "Number of Disikes must be a Number",
IF(AND($AL$3, NOT(ISBLANK(X328)), NOT(ISNUMBER(X328))), "Number of Shares must be a Number",
IF(AND($AM$3, NOT(ISBLANK(Y328)), NOT(ISNUMBER(Y328))), "Number of Flags must be a Number",
IF(AND($AJ$3, NOT(ISBLANK(V328)), V328&lt;0), "Number of Likes cannot be Negative",
IF(AND($AK$3, NOT(ISBLANK(W328)), W328&lt;0), "Number of Disikes cannot be Negative",
IF(AND($AL$3, NOT(ISBLANK(X328)), X328&lt;0), "Number of Shares cannot be Negative",
IF(AND($AM$3, NOT(ISBLANK(Y328)), Y328&lt;0), "Number of Flags cannot be Negative",
IF(AND(CONCATENATE(Z328:AH328)&lt;&gt;"", Z328=""), "Missing 1st Comment Source Name",
IF(AND(CONCATENATE(Z328:AH328)&lt;&gt;"", AB328=""), "Missing 1st Comment Message",
IF(AND($AJ$3, CONCATENATE(Z328:AH328)&lt;&gt;"", AG328=""), "Missing 1st Comment Likes",
IF(AND($AK$3, CONCATENATE(Z328:AH328)&lt;&gt;"", AH328=""), "Missing 1st Comment Dislikes",
IF(AND(CONCATENATE(Z329:AH329)&lt;&gt;"", Z329=""), "Missing 2nd Comment Source Name",
IF(AND(CONCATENATE(Z329:AH329)&lt;&gt;"", AB329=""), "Missing 2nd Comment Message",
IF(AND($AJ$3, CONCATENATE(Z329:AH329)&lt;&gt;"", AG329=""), "Missing 2nd Comment Likes",
IF(AND($AK$3, CONCATENATE(Z329:AH329)&lt;&gt;"", AH329=""), "Missing 2nd Comment Dislikes",
IF(AND(CONCATENATE(Z330:AH330)&lt;&gt;"", Z330=""), "Missing 3rd Comment Source Name",
IF(AND(CONCATENATE(Z330:AH330)&lt;&gt;"", AB330=""), "Missing 3rd Comment Message",
IF(AND($AJ$3, CONCATENATE(Z330:AH330)&lt;&gt;"", AG330=""), "Missing 3rd Comment Likes",
IF(AND($AK$3, CONCATENATE(Z330:AH330)&lt;&gt;"", AH330=""), "Missing 3rd Comment Dislikes", "Valid"
)))))))))))))))))))))))))))))))))</f>
        <v>Unused</v>
      </c>
      <c r="C328" s="246"/>
      <c r="D328" s="297" t="s">
        <v>1333</v>
      </c>
      <c r="E328" s="298"/>
      <c r="F328" s="246"/>
      <c r="G328" s="246"/>
      <c r="H328" s="249"/>
      <c r="I328" s="298"/>
      <c r="J328" s="246"/>
      <c r="K328" s="246"/>
      <c r="L328" s="249"/>
      <c r="M328" s="300"/>
      <c r="N328" s="301"/>
      <c r="O328" s="302"/>
      <c r="P328" s="302"/>
      <c r="Q328" s="303"/>
      <c r="R328" s="304"/>
      <c r="S328" s="302"/>
      <c r="T328" s="302"/>
      <c r="U328" s="303"/>
      <c r="V328" s="304"/>
      <c r="W328" s="302"/>
      <c r="X328" s="302"/>
      <c r="Y328" s="305"/>
      <c r="Z328" s="306"/>
      <c r="AA328" s="249"/>
      <c r="AB328" s="300"/>
      <c r="AC328" s="246"/>
      <c r="AD328" s="246"/>
      <c r="AE328" s="246"/>
      <c r="AF328" s="249"/>
      <c r="AG328" s="307"/>
      <c r="AH328" s="326"/>
      <c r="AI328" s="56"/>
      <c r="AJ328" s="56"/>
      <c r="AK328" s="56"/>
      <c r="AL328" s="56"/>
      <c r="AM328" s="56"/>
      <c r="AN328" s="56"/>
      <c r="AO328" s="56"/>
      <c r="AP328" s="56"/>
      <c r="AQ328" s="56"/>
    </row>
    <row r="329" ht="22.5" customHeight="1">
      <c r="B329" s="277"/>
      <c r="D329" s="309"/>
      <c r="E329" s="277"/>
      <c r="H329" s="273"/>
      <c r="I329" s="277"/>
      <c r="L329" s="273"/>
      <c r="M329" s="277"/>
      <c r="N329" s="279"/>
      <c r="O329" s="280"/>
      <c r="P329" s="280"/>
      <c r="Q329" s="281"/>
      <c r="R329" s="282"/>
      <c r="S329" s="280"/>
      <c r="T329" s="280"/>
      <c r="U329" s="281"/>
      <c r="V329" s="282"/>
      <c r="W329" s="280"/>
      <c r="X329" s="280"/>
      <c r="Y329" s="283"/>
      <c r="Z329" s="310"/>
      <c r="AA329" s="273"/>
      <c r="AB329" s="311"/>
      <c r="AF329" s="273"/>
      <c r="AG329" s="312"/>
      <c r="AH329" s="313"/>
      <c r="AI329" s="56"/>
      <c r="AJ329" s="56"/>
      <c r="AK329" s="56"/>
      <c r="AL329" s="56"/>
      <c r="AM329" s="56"/>
      <c r="AN329" s="56"/>
      <c r="AO329" s="56"/>
      <c r="AP329" s="56"/>
      <c r="AQ329" s="56"/>
    </row>
    <row r="330" ht="22.5" customHeight="1">
      <c r="B330" s="253"/>
      <c r="C330" s="254"/>
      <c r="D330" s="314"/>
      <c r="E330" s="253"/>
      <c r="F330" s="254"/>
      <c r="G330" s="254"/>
      <c r="H330" s="256"/>
      <c r="I330" s="253"/>
      <c r="J330" s="254"/>
      <c r="K330" s="254"/>
      <c r="L330" s="256"/>
      <c r="M330" s="253"/>
      <c r="N330" s="288"/>
      <c r="O330" s="289"/>
      <c r="P330" s="289"/>
      <c r="Q330" s="290"/>
      <c r="R330" s="291"/>
      <c r="S330" s="289"/>
      <c r="T330" s="289"/>
      <c r="U330" s="290"/>
      <c r="V330" s="291"/>
      <c r="W330" s="289"/>
      <c r="X330" s="289"/>
      <c r="Y330" s="292"/>
      <c r="Z330" s="315"/>
      <c r="AA330" s="256"/>
      <c r="AB330" s="316"/>
      <c r="AC330" s="254"/>
      <c r="AD330" s="254"/>
      <c r="AE330" s="254"/>
      <c r="AF330" s="256"/>
      <c r="AG330" s="317"/>
      <c r="AH330" s="318"/>
      <c r="AI330" s="56"/>
      <c r="AJ330" s="56"/>
      <c r="AK330" s="56"/>
      <c r="AL330" s="56"/>
      <c r="AM330" s="56"/>
      <c r="AN330" s="56"/>
      <c r="AO330" s="56"/>
      <c r="AP330" s="56"/>
      <c r="AQ330" s="56"/>
    </row>
    <row r="331" ht="22.5" customHeight="1">
      <c r="B331" s="261" t="str">
        <f>IF(ISBLANK(D331), "Missing ID",
IF(CONCATENATE(E331:AG333)="", "Unused",
IF(AND(ISBLANK(E331), ISBLANK(I331)), "Missing Headline and Content",
IF(ISBLANK(M331), "Missing Is True",
IF(AND(M331&lt;&gt;"Yes", M331&lt;&gt;"No"), "Is True must be Yes or No",
IF(AND($AJ$3, NOT(ISBLANK(N331)), NOT(ISNUMBER(N331))), "Changes to Followers for Likes must be a Number",
IF(AND($AK$3, NOT(ISBLANK(O331)), NOT(ISNUMBER(O331))), "Changes to Followers for Disikes must be a Number",
IF(AND($AL$3, NOT(ISBLANK(P331)), NOT(ISNUMBER(P331))), "Changes to Followers for Shares must be a Number",
IF(AND($AM$3, NOT(ISBLANK(Q331)), NOT(ISNUMBER(Q331))), "Changes to Followers for Flags must be a Number",
IF(AND($AJ$3, NOT(ISBLANK(R331)), NOT(ISNUMBER(R331))), "Changes to Credibility for Likes must be a Number",
IF(AND($AK$3, NOT(ISBLANK(S331)), NOT(ISNUMBER(S331))), "Changes to Credibility for Disikes must be a Number",
IF(AND($AL$3, NOT(ISBLANK(T331)), NOT(ISNUMBER(T331))), "Changes to Credibility for Shares must be a Number",
IF(AND($AM$3, NOT(ISBLANK(U331)), NOT(ISNUMBER(U331))), "Changes to Credibility for Flags must be a Number",
IF(AND($AJ$3, NOT(ISBLANK(V331)), NOT(ISNUMBER(V331))), "Number of Likes must be a Number",
IF(AND($AK$3, NOT(ISBLANK(W331)), NOT(ISNUMBER(W331))), "Number of Disikes must be a Number",
IF(AND($AL$3, NOT(ISBLANK(X331)), NOT(ISNUMBER(X331))), "Number of Shares must be a Number",
IF(AND($AM$3, NOT(ISBLANK(Y331)), NOT(ISNUMBER(Y331))), "Number of Flags must be a Number",
IF(AND($AJ$3, NOT(ISBLANK(V331)), V331&lt;0), "Number of Likes cannot be Negative",
IF(AND($AK$3, NOT(ISBLANK(W331)), W331&lt;0), "Number of Disikes cannot be Negative",
IF(AND($AL$3, NOT(ISBLANK(X331)), X331&lt;0), "Number of Shares cannot be Negative",
IF(AND($AM$3, NOT(ISBLANK(Y331)), Y331&lt;0), "Number of Flags cannot be Negative",
IF(AND(CONCATENATE(Z331:AH331)&lt;&gt;"", Z331=""), "Missing 1st Comment Source Name",
IF(AND(CONCATENATE(Z331:AH331)&lt;&gt;"", AB331=""), "Missing 1st Comment Message",
IF(AND($AJ$3, CONCATENATE(Z331:AH331)&lt;&gt;"", AG331=""), "Missing 1st Comment Likes",
IF(AND($AK$3, CONCATENATE(Z331:AH331)&lt;&gt;"", AH331=""), "Missing 1st Comment Dislikes",
IF(AND(CONCATENATE(Z332:AH332)&lt;&gt;"", Z332=""), "Missing 2nd Comment Source Name",
IF(AND(CONCATENATE(Z332:AH332)&lt;&gt;"", AB332=""), "Missing 2nd Comment Message",
IF(AND($AJ$3, CONCATENATE(Z332:AH332)&lt;&gt;"", AG332=""), "Missing 2nd Comment Likes",
IF(AND($AK$3, CONCATENATE(Z332:AH332)&lt;&gt;"", AH332=""), "Missing 2nd Comment Dislikes",
IF(AND(CONCATENATE(Z333:AH333)&lt;&gt;"", Z333=""), "Missing 3rd Comment Source Name",
IF(AND(CONCATENATE(Z333:AH333)&lt;&gt;"", AB333=""), "Missing 3rd Comment Message",
IF(AND($AJ$3, CONCATENATE(Z333:AH333)&lt;&gt;"", AG333=""), "Missing 3rd Comment Likes",
IF(AND($AK$3, CONCATENATE(Z333:AH333)&lt;&gt;"", AH333=""), "Missing 3rd Comment Dislikes", "Valid"
)))))))))))))))))))))))))))))))))</f>
        <v>Unused</v>
      </c>
      <c r="C331" s="246"/>
      <c r="D331" s="262" t="s">
        <v>1334</v>
      </c>
      <c r="E331" s="263"/>
      <c r="F331" s="246"/>
      <c r="G331" s="246"/>
      <c r="H331" s="249"/>
      <c r="I331" s="263"/>
      <c r="J331" s="246"/>
      <c r="K331" s="246"/>
      <c r="L331" s="249"/>
      <c r="M331" s="265"/>
      <c r="N331" s="319"/>
      <c r="O331" s="320"/>
      <c r="P331" s="320"/>
      <c r="Q331" s="321"/>
      <c r="R331" s="322"/>
      <c r="S331" s="320"/>
      <c r="T331" s="320"/>
      <c r="U331" s="321"/>
      <c r="V331" s="322"/>
      <c r="W331" s="320"/>
      <c r="X331" s="320"/>
      <c r="Y331" s="323"/>
      <c r="Z331" s="271"/>
      <c r="AA331" s="249"/>
      <c r="AB331" s="265"/>
      <c r="AC331" s="246"/>
      <c r="AD331" s="246"/>
      <c r="AE331" s="246"/>
      <c r="AF331" s="249"/>
      <c r="AG331" s="274"/>
      <c r="AH331" s="327"/>
      <c r="AI331" s="56"/>
      <c r="AJ331" s="56"/>
      <c r="AK331" s="56"/>
      <c r="AL331" s="56"/>
      <c r="AM331" s="56"/>
      <c r="AN331" s="56"/>
      <c r="AO331" s="56"/>
      <c r="AP331" s="56"/>
      <c r="AQ331" s="56"/>
    </row>
    <row r="332" ht="22.5" customHeight="1">
      <c r="B332" s="277"/>
      <c r="D332" s="278"/>
      <c r="E332" s="277"/>
      <c r="H332" s="273"/>
      <c r="I332" s="277"/>
      <c r="L332" s="273"/>
      <c r="M332" s="277"/>
      <c r="N332" s="279"/>
      <c r="O332" s="280"/>
      <c r="P332" s="280"/>
      <c r="Q332" s="281"/>
      <c r="R332" s="282"/>
      <c r="S332" s="280"/>
      <c r="T332" s="280"/>
      <c r="U332" s="281"/>
      <c r="V332" s="282"/>
      <c r="W332" s="280"/>
      <c r="X332" s="280"/>
      <c r="Y332" s="283"/>
      <c r="Z332" s="284"/>
      <c r="AA332" s="273"/>
      <c r="AB332" s="272"/>
      <c r="AF332" s="273"/>
      <c r="AG332" s="285"/>
      <c r="AH332" s="325"/>
      <c r="AI332" s="56"/>
      <c r="AJ332" s="56"/>
      <c r="AK332" s="56"/>
      <c r="AL332" s="56"/>
      <c r="AM332" s="56"/>
      <c r="AN332" s="56"/>
      <c r="AO332" s="56"/>
      <c r="AP332" s="56"/>
      <c r="AQ332" s="56"/>
    </row>
    <row r="333" ht="22.5" customHeight="1">
      <c r="B333" s="253"/>
      <c r="C333" s="254"/>
      <c r="D333" s="287"/>
      <c r="E333" s="253"/>
      <c r="F333" s="254"/>
      <c r="G333" s="254"/>
      <c r="H333" s="256"/>
      <c r="I333" s="253"/>
      <c r="J333" s="254"/>
      <c r="K333" s="254"/>
      <c r="L333" s="256"/>
      <c r="M333" s="253"/>
      <c r="N333" s="288"/>
      <c r="O333" s="289"/>
      <c r="P333" s="289"/>
      <c r="Q333" s="290"/>
      <c r="R333" s="291"/>
      <c r="S333" s="289"/>
      <c r="T333" s="289"/>
      <c r="U333" s="290"/>
      <c r="V333" s="291"/>
      <c r="W333" s="289"/>
      <c r="X333" s="289"/>
      <c r="Y333" s="292"/>
      <c r="Z333" s="293"/>
      <c r="AA333" s="256"/>
      <c r="AB333" s="294"/>
      <c r="AC333" s="254"/>
      <c r="AD333" s="254"/>
      <c r="AE333" s="254"/>
      <c r="AF333" s="256"/>
      <c r="AG333" s="295"/>
      <c r="AH333" s="324"/>
      <c r="AI333" s="56"/>
      <c r="AJ333" s="56"/>
      <c r="AK333" s="56"/>
      <c r="AL333" s="56"/>
      <c r="AM333" s="56"/>
      <c r="AN333" s="56"/>
      <c r="AO333" s="56"/>
      <c r="AP333" s="56"/>
      <c r="AQ333" s="56"/>
    </row>
    <row r="334" ht="22.5" customHeight="1">
      <c r="B334" s="261" t="str">
        <f>IF(ISBLANK(D334), "Missing ID",
IF(CONCATENATE(E334:AG336)="", "Unused",
IF(AND(ISBLANK(E334), ISBLANK(I334)), "Missing Headline and Content",
IF(ISBLANK(M334), "Missing Is True",
IF(AND(M334&lt;&gt;"Yes", M334&lt;&gt;"No"), "Is True must be Yes or No",
IF(AND($AJ$3, NOT(ISBLANK(N334)), NOT(ISNUMBER(N334))), "Changes to Followers for Likes must be a Number",
IF(AND($AK$3, NOT(ISBLANK(O334)), NOT(ISNUMBER(O334))), "Changes to Followers for Disikes must be a Number",
IF(AND($AL$3, NOT(ISBLANK(P334)), NOT(ISNUMBER(P334))), "Changes to Followers for Shares must be a Number",
IF(AND($AM$3, NOT(ISBLANK(Q334)), NOT(ISNUMBER(Q334))), "Changes to Followers for Flags must be a Number",
IF(AND($AJ$3, NOT(ISBLANK(R334)), NOT(ISNUMBER(R334))), "Changes to Credibility for Likes must be a Number",
IF(AND($AK$3, NOT(ISBLANK(S334)), NOT(ISNUMBER(S334))), "Changes to Credibility for Disikes must be a Number",
IF(AND($AL$3, NOT(ISBLANK(T334)), NOT(ISNUMBER(T334))), "Changes to Credibility for Shares must be a Number",
IF(AND($AM$3, NOT(ISBLANK(U334)), NOT(ISNUMBER(U334))), "Changes to Credibility for Flags must be a Number",
IF(AND($AJ$3, NOT(ISBLANK(V334)), NOT(ISNUMBER(V334))), "Number of Likes must be a Number",
IF(AND($AK$3, NOT(ISBLANK(W334)), NOT(ISNUMBER(W334))), "Number of Disikes must be a Number",
IF(AND($AL$3, NOT(ISBLANK(X334)), NOT(ISNUMBER(X334))), "Number of Shares must be a Number",
IF(AND($AM$3, NOT(ISBLANK(Y334)), NOT(ISNUMBER(Y334))), "Number of Flags must be a Number",
IF(AND($AJ$3, NOT(ISBLANK(V334)), V334&lt;0), "Number of Likes cannot be Negative",
IF(AND($AK$3, NOT(ISBLANK(W334)), W334&lt;0), "Number of Disikes cannot be Negative",
IF(AND($AL$3, NOT(ISBLANK(X334)), X334&lt;0), "Number of Shares cannot be Negative",
IF(AND($AM$3, NOT(ISBLANK(Y334)), Y334&lt;0), "Number of Flags cannot be Negative",
IF(AND(CONCATENATE(Z334:AH334)&lt;&gt;"", Z334=""), "Missing 1st Comment Source Name",
IF(AND(CONCATENATE(Z334:AH334)&lt;&gt;"", AB334=""), "Missing 1st Comment Message",
IF(AND($AJ$3, CONCATENATE(Z334:AH334)&lt;&gt;"", AG334=""), "Missing 1st Comment Likes",
IF(AND($AK$3, CONCATENATE(Z334:AH334)&lt;&gt;"", AH334=""), "Missing 1st Comment Dislikes",
IF(AND(CONCATENATE(Z335:AH335)&lt;&gt;"", Z335=""), "Missing 2nd Comment Source Name",
IF(AND(CONCATENATE(Z335:AH335)&lt;&gt;"", AB335=""), "Missing 2nd Comment Message",
IF(AND($AJ$3, CONCATENATE(Z335:AH335)&lt;&gt;"", AG335=""), "Missing 2nd Comment Likes",
IF(AND($AK$3, CONCATENATE(Z335:AH335)&lt;&gt;"", AH335=""), "Missing 2nd Comment Dislikes",
IF(AND(CONCATENATE(Z336:AH336)&lt;&gt;"", Z336=""), "Missing 3rd Comment Source Name",
IF(AND(CONCATENATE(Z336:AH336)&lt;&gt;"", AB336=""), "Missing 3rd Comment Message",
IF(AND($AJ$3, CONCATENATE(Z336:AH336)&lt;&gt;"", AG336=""), "Missing 3rd Comment Likes",
IF(AND($AK$3, CONCATENATE(Z336:AH336)&lt;&gt;"", AH336=""), "Missing 3rd Comment Dislikes", "Valid"
)))))))))))))))))))))))))))))))))</f>
        <v>Unused</v>
      </c>
      <c r="C334" s="246"/>
      <c r="D334" s="297" t="s">
        <v>1335</v>
      </c>
      <c r="E334" s="298"/>
      <c r="F334" s="246"/>
      <c r="G334" s="246"/>
      <c r="H334" s="249"/>
      <c r="I334" s="298"/>
      <c r="J334" s="246"/>
      <c r="K334" s="246"/>
      <c r="L334" s="249"/>
      <c r="M334" s="300"/>
      <c r="N334" s="301"/>
      <c r="O334" s="302"/>
      <c r="P334" s="302"/>
      <c r="Q334" s="303"/>
      <c r="R334" s="304"/>
      <c r="S334" s="302"/>
      <c r="T334" s="302"/>
      <c r="U334" s="303"/>
      <c r="V334" s="304"/>
      <c r="W334" s="302"/>
      <c r="X334" s="302"/>
      <c r="Y334" s="305"/>
      <c r="Z334" s="306"/>
      <c r="AA334" s="249"/>
      <c r="AB334" s="300"/>
      <c r="AC334" s="246"/>
      <c r="AD334" s="246"/>
      <c r="AE334" s="246"/>
      <c r="AF334" s="249"/>
      <c r="AG334" s="307"/>
      <c r="AH334" s="326"/>
      <c r="AI334" s="56"/>
      <c r="AJ334" s="56"/>
      <c r="AK334" s="56"/>
      <c r="AL334" s="56"/>
      <c r="AM334" s="56"/>
      <c r="AN334" s="56"/>
      <c r="AO334" s="56"/>
      <c r="AP334" s="56"/>
      <c r="AQ334" s="56"/>
    </row>
    <row r="335" ht="22.5" customHeight="1">
      <c r="B335" s="277"/>
      <c r="D335" s="309"/>
      <c r="E335" s="277"/>
      <c r="H335" s="273"/>
      <c r="I335" s="277"/>
      <c r="L335" s="273"/>
      <c r="M335" s="277"/>
      <c r="N335" s="279"/>
      <c r="O335" s="280"/>
      <c r="P335" s="280"/>
      <c r="Q335" s="281"/>
      <c r="R335" s="282"/>
      <c r="S335" s="280"/>
      <c r="T335" s="280"/>
      <c r="U335" s="281"/>
      <c r="V335" s="282"/>
      <c r="W335" s="280"/>
      <c r="X335" s="280"/>
      <c r="Y335" s="283"/>
      <c r="Z335" s="310"/>
      <c r="AA335" s="273"/>
      <c r="AB335" s="311"/>
      <c r="AF335" s="273"/>
      <c r="AG335" s="312"/>
      <c r="AH335" s="313"/>
      <c r="AI335" s="56"/>
      <c r="AJ335" s="56"/>
      <c r="AK335" s="56"/>
      <c r="AL335" s="56"/>
      <c r="AM335" s="56"/>
      <c r="AN335" s="56"/>
      <c r="AO335" s="56"/>
      <c r="AP335" s="56"/>
      <c r="AQ335" s="56"/>
    </row>
    <row r="336" ht="22.5" customHeight="1">
      <c r="B336" s="253"/>
      <c r="C336" s="254"/>
      <c r="D336" s="314"/>
      <c r="E336" s="253"/>
      <c r="F336" s="254"/>
      <c r="G336" s="254"/>
      <c r="H336" s="256"/>
      <c r="I336" s="253"/>
      <c r="J336" s="254"/>
      <c r="K336" s="254"/>
      <c r="L336" s="256"/>
      <c r="M336" s="253"/>
      <c r="N336" s="288"/>
      <c r="O336" s="289"/>
      <c r="P336" s="289"/>
      <c r="Q336" s="290"/>
      <c r="R336" s="291"/>
      <c r="S336" s="289"/>
      <c r="T336" s="289"/>
      <c r="U336" s="290"/>
      <c r="V336" s="291"/>
      <c r="W336" s="289"/>
      <c r="X336" s="289"/>
      <c r="Y336" s="292"/>
      <c r="Z336" s="315"/>
      <c r="AA336" s="256"/>
      <c r="AB336" s="316"/>
      <c r="AC336" s="254"/>
      <c r="AD336" s="254"/>
      <c r="AE336" s="254"/>
      <c r="AF336" s="256"/>
      <c r="AG336" s="317"/>
      <c r="AH336" s="318"/>
      <c r="AI336" s="56"/>
      <c r="AJ336" s="56"/>
      <c r="AK336" s="56"/>
      <c r="AL336" s="56"/>
      <c r="AM336" s="56"/>
      <c r="AN336" s="56"/>
      <c r="AO336" s="56"/>
      <c r="AP336" s="56"/>
      <c r="AQ336" s="56"/>
    </row>
    <row r="337" ht="22.5" customHeight="1">
      <c r="B337" s="261" t="str">
        <f>IF(ISBLANK(D337), "Missing ID",
IF(CONCATENATE(E337:AG339)="", "Unused",
IF(AND(ISBLANK(E337), ISBLANK(I337)), "Missing Headline and Content",
IF(ISBLANK(M337), "Missing Is True",
IF(AND(M337&lt;&gt;"Yes", M337&lt;&gt;"No"), "Is True must be Yes or No",
IF(AND($AJ$3, NOT(ISBLANK(N337)), NOT(ISNUMBER(N337))), "Changes to Followers for Likes must be a Number",
IF(AND($AK$3, NOT(ISBLANK(O337)), NOT(ISNUMBER(O337))), "Changes to Followers for Disikes must be a Number",
IF(AND($AL$3, NOT(ISBLANK(P337)), NOT(ISNUMBER(P337))), "Changes to Followers for Shares must be a Number",
IF(AND($AM$3, NOT(ISBLANK(Q337)), NOT(ISNUMBER(Q337))), "Changes to Followers for Flags must be a Number",
IF(AND($AJ$3, NOT(ISBLANK(R337)), NOT(ISNUMBER(R337))), "Changes to Credibility for Likes must be a Number",
IF(AND($AK$3, NOT(ISBLANK(S337)), NOT(ISNUMBER(S337))), "Changes to Credibility for Disikes must be a Number",
IF(AND($AL$3, NOT(ISBLANK(T337)), NOT(ISNUMBER(T337))), "Changes to Credibility for Shares must be a Number",
IF(AND($AM$3, NOT(ISBLANK(U337)), NOT(ISNUMBER(U337))), "Changes to Credibility for Flags must be a Number",
IF(AND($AJ$3, NOT(ISBLANK(V337)), NOT(ISNUMBER(V337))), "Number of Likes must be a Number",
IF(AND($AK$3, NOT(ISBLANK(W337)), NOT(ISNUMBER(W337))), "Number of Disikes must be a Number",
IF(AND($AL$3, NOT(ISBLANK(X337)), NOT(ISNUMBER(X337))), "Number of Shares must be a Number",
IF(AND($AM$3, NOT(ISBLANK(Y337)), NOT(ISNUMBER(Y337))), "Number of Flags must be a Number",
IF(AND($AJ$3, NOT(ISBLANK(V337)), V337&lt;0), "Number of Likes cannot be Negative",
IF(AND($AK$3, NOT(ISBLANK(W337)), W337&lt;0), "Number of Disikes cannot be Negative",
IF(AND($AL$3, NOT(ISBLANK(X337)), X337&lt;0), "Number of Shares cannot be Negative",
IF(AND($AM$3, NOT(ISBLANK(Y337)), Y337&lt;0), "Number of Flags cannot be Negative",
IF(AND(CONCATENATE(Z337:AH337)&lt;&gt;"", Z337=""), "Missing 1st Comment Source Name",
IF(AND(CONCATENATE(Z337:AH337)&lt;&gt;"", AB337=""), "Missing 1st Comment Message",
IF(AND($AJ$3, CONCATENATE(Z337:AH337)&lt;&gt;"", AG337=""), "Missing 1st Comment Likes",
IF(AND($AK$3, CONCATENATE(Z337:AH337)&lt;&gt;"", AH337=""), "Missing 1st Comment Dislikes",
IF(AND(CONCATENATE(Z338:AH338)&lt;&gt;"", Z338=""), "Missing 2nd Comment Source Name",
IF(AND(CONCATENATE(Z338:AH338)&lt;&gt;"", AB338=""), "Missing 2nd Comment Message",
IF(AND($AJ$3, CONCATENATE(Z338:AH338)&lt;&gt;"", AG338=""), "Missing 2nd Comment Likes",
IF(AND($AK$3, CONCATENATE(Z338:AH338)&lt;&gt;"", AH338=""), "Missing 2nd Comment Dislikes",
IF(AND(CONCATENATE(Z339:AH339)&lt;&gt;"", Z339=""), "Missing 3rd Comment Source Name",
IF(AND(CONCATENATE(Z339:AH339)&lt;&gt;"", AB339=""), "Missing 3rd Comment Message",
IF(AND($AJ$3, CONCATENATE(Z339:AH339)&lt;&gt;"", AG339=""), "Missing 3rd Comment Likes",
IF(AND($AK$3, CONCATENATE(Z339:AH339)&lt;&gt;"", AH339=""), "Missing 3rd Comment Dislikes", "Valid"
)))))))))))))))))))))))))))))))))</f>
        <v>Unused</v>
      </c>
      <c r="C337" s="246"/>
      <c r="D337" s="262" t="s">
        <v>1336</v>
      </c>
      <c r="E337" s="263"/>
      <c r="F337" s="246"/>
      <c r="G337" s="246"/>
      <c r="H337" s="249"/>
      <c r="I337" s="263"/>
      <c r="J337" s="246"/>
      <c r="K337" s="246"/>
      <c r="L337" s="249"/>
      <c r="M337" s="265"/>
      <c r="N337" s="319"/>
      <c r="O337" s="320"/>
      <c r="P337" s="320"/>
      <c r="Q337" s="321"/>
      <c r="R337" s="322"/>
      <c r="S337" s="320"/>
      <c r="T337" s="320"/>
      <c r="U337" s="321"/>
      <c r="V337" s="322"/>
      <c r="W337" s="320"/>
      <c r="X337" s="320"/>
      <c r="Y337" s="323"/>
      <c r="Z337" s="271"/>
      <c r="AA337" s="249"/>
      <c r="AB337" s="265"/>
      <c r="AC337" s="246"/>
      <c r="AD337" s="246"/>
      <c r="AE337" s="246"/>
      <c r="AF337" s="249"/>
      <c r="AG337" s="274"/>
      <c r="AH337" s="327"/>
      <c r="AI337" s="56"/>
      <c r="AJ337" s="56"/>
      <c r="AK337" s="56"/>
      <c r="AL337" s="56"/>
      <c r="AM337" s="56"/>
      <c r="AN337" s="56"/>
      <c r="AO337" s="56"/>
      <c r="AP337" s="56"/>
      <c r="AQ337" s="56"/>
    </row>
    <row r="338" ht="22.5" customHeight="1">
      <c r="B338" s="277"/>
      <c r="D338" s="278"/>
      <c r="E338" s="277"/>
      <c r="H338" s="273"/>
      <c r="I338" s="277"/>
      <c r="L338" s="273"/>
      <c r="M338" s="277"/>
      <c r="N338" s="279"/>
      <c r="O338" s="280"/>
      <c r="P338" s="280"/>
      <c r="Q338" s="281"/>
      <c r="R338" s="282"/>
      <c r="S338" s="280"/>
      <c r="T338" s="280"/>
      <c r="U338" s="281"/>
      <c r="V338" s="282"/>
      <c r="W338" s="280"/>
      <c r="X338" s="280"/>
      <c r="Y338" s="283"/>
      <c r="Z338" s="284"/>
      <c r="AA338" s="273"/>
      <c r="AB338" s="272"/>
      <c r="AF338" s="273"/>
      <c r="AG338" s="285"/>
      <c r="AH338" s="325"/>
      <c r="AI338" s="56"/>
      <c r="AJ338" s="56"/>
      <c r="AK338" s="56"/>
      <c r="AL338" s="56"/>
      <c r="AM338" s="56"/>
      <c r="AN338" s="56"/>
      <c r="AO338" s="56"/>
      <c r="AP338" s="56"/>
      <c r="AQ338" s="56"/>
    </row>
    <row r="339" ht="22.5" customHeight="1">
      <c r="B339" s="253"/>
      <c r="C339" s="254"/>
      <c r="D339" s="287"/>
      <c r="E339" s="253"/>
      <c r="F339" s="254"/>
      <c r="G339" s="254"/>
      <c r="H339" s="256"/>
      <c r="I339" s="253"/>
      <c r="J339" s="254"/>
      <c r="K339" s="254"/>
      <c r="L339" s="256"/>
      <c r="M339" s="253"/>
      <c r="N339" s="288"/>
      <c r="O339" s="289"/>
      <c r="P339" s="289"/>
      <c r="Q339" s="290"/>
      <c r="R339" s="291"/>
      <c r="S339" s="289"/>
      <c r="T339" s="289"/>
      <c r="U339" s="290"/>
      <c r="V339" s="291"/>
      <c r="W339" s="289"/>
      <c r="X339" s="289"/>
      <c r="Y339" s="292"/>
      <c r="Z339" s="293"/>
      <c r="AA339" s="256"/>
      <c r="AB339" s="294"/>
      <c r="AC339" s="254"/>
      <c r="AD339" s="254"/>
      <c r="AE339" s="254"/>
      <c r="AF339" s="256"/>
      <c r="AG339" s="295"/>
      <c r="AH339" s="324"/>
      <c r="AI339" s="56"/>
      <c r="AJ339" s="56"/>
      <c r="AK339" s="56"/>
      <c r="AL339" s="56"/>
      <c r="AM339" s="56"/>
      <c r="AN339" s="56"/>
      <c r="AO339" s="56"/>
      <c r="AP339" s="56"/>
      <c r="AQ339" s="56"/>
    </row>
    <row r="340" ht="22.5" customHeight="1">
      <c r="B340" s="261" t="str">
        <f>IF(ISBLANK(D340), "Missing ID",
IF(CONCATENATE(E340:AG342)="", "Unused",
IF(AND(ISBLANK(E340), ISBLANK(I340)), "Missing Headline and Content",
IF(ISBLANK(M340), "Missing Is True",
IF(AND(M340&lt;&gt;"Yes", M340&lt;&gt;"No"), "Is True must be Yes or No",
IF(AND($AJ$3, NOT(ISBLANK(N340)), NOT(ISNUMBER(N340))), "Changes to Followers for Likes must be a Number",
IF(AND($AK$3, NOT(ISBLANK(O340)), NOT(ISNUMBER(O340))), "Changes to Followers for Disikes must be a Number",
IF(AND($AL$3, NOT(ISBLANK(P340)), NOT(ISNUMBER(P340))), "Changes to Followers for Shares must be a Number",
IF(AND($AM$3, NOT(ISBLANK(Q340)), NOT(ISNUMBER(Q340))), "Changes to Followers for Flags must be a Number",
IF(AND($AJ$3, NOT(ISBLANK(R340)), NOT(ISNUMBER(R340))), "Changes to Credibility for Likes must be a Number",
IF(AND($AK$3, NOT(ISBLANK(S340)), NOT(ISNUMBER(S340))), "Changes to Credibility for Disikes must be a Number",
IF(AND($AL$3, NOT(ISBLANK(T340)), NOT(ISNUMBER(T340))), "Changes to Credibility for Shares must be a Number",
IF(AND($AM$3, NOT(ISBLANK(U340)), NOT(ISNUMBER(U340))), "Changes to Credibility for Flags must be a Number",
IF(AND($AJ$3, NOT(ISBLANK(V340)), NOT(ISNUMBER(V340))), "Number of Likes must be a Number",
IF(AND($AK$3, NOT(ISBLANK(W340)), NOT(ISNUMBER(W340))), "Number of Disikes must be a Number",
IF(AND($AL$3, NOT(ISBLANK(X340)), NOT(ISNUMBER(X340))), "Number of Shares must be a Number",
IF(AND($AM$3, NOT(ISBLANK(Y340)), NOT(ISNUMBER(Y340))), "Number of Flags must be a Number",
IF(AND($AJ$3, NOT(ISBLANK(V340)), V340&lt;0), "Number of Likes cannot be Negative",
IF(AND($AK$3, NOT(ISBLANK(W340)), W340&lt;0), "Number of Disikes cannot be Negative",
IF(AND($AL$3, NOT(ISBLANK(X340)), X340&lt;0), "Number of Shares cannot be Negative",
IF(AND($AM$3, NOT(ISBLANK(Y340)), Y340&lt;0), "Number of Flags cannot be Negative",
IF(AND(CONCATENATE(Z340:AH340)&lt;&gt;"", Z340=""), "Missing 1st Comment Source Name",
IF(AND(CONCATENATE(Z340:AH340)&lt;&gt;"", AB340=""), "Missing 1st Comment Message",
IF(AND($AJ$3, CONCATENATE(Z340:AH340)&lt;&gt;"", AG340=""), "Missing 1st Comment Likes",
IF(AND($AK$3, CONCATENATE(Z340:AH340)&lt;&gt;"", AH340=""), "Missing 1st Comment Dislikes",
IF(AND(CONCATENATE(Z341:AH341)&lt;&gt;"", Z341=""), "Missing 2nd Comment Source Name",
IF(AND(CONCATENATE(Z341:AH341)&lt;&gt;"", AB341=""), "Missing 2nd Comment Message",
IF(AND($AJ$3, CONCATENATE(Z341:AH341)&lt;&gt;"", AG341=""), "Missing 2nd Comment Likes",
IF(AND($AK$3, CONCATENATE(Z341:AH341)&lt;&gt;"", AH341=""), "Missing 2nd Comment Dislikes",
IF(AND(CONCATENATE(Z342:AH342)&lt;&gt;"", Z342=""), "Missing 3rd Comment Source Name",
IF(AND(CONCATENATE(Z342:AH342)&lt;&gt;"", AB342=""), "Missing 3rd Comment Message",
IF(AND($AJ$3, CONCATENATE(Z342:AH342)&lt;&gt;"", AG342=""), "Missing 3rd Comment Likes",
IF(AND($AK$3, CONCATENATE(Z342:AH342)&lt;&gt;"", AH342=""), "Missing 3rd Comment Dislikes", "Valid"
)))))))))))))))))))))))))))))))))</f>
        <v>Unused</v>
      </c>
      <c r="C340" s="246"/>
      <c r="D340" s="297" t="s">
        <v>1337</v>
      </c>
      <c r="E340" s="298"/>
      <c r="F340" s="246"/>
      <c r="G340" s="246"/>
      <c r="H340" s="249"/>
      <c r="I340" s="298"/>
      <c r="J340" s="246"/>
      <c r="K340" s="246"/>
      <c r="L340" s="249"/>
      <c r="M340" s="300"/>
      <c r="N340" s="301"/>
      <c r="O340" s="302"/>
      <c r="P340" s="302"/>
      <c r="Q340" s="303"/>
      <c r="R340" s="304"/>
      <c r="S340" s="302"/>
      <c r="T340" s="302"/>
      <c r="U340" s="303"/>
      <c r="V340" s="304"/>
      <c r="W340" s="302"/>
      <c r="X340" s="302"/>
      <c r="Y340" s="305"/>
      <c r="Z340" s="306"/>
      <c r="AA340" s="249"/>
      <c r="AB340" s="300"/>
      <c r="AC340" s="246"/>
      <c r="AD340" s="246"/>
      <c r="AE340" s="246"/>
      <c r="AF340" s="249"/>
      <c r="AG340" s="307"/>
      <c r="AH340" s="326"/>
      <c r="AI340" s="56"/>
      <c r="AJ340" s="56"/>
      <c r="AK340" s="56"/>
      <c r="AL340" s="56"/>
      <c r="AM340" s="56"/>
      <c r="AN340" s="56"/>
      <c r="AO340" s="56"/>
      <c r="AP340" s="56"/>
      <c r="AQ340" s="56"/>
    </row>
    <row r="341" ht="22.5" customHeight="1">
      <c r="B341" s="277"/>
      <c r="D341" s="309"/>
      <c r="E341" s="277"/>
      <c r="H341" s="273"/>
      <c r="I341" s="277"/>
      <c r="L341" s="273"/>
      <c r="M341" s="277"/>
      <c r="N341" s="279"/>
      <c r="O341" s="280"/>
      <c r="P341" s="280"/>
      <c r="Q341" s="281"/>
      <c r="R341" s="282"/>
      <c r="S341" s="280"/>
      <c r="T341" s="280"/>
      <c r="U341" s="281"/>
      <c r="V341" s="282"/>
      <c r="W341" s="280"/>
      <c r="X341" s="280"/>
      <c r="Y341" s="283"/>
      <c r="Z341" s="310"/>
      <c r="AA341" s="273"/>
      <c r="AB341" s="311"/>
      <c r="AF341" s="273"/>
      <c r="AG341" s="312"/>
      <c r="AH341" s="313"/>
      <c r="AI341" s="56"/>
      <c r="AJ341" s="56"/>
      <c r="AK341" s="56"/>
      <c r="AL341" s="56"/>
      <c r="AM341" s="56"/>
      <c r="AN341" s="56"/>
      <c r="AO341" s="56"/>
      <c r="AP341" s="56"/>
      <c r="AQ341" s="56"/>
    </row>
    <row r="342" ht="22.5" customHeight="1">
      <c r="B342" s="253"/>
      <c r="C342" s="254"/>
      <c r="D342" s="314"/>
      <c r="E342" s="253"/>
      <c r="F342" s="254"/>
      <c r="G342" s="254"/>
      <c r="H342" s="256"/>
      <c r="I342" s="253"/>
      <c r="J342" s="254"/>
      <c r="K342" s="254"/>
      <c r="L342" s="256"/>
      <c r="M342" s="253"/>
      <c r="N342" s="288"/>
      <c r="O342" s="289"/>
      <c r="P342" s="289"/>
      <c r="Q342" s="290"/>
      <c r="R342" s="291"/>
      <c r="S342" s="289"/>
      <c r="T342" s="289"/>
      <c r="U342" s="290"/>
      <c r="V342" s="291"/>
      <c r="W342" s="289"/>
      <c r="X342" s="289"/>
      <c r="Y342" s="292"/>
      <c r="Z342" s="315"/>
      <c r="AA342" s="256"/>
      <c r="AB342" s="316"/>
      <c r="AC342" s="254"/>
      <c r="AD342" s="254"/>
      <c r="AE342" s="254"/>
      <c r="AF342" s="256"/>
      <c r="AG342" s="317"/>
      <c r="AH342" s="318"/>
      <c r="AI342" s="56"/>
      <c r="AJ342" s="56"/>
      <c r="AK342" s="56"/>
      <c r="AL342" s="56"/>
      <c r="AM342" s="56"/>
      <c r="AN342" s="56"/>
      <c r="AO342" s="56"/>
      <c r="AP342" s="56"/>
      <c r="AQ342" s="56"/>
    </row>
    <row r="343" ht="22.5" customHeight="1">
      <c r="B343" s="261" t="str">
        <f>IF(ISBLANK(D343), "Missing ID",
IF(CONCATENATE(E343:AG345)="", "Unused",
IF(AND(ISBLANK(E343), ISBLANK(I343)), "Missing Headline and Content",
IF(ISBLANK(M343), "Missing Is True",
IF(AND(M343&lt;&gt;"Yes", M343&lt;&gt;"No"), "Is True must be Yes or No",
IF(AND($AJ$3, NOT(ISBLANK(N343)), NOT(ISNUMBER(N343))), "Changes to Followers for Likes must be a Number",
IF(AND($AK$3, NOT(ISBLANK(O343)), NOT(ISNUMBER(O343))), "Changes to Followers for Disikes must be a Number",
IF(AND($AL$3, NOT(ISBLANK(P343)), NOT(ISNUMBER(P343))), "Changes to Followers for Shares must be a Number",
IF(AND($AM$3, NOT(ISBLANK(Q343)), NOT(ISNUMBER(Q343))), "Changes to Followers for Flags must be a Number",
IF(AND($AJ$3, NOT(ISBLANK(R343)), NOT(ISNUMBER(R343))), "Changes to Credibility for Likes must be a Number",
IF(AND($AK$3, NOT(ISBLANK(S343)), NOT(ISNUMBER(S343))), "Changes to Credibility for Disikes must be a Number",
IF(AND($AL$3, NOT(ISBLANK(T343)), NOT(ISNUMBER(T343))), "Changes to Credibility for Shares must be a Number",
IF(AND($AM$3, NOT(ISBLANK(U343)), NOT(ISNUMBER(U343))), "Changes to Credibility for Flags must be a Number",
IF(AND($AJ$3, NOT(ISBLANK(V343)), NOT(ISNUMBER(V343))), "Number of Likes must be a Number",
IF(AND($AK$3, NOT(ISBLANK(W343)), NOT(ISNUMBER(W343))), "Number of Disikes must be a Number",
IF(AND($AL$3, NOT(ISBLANK(X343)), NOT(ISNUMBER(X343))), "Number of Shares must be a Number",
IF(AND($AM$3, NOT(ISBLANK(Y343)), NOT(ISNUMBER(Y343))), "Number of Flags must be a Number",
IF(AND($AJ$3, NOT(ISBLANK(V343)), V343&lt;0), "Number of Likes cannot be Negative",
IF(AND($AK$3, NOT(ISBLANK(W343)), W343&lt;0), "Number of Disikes cannot be Negative",
IF(AND($AL$3, NOT(ISBLANK(X343)), X343&lt;0), "Number of Shares cannot be Negative",
IF(AND($AM$3, NOT(ISBLANK(Y343)), Y343&lt;0), "Number of Flags cannot be Negative",
IF(AND(CONCATENATE(Z343:AH343)&lt;&gt;"", Z343=""), "Missing 1st Comment Source Name",
IF(AND(CONCATENATE(Z343:AH343)&lt;&gt;"", AB343=""), "Missing 1st Comment Message",
IF(AND($AJ$3, CONCATENATE(Z343:AH343)&lt;&gt;"", AG343=""), "Missing 1st Comment Likes",
IF(AND($AK$3, CONCATENATE(Z343:AH343)&lt;&gt;"", AH343=""), "Missing 1st Comment Dislikes",
IF(AND(CONCATENATE(Z344:AH344)&lt;&gt;"", Z344=""), "Missing 2nd Comment Source Name",
IF(AND(CONCATENATE(Z344:AH344)&lt;&gt;"", AB344=""), "Missing 2nd Comment Message",
IF(AND($AJ$3, CONCATENATE(Z344:AH344)&lt;&gt;"", AG344=""), "Missing 2nd Comment Likes",
IF(AND($AK$3, CONCATENATE(Z344:AH344)&lt;&gt;"", AH344=""), "Missing 2nd Comment Dislikes",
IF(AND(CONCATENATE(Z345:AH345)&lt;&gt;"", Z345=""), "Missing 3rd Comment Source Name",
IF(AND(CONCATENATE(Z345:AH345)&lt;&gt;"", AB345=""), "Missing 3rd Comment Message",
IF(AND($AJ$3, CONCATENATE(Z345:AH345)&lt;&gt;"", AG345=""), "Missing 3rd Comment Likes",
IF(AND($AK$3, CONCATENATE(Z345:AH345)&lt;&gt;"", AH345=""), "Missing 3rd Comment Dislikes", "Valid"
)))))))))))))))))))))))))))))))))</f>
        <v>Unused</v>
      </c>
      <c r="C343" s="246"/>
      <c r="D343" s="262" t="s">
        <v>1338</v>
      </c>
      <c r="E343" s="263"/>
      <c r="F343" s="246"/>
      <c r="G343" s="246"/>
      <c r="H343" s="249"/>
      <c r="I343" s="263"/>
      <c r="J343" s="246"/>
      <c r="K343" s="246"/>
      <c r="L343" s="249"/>
      <c r="M343" s="265"/>
      <c r="N343" s="319"/>
      <c r="O343" s="320"/>
      <c r="P343" s="320"/>
      <c r="Q343" s="321"/>
      <c r="R343" s="322"/>
      <c r="S343" s="320"/>
      <c r="T343" s="320"/>
      <c r="U343" s="321"/>
      <c r="V343" s="322"/>
      <c r="W343" s="320"/>
      <c r="X343" s="320"/>
      <c r="Y343" s="323"/>
      <c r="Z343" s="271"/>
      <c r="AA343" s="249"/>
      <c r="AB343" s="265"/>
      <c r="AC343" s="246"/>
      <c r="AD343" s="246"/>
      <c r="AE343" s="246"/>
      <c r="AF343" s="249"/>
      <c r="AG343" s="274"/>
      <c r="AH343" s="327"/>
      <c r="AI343" s="56"/>
      <c r="AJ343" s="56"/>
      <c r="AK343" s="56"/>
      <c r="AL343" s="56"/>
      <c r="AM343" s="56"/>
      <c r="AN343" s="56"/>
      <c r="AO343" s="56"/>
      <c r="AP343" s="56"/>
      <c r="AQ343" s="56"/>
    </row>
    <row r="344" ht="22.5" customHeight="1">
      <c r="B344" s="277"/>
      <c r="D344" s="278"/>
      <c r="E344" s="277"/>
      <c r="H344" s="273"/>
      <c r="I344" s="277"/>
      <c r="L344" s="273"/>
      <c r="M344" s="277"/>
      <c r="N344" s="279"/>
      <c r="O344" s="280"/>
      <c r="P344" s="280"/>
      <c r="Q344" s="281"/>
      <c r="R344" s="282"/>
      <c r="S344" s="280"/>
      <c r="T344" s="280"/>
      <c r="U344" s="281"/>
      <c r="V344" s="282"/>
      <c r="W344" s="280"/>
      <c r="X344" s="280"/>
      <c r="Y344" s="283"/>
      <c r="Z344" s="284"/>
      <c r="AA344" s="273"/>
      <c r="AB344" s="272"/>
      <c r="AF344" s="273"/>
      <c r="AG344" s="285"/>
      <c r="AH344" s="325"/>
      <c r="AI344" s="56"/>
      <c r="AJ344" s="56"/>
      <c r="AK344" s="56"/>
      <c r="AL344" s="56"/>
      <c r="AM344" s="56"/>
      <c r="AN344" s="56"/>
      <c r="AO344" s="56"/>
      <c r="AP344" s="56"/>
      <c r="AQ344" s="56"/>
    </row>
    <row r="345" ht="22.5" customHeight="1">
      <c r="B345" s="253"/>
      <c r="C345" s="254"/>
      <c r="D345" s="287"/>
      <c r="E345" s="253"/>
      <c r="F345" s="254"/>
      <c r="G345" s="254"/>
      <c r="H345" s="256"/>
      <c r="I345" s="253"/>
      <c r="J345" s="254"/>
      <c r="K345" s="254"/>
      <c r="L345" s="256"/>
      <c r="M345" s="253"/>
      <c r="N345" s="288"/>
      <c r="O345" s="289"/>
      <c r="P345" s="289"/>
      <c r="Q345" s="290"/>
      <c r="R345" s="291"/>
      <c r="S345" s="289"/>
      <c r="T345" s="289"/>
      <c r="U345" s="290"/>
      <c r="V345" s="291"/>
      <c r="W345" s="289"/>
      <c r="X345" s="289"/>
      <c r="Y345" s="292"/>
      <c r="Z345" s="293"/>
      <c r="AA345" s="256"/>
      <c r="AB345" s="294"/>
      <c r="AC345" s="254"/>
      <c r="AD345" s="254"/>
      <c r="AE345" s="254"/>
      <c r="AF345" s="256"/>
      <c r="AG345" s="295"/>
      <c r="AH345" s="324"/>
      <c r="AI345" s="56"/>
      <c r="AJ345" s="56"/>
      <c r="AK345" s="56"/>
      <c r="AL345" s="56"/>
      <c r="AM345" s="56"/>
      <c r="AN345" s="56"/>
      <c r="AO345" s="56"/>
      <c r="AP345" s="56"/>
      <c r="AQ345" s="56"/>
    </row>
    <row r="346" ht="22.5" customHeight="1">
      <c r="B346" s="261" t="str">
        <f>IF(ISBLANK(D346), "Missing ID",
IF(CONCATENATE(E346:AG348)="", "Unused",
IF(AND(ISBLANK(E346), ISBLANK(I346)), "Missing Headline and Content",
IF(ISBLANK(M346), "Missing Is True",
IF(AND(M346&lt;&gt;"Yes", M346&lt;&gt;"No"), "Is True must be Yes or No",
IF(AND($AJ$3, NOT(ISBLANK(N346)), NOT(ISNUMBER(N346))), "Changes to Followers for Likes must be a Number",
IF(AND($AK$3, NOT(ISBLANK(O346)), NOT(ISNUMBER(O346))), "Changes to Followers for Disikes must be a Number",
IF(AND($AL$3, NOT(ISBLANK(P346)), NOT(ISNUMBER(P346))), "Changes to Followers for Shares must be a Number",
IF(AND($AM$3, NOT(ISBLANK(Q346)), NOT(ISNUMBER(Q346))), "Changes to Followers for Flags must be a Number",
IF(AND($AJ$3, NOT(ISBLANK(R346)), NOT(ISNUMBER(R346))), "Changes to Credibility for Likes must be a Number",
IF(AND($AK$3, NOT(ISBLANK(S346)), NOT(ISNUMBER(S346))), "Changes to Credibility for Disikes must be a Number",
IF(AND($AL$3, NOT(ISBLANK(T346)), NOT(ISNUMBER(T346))), "Changes to Credibility for Shares must be a Number",
IF(AND($AM$3, NOT(ISBLANK(U346)), NOT(ISNUMBER(U346))), "Changes to Credibility for Flags must be a Number",
IF(AND($AJ$3, NOT(ISBLANK(V346)), NOT(ISNUMBER(V346))), "Number of Likes must be a Number",
IF(AND($AK$3, NOT(ISBLANK(W346)), NOT(ISNUMBER(W346))), "Number of Disikes must be a Number",
IF(AND($AL$3, NOT(ISBLANK(X346)), NOT(ISNUMBER(X346))), "Number of Shares must be a Number",
IF(AND($AM$3, NOT(ISBLANK(Y346)), NOT(ISNUMBER(Y346))), "Number of Flags must be a Number",
IF(AND($AJ$3, NOT(ISBLANK(V346)), V346&lt;0), "Number of Likes cannot be Negative",
IF(AND($AK$3, NOT(ISBLANK(W346)), W346&lt;0), "Number of Disikes cannot be Negative",
IF(AND($AL$3, NOT(ISBLANK(X346)), X346&lt;0), "Number of Shares cannot be Negative",
IF(AND($AM$3, NOT(ISBLANK(Y346)), Y346&lt;0), "Number of Flags cannot be Negative",
IF(AND(CONCATENATE(Z346:AH346)&lt;&gt;"", Z346=""), "Missing 1st Comment Source Name",
IF(AND(CONCATENATE(Z346:AH346)&lt;&gt;"", AB346=""), "Missing 1st Comment Message",
IF(AND($AJ$3, CONCATENATE(Z346:AH346)&lt;&gt;"", AG346=""), "Missing 1st Comment Likes",
IF(AND($AK$3, CONCATENATE(Z346:AH346)&lt;&gt;"", AH346=""), "Missing 1st Comment Dislikes",
IF(AND(CONCATENATE(Z347:AH347)&lt;&gt;"", Z347=""), "Missing 2nd Comment Source Name",
IF(AND(CONCATENATE(Z347:AH347)&lt;&gt;"", AB347=""), "Missing 2nd Comment Message",
IF(AND($AJ$3, CONCATENATE(Z347:AH347)&lt;&gt;"", AG347=""), "Missing 2nd Comment Likes",
IF(AND($AK$3, CONCATENATE(Z347:AH347)&lt;&gt;"", AH347=""), "Missing 2nd Comment Dislikes",
IF(AND(CONCATENATE(Z348:AH348)&lt;&gt;"", Z348=""), "Missing 3rd Comment Source Name",
IF(AND(CONCATENATE(Z348:AH348)&lt;&gt;"", AB348=""), "Missing 3rd Comment Message",
IF(AND($AJ$3, CONCATENATE(Z348:AH348)&lt;&gt;"", AG348=""), "Missing 3rd Comment Likes",
IF(AND($AK$3, CONCATENATE(Z348:AH348)&lt;&gt;"", AH348=""), "Missing 3rd Comment Dislikes", "Valid"
)))))))))))))))))))))))))))))))))</f>
        <v>Unused</v>
      </c>
      <c r="C346" s="246"/>
      <c r="D346" s="297" t="s">
        <v>1339</v>
      </c>
      <c r="E346" s="298"/>
      <c r="F346" s="246"/>
      <c r="G346" s="246"/>
      <c r="H346" s="249"/>
      <c r="I346" s="298"/>
      <c r="J346" s="246"/>
      <c r="K346" s="246"/>
      <c r="L346" s="249"/>
      <c r="M346" s="300"/>
      <c r="N346" s="301"/>
      <c r="O346" s="302"/>
      <c r="P346" s="302"/>
      <c r="Q346" s="303"/>
      <c r="R346" s="304"/>
      <c r="S346" s="302"/>
      <c r="T346" s="302"/>
      <c r="U346" s="303"/>
      <c r="V346" s="304"/>
      <c r="W346" s="302"/>
      <c r="X346" s="302"/>
      <c r="Y346" s="305"/>
      <c r="Z346" s="306"/>
      <c r="AA346" s="249"/>
      <c r="AB346" s="300"/>
      <c r="AC346" s="246"/>
      <c r="AD346" s="246"/>
      <c r="AE346" s="246"/>
      <c r="AF346" s="249"/>
      <c r="AG346" s="307"/>
      <c r="AH346" s="326"/>
      <c r="AI346" s="56"/>
      <c r="AJ346" s="56"/>
      <c r="AK346" s="56"/>
      <c r="AL346" s="56"/>
      <c r="AM346" s="56"/>
      <c r="AN346" s="56"/>
      <c r="AO346" s="56"/>
      <c r="AP346" s="56"/>
      <c r="AQ346" s="56"/>
    </row>
    <row r="347" ht="22.5" customHeight="1">
      <c r="B347" s="277"/>
      <c r="D347" s="309"/>
      <c r="E347" s="277"/>
      <c r="H347" s="273"/>
      <c r="I347" s="277"/>
      <c r="L347" s="273"/>
      <c r="M347" s="277"/>
      <c r="N347" s="279"/>
      <c r="O347" s="280"/>
      <c r="P347" s="280"/>
      <c r="Q347" s="281"/>
      <c r="R347" s="282"/>
      <c r="S347" s="280"/>
      <c r="T347" s="280"/>
      <c r="U347" s="281"/>
      <c r="V347" s="282"/>
      <c r="W347" s="280"/>
      <c r="X347" s="280"/>
      <c r="Y347" s="283"/>
      <c r="Z347" s="310"/>
      <c r="AA347" s="273"/>
      <c r="AB347" s="311"/>
      <c r="AF347" s="273"/>
      <c r="AG347" s="312"/>
      <c r="AH347" s="313"/>
      <c r="AI347" s="56"/>
      <c r="AJ347" s="56"/>
      <c r="AK347" s="56"/>
      <c r="AL347" s="56"/>
      <c r="AM347" s="56"/>
      <c r="AN347" s="56"/>
      <c r="AO347" s="56"/>
      <c r="AP347" s="56"/>
      <c r="AQ347" s="56"/>
    </row>
    <row r="348" ht="22.5" customHeight="1">
      <c r="B348" s="253"/>
      <c r="C348" s="254"/>
      <c r="D348" s="314"/>
      <c r="E348" s="253"/>
      <c r="F348" s="254"/>
      <c r="G348" s="254"/>
      <c r="H348" s="256"/>
      <c r="I348" s="253"/>
      <c r="J348" s="254"/>
      <c r="K348" s="254"/>
      <c r="L348" s="256"/>
      <c r="M348" s="253"/>
      <c r="N348" s="288"/>
      <c r="O348" s="289"/>
      <c r="P348" s="289"/>
      <c r="Q348" s="290"/>
      <c r="R348" s="291"/>
      <c r="S348" s="289"/>
      <c r="T348" s="289"/>
      <c r="U348" s="290"/>
      <c r="V348" s="291"/>
      <c r="W348" s="289"/>
      <c r="X348" s="289"/>
      <c r="Y348" s="292"/>
      <c r="Z348" s="315"/>
      <c r="AA348" s="256"/>
      <c r="AB348" s="316"/>
      <c r="AC348" s="254"/>
      <c r="AD348" s="254"/>
      <c r="AE348" s="254"/>
      <c r="AF348" s="256"/>
      <c r="AG348" s="317"/>
      <c r="AH348" s="318"/>
      <c r="AI348" s="56"/>
      <c r="AJ348" s="56"/>
      <c r="AK348" s="56"/>
      <c r="AL348" s="56"/>
      <c r="AM348" s="56"/>
      <c r="AN348" s="56"/>
      <c r="AO348" s="56"/>
      <c r="AP348" s="56"/>
      <c r="AQ348" s="56"/>
    </row>
    <row r="349" ht="22.5" customHeight="1">
      <c r="B349" s="261" t="str">
        <f>IF(ISBLANK(D349), "Missing ID",
IF(CONCATENATE(E349:AG351)="", "Unused",
IF(AND(ISBLANK(E349), ISBLANK(I349)), "Missing Headline and Content",
IF(ISBLANK(M349), "Missing Is True",
IF(AND(M349&lt;&gt;"Yes", M349&lt;&gt;"No"), "Is True must be Yes or No",
IF(AND($AJ$3, NOT(ISBLANK(N349)), NOT(ISNUMBER(N349))), "Changes to Followers for Likes must be a Number",
IF(AND($AK$3, NOT(ISBLANK(O349)), NOT(ISNUMBER(O349))), "Changes to Followers for Disikes must be a Number",
IF(AND($AL$3, NOT(ISBLANK(P349)), NOT(ISNUMBER(P349))), "Changes to Followers for Shares must be a Number",
IF(AND($AM$3, NOT(ISBLANK(Q349)), NOT(ISNUMBER(Q349))), "Changes to Followers for Flags must be a Number",
IF(AND($AJ$3, NOT(ISBLANK(R349)), NOT(ISNUMBER(R349))), "Changes to Credibility for Likes must be a Number",
IF(AND($AK$3, NOT(ISBLANK(S349)), NOT(ISNUMBER(S349))), "Changes to Credibility for Disikes must be a Number",
IF(AND($AL$3, NOT(ISBLANK(T349)), NOT(ISNUMBER(T349))), "Changes to Credibility for Shares must be a Number",
IF(AND($AM$3, NOT(ISBLANK(U349)), NOT(ISNUMBER(U349))), "Changes to Credibility for Flags must be a Number",
IF(AND($AJ$3, NOT(ISBLANK(V349)), NOT(ISNUMBER(V349))), "Number of Likes must be a Number",
IF(AND($AK$3, NOT(ISBLANK(W349)), NOT(ISNUMBER(W349))), "Number of Disikes must be a Number",
IF(AND($AL$3, NOT(ISBLANK(X349)), NOT(ISNUMBER(X349))), "Number of Shares must be a Number",
IF(AND($AM$3, NOT(ISBLANK(Y349)), NOT(ISNUMBER(Y349))), "Number of Flags must be a Number",
IF(AND($AJ$3, NOT(ISBLANK(V349)), V349&lt;0), "Number of Likes cannot be Negative",
IF(AND($AK$3, NOT(ISBLANK(W349)), W349&lt;0), "Number of Disikes cannot be Negative",
IF(AND($AL$3, NOT(ISBLANK(X349)), X349&lt;0), "Number of Shares cannot be Negative",
IF(AND($AM$3, NOT(ISBLANK(Y349)), Y349&lt;0), "Number of Flags cannot be Negative",
IF(AND(CONCATENATE(Z349:AH349)&lt;&gt;"", Z349=""), "Missing 1st Comment Source Name",
IF(AND(CONCATENATE(Z349:AH349)&lt;&gt;"", AB349=""), "Missing 1st Comment Message",
IF(AND($AJ$3, CONCATENATE(Z349:AH349)&lt;&gt;"", AG349=""), "Missing 1st Comment Likes",
IF(AND($AK$3, CONCATENATE(Z349:AH349)&lt;&gt;"", AH349=""), "Missing 1st Comment Dislikes",
IF(AND(CONCATENATE(Z350:AH350)&lt;&gt;"", Z350=""), "Missing 2nd Comment Source Name",
IF(AND(CONCATENATE(Z350:AH350)&lt;&gt;"", AB350=""), "Missing 2nd Comment Message",
IF(AND($AJ$3, CONCATENATE(Z350:AH350)&lt;&gt;"", AG350=""), "Missing 2nd Comment Likes",
IF(AND($AK$3, CONCATENATE(Z350:AH350)&lt;&gt;"", AH350=""), "Missing 2nd Comment Dislikes",
IF(AND(CONCATENATE(Z351:AH351)&lt;&gt;"", Z351=""), "Missing 3rd Comment Source Name",
IF(AND(CONCATENATE(Z351:AH351)&lt;&gt;"", AB351=""), "Missing 3rd Comment Message",
IF(AND($AJ$3, CONCATENATE(Z351:AH351)&lt;&gt;"", AG351=""), "Missing 3rd Comment Likes",
IF(AND($AK$3, CONCATENATE(Z351:AH351)&lt;&gt;"", AH351=""), "Missing 3rd Comment Dislikes", "Valid"
)))))))))))))))))))))))))))))))))</f>
        <v>Unused</v>
      </c>
      <c r="C349" s="246"/>
      <c r="D349" s="262" t="s">
        <v>1340</v>
      </c>
      <c r="E349" s="263"/>
      <c r="F349" s="246"/>
      <c r="G349" s="246"/>
      <c r="H349" s="249"/>
      <c r="I349" s="263"/>
      <c r="J349" s="246"/>
      <c r="K349" s="246"/>
      <c r="L349" s="249"/>
      <c r="M349" s="265"/>
      <c r="N349" s="319"/>
      <c r="O349" s="320"/>
      <c r="P349" s="320"/>
      <c r="Q349" s="321"/>
      <c r="R349" s="322"/>
      <c r="S349" s="320"/>
      <c r="T349" s="320"/>
      <c r="U349" s="321"/>
      <c r="V349" s="322"/>
      <c r="W349" s="320"/>
      <c r="X349" s="320"/>
      <c r="Y349" s="323"/>
      <c r="Z349" s="271"/>
      <c r="AA349" s="249"/>
      <c r="AB349" s="265"/>
      <c r="AC349" s="246"/>
      <c r="AD349" s="246"/>
      <c r="AE349" s="246"/>
      <c r="AF349" s="249"/>
      <c r="AG349" s="274"/>
      <c r="AH349" s="327"/>
      <c r="AI349" s="56"/>
      <c r="AJ349" s="56"/>
      <c r="AK349" s="56"/>
      <c r="AL349" s="56"/>
      <c r="AM349" s="56"/>
      <c r="AN349" s="56"/>
      <c r="AO349" s="56"/>
      <c r="AP349" s="56"/>
      <c r="AQ349" s="56"/>
    </row>
    <row r="350" ht="22.5" customHeight="1">
      <c r="B350" s="277"/>
      <c r="D350" s="278"/>
      <c r="E350" s="277"/>
      <c r="H350" s="273"/>
      <c r="I350" s="277"/>
      <c r="L350" s="273"/>
      <c r="M350" s="277"/>
      <c r="N350" s="279"/>
      <c r="O350" s="280"/>
      <c r="P350" s="280"/>
      <c r="Q350" s="281"/>
      <c r="R350" s="282"/>
      <c r="S350" s="280"/>
      <c r="T350" s="280"/>
      <c r="U350" s="281"/>
      <c r="V350" s="282"/>
      <c r="W350" s="280"/>
      <c r="X350" s="280"/>
      <c r="Y350" s="283"/>
      <c r="Z350" s="284"/>
      <c r="AA350" s="273"/>
      <c r="AB350" s="272"/>
      <c r="AF350" s="273"/>
      <c r="AG350" s="285"/>
      <c r="AH350" s="325"/>
      <c r="AI350" s="56"/>
      <c r="AJ350" s="56"/>
      <c r="AK350" s="56"/>
      <c r="AL350" s="56"/>
      <c r="AM350" s="56"/>
      <c r="AN350" s="56"/>
      <c r="AO350" s="56"/>
      <c r="AP350" s="56"/>
      <c r="AQ350" s="56"/>
    </row>
    <row r="351" ht="22.5" customHeight="1">
      <c r="B351" s="253"/>
      <c r="C351" s="254"/>
      <c r="D351" s="287"/>
      <c r="E351" s="253"/>
      <c r="F351" s="254"/>
      <c r="G351" s="254"/>
      <c r="H351" s="256"/>
      <c r="I351" s="253"/>
      <c r="J351" s="254"/>
      <c r="K351" s="254"/>
      <c r="L351" s="256"/>
      <c r="M351" s="253"/>
      <c r="N351" s="288"/>
      <c r="O351" s="289"/>
      <c r="P351" s="289"/>
      <c r="Q351" s="290"/>
      <c r="R351" s="291"/>
      <c r="S351" s="289"/>
      <c r="T351" s="289"/>
      <c r="U351" s="290"/>
      <c r="V351" s="291"/>
      <c r="W351" s="289"/>
      <c r="X351" s="289"/>
      <c r="Y351" s="292"/>
      <c r="Z351" s="293"/>
      <c r="AA351" s="256"/>
      <c r="AB351" s="294"/>
      <c r="AC351" s="254"/>
      <c r="AD351" s="254"/>
      <c r="AE351" s="254"/>
      <c r="AF351" s="256"/>
      <c r="AG351" s="295"/>
      <c r="AH351" s="324"/>
      <c r="AI351" s="56"/>
      <c r="AJ351" s="56"/>
      <c r="AK351" s="56"/>
      <c r="AL351" s="56"/>
      <c r="AM351" s="56"/>
      <c r="AN351" s="56"/>
      <c r="AO351" s="56"/>
      <c r="AP351" s="56"/>
      <c r="AQ351" s="56"/>
    </row>
    <row r="352" ht="22.5" customHeight="1">
      <c r="B352" s="261" t="str">
        <f>IF(ISBLANK(D352), "Missing ID",
IF(CONCATENATE(E352:AG354)="", "Unused",
IF(AND(ISBLANK(E352), ISBLANK(I352)), "Missing Headline and Content",
IF(ISBLANK(M352), "Missing Is True",
IF(AND(M352&lt;&gt;"Yes", M352&lt;&gt;"No"), "Is True must be Yes or No",
IF(AND($AJ$3, NOT(ISBLANK(N352)), NOT(ISNUMBER(N352))), "Changes to Followers for Likes must be a Number",
IF(AND($AK$3, NOT(ISBLANK(O352)), NOT(ISNUMBER(O352))), "Changes to Followers for Disikes must be a Number",
IF(AND($AL$3, NOT(ISBLANK(P352)), NOT(ISNUMBER(P352))), "Changes to Followers for Shares must be a Number",
IF(AND($AM$3, NOT(ISBLANK(Q352)), NOT(ISNUMBER(Q352))), "Changes to Followers for Flags must be a Number",
IF(AND($AJ$3, NOT(ISBLANK(R352)), NOT(ISNUMBER(R352))), "Changes to Credibility for Likes must be a Number",
IF(AND($AK$3, NOT(ISBLANK(S352)), NOT(ISNUMBER(S352))), "Changes to Credibility for Disikes must be a Number",
IF(AND($AL$3, NOT(ISBLANK(T352)), NOT(ISNUMBER(T352))), "Changes to Credibility for Shares must be a Number",
IF(AND($AM$3, NOT(ISBLANK(U352)), NOT(ISNUMBER(U352))), "Changes to Credibility for Flags must be a Number",
IF(AND($AJ$3, NOT(ISBLANK(V352)), NOT(ISNUMBER(V352))), "Number of Likes must be a Number",
IF(AND($AK$3, NOT(ISBLANK(W352)), NOT(ISNUMBER(W352))), "Number of Disikes must be a Number",
IF(AND($AL$3, NOT(ISBLANK(X352)), NOT(ISNUMBER(X352))), "Number of Shares must be a Number",
IF(AND($AM$3, NOT(ISBLANK(Y352)), NOT(ISNUMBER(Y352))), "Number of Flags must be a Number",
IF(AND($AJ$3, NOT(ISBLANK(V352)), V352&lt;0), "Number of Likes cannot be Negative",
IF(AND($AK$3, NOT(ISBLANK(W352)), W352&lt;0), "Number of Disikes cannot be Negative",
IF(AND($AL$3, NOT(ISBLANK(X352)), X352&lt;0), "Number of Shares cannot be Negative",
IF(AND($AM$3, NOT(ISBLANK(Y352)), Y352&lt;0), "Number of Flags cannot be Negative",
IF(AND(CONCATENATE(Z352:AH352)&lt;&gt;"", Z352=""), "Missing 1st Comment Source Name",
IF(AND(CONCATENATE(Z352:AH352)&lt;&gt;"", AB352=""), "Missing 1st Comment Message",
IF(AND($AJ$3, CONCATENATE(Z352:AH352)&lt;&gt;"", AG352=""), "Missing 1st Comment Likes",
IF(AND($AK$3, CONCATENATE(Z352:AH352)&lt;&gt;"", AH352=""), "Missing 1st Comment Dislikes",
IF(AND(CONCATENATE(Z353:AH353)&lt;&gt;"", Z353=""), "Missing 2nd Comment Source Name",
IF(AND(CONCATENATE(Z353:AH353)&lt;&gt;"", AB353=""), "Missing 2nd Comment Message",
IF(AND($AJ$3, CONCATENATE(Z353:AH353)&lt;&gt;"", AG353=""), "Missing 2nd Comment Likes",
IF(AND($AK$3, CONCATENATE(Z353:AH353)&lt;&gt;"", AH353=""), "Missing 2nd Comment Dislikes",
IF(AND(CONCATENATE(Z354:AH354)&lt;&gt;"", Z354=""), "Missing 3rd Comment Source Name",
IF(AND(CONCATENATE(Z354:AH354)&lt;&gt;"", AB354=""), "Missing 3rd Comment Message",
IF(AND($AJ$3, CONCATENATE(Z354:AH354)&lt;&gt;"", AG354=""), "Missing 3rd Comment Likes",
IF(AND($AK$3, CONCATENATE(Z354:AH354)&lt;&gt;"", AH354=""), "Missing 3rd Comment Dislikes", "Valid"
)))))))))))))))))))))))))))))))))</f>
        <v>Unused</v>
      </c>
      <c r="C352" s="246"/>
      <c r="D352" s="297" t="s">
        <v>1341</v>
      </c>
      <c r="E352" s="298"/>
      <c r="F352" s="246"/>
      <c r="G352" s="246"/>
      <c r="H352" s="249"/>
      <c r="I352" s="298"/>
      <c r="J352" s="246"/>
      <c r="K352" s="246"/>
      <c r="L352" s="249"/>
      <c r="M352" s="300"/>
      <c r="N352" s="301"/>
      <c r="O352" s="302"/>
      <c r="P352" s="302"/>
      <c r="Q352" s="303"/>
      <c r="R352" s="304"/>
      <c r="S352" s="302"/>
      <c r="T352" s="302"/>
      <c r="U352" s="303"/>
      <c r="V352" s="304"/>
      <c r="W352" s="302"/>
      <c r="X352" s="302"/>
      <c r="Y352" s="305"/>
      <c r="Z352" s="306"/>
      <c r="AA352" s="249"/>
      <c r="AB352" s="300"/>
      <c r="AC352" s="246"/>
      <c r="AD352" s="246"/>
      <c r="AE352" s="246"/>
      <c r="AF352" s="249"/>
      <c r="AG352" s="307"/>
      <c r="AH352" s="326"/>
      <c r="AI352" s="56"/>
      <c r="AJ352" s="56"/>
      <c r="AK352" s="56"/>
      <c r="AL352" s="56"/>
      <c r="AM352" s="56"/>
      <c r="AN352" s="56"/>
      <c r="AO352" s="56"/>
      <c r="AP352" s="56"/>
      <c r="AQ352" s="56"/>
    </row>
    <row r="353" ht="22.5" customHeight="1">
      <c r="B353" s="277"/>
      <c r="D353" s="309"/>
      <c r="E353" s="277"/>
      <c r="H353" s="273"/>
      <c r="I353" s="277"/>
      <c r="L353" s="273"/>
      <c r="M353" s="277"/>
      <c r="N353" s="279"/>
      <c r="O353" s="280"/>
      <c r="P353" s="280"/>
      <c r="Q353" s="281"/>
      <c r="R353" s="282"/>
      <c r="S353" s="280"/>
      <c r="T353" s="280"/>
      <c r="U353" s="281"/>
      <c r="V353" s="282"/>
      <c r="W353" s="280"/>
      <c r="X353" s="280"/>
      <c r="Y353" s="283"/>
      <c r="Z353" s="310"/>
      <c r="AA353" s="273"/>
      <c r="AB353" s="311"/>
      <c r="AF353" s="273"/>
      <c r="AG353" s="312"/>
      <c r="AH353" s="313"/>
      <c r="AI353" s="56"/>
      <c r="AJ353" s="56"/>
      <c r="AK353" s="56"/>
      <c r="AL353" s="56"/>
      <c r="AM353" s="56"/>
      <c r="AN353" s="56"/>
      <c r="AO353" s="56"/>
      <c r="AP353" s="56"/>
      <c r="AQ353" s="56"/>
    </row>
    <row r="354" ht="22.5" customHeight="1">
      <c r="B354" s="253"/>
      <c r="C354" s="254"/>
      <c r="D354" s="314"/>
      <c r="E354" s="253"/>
      <c r="F354" s="254"/>
      <c r="G354" s="254"/>
      <c r="H354" s="256"/>
      <c r="I354" s="253"/>
      <c r="J354" s="254"/>
      <c r="K354" s="254"/>
      <c r="L354" s="256"/>
      <c r="M354" s="253"/>
      <c r="N354" s="288"/>
      <c r="O354" s="289"/>
      <c r="P354" s="289"/>
      <c r="Q354" s="290"/>
      <c r="R354" s="291"/>
      <c r="S354" s="289"/>
      <c r="T354" s="289"/>
      <c r="U354" s="290"/>
      <c r="V354" s="291"/>
      <c r="W354" s="289"/>
      <c r="X354" s="289"/>
      <c r="Y354" s="292"/>
      <c r="Z354" s="315"/>
      <c r="AA354" s="256"/>
      <c r="AB354" s="316"/>
      <c r="AC354" s="254"/>
      <c r="AD354" s="254"/>
      <c r="AE354" s="254"/>
      <c r="AF354" s="256"/>
      <c r="AG354" s="317"/>
      <c r="AH354" s="318"/>
      <c r="AI354" s="56"/>
      <c r="AJ354" s="56"/>
      <c r="AK354" s="56"/>
      <c r="AL354" s="56"/>
      <c r="AM354" s="56"/>
      <c r="AN354" s="56"/>
      <c r="AO354" s="56"/>
      <c r="AP354" s="56"/>
      <c r="AQ354" s="56"/>
    </row>
    <row r="355" ht="22.5" customHeight="1">
      <c r="B355" s="261" t="str">
        <f>IF(ISBLANK(D355), "Missing ID",
IF(CONCATENATE(E355:AG357)="", "Unused",
IF(AND(ISBLANK(E355), ISBLANK(I355)), "Missing Headline and Content",
IF(ISBLANK(M355), "Missing Is True",
IF(AND(M355&lt;&gt;"Yes", M355&lt;&gt;"No"), "Is True must be Yes or No",
IF(AND($AJ$3, NOT(ISBLANK(N355)), NOT(ISNUMBER(N355))), "Changes to Followers for Likes must be a Number",
IF(AND($AK$3, NOT(ISBLANK(O355)), NOT(ISNUMBER(O355))), "Changes to Followers for Disikes must be a Number",
IF(AND($AL$3, NOT(ISBLANK(P355)), NOT(ISNUMBER(P355))), "Changes to Followers for Shares must be a Number",
IF(AND($AM$3, NOT(ISBLANK(Q355)), NOT(ISNUMBER(Q355))), "Changes to Followers for Flags must be a Number",
IF(AND($AJ$3, NOT(ISBLANK(R355)), NOT(ISNUMBER(R355))), "Changes to Credibility for Likes must be a Number",
IF(AND($AK$3, NOT(ISBLANK(S355)), NOT(ISNUMBER(S355))), "Changes to Credibility for Disikes must be a Number",
IF(AND($AL$3, NOT(ISBLANK(T355)), NOT(ISNUMBER(T355))), "Changes to Credibility for Shares must be a Number",
IF(AND($AM$3, NOT(ISBLANK(U355)), NOT(ISNUMBER(U355))), "Changes to Credibility for Flags must be a Number",
IF(AND($AJ$3, NOT(ISBLANK(V355)), NOT(ISNUMBER(V355))), "Number of Likes must be a Number",
IF(AND($AK$3, NOT(ISBLANK(W355)), NOT(ISNUMBER(W355))), "Number of Disikes must be a Number",
IF(AND($AL$3, NOT(ISBLANK(X355)), NOT(ISNUMBER(X355))), "Number of Shares must be a Number",
IF(AND($AM$3, NOT(ISBLANK(Y355)), NOT(ISNUMBER(Y355))), "Number of Flags must be a Number",
IF(AND($AJ$3, NOT(ISBLANK(V355)), V355&lt;0), "Number of Likes cannot be Negative",
IF(AND($AK$3, NOT(ISBLANK(W355)), W355&lt;0), "Number of Disikes cannot be Negative",
IF(AND($AL$3, NOT(ISBLANK(X355)), X355&lt;0), "Number of Shares cannot be Negative",
IF(AND($AM$3, NOT(ISBLANK(Y355)), Y355&lt;0), "Number of Flags cannot be Negative",
IF(AND(CONCATENATE(Z355:AH355)&lt;&gt;"", Z355=""), "Missing 1st Comment Source Name",
IF(AND(CONCATENATE(Z355:AH355)&lt;&gt;"", AB355=""), "Missing 1st Comment Message",
IF(AND($AJ$3, CONCATENATE(Z355:AH355)&lt;&gt;"", AG355=""), "Missing 1st Comment Likes",
IF(AND($AK$3, CONCATENATE(Z355:AH355)&lt;&gt;"", AH355=""), "Missing 1st Comment Dislikes",
IF(AND(CONCATENATE(Z356:AH356)&lt;&gt;"", Z356=""), "Missing 2nd Comment Source Name",
IF(AND(CONCATENATE(Z356:AH356)&lt;&gt;"", AB356=""), "Missing 2nd Comment Message",
IF(AND($AJ$3, CONCATENATE(Z356:AH356)&lt;&gt;"", AG356=""), "Missing 2nd Comment Likes",
IF(AND($AK$3, CONCATENATE(Z356:AH356)&lt;&gt;"", AH356=""), "Missing 2nd Comment Dislikes",
IF(AND(CONCATENATE(Z357:AH357)&lt;&gt;"", Z357=""), "Missing 3rd Comment Source Name",
IF(AND(CONCATENATE(Z357:AH357)&lt;&gt;"", AB357=""), "Missing 3rd Comment Message",
IF(AND($AJ$3, CONCATENATE(Z357:AH357)&lt;&gt;"", AG357=""), "Missing 3rd Comment Likes",
IF(AND($AK$3, CONCATENATE(Z357:AH357)&lt;&gt;"", AH357=""), "Missing 3rd Comment Dislikes", "Valid"
)))))))))))))))))))))))))))))))))</f>
        <v>Unused</v>
      </c>
      <c r="C355" s="246"/>
      <c r="D355" s="262" t="s">
        <v>1342</v>
      </c>
      <c r="E355" s="263"/>
      <c r="F355" s="246"/>
      <c r="G355" s="246"/>
      <c r="H355" s="249"/>
      <c r="I355" s="263"/>
      <c r="J355" s="246"/>
      <c r="K355" s="246"/>
      <c r="L355" s="249"/>
      <c r="M355" s="265"/>
      <c r="N355" s="319"/>
      <c r="O355" s="320"/>
      <c r="P355" s="320"/>
      <c r="Q355" s="321"/>
      <c r="R355" s="322"/>
      <c r="S355" s="320"/>
      <c r="T355" s="320"/>
      <c r="U355" s="321"/>
      <c r="V355" s="322"/>
      <c r="W355" s="320"/>
      <c r="X355" s="320"/>
      <c r="Y355" s="323"/>
      <c r="Z355" s="271"/>
      <c r="AA355" s="249"/>
      <c r="AB355" s="265"/>
      <c r="AC355" s="246"/>
      <c r="AD355" s="246"/>
      <c r="AE355" s="246"/>
      <c r="AF355" s="249"/>
      <c r="AG355" s="274"/>
      <c r="AH355" s="327"/>
      <c r="AI355" s="56"/>
      <c r="AJ355" s="56"/>
      <c r="AK355" s="56"/>
      <c r="AL355" s="56"/>
      <c r="AM355" s="56"/>
      <c r="AN355" s="56"/>
      <c r="AO355" s="56"/>
      <c r="AP355" s="56"/>
      <c r="AQ355" s="56"/>
    </row>
    <row r="356" ht="22.5" customHeight="1">
      <c r="B356" s="277"/>
      <c r="D356" s="278"/>
      <c r="E356" s="277"/>
      <c r="H356" s="273"/>
      <c r="I356" s="277"/>
      <c r="L356" s="273"/>
      <c r="M356" s="277"/>
      <c r="N356" s="279"/>
      <c r="O356" s="280"/>
      <c r="P356" s="280"/>
      <c r="Q356" s="281"/>
      <c r="R356" s="282"/>
      <c r="S356" s="280"/>
      <c r="T356" s="280"/>
      <c r="U356" s="281"/>
      <c r="V356" s="282"/>
      <c r="W356" s="280"/>
      <c r="X356" s="280"/>
      <c r="Y356" s="283"/>
      <c r="Z356" s="284"/>
      <c r="AA356" s="273"/>
      <c r="AB356" s="272"/>
      <c r="AF356" s="273"/>
      <c r="AG356" s="285"/>
      <c r="AH356" s="325"/>
      <c r="AI356" s="56"/>
      <c r="AJ356" s="56"/>
      <c r="AK356" s="56"/>
      <c r="AL356" s="56"/>
      <c r="AM356" s="56"/>
      <c r="AN356" s="56"/>
      <c r="AO356" s="56"/>
      <c r="AP356" s="56"/>
      <c r="AQ356" s="56"/>
    </row>
    <row r="357" ht="22.5" customHeight="1">
      <c r="B357" s="253"/>
      <c r="C357" s="254"/>
      <c r="D357" s="287"/>
      <c r="E357" s="253"/>
      <c r="F357" s="254"/>
      <c r="G357" s="254"/>
      <c r="H357" s="256"/>
      <c r="I357" s="253"/>
      <c r="J357" s="254"/>
      <c r="K357" s="254"/>
      <c r="L357" s="256"/>
      <c r="M357" s="253"/>
      <c r="N357" s="288"/>
      <c r="O357" s="289"/>
      <c r="P357" s="289"/>
      <c r="Q357" s="290"/>
      <c r="R357" s="291"/>
      <c r="S357" s="289"/>
      <c r="T357" s="289"/>
      <c r="U357" s="290"/>
      <c r="V357" s="291"/>
      <c r="W357" s="289"/>
      <c r="X357" s="289"/>
      <c r="Y357" s="292"/>
      <c r="Z357" s="293"/>
      <c r="AA357" s="256"/>
      <c r="AB357" s="294"/>
      <c r="AC357" s="254"/>
      <c r="AD357" s="254"/>
      <c r="AE357" s="254"/>
      <c r="AF357" s="256"/>
      <c r="AG357" s="295"/>
      <c r="AH357" s="324"/>
      <c r="AI357" s="56"/>
      <c r="AJ357" s="56"/>
      <c r="AK357" s="56"/>
      <c r="AL357" s="56"/>
      <c r="AM357" s="56"/>
      <c r="AN357" s="56"/>
      <c r="AO357" s="56"/>
      <c r="AP357" s="56"/>
      <c r="AQ357" s="56"/>
    </row>
    <row r="358" ht="22.5" customHeight="1">
      <c r="B358" s="261" t="str">
        <f>IF(ISBLANK(D358), "Missing ID",
IF(CONCATENATE(E358:AG360)="", "Unused",
IF(AND(ISBLANK(E358), ISBLANK(I358)), "Missing Headline and Content",
IF(ISBLANK(M358), "Missing Is True",
IF(AND(M358&lt;&gt;"Yes", M358&lt;&gt;"No"), "Is True must be Yes or No",
IF(AND($AJ$3, NOT(ISBLANK(N358)), NOT(ISNUMBER(N358))), "Changes to Followers for Likes must be a Number",
IF(AND($AK$3, NOT(ISBLANK(O358)), NOT(ISNUMBER(O358))), "Changes to Followers for Disikes must be a Number",
IF(AND($AL$3, NOT(ISBLANK(P358)), NOT(ISNUMBER(P358))), "Changes to Followers for Shares must be a Number",
IF(AND($AM$3, NOT(ISBLANK(Q358)), NOT(ISNUMBER(Q358))), "Changes to Followers for Flags must be a Number",
IF(AND($AJ$3, NOT(ISBLANK(R358)), NOT(ISNUMBER(R358))), "Changes to Credibility for Likes must be a Number",
IF(AND($AK$3, NOT(ISBLANK(S358)), NOT(ISNUMBER(S358))), "Changes to Credibility for Disikes must be a Number",
IF(AND($AL$3, NOT(ISBLANK(T358)), NOT(ISNUMBER(T358))), "Changes to Credibility for Shares must be a Number",
IF(AND($AM$3, NOT(ISBLANK(U358)), NOT(ISNUMBER(U358))), "Changes to Credibility for Flags must be a Number",
IF(AND($AJ$3, NOT(ISBLANK(V358)), NOT(ISNUMBER(V358))), "Number of Likes must be a Number",
IF(AND($AK$3, NOT(ISBLANK(W358)), NOT(ISNUMBER(W358))), "Number of Disikes must be a Number",
IF(AND($AL$3, NOT(ISBLANK(X358)), NOT(ISNUMBER(X358))), "Number of Shares must be a Number",
IF(AND($AM$3, NOT(ISBLANK(Y358)), NOT(ISNUMBER(Y358))), "Number of Flags must be a Number",
IF(AND($AJ$3, NOT(ISBLANK(V358)), V358&lt;0), "Number of Likes cannot be Negative",
IF(AND($AK$3, NOT(ISBLANK(W358)), W358&lt;0), "Number of Disikes cannot be Negative",
IF(AND($AL$3, NOT(ISBLANK(X358)), X358&lt;0), "Number of Shares cannot be Negative",
IF(AND($AM$3, NOT(ISBLANK(Y358)), Y358&lt;0), "Number of Flags cannot be Negative",
IF(AND(CONCATENATE(Z358:AH358)&lt;&gt;"", Z358=""), "Missing 1st Comment Source Name",
IF(AND(CONCATENATE(Z358:AH358)&lt;&gt;"", AB358=""), "Missing 1st Comment Message",
IF(AND($AJ$3, CONCATENATE(Z358:AH358)&lt;&gt;"", AG358=""), "Missing 1st Comment Likes",
IF(AND($AK$3, CONCATENATE(Z358:AH358)&lt;&gt;"", AH358=""), "Missing 1st Comment Dislikes",
IF(AND(CONCATENATE(Z359:AH359)&lt;&gt;"", Z359=""), "Missing 2nd Comment Source Name",
IF(AND(CONCATENATE(Z359:AH359)&lt;&gt;"", AB359=""), "Missing 2nd Comment Message",
IF(AND($AJ$3, CONCATENATE(Z359:AH359)&lt;&gt;"", AG359=""), "Missing 2nd Comment Likes",
IF(AND($AK$3, CONCATENATE(Z359:AH359)&lt;&gt;"", AH359=""), "Missing 2nd Comment Dislikes",
IF(AND(CONCATENATE(Z360:AH360)&lt;&gt;"", Z360=""), "Missing 3rd Comment Source Name",
IF(AND(CONCATENATE(Z360:AH360)&lt;&gt;"", AB360=""), "Missing 3rd Comment Message",
IF(AND($AJ$3, CONCATENATE(Z360:AH360)&lt;&gt;"", AG360=""), "Missing 3rd Comment Likes",
IF(AND($AK$3, CONCATENATE(Z360:AH360)&lt;&gt;"", AH360=""), "Missing 3rd Comment Dislikes", "Valid"
)))))))))))))))))))))))))))))))))</f>
        <v>Unused</v>
      </c>
      <c r="C358" s="246"/>
      <c r="D358" s="297" t="s">
        <v>1343</v>
      </c>
      <c r="E358" s="298"/>
      <c r="F358" s="246"/>
      <c r="G358" s="246"/>
      <c r="H358" s="249"/>
      <c r="I358" s="298"/>
      <c r="J358" s="246"/>
      <c r="K358" s="246"/>
      <c r="L358" s="249"/>
      <c r="M358" s="300"/>
      <c r="N358" s="301"/>
      <c r="O358" s="302"/>
      <c r="P358" s="302"/>
      <c r="Q358" s="303"/>
      <c r="R358" s="304"/>
      <c r="S358" s="302"/>
      <c r="T358" s="302"/>
      <c r="U358" s="303"/>
      <c r="V358" s="304"/>
      <c r="W358" s="302"/>
      <c r="X358" s="302"/>
      <c r="Y358" s="305"/>
      <c r="Z358" s="306"/>
      <c r="AA358" s="249"/>
      <c r="AB358" s="300"/>
      <c r="AC358" s="246"/>
      <c r="AD358" s="246"/>
      <c r="AE358" s="246"/>
      <c r="AF358" s="249"/>
      <c r="AG358" s="307"/>
      <c r="AH358" s="326"/>
      <c r="AI358" s="56"/>
      <c r="AJ358" s="56"/>
      <c r="AK358" s="56"/>
      <c r="AL358" s="56"/>
      <c r="AM358" s="56"/>
      <c r="AN358" s="56"/>
      <c r="AO358" s="56"/>
      <c r="AP358" s="56"/>
      <c r="AQ358" s="56"/>
    </row>
    <row r="359" ht="22.5" customHeight="1">
      <c r="B359" s="277"/>
      <c r="D359" s="309"/>
      <c r="E359" s="277"/>
      <c r="H359" s="273"/>
      <c r="I359" s="277"/>
      <c r="L359" s="273"/>
      <c r="M359" s="277"/>
      <c r="N359" s="279"/>
      <c r="O359" s="280"/>
      <c r="P359" s="280"/>
      <c r="Q359" s="281"/>
      <c r="R359" s="282"/>
      <c r="S359" s="280"/>
      <c r="T359" s="280"/>
      <c r="U359" s="281"/>
      <c r="V359" s="282"/>
      <c r="W359" s="280"/>
      <c r="X359" s="280"/>
      <c r="Y359" s="283"/>
      <c r="Z359" s="310"/>
      <c r="AA359" s="273"/>
      <c r="AB359" s="311"/>
      <c r="AF359" s="273"/>
      <c r="AG359" s="312"/>
      <c r="AH359" s="313"/>
      <c r="AI359" s="56"/>
      <c r="AJ359" s="56"/>
      <c r="AK359" s="56"/>
      <c r="AL359" s="56"/>
      <c r="AM359" s="56"/>
      <c r="AN359" s="56"/>
      <c r="AO359" s="56"/>
      <c r="AP359" s="56"/>
      <c r="AQ359" s="56"/>
    </row>
    <row r="360" ht="22.5" customHeight="1">
      <c r="B360" s="253"/>
      <c r="C360" s="254"/>
      <c r="D360" s="314"/>
      <c r="E360" s="253"/>
      <c r="F360" s="254"/>
      <c r="G360" s="254"/>
      <c r="H360" s="256"/>
      <c r="I360" s="253"/>
      <c r="J360" s="254"/>
      <c r="K360" s="254"/>
      <c r="L360" s="256"/>
      <c r="M360" s="253"/>
      <c r="N360" s="288"/>
      <c r="O360" s="289"/>
      <c r="P360" s="289"/>
      <c r="Q360" s="290"/>
      <c r="R360" s="291"/>
      <c r="S360" s="289"/>
      <c r="T360" s="289"/>
      <c r="U360" s="290"/>
      <c r="V360" s="291"/>
      <c r="W360" s="289"/>
      <c r="X360" s="289"/>
      <c r="Y360" s="292"/>
      <c r="Z360" s="315"/>
      <c r="AA360" s="256"/>
      <c r="AB360" s="316"/>
      <c r="AC360" s="254"/>
      <c r="AD360" s="254"/>
      <c r="AE360" s="254"/>
      <c r="AF360" s="256"/>
      <c r="AG360" s="317"/>
      <c r="AH360" s="318"/>
      <c r="AI360" s="56"/>
      <c r="AJ360" s="56"/>
      <c r="AK360" s="56"/>
      <c r="AL360" s="56"/>
      <c r="AM360" s="56"/>
      <c r="AN360" s="56"/>
      <c r="AO360" s="56"/>
      <c r="AP360" s="56"/>
      <c r="AQ360" s="56"/>
    </row>
    <row r="361" ht="22.5" customHeight="1">
      <c r="B361" s="261" t="str">
        <f>IF(ISBLANK(D361), "Missing ID",
IF(CONCATENATE(E361:AG363)="", "Unused",
IF(AND(ISBLANK(E361), ISBLANK(I361)), "Missing Headline and Content",
IF(ISBLANK(M361), "Missing Is True",
IF(AND(M361&lt;&gt;"Yes", M361&lt;&gt;"No"), "Is True must be Yes or No",
IF(AND($AJ$3, NOT(ISBLANK(N361)), NOT(ISNUMBER(N361))), "Changes to Followers for Likes must be a Number",
IF(AND($AK$3, NOT(ISBLANK(O361)), NOT(ISNUMBER(O361))), "Changes to Followers for Disikes must be a Number",
IF(AND($AL$3, NOT(ISBLANK(P361)), NOT(ISNUMBER(P361))), "Changes to Followers for Shares must be a Number",
IF(AND($AM$3, NOT(ISBLANK(Q361)), NOT(ISNUMBER(Q361))), "Changes to Followers for Flags must be a Number",
IF(AND($AJ$3, NOT(ISBLANK(R361)), NOT(ISNUMBER(R361))), "Changes to Credibility for Likes must be a Number",
IF(AND($AK$3, NOT(ISBLANK(S361)), NOT(ISNUMBER(S361))), "Changes to Credibility for Disikes must be a Number",
IF(AND($AL$3, NOT(ISBLANK(T361)), NOT(ISNUMBER(T361))), "Changes to Credibility for Shares must be a Number",
IF(AND($AM$3, NOT(ISBLANK(U361)), NOT(ISNUMBER(U361))), "Changes to Credibility for Flags must be a Number",
IF(AND($AJ$3, NOT(ISBLANK(V361)), NOT(ISNUMBER(V361))), "Number of Likes must be a Number",
IF(AND($AK$3, NOT(ISBLANK(W361)), NOT(ISNUMBER(W361))), "Number of Disikes must be a Number",
IF(AND($AL$3, NOT(ISBLANK(X361)), NOT(ISNUMBER(X361))), "Number of Shares must be a Number",
IF(AND($AM$3, NOT(ISBLANK(Y361)), NOT(ISNUMBER(Y361))), "Number of Flags must be a Number",
IF(AND($AJ$3, NOT(ISBLANK(V361)), V361&lt;0), "Number of Likes cannot be Negative",
IF(AND($AK$3, NOT(ISBLANK(W361)), W361&lt;0), "Number of Disikes cannot be Negative",
IF(AND($AL$3, NOT(ISBLANK(X361)), X361&lt;0), "Number of Shares cannot be Negative",
IF(AND($AM$3, NOT(ISBLANK(Y361)), Y361&lt;0), "Number of Flags cannot be Negative",
IF(AND(CONCATENATE(Z361:AH361)&lt;&gt;"", Z361=""), "Missing 1st Comment Source Name",
IF(AND(CONCATENATE(Z361:AH361)&lt;&gt;"", AB361=""), "Missing 1st Comment Message",
IF(AND($AJ$3, CONCATENATE(Z361:AH361)&lt;&gt;"", AG361=""), "Missing 1st Comment Likes",
IF(AND($AK$3, CONCATENATE(Z361:AH361)&lt;&gt;"", AH361=""), "Missing 1st Comment Dislikes",
IF(AND(CONCATENATE(Z362:AH362)&lt;&gt;"", Z362=""), "Missing 2nd Comment Source Name",
IF(AND(CONCATENATE(Z362:AH362)&lt;&gt;"", AB362=""), "Missing 2nd Comment Message",
IF(AND($AJ$3, CONCATENATE(Z362:AH362)&lt;&gt;"", AG362=""), "Missing 2nd Comment Likes",
IF(AND($AK$3, CONCATENATE(Z362:AH362)&lt;&gt;"", AH362=""), "Missing 2nd Comment Dislikes",
IF(AND(CONCATENATE(Z363:AH363)&lt;&gt;"", Z363=""), "Missing 3rd Comment Source Name",
IF(AND(CONCATENATE(Z363:AH363)&lt;&gt;"", AB363=""), "Missing 3rd Comment Message",
IF(AND($AJ$3, CONCATENATE(Z363:AH363)&lt;&gt;"", AG363=""), "Missing 3rd Comment Likes",
IF(AND($AK$3, CONCATENATE(Z363:AH363)&lt;&gt;"", AH363=""), "Missing 3rd Comment Dislikes", "Valid"
)))))))))))))))))))))))))))))))))</f>
        <v>Unused</v>
      </c>
      <c r="C361" s="246"/>
      <c r="D361" s="262" t="s">
        <v>1344</v>
      </c>
      <c r="E361" s="263"/>
      <c r="F361" s="246"/>
      <c r="G361" s="246"/>
      <c r="H361" s="249"/>
      <c r="I361" s="263"/>
      <c r="J361" s="246"/>
      <c r="K361" s="246"/>
      <c r="L361" s="249"/>
      <c r="M361" s="265"/>
      <c r="N361" s="319"/>
      <c r="O361" s="320"/>
      <c r="P361" s="320"/>
      <c r="Q361" s="321"/>
      <c r="R361" s="322"/>
      <c r="S361" s="320"/>
      <c r="T361" s="320"/>
      <c r="U361" s="321"/>
      <c r="V361" s="322"/>
      <c r="W361" s="320"/>
      <c r="X361" s="320"/>
      <c r="Y361" s="323"/>
      <c r="Z361" s="271"/>
      <c r="AA361" s="249"/>
      <c r="AB361" s="265"/>
      <c r="AC361" s="246"/>
      <c r="AD361" s="246"/>
      <c r="AE361" s="246"/>
      <c r="AF361" s="249"/>
      <c r="AG361" s="274"/>
      <c r="AH361" s="327"/>
      <c r="AI361" s="56"/>
      <c r="AJ361" s="56"/>
      <c r="AK361" s="56"/>
      <c r="AL361" s="56"/>
      <c r="AM361" s="56"/>
      <c r="AN361" s="56"/>
      <c r="AO361" s="56"/>
      <c r="AP361" s="56"/>
      <c r="AQ361" s="56"/>
    </row>
    <row r="362" ht="22.5" customHeight="1">
      <c r="B362" s="277"/>
      <c r="D362" s="278"/>
      <c r="E362" s="277"/>
      <c r="H362" s="273"/>
      <c r="I362" s="277"/>
      <c r="L362" s="273"/>
      <c r="M362" s="277"/>
      <c r="N362" s="279"/>
      <c r="O362" s="280"/>
      <c r="P362" s="280"/>
      <c r="Q362" s="281"/>
      <c r="R362" s="282"/>
      <c r="S362" s="280"/>
      <c r="T362" s="280"/>
      <c r="U362" s="281"/>
      <c r="V362" s="282"/>
      <c r="W362" s="280"/>
      <c r="X362" s="280"/>
      <c r="Y362" s="283"/>
      <c r="Z362" s="284"/>
      <c r="AA362" s="273"/>
      <c r="AB362" s="272"/>
      <c r="AF362" s="273"/>
      <c r="AG362" s="285"/>
      <c r="AH362" s="325"/>
      <c r="AI362" s="56"/>
      <c r="AJ362" s="56"/>
      <c r="AK362" s="56"/>
      <c r="AL362" s="56"/>
      <c r="AM362" s="56"/>
      <c r="AN362" s="56"/>
      <c r="AO362" s="56"/>
      <c r="AP362" s="56"/>
      <c r="AQ362" s="56"/>
    </row>
    <row r="363" ht="22.5" customHeight="1">
      <c r="B363" s="253"/>
      <c r="C363" s="254"/>
      <c r="D363" s="287"/>
      <c r="E363" s="253"/>
      <c r="F363" s="254"/>
      <c r="G363" s="254"/>
      <c r="H363" s="256"/>
      <c r="I363" s="253"/>
      <c r="J363" s="254"/>
      <c r="K363" s="254"/>
      <c r="L363" s="256"/>
      <c r="M363" s="253"/>
      <c r="N363" s="288"/>
      <c r="O363" s="289"/>
      <c r="P363" s="289"/>
      <c r="Q363" s="290"/>
      <c r="R363" s="291"/>
      <c r="S363" s="289"/>
      <c r="T363" s="289"/>
      <c r="U363" s="290"/>
      <c r="V363" s="291"/>
      <c r="W363" s="289"/>
      <c r="X363" s="289"/>
      <c r="Y363" s="292"/>
      <c r="Z363" s="293"/>
      <c r="AA363" s="256"/>
      <c r="AB363" s="294"/>
      <c r="AC363" s="254"/>
      <c r="AD363" s="254"/>
      <c r="AE363" s="254"/>
      <c r="AF363" s="256"/>
      <c r="AG363" s="295"/>
      <c r="AH363" s="324"/>
      <c r="AI363" s="56"/>
      <c r="AJ363" s="56"/>
      <c r="AK363" s="56"/>
      <c r="AL363" s="56"/>
      <c r="AM363" s="56"/>
      <c r="AN363" s="56"/>
      <c r="AO363" s="56"/>
      <c r="AP363" s="56"/>
      <c r="AQ363" s="56"/>
    </row>
    <row r="364" ht="22.5" customHeight="1">
      <c r="B364" s="261" t="str">
        <f>IF(ISBLANK(D364), "Missing ID",
IF(CONCATENATE(E364:AG366)="", "Unused",
IF(AND(ISBLANK(E364), ISBLANK(I364)), "Missing Headline and Content",
IF(ISBLANK(M364), "Missing Is True",
IF(AND(M364&lt;&gt;"Yes", M364&lt;&gt;"No"), "Is True must be Yes or No",
IF(AND($AJ$3, NOT(ISBLANK(N364)), NOT(ISNUMBER(N364))), "Changes to Followers for Likes must be a Number",
IF(AND($AK$3, NOT(ISBLANK(O364)), NOT(ISNUMBER(O364))), "Changes to Followers for Disikes must be a Number",
IF(AND($AL$3, NOT(ISBLANK(P364)), NOT(ISNUMBER(P364))), "Changes to Followers for Shares must be a Number",
IF(AND($AM$3, NOT(ISBLANK(Q364)), NOT(ISNUMBER(Q364))), "Changes to Followers for Flags must be a Number",
IF(AND($AJ$3, NOT(ISBLANK(R364)), NOT(ISNUMBER(R364))), "Changes to Credibility for Likes must be a Number",
IF(AND($AK$3, NOT(ISBLANK(S364)), NOT(ISNUMBER(S364))), "Changes to Credibility for Disikes must be a Number",
IF(AND($AL$3, NOT(ISBLANK(T364)), NOT(ISNUMBER(T364))), "Changes to Credibility for Shares must be a Number",
IF(AND($AM$3, NOT(ISBLANK(U364)), NOT(ISNUMBER(U364))), "Changes to Credibility for Flags must be a Number",
IF(AND($AJ$3, NOT(ISBLANK(V364)), NOT(ISNUMBER(V364))), "Number of Likes must be a Number",
IF(AND($AK$3, NOT(ISBLANK(W364)), NOT(ISNUMBER(W364))), "Number of Disikes must be a Number",
IF(AND($AL$3, NOT(ISBLANK(X364)), NOT(ISNUMBER(X364))), "Number of Shares must be a Number",
IF(AND($AM$3, NOT(ISBLANK(Y364)), NOT(ISNUMBER(Y364))), "Number of Flags must be a Number",
IF(AND($AJ$3, NOT(ISBLANK(V364)), V364&lt;0), "Number of Likes cannot be Negative",
IF(AND($AK$3, NOT(ISBLANK(W364)), W364&lt;0), "Number of Disikes cannot be Negative",
IF(AND($AL$3, NOT(ISBLANK(X364)), X364&lt;0), "Number of Shares cannot be Negative",
IF(AND($AM$3, NOT(ISBLANK(Y364)), Y364&lt;0), "Number of Flags cannot be Negative",
IF(AND(CONCATENATE(Z364:AH364)&lt;&gt;"", Z364=""), "Missing 1st Comment Source Name",
IF(AND(CONCATENATE(Z364:AH364)&lt;&gt;"", AB364=""), "Missing 1st Comment Message",
IF(AND($AJ$3, CONCATENATE(Z364:AH364)&lt;&gt;"", AG364=""), "Missing 1st Comment Likes",
IF(AND($AK$3, CONCATENATE(Z364:AH364)&lt;&gt;"", AH364=""), "Missing 1st Comment Dislikes",
IF(AND(CONCATENATE(Z365:AH365)&lt;&gt;"", Z365=""), "Missing 2nd Comment Source Name",
IF(AND(CONCATENATE(Z365:AH365)&lt;&gt;"", AB365=""), "Missing 2nd Comment Message",
IF(AND($AJ$3, CONCATENATE(Z365:AH365)&lt;&gt;"", AG365=""), "Missing 2nd Comment Likes",
IF(AND($AK$3, CONCATENATE(Z365:AH365)&lt;&gt;"", AH365=""), "Missing 2nd Comment Dislikes",
IF(AND(CONCATENATE(Z366:AH366)&lt;&gt;"", Z366=""), "Missing 3rd Comment Source Name",
IF(AND(CONCATENATE(Z366:AH366)&lt;&gt;"", AB366=""), "Missing 3rd Comment Message",
IF(AND($AJ$3, CONCATENATE(Z366:AH366)&lt;&gt;"", AG366=""), "Missing 3rd Comment Likes",
IF(AND($AK$3, CONCATENATE(Z366:AH366)&lt;&gt;"", AH366=""), "Missing 3rd Comment Dislikes", "Valid"
)))))))))))))))))))))))))))))))))</f>
        <v>Unused</v>
      </c>
      <c r="C364" s="246"/>
      <c r="D364" s="297" t="s">
        <v>1345</v>
      </c>
      <c r="E364" s="298"/>
      <c r="F364" s="246"/>
      <c r="G364" s="246"/>
      <c r="H364" s="249"/>
      <c r="I364" s="298"/>
      <c r="J364" s="246"/>
      <c r="K364" s="246"/>
      <c r="L364" s="249"/>
      <c r="M364" s="300"/>
      <c r="N364" s="301"/>
      <c r="O364" s="302"/>
      <c r="P364" s="302"/>
      <c r="Q364" s="303"/>
      <c r="R364" s="304"/>
      <c r="S364" s="302"/>
      <c r="T364" s="302"/>
      <c r="U364" s="303"/>
      <c r="V364" s="304"/>
      <c r="W364" s="302"/>
      <c r="X364" s="302"/>
      <c r="Y364" s="305"/>
      <c r="Z364" s="306"/>
      <c r="AA364" s="249"/>
      <c r="AB364" s="300"/>
      <c r="AC364" s="246"/>
      <c r="AD364" s="246"/>
      <c r="AE364" s="246"/>
      <c r="AF364" s="249"/>
      <c r="AG364" s="307"/>
      <c r="AH364" s="326"/>
      <c r="AI364" s="56"/>
      <c r="AJ364" s="56"/>
      <c r="AK364" s="56"/>
      <c r="AL364" s="56"/>
      <c r="AM364" s="56"/>
      <c r="AN364" s="56"/>
      <c r="AO364" s="56"/>
      <c r="AP364" s="56"/>
      <c r="AQ364" s="56"/>
    </row>
    <row r="365" ht="22.5" customHeight="1">
      <c r="B365" s="277"/>
      <c r="D365" s="309"/>
      <c r="E365" s="277"/>
      <c r="H365" s="273"/>
      <c r="I365" s="277"/>
      <c r="L365" s="273"/>
      <c r="M365" s="277"/>
      <c r="N365" s="279"/>
      <c r="O365" s="280"/>
      <c r="P365" s="280"/>
      <c r="Q365" s="281"/>
      <c r="R365" s="282"/>
      <c r="S365" s="280"/>
      <c r="T365" s="280"/>
      <c r="U365" s="281"/>
      <c r="V365" s="282"/>
      <c r="W365" s="280"/>
      <c r="X365" s="280"/>
      <c r="Y365" s="283"/>
      <c r="Z365" s="310"/>
      <c r="AA365" s="273"/>
      <c r="AB365" s="311"/>
      <c r="AF365" s="273"/>
      <c r="AG365" s="312"/>
      <c r="AH365" s="313"/>
      <c r="AI365" s="56"/>
      <c r="AJ365" s="56"/>
      <c r="AK365" s="56"/>
      <c r="AL365" s="56"/>
      <c r="AM365" s="56"/>
      <c r="AN365" s="56"/>
      <c r="AO365" s="56"/>
      <c r="AP365" s="56"/>
      <c r="AQ365" s="56"/>
    </row>
    <row r="366" ht="22.5" customHeight="1">
      <c r="B366" s="253"/>
      <c r="C366" s="254"/>
      <c r="D366" s="314"/>
      <c r="E366" s="253"/>
      <c r="F366" s="254"/>
      <c r="G366" s="254"/>
      <c r="H366" s="256"/>
      <c r="I366" s="253"/>
      <c r="J366" s="254"/>
      <c r="K366" s="254"/>
      <c r="L366" s="256"/>
      <c r="M366" s="253"/>
      <c r="N366" s="288"/>
      <c r="O366" s="289"/>
      <c r="P366" s="289"/>
      <c r="Q366" s="290"/>
      <c r="R366" s="291"/>
      <c r="S366" s="289"/>
      <c r="T366" s="289"/>
      <c r="U366" s="290"/>
      <c r="V366" s="291"/>
      <c r="W366" s="289"/>
      <c r="X366" s="289"/>
      <c r="Y366" s="292"/>
      <c r="Z366" s="315"/>
      <c r="AA366" s="256"/>
      <c r="AB366" s="316"/>
      <c r="AC366" s="254"/>
      <c r="AD366" s="254"/>
      <c r="AE366" s="254"/>
      <c r="AF366" s="256"/>
      <c r="AG366" s="317"/>
      <c r="AH366" s="318"/>
      <c r="AI366" s="56"/>
      <c r="AJ366" s="56"/>
      <c r="AK366" s="56"/>
      <c r="AL366" s="56"/>
      <c r="AM366" s="56"/>
      <c r="AN366" s="56"/>
      <c r="AO366" s="56"/>
      <c r="AP366" s="56"/>
      <c r="AQ366" s="56"/>
    </row>
    <row r="367" ht="22.5" customHeight="1">
      <c r="B367" s="261" t="str">
        <f>IF(ISBLANK(D367), "Missing ID",
IF(CONCATENATE(E367:AG369)="", "Unused",
IF(AND(ISBLANK(E367), ISBLANK(I367)), "Missing Headline and Content",
IF(ISBLANK(M367), "Missing Is True",
IF(AND(M367&lt;&gt;"Yes", M367&lt;&gt;"No"), "Is True must be Yes or No",
IF(AND($AJ$3, NOT(ISBLANK(N367)), NOT(ISNUMBER(N367))), "Changes to Followers for Likes must be a Number",
IF(AND($AK$3, NOT(ISBLANK(O367)), NOT(ISNUMBER(O367))), "Changes to Followers for Disikes must be a Number",
IF(AND($AL$3, NOT(ISBLANK(P367)), NOT(ISNUMBER(P367))), "Changes to Followers for Shares must be a Number",
IF(AND($AM$3, NOT(ISBLANK(Q367)), NOT(ISNUMBER(Q367))), "Changes to Followers for Flags must be a Number",
IF(AND($AJ$3, NOT(ISBLANK(R367)), NOT(ISNUMBER(R367))), "Changes to Credibility for Likes must be a Number",
IF(AND($AK$3, NOT(ISBLANK(S367)), NOT(ISNUMBER(S367))), "Changes to Credibility for Disikes must be a Number",
IF(AND($AL$3, NOT(ISBLANK(T367)), NOT(ISNUMBER(T367))), "Changes to Credibility for Shares must be a Number",
IF(AND($AM$3, NOT(ISBLANK(U367)), NOT(ISNUMBER(U367))), "Changes to Credibility for Flags must be a Number",
IF(AND($AJ$3, NOT(ISBLANK(V367)), NOT(ISNUMBER(V367))), "Number of Likes must be a Number",
IF(AND($AK$3, NOT(ISBLANK(W367)), NOT(ISNUMBER(W367))), "Number of Disikes must be a Number",
IF(AND($AL$3, NOT(ISBLANK(X367)), NOT(ISNUMBER(X367))), "Number of Shares must be a Number",
IF(AND($AM$3, NOT(ISBLANK(Y367)), NOT(ISNUMBER(Y367))), "Number of Flags must be a Number",
IF(AND($AJ$3, NOT(ISBLANK(V367)), V367&lt;0), "Number of Likes cannot be Negative",
IF(AND($AK$3, NOT(ISBLANK(W367)), W367&lt;0), "Number of Disikes cannot be Negative",
IF(AND($AL$3, NOT(ISBLANK(X367)), X367&lt;0), "Number of Shares cannot be Negative",
IF(AND($AM$3, NOT(ISBLANK(Y367)), Y367&lt;0), "Number of Flags cannot be Negative",
IF(AND(CONCATENATE(Z367:AH367)&lt;&gt;"", Z367=""), "Missing 1st Comment Source Name",
IF(AND(CONCATENATE(Z367:AH367)&lt;&gt;"", AB367=""), "Missing 1st Comment Message",
IF(AND($AJ$3, CONCATENATE(Z367:AH367)&lt;&gt;"", AG367=""), "Missing 1st Comment Likes",
IF(AND($AK$3, CONCATENATE(Z367:AH367)&lt;&gt;"", AH367=""), "Missing 1st Comment Dislikes",
IF(AND(CONCATENATE(Z368:AH368)&lt;&gt;"", Z368=""), "Missing 2nd Comment Source Name",
IF(AND(CONCATENATE(Z368:AH368)&lt;&gt;"", AB368=""), "Missing 2nd Comment Message",
IF(AND($AJ$3, CONCATENATE(Z368:AH368)&lt;&gt;"", AG368=""), "Missing 2nd Comment Likes",
IF(AND($AK$3, CONCATENATE(Z368:AH368)&lt;&gt;"", AH368=""), "Missing 2nd Comment Dislikes",
IF(AND(CONCATENATE(Z369:AH369)&lt;&gt;"", Z369=""), "Missing 3rd Comment Source Name",
IF(AND(CONCATENATE(Z369:AH369)&lt;&gt;"", AB369=""), "Missing 3rd Comment Message",
IF(AND($AJ$3, CONCATENATE(Z369:AH369)&lt;&gt;"", AG369=""), "Missing 3rd Comment Likes",
IF(AND($AK$3, CONCATENATE(Z369:AH369)&lt;&gt;"", AH369=""), "Missing 3rd Comment Dislikes", "Valid"
)))))))))))))))))))))))))))))))))</f>
        <v>Unused</v>
      </c>
      <c r="C367" s="246"/>
      <c r="D367" s="262" t="s">
        <v>1346</v>
      </c>
      <c r="E367" s="263"/>
      <c r="F367" s="246"/>
      <c r="G367" s="246"/>
      <c r="H367" s="249"/>
      <c r="I367" s="263"/>
      <c r="J367" s="246"/>
      <c r="K367" s="246"/>
      <c r="L367" s="249"/>
      <c r="M367" s="265"/>
      <c r="N367" s="319"/>
      <c r="O367" s="320"/>
      <c r="P367" s="320"/>
      <c r="Q367" s="321"/>
      <c r="R367" s="322"/>
      <c r="S367" s="320"/>
      <c r="T367" s="320"/>
      <c r="U367" s="321"/>
      <c r="V367" s="322"/>
      <c r="W367" s="320"/>
      <c r="X367" s="320"/>
      <c r="Y367" s="323"/>
      <c r="Z367" s="271"/>
      <c r="AA367" s="249"/>
      <c r="AB367" s="265"/>
      <c r="AC367" s="246"/>
      <c r="AD367" s="246"/>
      <c r="AE367" s="246"/>
      <c r="AF367" s="249"/>
      <c r="AG367" s="274"/>
      <c r="AH367" s="327"/>
      <c r="AI367" s="56"/>
      <c r="AJ367" s="56"/>
      <c r="AK367" s="56"/>
      <c r="AL367" s="56"/>
      <c r="AM367" s="56"/>
      <c r="AN367" s="56"/>
      <c r="AO367" s="56"/>
      <c r="AP367" s="56"/>
      <c r="AQ367" s="56"/>
    </row>
    <row r="368" ht="22.5" customHeight="1">
      <c r="B368" s="277"/>
      <c r="D368" s="278"/>
      <c r="E368" s="277"/>
      <c r="H368" s="273"/>
      <c r="I368" s="277"/>
      <c r="L368" s="273"/>
      <c r="M368" s="277"/>
      <c r="N368" s="279"/>
      <c r="O368" s="280"/>
      <c r="P368" s="280"/>
      <c r="Q368" s="281"/>
      <c r="R368" s="282"/>
      <c r="S368" s="280"/>
      <c r="T368" s="280"/>
      <c r="U368" s="281"/>
      <c r="V368" s="282"/>
      <c r="W368" s="280"/>
      <c r="X368" s="280"/>
      <c r="Y368" s="283"/>
      <c r="Z368" s="284"/>
      <c r="AA368" s="273"/>
      <c r="AB368" s="272"/>
      <c r="AF368" s="273"/>
      <c r="AG368" s="285"/>
      <c r="AH368" s="325"/>
      <c r="AI368" s="56"/>
      <c r="AJ368" s="56"/>
      <c r="AK368" s="56"/>
      <c r="AL368" s="56"/>
      <c r="AM368" s="56"/>
      <c r="AN368" s="56"/>
      <c r="AO368" s="56"/>
      <c r="AP368" s="56"/>
      <c r="AQ368" s="56"/>
    </row>
    <row r="369" ht="22.5" customHeight="1">
      <c r="B369" s="253"/>
      <c r="C369" s="254"/>
      <c r="D369" s="287"/>
      <c r="E369" s="253"/>
      <c r="F369" s="254"/>
      <c r="G369" s="254"/>
      <c r="H369" s="256"/>
      <c r="I369" s="253"/>
      <c r="J369" s="254"/>
      <c r="K369" s="254"/>
      <c r="L369" s="256"/>
      <c r="M369" s="253"/>
      <c r="N369" s="288"/>
      <c r="O369" s="289"/>
      <c r="P369" s="289"/>
      <c r="Q369" s="290"/>
      <c r="R369" s="291"/>
      <c r="S369" s="289"/>
      <c r="T369" s="289"/>
      <c r="U369" s="290"/>
      <c r="V369" s="291"/>
      <c r="W369" s="289"/>
      <c r="X369" s="289"/>
      <c r="Y369" s="292"/>
      <c r="Z369" s="293"/>
      <c r="AA369" s="256"/>
      <c r="AB369" s="294"/>
      <c r="AC369" s="254"/>
      <c r="AD369" s="254"/>
      <c r="AE369" s="254"/>
      <c r="AF369" s="256"/>
      <c r="AG369" s="295"/>
      <c r="AH369" s="324"/>
      <c r="AI369" s="56"/>
      <c r="AJ369" s="56"/>
      <c r="AK369" s="56"/>
      <c r="AL369" s="56"/>
      <c r="AM369" s="56"/>
      <c r="AN369" s="56"/>
      <c r="AO369" s="56"/>
      <c r="AP369" s="56"/>
      <c r="AQ369" s="56"/>
    </row>
    <row r="370" ht="22.5" customHeight="1">
      <c r="B370" s="261" t="str">
        <f>IF(ISBLANK(D370), "Missing ID",
IF(CONCATENATE(E370:AG372)="", "Unused",
IF(AND(ISBLANK(E370), ISBLANK(I370)), "Missing Headline and Content",
IF(ISBLANK(M370), "Missing Is True",
IF(AND(M370&lt;&gt;"Yes", M370&lt;&gt;"No"), "Is True must be Yes or No",
IF(AND($AJ$3, NOT(ISBLANK(N370)), NOT(ISNUMBER(N370))), "Changes to Followers for Likes must be a Number",
IF(AND($AK$3, NOT(ISBLANK(O370)), NOT(ISNUMBER(O370))), "Changes to Followers for Disikes must be a Number",
IF(AND($AL$3, NOT(ISBLANK(P370)), NOT(ISNUMBER(P370))), "Changes to Followers for Shares must be a Number",
IF(AND($AM$3, NOT(ISBLANK(Q370)), NOT(ISNUMBER(Q370))), "Changes to Followers for Flags must be a Number",
IF(AND($AJ$3, NOT(ISBLANK(R370)), NOT(ISNUMBER(R370))), "Changes to Credibility for Likes must be a Number",
IF(AND($AK$3, NOT(ISBLANK(S370)), NOT(ISNUMBER(S370))), "Changes to Credibility for Disikes must be a Number",
IF(AND($AL$3, NOT(ISBLANK(T370)), NOT(ISNUMBER(T370))), "Changes to Credibility for Shares must be a Number",
IF(AND($AM$3, NOT(ISBLANK(U370)), NOT(ISNUMBER(U370))), "Changes to Credibility for Flags must be a Number",
IF(AND($AJ$3, NOT(ISBLANK(V370)), NOT(ISNUMBER(V370))), "Number of Likes must be a Number",
IF(AND($AK$3, NOT(ISBLANK(W370)), NOT(ISNUMBER(W370))), "Number of Disikes must be a Number",
IF(AND($AL$3, NOT(ISBLANK(X370)), NOT(ISNUMBER(X370))), "Number of Shares must be a Number",
IF(AND($AM$3, NOT(ISBLANK(Y370)), NOT(ISNUMBER(Y370))), "Number of Flags must be a Number",
IF(AND($AJ$3, NOT(ISBLANK(V370)), V370&lt;0), "Number of Likes cannot be Negative",
IF(AND($AK$3, NOT(ISBLANK(W370)), W370&lt;0), "Number of Disikes cannot be Negative",
IF(AND($AL$3, NOT(ISBLANK(X370)), X370&lt;0), "Number of Shares cannot be Negative",
IF(AND($AM$3, NOT(ISBLANK(Y370)), Y370&lt;0), "Number of Flags cannot be Negative",
IF(AND(CONCATENATE(Z370:AH370)&lt;&gt;"", Z370=""), "Missing 1st Comment Source Name",
IF(AND(CONCATENATE(Z370:AH370)&lt;&gt;"", AB370=""), "Missing 1st Comment Message",
IF(AND($AJ$3, CONCATENATE(Z370:AH370)&lt;&gt;"", AG370=""), "Missing 1st Comment Likes",
IF(AND($AK$3, CONCATENATE(Z370:AH370)&lt;&gt;"", AH370=""), "Missing 1st Comment Dislikes",
IF(AND(CONCATENATE(Z371:AH371)&lt;&gt;"", Z371=""), "Missing 2nd Comment Source Name",
IF(AND(CONCATENATE(Z371:AH371)&lt;&gt;"", AB371=""), "Missing 2nd Comment Message",
IF(AND($AJ$3, CONCATENATE(Z371:AH371)&lt;&gt;"", AG371=""), "Missing 2nd Comment Likes",
IF(AND($AK$3, CONCATENATE(Z371:AH371)&lt;&gt;"", AH371=""), "Missing 2nd Comment Dislikes",
IF(AND(CONCATENATE(Z372:AH372)&lt;&gt;"", Z372=""), "Missing 3rd Comment Source Name",
IF(AND(CONCATENATE(Z372:AH372)&lt;&gt;"", AB372=""), "Missing 3rd Comment Message",
IF(AND($AJ$3, CONCATENATE(Z372:AH372)&lt;&gt;"", AG372=""), "Missing 3rd Comment Likes",
IF(AND($AK$3, CONCATENATE(Z372:AH372)&lt;&gt;"", AH372=""), "Missing 3rd Comment Dislikes", "Valid"
)))))))))))))))))))))))))))))))))</f>
        <v>Unused</v>
      </c>
      <c r="C370" s="246"/>
      <c r="D370" s="297" t="s">
        <v>1347</v>
      </c>
      <c r="E370" s="298"/>
      <c r="F370" s="246"/>
      <c r="G370" s="246"/>
      <c r="H370" s="249"/>
      <c r="I370" s="298"/>
      <c r="J370" s="246"/>
      <c r="K370" s="246"/>
      <c r="L370" s="249"/>
      <c r="M370" s="300"/>
      <c r="N370" s="301"/>
      <c r="O370" s="302"/>
      <c r="P370" s="302"/>
      <c r="Q370" s="303"/>
      <c r="R370" s="304"/>
      <c r="S370" s="302"/>
      <c r="T370" s="302"/>
      <c r="U370" s="303"/>
      <c r="V370" s="304"/>
      <c r="W370" s="302"/>
      <c r="X370" s="302"/>
      <c r="Y370" s="305"/>
      <c r="Z370" s="306"/>
      <c r="AA370" s="249"/>
      <c r="AB370" s="300"/>
      <c r="AC370" s="246"/>
      <c r="AD370" s="246"/>
      <c r="AE370" s="246"/>
      <c r="AF370" s="249"/>
      <c r="AG370" s="307"/>
      <c r="AH370" s="326"/>
      <c r="AI370" s="56"/>
      <c r="AJ370" s="56"/>
      <c r="AK370" s="56"/>
      <c r="AL370" s="56"/>
      <c r="AM370" s="56"/>
      <c r="AN370" s="56"/>
      <c r="AO370" s="56"/>
      <c r="AP370" s="56"/>
      <c r="AQ370" s="56"/>
    </row>
    <row r="371" ht="22.5" customHeight="1">
      <c r="B371" s="277"/>
      <c r="D371" s="309"/>
      <c r="E371" s="277"/>
      <c r="H371" s="273"/>
      <c r="I371" s="277"/>
      <c r="L371" s="273"/>
      <c r="M371" s="277"/>
      <c r="N371" s="279"/>
      <c r="O371" s="280"/>
      <c r="P371" s="280"/>
      <c r="Q371" s="281"/>
      <c r="R371" s="282"/>
      <c r="S371" s="280"/>
      <c r="T371" s="280"/>
      <c r="U371" s="281"/>
      <c r="V371" s="282"/>
      <c r="W371" s="280"/>
      <c r="X371" s="280"/>
      <c r="Y371" s="283"/>
      <c r="Z371" s="310"/>
      <c r="AA371" s="273"/>
      <c r="AB371" s="311"/>
      <c r="AF371" s="273"/>
      <c r="AG371" s="312"/>
      <c r="AH371" s="313"/>
      <c r="AI371" s="56"/>
      <c r="AJ371" s="56"/>
      <c r="AK371" s="56"/>
      <c r="AL371" s="56"/>
      <c r="AM371" s="56"/>
      <c r="AN371" s="56"/>
      <c r="AO371" s="56"/>
      <c r="AP371" s="56"/>
      <c r="AQ371" s="56"/>
    </row>
    <row r="372" ht="22.5" customHeight="1">
      <c r="B372" s="253"/>
      <c r="C372" s="254"/>
      <c r="D372" s="314"/>
      <c r="E372" s="253"/>
      <c r="F372" s="254"/>
      <c r="G372" s="254"/>
      <c r="H372" s="256"/>
      <c r="I372" s="253"/>
      <c r="J372" s="254"/>
      <c r="K372" s="254"/>
      <c r="L372" s="256"/>
      <c r="M372" s="253"/>
      <c r="N372" s="288"/>
      <c r="O372" s="289"/>
      <c r="P372" s="289"/>
      <c r="Q372" s="290"/>
      <c r="R372" s="291"/>
      <c r="S372" s="289"/>
      <c r="T372" s="289"/>
      <c r="U372" s="290"/>
      <c r="V372" s="291"/>
      <c r="W372" s="289"/>
      <c r="X372" s="289"/>
      <c r="Y372" s="292"/>
      <c r="Z372" s="315"/>
      <c r="AA372" s="256"/>
      <c r="AB372" s="316"/>
      <c r="AC372" s="254"/>
      <c r="AD372" s="254"/>
      <c r="AE372" s="254"/>
      <c r="AF372" s="256"/>
      <c r="AG372" s="317"/>
      <c r="AH372" s="318"/>
      <c r="AI372" s="56"/>
      <c r="AJ372" s="56"/>
      <c r="AK372" s="56"/>
      <c r="AL372" s="56"/>
      <c r="AM372" s="56"/>
      <c r="AN372" s="56"/>
      <c r="AO372" s="56"/>
      <c r="AP372" s="56"/>
      <c r="AQ372" s="56"/>
    </row>
    <row r="373" ht="22.5" customHeight="1">
      <c r="B373" s="261" t="str">
        <f>IF(ISBLANK(D373), "Missing ID",
IF(CONCATENATE(E373:AG375)="", "Unused",
IF(AND(ISBLANK(E373), ISBLANK(I373)), "Missing Headline and Content",
IF(ISBLANK(M373), "Missing Is True",
IF(AND(M373&lt;&gt;"Yes", M373&lt;&gt;"No"), "Is True must be Yes or No",
IF(AND($AJ$3, NOT(ISBLANK(N373)), NOT(ISNUMBER(N373))), "Changes to Followers for Likes must be a Number",
IF(AND($AK$3, NOT(ISBLANK(O373)), NOT(ISNUMBER(O373))), "Changes to Followers for Disikes must be a Number",
IF(AND($AL$3, NOT(ISBLANK(P373)), NOT(ISNUMBER(P373))), "Changes to Followers for Shares must be a Number",
IF(AND($AM$3, NOT(ISBLANK(Q373)), NOT(ISNUMBER(Q373))), "Changes to Followers for Flags must be a Number",
IF(AND($AJ$3, NOT(ISBLANK(R373)), NOT(ISNUMBER(R373))), "Changes to Credibility for Likes must be a Number",
IF(AND($AK$3, NOT(ISBLANK(S373)), NOT(ISNUMBER(S373))), "Changes to Credibility for Disikes must be a Number",
IF(AND($AL$3, NOT(ISBLANK(T373)), NOT(ISNUMBER(T373))), "Changes to Credibility for Shares must be a Number",
IF(AND($AM$3, NOT(ISBLANK(U373)), NOT(ISNUMBER(U373))), "Changes to Credibility for Flags must be a Number",
IF(AND($AJ$3, NOT(ISBLANK(V373)), NOT(ISNUMBER(V373))), "Number of Likes must be a Number",
IF(AND($AK$3, NOT(ISBLANK(W373)), NOT(ISNUMBER(W373))), "Number of Disikes must be a Number",
IF(AND($AL$3, NOT(ISBLANK(X373)), NOT(ISNUMBER(X373))), "Number of Shares must be a Number",
IF(AND($AM$3, NOT(ISBLANK(Y373)), NOT(ISNUMBER(Y373))), "Number of Flags must be a Number",
IF(AND($AJ$3, NOT(ISBLANK(V373)), V373&lt;0), "Number of Likes cannot be Negative",
IF(AND($AK$3, NOT(ISBLANK(W373)), W373&lt;0), "Number of Disikes cannot be Negative",
IF(AND($AL$3, NOT(ISBLANK(X373)), X373&lt;0), "Number of Shares cannot be Negative",
IF(AND($AM$3, NOT(ISBLANK(Y373)), Y373&lt;0), "Number of Flags cannot be Negative",
IF(AND(CONCATENATE(Z373:AH373)&lt;&gt;"", Z373=""), "Missing 1st Comment Source Name",
IF(AND(CONCATENATE(Z373:AH373)&lt;&gt;"", AB373=""), "Missing 1st Comment Message",
IF(AND($AJ$3, CONCATENATE(Z373:AH373)&lt;&gt;"", AG373=""), "Missing 1st Comment Likes",
IF(AND($AK$3, CONCATENATE(Z373:AH373)&lt;&gt;"", AH373=""), "Missing 1st Comment Dislikes",
IF(AND(CONCATENATE(Z374:AH374)&lt;&gt;"", Z374=""), "Missing 2nd Comment Source Name",
IF(AND(CONCATENATE(Z374:AH374)&lt;&gt;"", AB374=""), "Missing 2nd Comment Message",
IF(AND($AJ$3, CONCATENATE(Z374:AH374)&lt;&gt;"", AG374=""), "Missing 2nd Comment Likes",
IF(AND($AK$3, CONCATENATE(Z374:AH374)&lt;&gt;"", AH374=""), "Missing 2nd Comment Dislikes",
IF(AND(CONCATENATE(Z375:AH375)&lt;&gt;"", Z375=""), "Missing 3rd Comment Source Name",
IF(AND(CONCATENATE(Z375:AH375)&lt;&gt;"", AB375=""), "Missing 3rd Comment Message",
IF(AND($AJ$3, CONCATENATE(Z375:AH375)&lt;&gt;"", AG375=""), "Missing 3rd Comment Likes",
IF(AND($AK$3, CONCATENATE(Z375:AH375)&lt;&gt;"", AH375=""), "Missing 3rd Comment Dislikes", "Valid"
)))))))))))))))))))))))))))))))))</f>
        <v>Unused</v>
      </c>
      <c r="C373" s="246"/>
      <c r="D373" s="262" t="s">
        <v>1348</v>
      </c>
      <c r="E373" s="263"/>
      <c r="F373" s="246"/>
      <c r="G373" s="246"/>
      <c r="H373" s="249"/>
      <c r="I373" s="263"/>
      <c r="J373" s="246"/>
      <c r="K373" s="246"/>
      <c r="L373" s="249"/>
      <c r="M373" s="265"/>
      <c r="N373" s="319"/>
      <c r="O373" s="320"/>
      <c r="P373" s="320"/>
      <c r="Q373" s="321"/>
      <c r="R373" s="322"/>
      <c r="S373" s="320"/>
      <c r="T373" s="320"/>
      <c r="U373" s="321"/>
      <c r="V373" s="322"/>
      <c r="W373" s="320"/>
      <c r="X373" s="320"/>
      <c r="Y373" s="323"/>
      <c r="Z373" s="271"/>
      <c r="AA373" s="249"/>
      <c r="AB373" s="265"/>
      <c r="AC373" s="246"/>
      <c r="AD373" s="246"/>
      <c r="AE373" s="246"/>
      <c r="AF373" s="249"/>
      <c r="AG373" s="274"/>
      <c r="AH373" s="327"/>
      <c r="AI373" s="56"/>
      <c r="AJ373" s="56"/>
      <c r="AK373" s="56"/>
      <c r="AL373" s="56"/>
      <c r="AM373" s="56"/>
      <c r="AN373" s="56"/>
      <c r="AO373" s="56"/>
      <c r="AP373" s="56"/>
      <c r="AQ373" s="56"/>
    </row>
    <row r="374" ht="22.5" customHeight="1">
      <c r="B374" s="277"/>
      <c r="D374" s="278"/>
      <c r="E374" s="277"/>
      <c r="H374" s="273"/>
      <c r="I374" s="277"/>
      <c r="L374" s="273"/>
      <c r="M374" s="277"/>
      <c r="N374" s="279"/>
      <c r="O374" s="280"/>
      <c r="P374" s="280"/>
      <c r="Q374" s="281"/>
      <c r="R374" s="282"/>
      <c r="S374" s="280"/>
      <c r="T374" s="280"/>
      <c r="U374" s="281"/>
      <c r="V374" s="282"/>
      <c r="W374" s="280"/>
      <c r="X374" s="280"/>
      <c r="Y374" s="283"/>
      <c r="Z374" s="284"/>
      <c r="AA374" s="273"/>
      <c r="AB374" s="272"/>
      <c r="AF374" s="273"/>
      <c r="AG374" s="285"/>
      <c r="AH374" s="325"/>
      <c r="AI374" s="56"/>
      <c r="AJ374" s="56"/>
      <c r="AK374" s="56"/>
      <c r="AL374" s="56"/>
      <c r="AM374" s="56"/>
      <c r="AN374" s="56"/>
      <c r="AO374" s="56"/>
      <c r="AP374" s="56"/>
      <c r="AQ374" s="56"/>
    </row>
    <row r="375" ht="22.5" customHeight="1">
      <c r="B375" s="253"/>
      <c r="C375" s="254"/>
      <c r="D375" s="287"/>
      <c r="E375" s="253"/>
      <c r="F375" s="254"/>
      <c r="G375" s="254"/>
      <c r="H375" s="256"/>
      <c r="I375" s="253"/>
      <c r="J375" s="254"/>
      <c r="K375" s="254"/>
      <c r="L375" s="256"/>
      <c r="M375" s="253"/>
      <c r="N375" s="288"/>
      <c r="O375" s="289"/>
      <c r="P375" s="289"/>
      <c r="Q375" s="290"/>
      <c r="R375" s="291"/>
      <c r="S375" s="289"/>
      <c r="T375" s="289"/>
      <c r="U375" s="290"/>
      <c r="V375" s="291"/>
      <c r="W375" s="289"/>
      <c r="X375" s="289"/>
      <c r="Y375" s="292"/>
      <c r="Z375" s="293"/>
      <c r="AA375" s="256"/>
      <c r="AB375" s="294"/>
      <c r="AC375" s="254"/>
      <c r="AD375" s="254"/>
      <c r="AE375" s="254"/>
      <c r="AF375" s="256"/>
      <c r="AG375" s="295"/>
      <c r="AH375" s="324"/>
      <c r="AI375" s="56"/>
      <c r="AJ375" s="56"/>
      <c r="AK375" s="56"/>
      <c r="AL375" s="56"/>
      <c r="AM375" s="56"/>
      <c r="AN375" s="56"/>
      <c r="AO375" s="56"/>
      <c r="AP375" s="56"/>
      <c r="AQ375" s="56"/>
    </row>
    <row r="376" ht="22.5" customHeight="1">
      <c r="B376" s="261" t="str">
        <f>IF(ISBLANK(D376), "Missing ID",
IF(CONCATENATE(E376:AG378)="", "Unused",
IF(AND(ISBLANK(E376), ISBLANK(I376)), "Missing Headline and Content",
IF(ISBLANK(M376), "Missing Is True",
IF(AND(M376&lt;&gt;"Yes", M376&lt;&gt;"No"), "Is True must be Yes or No",
IF(AND($AJ$3, NOT(ISBLANK(N376)), NOT(ISNUMBER(N376))), "Changes to Followers for Likes must be a Number",
IF(AND($AK$3, NOT(ISBLANK(O376)), NOT(ISNUMBER(O376))), "Changes to Followers for Disikes must be a Number",
IF(AND($AL$3, NOT(ISBLANK(P376)), NOT(ISNUMBER(P376))), "Changes to Followers for Shares must be a Number",
IF(AND($AM$3, NOT(ISBLANK(Q376)), NOT(ISNUMBER(Q376))), "Changes to Followers for Flags must be a Number",
IF(AND($AJ$3, NOT(ISBLANK(R376)), NOT(ISNUMBER(R376))), "Changes to Credibility for Likes must be a Number",
IF(AND($AK$3, NOT(ISBLANK(S376)), NOT(ISNUMBER(S376))), "Changes to Credibility for Disikes must be a Number",
IF(AND($AL$3, NOT(ISBLANK(T376)), NOT(ISNUMBER(T376))), "Changes to Credibility for Shares must be a Number",
IF(AND($AM$3, NOT(ISBLANK(U376)), NOT(ISNUMBER(U376))), "Changes to Credibility for Flags must be a Number",
IF(AND($AJ$3, NOT(ISBLANK(V376)), NOT(ISNUMBER(V376))), "Number of Likes must be a Number",
IF(AND($AK$3, NOT(ISBLANK(W376)), NOT(ISNUMBER(W376))), "Number of Disikes must be a Number",
IF(AND($AL$3, NOT(ISBLANK(X376)), NOT(ISNUMBER(X376))), "Number of Shares must be a Number",
IF(AND($AM$3, NOT(ISBLANK(Y376)), NOT(ISNUMBER(Y376))), "Number of Flags must be a Number",
IF(AND($AJ$3, NOT(ISBLANK(V376)), V376&lt;0), "Number of Likes cannot be Negative",
IF(AND($AK$3, NOT(ISBLANK(W376)), W376&lt;0), "Number of Disikes cannot be Negative",
IF(AND($AL$3, NOT(ISBLANK(X376)), X376&lt;0), "Number of Shares cannot be Negative",
IF(AND($AM$3, NOT(ISBLANK(Y376)), Y376&lt;0), "Number of Flags cannot be Negative",
IF(AND(CONCATENATE(Z376:AH376)&lt;&gt;"", Z376=""), "Missing 1st Comment Source Name",
IF(AND(CONCATENATE(Z376:AH376)&lt;&gt;"", AB376=""), "Missing 1st Comment Message",
IF(AND($AJ$3, CONCATENATE(Z376:AH376)&lt;&gt;"", AG376=""), "Missing 1st Comment Likes",
IF(AND($AK$3, CONCATENATE(Z376:AH376)&lt;&gt;"", AH376=""), "Missing 1st Comment Dislikes",
IF(AND(CONCATENATE(Z377:AH377)&lt;&gt;"", Z377=""), "Missing 2nd Comment Source Name",
IF(AND(CONCATENATE(Z377:AH377)&lt;&gt;"", AB377=""), "Missing 2nd Comment Message",
IF(AND($AJ$3, CONCATENATE(Z377:AH377)&lt;&gt;"", AG377=""), "Missing 2nd Comment Likes",
IF(AND($AK$3, CONCATENATE(Z377:AH377)&lt;&gt;"", AH377=""), "Missing 2nd Comment Dislikes",
IF(AND(CONCATENATE(Z378:AH378)&lt;&gt;"", Z378=""), "Missing 3rd Comment Source Name",
IF(AND(CONCATENATE(Z378:AH378)&lt;&gt;"", AB378=""), "Missing 3rd Comment Message",
IF(AND($AJ$3, CONCATENATE(Z378:AH378)&lt;&gt;"", AG378=""), "Missing 3rd Comment Likes",
IF(AND($AK$3, CONCATENATE(Z378:AH378)&lt;&gt;"", AH378=""), "Missing 3rd Comment Dislikes", "Valid"
)))))))))))))))))))))))))))))))))</f>
        <v>Unused</v>
      </c>
      <c r="C376" s="246"/>
      <c r="D376" s="297" t="s">
        <v>1349</v>
      </c>
      <c r="E376" s="298"/>
      <c r="F376" s="246"/>
      <c r="G376" s="246"/>
      <c r="H376" s="249"/>
      <c r="I376" s="298"/>
      <c r="J376" s="246"/>
      <c r="K376" s="246"/>
      <c r="L376" s="249"/>
      <c r="M376" s="300"/>
      <c r="N376" s="301"/>
      <c r="O376" s="302"/>
      <c r="P376" s="302"/>
      <c r="Q376" s="303"/>
      <c r="R376" s="304"/>
      <c r="S376" s="302"/>
      <c r="T376" s="302"/>
      <c r="U376" s="303"/>
      <c r="V376" s="304"/>
      <c r="W376" s="302"/>
      <c r="X376" s="302"/>
      <c r="Y376" s="305"/>
      <c r="Z376" s="306"/>
      <c r="AA376" s="249"/>
      <c r="AB376" s="300"/>
      <c r="AC376" s="246"/>
      <c r="AD376" s="246"/>
      <c r="AE376" s="246"/>
      <c r="AF376" s="249"/>
      <c r="AG376" s="307"/>
      <c r="AH376" s="326"/>
      <c r="AI376" s="56"/>
      <c r="AJ376" s="56"/>
      <c r="AK376" s="56"/>
      <c r="AL376" s="56"/>
      <c r="AM376" s="56"/>
      <c r="AN376" s="56"/>
      <c r="AO376" s="56"/>
      <c r="AP376" s="56"/>
      <c r="AQ376" s="56"/>
    </row>
    <row r="377" ht="22.5" customHeight="1">
      <c r="B377" s="277"/>
      <c r="D377" s="309"/>
      <c r="E377" s="277"/>
      <c r="H377" s="273"/>
      <c r="I377" s="277"/>
      <c r="L377" s="273"/>
      <c r="M377" s="277"/>
      <c r="N377" s="279"/>
      <c r="O377" s="280"/>
      <c r="P377" s="280"/>
      <c r="Q377" s="281"/>
      <c r="R377" s="282"/>
      <c r="S377" s="280"/>
      <c r="T377" s="280"/>
      <c r="U377" s="281"/>
      <c r="V377" s="282"/>
      <c r="W377" s="280"/>
      <c r="X377" s="280"/>
      <c r="Y377" s="283"/>
      <c r="Z377" s="310"/>
      <c r="AA377" s="273"/>
      <c r="AB377" s="311"/>
      <c r="AF377" s="273"/>
      <c r="AG377" s="312"/>
      <c r="AH377" s="313"/>
      <c r="AI377" s="56"/>
      <c r="AJ377" s="56"/>
      <c r="AK377" s="56"/>
      <c r="AL377" s="56"/>
      <c r="AM377" s="56"/>
      <c r="AN377" s="56"/>
      <c r="AO377" s="56"/>
      <c r="AP377" s="56"/>
      <c r="AQ377" s="56"/>
    </row>
    <row r="378" ht="22.5" customHeight="1">
      <c r="B378" s="253"/>
      <c r="C378" s="254"/>
      <c r="D378" s="314"/>
      <c r="E378" s="253"/>
      <c r="F378" s="254"/>
      <c r="G378" s="254"/>
      <c r="H378" s="256"/>
      <c r="I378" s="253"/>
      <c r="J378" s="254"/>
      <c r="K378" s="254"/>
      <c r="L378" s="256"/>
      <c r="M378" s="253"/>
      <c r="N378" s="288"/>
      <c r="O378" s="289"/>
      <c r="P378" s="289"/>
      <c r="Q378" s="290"/>
      <c r="R378" s="291"/>
      <c r="S378" s="289"/>
      <c r="T378" s="289"/>
      <c r="U378" s="290"/>
      <c r="V378" s="291"/>
      <c r="W378" s="289"/>
      <c r="X378" s="289"/>
      <c r="Y378" s="292"/>
      <c r="Z378" s="315"/>
      <c r="AA378" s="256"/>
      <c r="AB378" s="316"/>
      <c r="AC378" s="254"/>
      <c r="AD378" s="254"/>
      <c r="AE378" s="254"/>
      <c r="AF378" s="256"/>
      <c r="AG378" s="317"/>
      <c r="AH378" s="318"/>
      <c r="AI378" s="56"/>
      <c r="AJ378" s="56"/>
      <c r="AK378" s="56"/>
      <c r="AL378" s="56"/>
      <c r="AM378" s="56"/>
      <c r="AN378" s="56"/>
      <c r="AO378" s="56"/>
      <c r="AP378" s="56"/>
      <c r="AQ378" s="56"/>
    </row>
    <row r="379" ht="22.5" customHeight="1">
      <c r="B379" s="261" t="str">
        <f>IF(ISBLANK(D379), "Missing ID",
IF(CONCATENATE(E379:AG381)="", "Unused",
IF(AND(ISBLANK(E379), ISBLANK(I379)), "Missing Headline and Content",
IF(ISBLANK(M379), "Missing Is True",
IF(AND(M379&lt;&gt;"Yes", M379&lt;&gt;"No"), "Is True must be Yes or No",
IF(AND($AJ$3, NOT(ISBLANK(N379)), NOT(ISNUMBER(N379))), "Changes to Followers for Likes must be a Number",
IF(AND($AK$3, NOT(ISBLANK(O379)), NOT(ISNUMBER(O379))), "Changes to Followers for Disikes must be a Number",
IF(AND($AL$3, NOT(ISBLANK(P379)), NOT(ISNUMBER(P379))), "Changes to Followers for Shares must be a Number",
IF(AND($AM$3, NOT(ISBLANK(Q379)), NOT(ISNUMBER(Q379))), "Changes to Followers for Flags must be a Number",
IF(AND($AJ$3, NOT(ISBLANK(R379)), NOT(ISNUMBER(R379))), "Changes to Credibility for Likes must be a Number",
IF(AND($AK$3, NOT(ISBLANK(S379)), NOT(ISNUMBER(S379))), "Changes to Credibility for Disikes must be a Number",
IF(AND($AL$3, NOT(ISBLANK(T379)), NOT(ISNUMBER(T379))), "Changes to Credibility for Shares must be a Number",
IF(AND($AM$3, NOT(ISBLANK(U379)), NOT(ISNUMBER(U379))), "Changes to Credibility for Flags must be a Number",
IF(AND($AJ$3, NOT(ISBLANK(V379)), NOT(ISNUMBER(V379))), "Number of Likes must be a Number",
IF(AND($AK$3, NOT(ISBLANK(W379)), NOT(ISNUMBER(W379))), "Number of Disikes must be a Number",
IF(AND($AL$3, NOT(ISBLANK(X379)), NOT(ISNUMBER(X379))), "Number of Shares must be a Number",
IF(AND($AM$3, NOT(ISBLANK(Y379)), NOT(ISNUMBER(Y379))), "Number of Flags must be a Number",
IF(AND($AJ$3, NOT(ISBLANK(V379)), V379&lt;0), "Number of Likes cannot be Negative",
IF(AND($AK$3, NOT(ISBLANK(W379)), W379&lt;0), "Number of Disikes cannot be Negative",
IF(AND($AL$3, NOT(ISBLANK(X379)), X379&lt;0), "Number of Shares cannot be Negative",
IF(AND($AM$3, NOT(ISBLANK(Y379)), Y379&lt;0), "Number of Flags cannot be Negative",
IF(AND(CONCATENATE(Z379:AH379)&lt;&gt;"", Z379=""), "Missing 1st Comment Source Name",
IF(AND(CONCATENATE(Z379:AH379)&lt;&gt;"", AB379=""), "Missing 1st Comment Message",
IF(AND($AJ$3, CONCATENATE(Z379:AH379)&lt;&gt;"", AG379=""), "Missing 1st Comment Likes",
IF(AND($AK$3, CONCATENATE(Z379:AH379)&lt;&gt;"", AH379=""), "Missing 1st Comment Dislikes",
IF(AND(CONCATENATE(Z380:AH380)&lt;&gt;"", Z380=""), "Missing 2nd Comment Source Name",
IF(AND(CONCATENATE(Z380:AH380)&lt;&gt;"", AB380=""), "Missing 2nd Comment Message",
IF(AND($AJ$3, CONCATENATE(Z380:AH380)&lt;&gt;"", AG380=""), "Missing 2nd Comment Likes",
IF(AND($AK$3, CONCATENATE(Z380:AH380)&lt;&gt;"", AH380=""), "Missing 2nd Comment Dislikes",
IF(AND(CONCATENATE(Z381:AH381)&lt;&gt;"", Z381=""), "Missing 3rd Comment Source Name",
IF(AND(CONCATENATE(Z381:AH381)&lt;&gt;"", AB381=""), "Missing 3rd Comment Message",
IF(AND($AJ$3, CONCATENATE(Z381:AH381)&lt;&gt;"", AG381=""), "Missing 3rd Comment Likes",
IF(AND($AK$3, CONCATENATE(Z381:AH381)&lt;&gt;"", AH381=""), "Missing 3rd Comment Dislikes", "Valid"
)))))))))))))))))))))))))))))))))</f>
        <v>Unused</v>
      </c>
      <c r="C379" s="246"/>
      <c r="D379" s="262" t="s">
        <v>1350</v>
      </c>
      <c r="E379" s="263"/>
      <c r="F379" s="246"/>
      <c r="G379" s="246"/>
      <c r="H379" s="249"/>
      <c r="I379" s="263"/>
      <c r="J379" s="246"/>
      <c r="K379" s="246"/>
      <c r="L379" s="249"/>
      <c r="M379" s="265"/>
      <c r="N379" s="319"/>
      <c r="O379" s="320"/>
      <c r="P379" s="320"/>
      <c r="Q379" s="321"/>
      <c r="R379" s="322"/>
      <c r="S379" s="320"/>
      <c r="T379" s="320"/>
      <c r="U379" s="321"/>
      <c r="V379" s="322"/>
      <c r="W379" s="320"/>
      <c r="X379" s="320"/>
      <c r="Y379" s="323"/>
      <c r="Z379" s="271"/>
      <c r="AA379" s="249"/>
      <c r="AB379" s="265"/>
      <c r="AC379" s="246"/>
      <c r="AD379" s="246"/>
      <c r="AE379" s="246"/>
      <c r="AF379" s="249"/>
      <c r="AG379" s="274"/>
      <c r="AH379" s="327"/>
      <c r="AI379" s="56"/>
      <c r="AJ379" s="56"/>
      <c r="AK379" s="56"/>
      <c r="AL379" s="56"/>
      <c r="AM379" s="56"/>
      <c r="AN379" s="56"/>
      <c r="AO379" s="56"/>
      <c r="AP379" s="56"/>
      <c r="AQ379" s="56"/>
    </row>
    <row r="380" ht="22.5" customHeight="1">
      <c r="B380" s="277"/>
      <c r="D380" s="278"/>
      <c r="E380" s="277"/>
      <c r="H380" s="273"/>
      <c r="I380" s="277"/>
      <c r="L380" s="273"/>
      <c r="M380" s="277"/>
      <c r="N380" s="279"/>
      <c r="O380" s="280"/>
      <c r="P380" s="280"/>
      <c r="Q380" s="281"/>
      <c r="R380" s="282"/>
      <c r="S380" s="280"/>
      <c r="T380" s="280"/>
      <c r="U380" s="281"/>
      <c r="V380" s="282"/>
      <c r="W380" s="280"/>
      <c r="X380" s="280"/>
      <c r="Y380" s="283"/>
      <c r="Z380" s="284"/>
      <c r="AA380" s="273"/>
      <c r="AB380" s="272"/>
      <c r="AF380" s="273"/>
      <c r="AG380" s="285"/>
      <c r="AH380" s="325"/>
      <c r="AI380" s="56"/>
      <c r="AJ380" s="56"/>
      <c r="AK380" s="56"/>
      <c r="AL380" s="56"/>
      <c r="AM380" s="56"/>
      <c r="AN380" s="56"/>
      <c r="AO380" s="56"/>
      <c r="AP380" s="56"/>
      <c r="AQ380" s="56"/>
    </row>
    <row r="381" ht="22.5" customHeight="1">
      <c r="B381" s="253"/>
      <c r="C381" s="254"/>
      <c r="D381" s="287"/>
      <c r="E381" s="253"/>
      <c r="F381" s="254"/>
      <c r="G381" s="254"/>
      <c r="H381" s="256"/>
      <c r="I381" s="253"/>
      <c r="J381" s="254"/>
      <c r="K381" s="254"/>
      <c r="L381" s="256"/>
      <c r="M381" s="253"/>
      <c r="N381" s="288"/>
      <c r="O381" s="289"/>
      <c r="P381" s="289"/>
      <c r="Q381" s="290"/>
      <c r="R381" s="291"/>
      <c r="S381" s="289"/>
      <c r="T381" s="289"/>
      <c r="U381" s="290"/>
      <c r="V381" s="291"/>
      <c r="W381" s="289"/>
      <c r="X381" s="289"/>
      <c r="Y381" s="292"/>
      <c r="Z381" s="293"/>
      <c r="AA381" s="256"/>
      <c r="AB381" s="294"/>
      <c r="AC381" s="254"/>
      <c r="AD381" s="254"/>
      <c r="AE381" s="254"/>
      <c r="AF381" s="256"/>
      <c r="AG381" s="295"/>
      <c r="AH381" s="324"/>
      <c r="AI381" s="56"/>
      <c r="AJ381" s="56"/>
      <c r="AK381" s="56"/>
      <c r="AL381" s="56"/>
      <c r="AM381" s="56"/>
      <c r="AN381" s="56"/>
      <c r="AO381" s="56"/>
      <c r="AP381" s="56"/>
      <c r="AQ381" s="56"/>
    </row>
    <row r="382" ht="22.5" customHeight="1">
      <c r="B382" s="261" t="str">
        <f>IF(ISBLANK(D382), "Missing ID",
IF(CONCATENATE(E382:AG384)="", "Unused",
IF(AND(ISBLANK(E382), ISBLANK(I382)), "Missing Headline and Content",
IF(ISBLANK(M382), "Missing Is True",
IF(AND(M382&lt;&gt;"Yes", M382&lt;&gt;"No"), "Is True must be Yes or No",
IF(AND($AJ$3, NOT(ISBLANK(N382)), NOT(ISNUMBER(N382))), "Changes to Followers for Likes must be a Number",
IF(AND($AK$3, NOT(ISBLANK(O382)), NOT(ISNUMBER(O382))), "Changes to Followers for Disikes must be a Number",
IF(AND($AL$3, NOT(ISBLANK(P382)), NOT(ISNUMBER(P382))), "Changes to Followers for Shares must be a Number",
IF(AND($AM$3, NOT(ISBLANK(Q382)), NOT(ISNUMBER(Q382))), "Changes to Followers for Flags must be a Number",
IF(AND($AJ$3, NOT(ISBLANK(R382)), NOT(ISNUMBER(R382))), "Changes to Credibility for Likes must be a Number",
IF(AND($AK$3, NOT(ISBLANK(S382)), NOT(ISNUMBER(S382))), "Changes to Credibility for Disikes must be a Number",
IF(AND($AL$3, NOT(ISBLANK(T382)), NOT(ISNUMBER(T382))), "Changes to Credibility for Shares must be a Number",
IF(AND($AM$3, NOT(ISBLANK(U382)), NOT(ISNUMBER(U382))), "Changes to Credibility for Flags must be a Number",
IF(AND($AJ$3, NOT(ISBLANK(V382)), NOT(ISNUMBER(V382))), "Number of Likes must be a Number",
IF(AND($AK$3, NOT(ISBLANK(W382)), NOT(ISNUMBER(W382))), "Number of Disikes must be a Number",
IF(AND($AL$3, NOT(ISBLANK(X382)), NOT(ISNUMBER(X382))), "Number of Shares must be a Number",
IF(AND($AM$3, NOT(ISBLANK(Y382)), NOT(ISNUMBER(Y382))), "Number of Flags must be a Number",
IF(AND($AJ$3, NOT(ISBLANK(V382)), V382&lt;0), "Number of Likes cannot be Negative",
IF(AND($AK$3, NOT(ISBLANK(W382)), W382&lt;0), "Number of Disikes cannot be Negative",
IF(AND($AL$3, NOT(ISBLANK(X382)), X382&lt;0), "Number of Shares cannot be Negative",
IF(AND($AM$3, NOT(ISBLANK(Y382)), Y382&lt;0), "Number of Flags cannot be Negative",
IF(AND(CONCATENATE(Z382:AH382)&lt;&gt;"", Z382=""), "Missing 1st Comment Source Name",
IF(AND(CONCATENATE(Z382:AH382)&lt;&gt;"", AB382=""), "Missing 1st Comment Message",
IF(AND($AJ$3, CONCATENATE(Z382:AH382)&lt;&gt;"", AG382=""), "Missing 1st Comment Likes",
IF(AND($AK$3, CONCATENATE(Z382:AH382)&lt;&gt;"", AH382=""), "Missing 1st Comment Dislikes",
IF(AND(CONCATENATE(Z383:AH383)&lt;&gt;"", Z383=""), "Missing 2nd Comment Source Name",
IF(AND(CONCATENATE(Z383:AH383)&lt;&gt;"", AB383=""), "Missing 2nd Comment Message",
IF(AND($AJ$3, CONCATENATE(Z383:AH383)&lt;&gt;"", AG383=""), "Missing 2nd Comment Likes",
IF(AND($AK$3, CONCATENATE(Z383:AH383)&lt;&gt;"", AH383=""), "Missing 2nd Comment Dislikes",
IF(AND(CONCATENATE(Z384:AH384)&lt;&gt;"", Z384=""), "Missing 3rd Comment Source Name",
IF(AND(CONCATENATE(Z384:AH384)&lt;&gt;"", AB384=""), "Missing 3rd Comment Message",
IF(AND($AJ$3, CONCATENATE(Z384:AH384)&lt;&gt;"", AG384=""), "Missing 3rd Comment Likes",
IF(AND($AK$3, CONCATENATE(Z384:AH384)&lt;&gt;"", AH384=""), "Missing 3rd Comment Dislikes", "Valid"
)))))))))))))))))))))))))))))))))</f>
        <v>Unused</v>
      </c>
      <c r="C382" s="246"/>
      <c r="D382" s="297" t="s">
        <v>1351</v>
      </c>
      <c r="E382" s="298"/>
      <c r="F382" s="246"/>
      <c r="G382" s="246"/>
      <c r="H382" s="249"/>
      <c r="I382" s="298"/>
      <c r="J382" s="246"/>
      <c r="K382" s="246"/>
      <c r="L382" s="249"/>
      <c r="M382" s="300"/>
      <c r="N382" s="301"/>
      <c r="O382" s="302"/>
      <c r="P382" s="302"/>
      <c r="Q382" s="303"/>
      <c r="R382" s="304"/>
      <c r="S382" s="302"/>
      <c r="T382" s="302"/>
      <c r="U382" s="303"/>
      <c r="V382" s="304"/>
      <c r="W382" s="302"/>
      <c r="X382" s="302"/>
      <c r="Y382" s="305"/>
      <c r="Z382" s="306"/>
      <c r="AA382" s="249"/>
      <c r="AB382" s="300"/>
      <c r="AC382" s="246"/>
      <c r="AD382" s="246"/>
      <c r="AE382" s="246"/>
      <c r="AF382" s="249"/>
      <c r="AG382" s="307"/>
      <c r="AH382" s="326"/>
      <c r="AI382" s="56"/>
      <c r="AJ382" s="56"/>
      <c r="AK382" s="56"/>
      <c r="AL382" s="56"/>
      <c r="AM382" s="56"/>
      <c r="AN382" s="56"/>
      <c r="AO382" s="56"/>
      <c r="AP382" s="56"/>
      <c r="AQ382" s="56"/>
    </row>
    <row r="383" ht="22.5" customHeight="1">
      <c r="B383" s="277"/>
      <c r="D383" s="309"/>
      <c r="E383" s="277"/>
      <c r="H383" s="273"/>
      <c r="I383" s="277"/>
      <c r="L383" s="273"/>
      <c r="M383" s="277"/>
      <c r="N383" s="279"/>
      <c r="O383" s="280"/>
      <c r="P383" s="280"/>
      <c r="Q383" s="281"/>
      <c r="R383" s="282"/>
      <c r="S383" s="280"/>
      <c r="T383" s="280"/>
      <c r="U383" s="281"/>
      <c r="V383" s="282"/>
      <c r="W383" s="280"/>
      <c r="X383" s="280"/>
      <c r="Y383" s="283"/>
      <c r="Z383" s="310"/>
      <c r="AA383" s="273"/>
      <c r="AB383" s="311"/>
      <c r="AF383" s="273"/>
      <c r="AG383" s="312"/>
      <c r="AH383" s="313"/>
      <c r="AI383" s="56"/>
      <c r="AJ383" s="56"/>
      <c r="AK383" s="56"/>
      <c r="AL383" s="56"/>
      <c r="AM383" s="56"/>
      <c r="AN383" s="56"/>
      <c r="AO383" s="56"/>
      <c r="AP383" s="56"/>
      <c r="AQ383" s="56"/>
    </row>
    <row r="384" ht="22.5" customHeight="1">
      <c r="B384" s="253"/>
      <c r="C384" s="254"/>
      <c r="D384" s="314"/>
      <c r="E384" s="253"/>
      <c r="F384" s="254"/>
      <c r="G384" s="254"/>
      <c r="H384" s="256"/>
      <c r="I384" s="253"/>
      <c r="J384" s="254"/>
      <c r="K384" s="254"/>
      <c r="L384" s="256"/>
      <c r="M384" s="253"/>
      <c r="N384" s="288"/>
      <c r="O384" s="289"/>
      <c r="P384" s="289"/>
      <c r="Q384" s="290"/>
      <c r="R384" s="291"/>
      <c r="S384" s="289"/>
      <c r="T384" s="289"/>
      <c r="U384" s="290"/>
      <c r="V384" s="291"/>
      <c r="W384" s="289"/>
      <c r="X384" s="289"/>
      <c r="Y384" s="292"/>
      <c r="Z384" s="315"/>
      <c r="AA384" s="256"/>
      <c r="AB384" s="316"/>
      <c r="AC384" s="254"/>
      <c r="AD384" s="254"/>
      <c r="AE384" s="254"/>
      <c r="AF384" s="256"/>
      <c r="AG384" s="317"/>
      <c r="AH384" s="318"/>
      <c r="AI384" s="56"/>
      <c r="AJ384" s="56"/>
      <c r="AK384" s="56"/>
      <c r="AL384" s="56"/>
      <c r="AM384" s="56"/>
      <c r="AN384" s="56"/>
      <c r="AO384" s="56"/>
      <c r="AP384" s="56"/>
      <c r="AQ384" s="56"/>
    </row>
    <row r="385" ht="22.5" customHeight="1">
      <c r="B385" s="261" t="str">
        <f>IF(ISBLANK(D385), "Missing ID",
IF(CONCATENATE(E385:AG387)="", "Unused",
IF(AND(ISBLANK(E385), ISBLANK(I385)), "Missing Headline and Content",
IF(ISBLANK(M385), "Missing Is True",
IF(AND(M385&lt;&gt;"Yes", M385&lt;&gt;"No"), "Is True must be Yes or No",
IF(AND($AJ$3, NOT(ISBLANK(N385)), NOT(ISNUMBER(N385))), "Changes to Followers for Likes must be a Number",
IF(AND($AK$3, NOT(ISBLANK(O385)), NOT(ISNUMBER(O385))), "Changes to Followers for Disikes must be a Number",
IF(AND($AL$3, NOT(ISBLANK(P385)), NOT(ISNUMBER(P385))), "Changes to Followers for Shares must be a Number",
IF(AND($AM$3, NOT(ISBLANK(Q385)), NOT(ISNUMBER(Q385))), "Changes to Followers for Flags must be a Number",
IF(AND($AJ$3, NOT(ISBLANK(R385)), NOT(ISNUMBER(R385))), "Changes to Credibility for Likes must be a Number",
IF(AND($AK$3, NOT(ISBLANK(S385)), NOT(ISNUMBER(S385))), "Changes to Credibility for Disikes must be a Number",
IF(AND($AL$3, NOT(ISBLANK(T385)), NOT(ISNUMBER(T385))), "Changes to Credibility for Shares must be a Number",
IF(AND($AM$3, NOT(ISBLANK(U385)), NOT(ISNUMBER(U385))), "Changes to Credibility for Flags must be a Number",
IF(AND($AJ$3, NOT(ISBLANK(V385)), NOT(ISNUMBER(V385))), "Number of Likes must be a Number",
IF(AND($AK$3, NOT(ISBLANK(W385)), NOT(ISNUMBER(W385))), "Number of Disikes must be a Number",
IF(AND($AL$3, NOT(ISBLANK(X385)), NOT(ISNUMBER(X385))), "Number of Shares must be a Number",
IF(AND($AM$3, NOT(ISBLANK(Y385)), NOT(ISNUMBER(Y385))), "Number of Flags must be a Number",
IF(AND($AJ$3, NOT(ISBLANK(V385)), V385&lt;0), "Number of Likes cannot be Negative",
IF(AND($AK$3, NOT(ISBLANK(W385)), W385&lt;0), "Number of Disikes cannot be Negative",
IF(AND($AL$3, NOT(ISBLANK(X385)), X385&lt;0), "Number of Shares cannot be Negative",
IF(AND($AM$3, NOT(ISBLANK(Y385)), Y385&lt;0), "Number of Flags cannot be Negative",
IF(AND(CONCATENATE(Z385:AH385)&lt;&gt;"", Z385=""), "Missing 1st Comment Source Name",
IF(AND(CONCATENATE(Z385:AH385)&lt;&gt;"", AB385=""), "Missing 1st Comment Message",
IF(AND($AJ$3, CONCATENATE(Z385:AH385)&lt;&gt;"", AG385=""), "Missing 1st Comment Likes",
IF(AND($AK$3, CONCATENATE(Z385:AH385)&lt;&gt;"", AH385=""), "Missing 1st Comment Dislikes",
IF(AND(CONCATENATE(Z386:AH386)&lt;&gt;"", Z386=""), "Missing 2nd Comment Source Name",
IF(AND(CONCATENATE(Z386:AH386)&lt;&gt;"", AB386=""), "Missing 2nd Comment Message",
IF(AND($AJ$3, CONCATENATE(Z386:AH386)&lt;&gt;"", AG386=""), "Missing 2nd Comment Likes",
IF(AND($AK$3, CONCATENATE(Z386:AH386)&lt;&gt;"", AH386=""), "Missing 2nd Comment Dislikes",
IF(AND(CONCATENATE(Z387:AH387)&lt;&gt;"", Z387=""), "Missing 3rd Comment Source Name",
IF(AND(CONCATENATE(Z387:AH387)&lt;&gt;"", AB387=""), "Missing 3rd Comment Message",
IF(AND($AJ$3, CONCATENATE(Z387:AH387)&lt;&gt;"", AG387=""), "Missing 3rd Comment Likes",
IF(AND($AK$3, CONCATENATE(Z387:AH387)&lt;&gt;"", AH387=""), "Missing 3rd Comment Dislikes", "Valid"
)))))))))))))))))))))))))))))))))</f>
        <v>Unused</v>
      </c>
      <c r="C385" s="246"/>
      <c r="D385" s="262" t="s">
        <v>1352</v>
      </c>
      <c r="E385" s="263"/>
      <c r="F385" s="246"/>
      <c r="G385" s="246"/>
      <c r="H385" s="249"/>
      <c r="I385" s="263"/>
      <c r="J385" s="246"/>
      <c r="K385" s="246"/>
      <c r="L385" s="249"/>
      <c r="M385" s="265"/>
      <c r="N385" s="319"/>
      <c r="O385" s="320"/>
      <c r="P385" s="320"/>
      <c r="Q385" s="321"/>
      <c r="R385" s="322"/>
      <c r="S385" s="320"/>
      <c r="T385" s="320"/>
      <c r="U385" s="321"/>
      <c r="V385" s="322"/>
      <c r="W385" s="320"/>
      <c r="X385" s="320"/>
      <c r="Y385" s="323"/>
      <c r="Z385" s="271"/>
      <c r="AA385" s="249"/>
      <c r="AB385" s="265"/>
      <c r="AC385" s="246"/>
      <c r="AD385" s="246"/>
      <c r="AE385" s="246"/>
      <c r="AF385" s="249"/>
      <c r="AG385" s="274"/>
      <c r="AH385" s="327"/>
      <c r="AI385" s="56"/>
      <c r="AJ385" s="56"/>
      <c r="AK385" s="56"/>
      <c r="AL385" s="56"/>
      <c r="AM385" s="56"/>
      <c r="AN385" s="56"/>
      <c r="AO385" s="56"/>
      <c r="AP385" s="56"/>
      <c r="AQ385" s="56"/>
    </row>
    <row r="386" ht="22.5" customHeight="1">
      <c r="B386" s="277"/>
      <c r="D386" s="278"/>
      <c r="E386" s="277"/>
      <c r="H386" s="273"/>
      <c r="I386" s="277"/>
      <c r="L386" s="273"/>
      <c r="M386" s="277"/>
      <c r="N386" s="279"/>
      <c r="O386" s="280"/>
      <c r="P386" s="280"/>
      <c r="Q386" s="281"/>
      <c r="R386" s="282"/>
      <c r="S386" s="280"/>
      <c r="T386" s="280"/>
      <c r="U386" s="281"/>
      <c r="V386" s="282"/>
      <c r="W386" s="280"/>
      <c r="X386" s="280"/>
      <c r="Y386" s="283"/>
      <c r="Z386" s="284"/>
      <c r="AA386" s="273"/>
      <c r="AB386" s="272"/>
      <c r="AF386" s="273"/>
      <c r="AG386" s="285"/>
      <c r="AH386" s="325"/>
      <c r="AI386" s="56"/>
      <c r="AJ386" s="56"/>
      <c r="AK386" s="56"/>
      <c r="AL386" s="56"/>
      <c r="AM386" s="56"/>
      <c r="AN386" s="56"/>
      <c r="AO386" s="56"/>
      <c r="AP386" s="56"/>
      <c r="AQ386" s="56"/>
    </row>
    <row r="387" ht="22.5" customHeight="1">
      <c r="B387" s="253"/>
      <c r="C387" s="254"/>
      <c r="D387" s="287"/>
      <c r="E387" s="253"/>
      <c r="F387" s="254"/>
      <c r="G387" s="254"/>
      <c r="H387" s="256"/>
      <c r="I387" s="253"/>
      <c r="J387" s="254"/>
      <c r="K387" s="254"/>
      <c r="L387" s="256"/>
      <c r="M387" s="253"/>
      <c r="N387" s="288"/>
      <c r="O387" s="289"/>
      <c r="P387" s="289"/>
      <c r="Q387" s="290"/>
      <c r="R387" s="291"/>
      <c r="S387" s="289"/>
      <c r="T387" s="289"/>
      <c r="U387" s="290"/>
      <c r="V387" s="291"/>
      <c r="W387" s="289"/>
      <c r="X387" s="289"/>
      <c r="Y387" s="292"/>
      <c r="Z387" s="293"/>
      <c r="AA387" s="256"/>
      <c r="AB387" s="294"/>
      <c r="AC387" s="254"/>
      <c r="AD387" s="254"/>
      <c r="AE387" s="254"/>
      <c r="AF387" s="256"/>
      <c r="AG387" s="295"/>
      <c r="AH387" s="324"/>
      <c r="AI387" s="56"/>
      <c r="AJ387" s="56"/>
      <c r="AK387" s="56"/>
      <c r="AL387" s="56"/>
      <c r="AM387" s="56"/>
      <c r="AN387" s="56"/>
      <c r="AO387" s="56"/>
      <c r="AP387" s="56"/>
      <c r="AQ387" s="56"/>
    </row>
    <row r="388" ht="22.5" customHeight="1">
      <c r="B388" s="261" t="str">
        <f>IF(ISBLANK(D388), "Missing ID",
IF(CONCATENATE(E388:AG390)="", "Unused",
IF(AND(ISBLANK(E388), ISBLANK(I388)), "Missing Headline and Content",
IF(ISBLANK(M388), "Missing Is True",
IF(AND(M388&lt;&gt;"Yes", M388&lt;&gt;"No"), "Is True must be Yes or No",
IF(AND($AJ$3, NOT(ISBLANK(N388)), NOT(ISNUMBER(N388))), "Changes to Followers for Likes must be a Number",
IF(AND($AK$3, NOT(ISBLANK(O388)), NOT(ISNUMBER(O388))), "Changes to Followers for Disikes must be a Number",
IF(AND($AL$3, NOT(ISBLANK(P388)), NOT(ISNUMBER(P388))), "Changes to Followers for Shares must be a Number",
IF(AND($AM$3, NOT(ISBLANK(Q388)), NOT(ISNUMBER(Q388))), "Changes to Followers for Flags must be a Number",
IF(AND($AJ$3, NOT(ISBLANK(R388)), NOT(ISNUMBER(R388))), "Changes to Credibility for Likes must be a Number",
IF(AND($AK$3, NOT(ISBLANK(S388)), NOT(ISNUMBER(S388))), "Changes to Credibility for Disikes must be a Number",
IF(AND($AL$3, NOT(ISBLANK(T388)), NOT(ISNUMBER(T388))), "Changes to Credibility for Shares must be a Number",
IF(AND($AM$3, NOT(ISBLANK(U388)), NOT(ISNUMBER(U388))), "Changes to Credibility for Flags must be a Number",
IF(AND($AJ$3, NOT(ISBLANK(V388)), NOT(ISNUMBER(V388))), "Number of Likes must be a Number",
IF(AND($AK$3, NOT(ISBLANK(W388)), NOT(ISNUMBER(W388))), "Number of Disikes must be a Number",
IF(AND($AL$3, NOT(ISBLANK(X388)), NOT(ISNUMBER(X388))), "Number of Shares must be a Number",
IF(AND($AM$3, NOT(ISBLANK(Y388)), NOT(ISNUMBER(Y388))), "Number of Flags must be a Number",
IF(AND($AJ$3, NOT(ISBLANK(V388)), V388&lt;0), "Number of Likes cannot be Negative",
IF(AND($AK$3, NOT(ISBLANK(W388)), W388&lt;0), "Number of Disikes cannot be Negative",
IF(AND($AL$3, NOT(ISBLANK(X388)), X388&lt;0), "Number of Shares cannot be Negative",
IF(AND($AM$3, NOT(ISBLANK(Y388)), Y388&lt;0), "Number of Flags cannot be Negative",
IF(AND(CONCATENATE(Z388:AH388)&lt;&gt;"", Z388=""), "Missing 1st Comment Source Name",
IF(AND(CONCATENATE(Z388:AH388)&lt;&gt;"", AB388=""), "Missing 1st Comment Message",
IF(AND($AJ$3, CONCATENATE(Z388:AH388)&lt;&gt;"", AG388=""), "Missing 1st Comment Likes",
IF(AND($AK$3, CONCATENATE(Z388:AH388)&lt;&gt;"", AH388=""), "Missing 1st Comment Dislikes",
IF(AND(CONCATENATE(Z389:AH389)&lt;&gt;"", Z389=""), "Missing 2nd Comment Source Name",
IF(AND(CONCATENATE(Z389:AH389)&lt;&gt;"", AB389=""), "Missing 2nd Comment Message",
IF(AND($AJ$3, CONCATENATE(Z389:AH389)&lt;&gt;"", AG389=""), "Missing 2nd Comment Likes",
IF(AND($AK$3, CONCATENATE(Z389:AH389)&lt;&gt;"", AH389=""), "Missing 2nd Comment Dislikes",
IF(AND(CONCATENATE(Z390:AH390)&lt;&gt;"", Z390=""), "Missing 3rd Comment Source Name",
IF(AND(CONCATENATE(Z390:AH390)&lt;&gt;"", AB390=""), "Missing 3rd Comment Message",
IF(AND($AJ$3, CONCATENATE(Z390:AH390)&lt;&gt;"", AG390=""), "Missing 3rd Comment Likes",
IF(AND($AK$3, CONCATENATE(Z390:AH390)&lt;&gt;"", AH390=""), "Missing 3rd Comment Dislikes", "Valid"
)))))))))))))))))))))))))))))))))</f>
        <v>Unused</v>
      </c>
      <c r="C388" s="246"/>
      <c r="D388" s="297" t="s">
        <v>1353</v>
      </c>
      <c r="E388" s="298"/>
      <c r="F388" s="246"/>
      <c r="G388" s="246"/>
      <c r="H388" s="249"/>
      <c r="I388" s="298"/>
      <c r="J388" s="246"/>
      <c r="K388" s="246"/>
      <c r="L388" s="249"/>
      <c r="M388" s="300"/>
      <c r="N388" s="301"/>
      <c r="O388" s="302"/>
      <c r="P388" s="302"/>
      <c r="Q388" s="303"/>
      <c r="R388" s="304"/>
      <c r="S388" s="302"/>
      <c r="T388" s="302"/>
      <c r="U388" s="303"/>
      <c r="V388" s="304"/>
      <c r="W388" s="302"/>
      <c r="X388" s="302"/>
      <c r="Y388" s="305"/>
      <c r="Z388" s="306"/>
      <c r="AA388" s="249"/>
      <c r="AB388" s="300"/>
      <c r="AC388" s="246"/>
      <c r="AD388" s="246"/>
      <c r="AE388" s="246"/>
      <c r="AF388" s="249"/>
      <c r="AG388" s="307"/>
      <c r="AH388" s="326"/>
      <c r="AI388" s="56"/>
      <c r="AJ388" s="56"/>
      <c r="AK388" s="56"/>
      <c r="AL388" s="56"/>
      <c r="AM388" s="56"/>
      <c r="AN388" s="56"/>
      <c r="AO388" s="56"/>
      <c r="AP388" s="56"/>
      <c r="AQ388" s="56"/>
    </row>
    <row r="389" ht="22.5" customHeight="1">
      <c r="B389" s="277"/>
      <c r="D389" s="309"/>
      <c r="E389" s="277"/>
      <c r="H389" s="273"/>
      <c r="I389" s="277"/>
      <c r="L389" s="273"/>
      <c r="M389" s="277"/>
      <c r="N389" s="279"/>
      <c r="O389" s="280"/>
      <c r="P389" s="280"/>
      <c r="Q389" s="281"/>
      <c r="R389" s="282"/>
      <c r="S389" s="280"/>
      <c r="T389" s="280"/>
      <c r="U389" s="281"/>
      <c r="V389" s="282"/>
      <c r="W389" s="280"/>
      <c r="X389" s="280"/>
      <c r="Y389" s="283"/>
      <c r="Z389" s="310"/>
      <c r="AA389" s="273"/>
      <c r="AB389" s="311"/>
      <c r="AF389" s="273"/>
      <c r="AG389" s="312"/>
      <c r="AH389" s="313"/>
      <c r="AI389" s="56"/>
      <c r="AJ389" s="56"/>
      <c r="AK389" s="56"/>
      <c r="AL389" s="56"/>
      <c r="AM389" s="56"/>
      <c r="AN389" s="56"/>
      <c r="AO389" s="56"/>
      <c r="AP389" s="56"/>
      <c r="AQ389" s="56"/>
    </row>
    <row r="390" ht="22.5" customHeight="1">
      <c r="B390" s="253"/>
      <c r="C390" s="254"/>
      <c r="D390" s="314"/>
      <c r="E390" s="253"/>
      <c r="F390" s="254"/>
      <c r="G390" s="254"/>
      <c r="H390" s="256"/>
      <c r="I390" s="253"/>
      <c r="J390" s="254"/>
      <c r="K390" s="254"/>
      <c r="L390" s="256"/>
      <c r="M390" s="253"/>
      <c r="N390" s="288"/>
      <c r="O390" s="289"/>
      <c r="P390" s="289"/>
      <c r="Q390" s="290"/>
      <c r="R390" s="291"/>
      <c r="S390" s="289"/>
      <c r="T390" s="289"/>
      <c r="U390" s="290"/>
      <c r="V390" s="291"/>
      <c r="W390" s="289"/>
      <c r="X390" s="289"/>
      <c r="Y390" s="292"/>
      <c r="Z390" s="315"/>
      <c r="AA390" s="256"/>
      <c r="AB390" s="316"/>
      <c r="AC390" s="254"/>
      <c r="AD390" s="254"/>
      <c r="AE390" s="254"/>
      <c r="AF390" s="256"/>
      <c r="AG390" s="317"/>
      <c r="AH390" s="318"/>
      <c r="AI390" s="56"/>
      <c r="AJ390" s="56"/>
      <c r="AK390" s="56"/>
      <c r="AL390" s="56"/>
      <c r="AM390" s="56"/>
      <c r="AN390" s="56"/>
      <c r="AO390" s="56"/>
      <c r="AP390" s="56"/>
      <c r="AQ390" s="56"/>
    </row>
    <row r="391" ht="22.5" customHeight="1">
      <c r="B391" s="261" t="str">
        <f>IF(ISBLANK(D391), "Missing ID",
IF(CONCATENATE(E391:AG393)="", "Unused",
IF(AND(ISBLANK(E391), ISBLANK(I391)), "Missing Headline and Content",
IF(ISBLANK(M391), "Missing Is True",
IF(AND(M391&lt;&gt;"Yes", M391&lt;&gt;"No"), "Is True must be Yes or No",
IF(AND($AJ$3, NOT(ISBLANK(N391)), NOT(ISNUMBER(N391))), "Changes to Followers for Likes must be a Number",
IF(AND($AK$3, NOT(ISBLANK(O391)), NOT(ISNUMBER(O391))), "Changes to Followers for Disikes must be a Number",
IF(AND($AL$3, NOT(ISBLANK(P391)), NOT(ISNUMBER(P391))), "Changes to Followers for Shares must be a Number",
IF(AND($AM$3, NOT(ISBLANK(Q391)), NOT(ISNUMBER(Q391))), "Changes to Followers for Flags must be a Number",
IF(AND($AJ$3, NOT(ISBLANK(R391)), NOT(ISNUMBER(R391))), "Changes to Credibility for Likes must be a Number",
IF(AND($AK$3, NOT(ISBLANK(S391)), NOT(ISNUMBER(S391))), "Changes to Credibility for Disikes must be a Number",
IF(AND($AL$3, NOT(ISBLANK(T391)), NOT(ISNUMBER(T391))), "Changes to Credibility for Shares must be a Number",
IF(AND($AM$3, NOT(ISBLANK(U391)), NOT(ISNUMBER(U391))), "Changes to Credibility for Flags must be a Number",
IF(AND($AJ$3, NOT(ISBLANK(V391)), NOT(ISNUMBER(V391))), "Number of Likes must be a Number",
IF(AND($AK$3, NOT(ISBLANK(W391)), NOT(ISNUMBER(W391))), "Number of Disikes must be a Number",
IF(AND($AL$3, NOT(ISBLANK(X391)), NOT(ISNUMBER(X391))), "Number of Shares must be a Number",
IF(AND($AM$3, NOT(ISBLANK(Y391)), NOT(ISNUMBER(Y391))), "Number of Flags must be a Number",
IF(AND($AJ$3, NOT(ISBLANK(V391)), V391&lt;0), "Number of Likes cannot be Negative",
IF(AND($AK$3, NOT(ISBLANK(W391)), W391&lt;0), "Number of Disikes cannot be Negative",
IF(AND($AL$3, NOT(ISBLANK(X391)), X391&lt;0), "Number of Shares cannot be Negative",
IF(AND($AM$3, NOT(ISBLANK(Y391)), Y391&lt;0), "Number of Flags cannot be Negative",
IF(AND(CONCATENATE(Z391:AH391)&lt;&gt;"", Z391=""), "Missing 1st Comment Source Name",
IF(AND(CONCATENATE(Z391:AH391)&lt;&gt;"", AB391=""), "Missing 1st Comment Message",
IF(AND($AJ$3, CONCATENATE(Z391:AH391)&lt;&gt;"", AG391=""), "Missing 1st Comment Likes",
IF(AND($AK$3, CONCATENATE(Z391:AH391)&lt;&gt;"", AH391=""), "Missing 1st Comment Dislikes",
IF(AND(CONCATENATE(Z392:AH392)&lt;&gt;"", Z392=""), "Missing 2nd Comment Source Name",
IF(AND(CONCATENATE(Z392:AH392)&lt;&gt;"", AB392=""), "Missing 2nd Comment Message",
IF(AND($AJ$3, CONCATENATE(Z392:AH392)&lt;&gt;"", AG392=""), "Missing 2nd Comment Likes",
IF(AND($AK$3, CONCATENATE(Z392:AH392)&lt;&gt;"", AH392=""), "Missing 2nd Comment Dislikes",
IF(AND(CONCATENATE(Z393:AH393)&lt;&gt;"", Z393=""), "Missing 3rd Comment Source Name",
IF(AND(CONCATENATE(Z393:AH393)&lt;&gt;"", AB393=""), "Missing 3rd Comment Message",
IF(AND($AJ$3, CONCATENATE(Z393:AH393)&lt;&gt;"", AG393=""), "Missing 3rd Comment Likes",
IF(AND($AK$3, CONCATENATE(Z393:AH393)&lt;&gt;"", AH393=""), "Missing 3rd Comment Dislikes", "Valid"
)))))))))))))))))))))))))))))))))</f>
        <v>Unused</v>
      </c>
      <c r="C391" s="246"/>
      <c r="D391" s="262" t="s">
        <v>1354</v>
      </c>
      <c r="E391" s="263"/>
      <c r="F391" s="246"/>
      <c r="G391" s="246"/>
      <c r="H391" s="249"/>
      <c r="I391" s="263"/>
      <c r="J391" s="246"/>
      <c r="K391" s="246"/>
      <c r="L391" s="249"/>
      <c r="M391" s="265"/>
      <c r="N391" s="319"/>
      <c r="O391" s="320"/>
      <c r="P391" s="320"/>
      <c r="Q391" s="321"/>
      <c r="R391" s="322"/>
      <c r="S391" s="320"/>
      <c r="T391" s="320"/>
      <c r="U391" s="321"/>
      <c r="V391" s="322"/>
      <c r="W391" s="320"/>
      <c r="X391" s="320"/>
      <c r="Y391" s="323"/>
      <c r="Z391" s="271"/>
      <c r="AA391" s="249"/>
      <c r="AB391" s="265"/>
      <c r="AC391" s="246"/>
      <c r="AD391" s="246"/>
      <c r="AE391" s="246"/>
      <c r="AF391" s="249"/>
      <c r="AG391" s="274"/>
      <c r="AH391" s="327"/>
      <c r="AI391" s="56"/>
      <c r="AJ391" s="56"/>
      <c r="AK391" s="56"/>
      <c r="AL391" s="56"/>
      <c r="AM391" s="56"/>
      <c r="AN391" s="56"/>
      <c r="AO391" s="56"/>
      <c r="AP391" s="56"/>
      <c r="AQ391" s="56"/>
    </row>
    <row r="392" ht="22.5" customHeight="1">
      <c r="B392" s="277"/>
      <c r="D392" s="278"/>
      <c r="E392" s="277"/>
      <c r="H392" s="273"/>
      <c r="I392" s="277"/>
      <c r="L392" s="273"/>
      <c r="M392" s="277"/>
      <c r="N392" s="279"/>
      <c r="O392" s="280"/>
      <c r="P392" s="280"/>
      <c r="Q392" s="281"/>
      <c r="R392" s="282"/>
      <c r="S392" s="280"/>
      <c r="T392" s="280"/>
      <c r="U392" s="281"/>
      <c r="V392" s="282"/>
      <c r="W392" s="280"/>
      <c r="X392" s="280"/>
      <c r="Y392" s="283"/>
      <c r="Z392" s="284"/>
      <c r="AA392" s="273"/>
      <c r="AB392" s="272"/>
      <c r="AF392" s="273"/>
      <c r="AG392" s="285"/>
      <c r="AH392" s="325"/>
      <c r="AI392" s="56"/>
      <c r="AJ392" s="56"/>
      <c r="AK392" s="56"/>
      <c r="AL392" s="56"/>
      <c r="AM392" s="56"/>
      <c r="AN392" s="56"/>
      <c r="AO392" s="56"/>
      <c r="AP392" s="56"/>
      <c r="AQ392" s="56"/>
    </row>
    <row r="393" ht="22.5" customHeight="1">
      <c r="B393" s="253"/>
      <c r="C393" s="254"/>
      <c r="D393" s="287"/>
      <c r="E393" s="253"/>
      <c r="F393" s="254"/>
      <c r="G393" s="254"/>
      <c r="H393" s="256"/>
      <c r="I393" s="253"/>
      <c r="J393" s="254"/>
      <c r="K393" s="254"/>
      <c r="L393" s="256"/>
      <c r="M393" s="253"/>
      <c r="N393" s="288"/>
      <c r="O393" s="289"/>
      <c r="P393" s="289"/>
      <c r="Q393" s="290"/>
      <c r="R393" s="291"/>
      <c r="S393" s="289"/>
      <c r="T393" s="289"/>
      <c r="U393" s="290"/>
      <c r="V393" s="291"/>
      <c r="W393" s="289"/>
      <c r="X393" s="289"/>
      <c r="Y393" s="292"/>
      <c r="Z393" s="293"/>
      <c r="AA393" s="256"/>
      <c r="AB393" s="294"/>
      <c r="AC393" s="254"/>
      <c r="AD393" s="254"/>
      <c r="AE393" s="254"/>
      <c r="AF393" s="256"/>
      <c r="AG393" s="295"/>
      <c r="AH393" s="324"/>
      <c r="AI393" s="56"/>
      <c r="AJ393" s="56"/>
      <c r="AK393" s="56"/>
      <c r="AL393" s="56"/>
      <c r="AM393" s="56"/>
      <c r="AN393" s="56"/>
      <c r="AO393" s="56"/>
      <c r="AP393" s="56"/>
      <c r="AQ393" s="56"/>
    </row>
    <row r="394" ht="22.5" customHeight="1">
      <c r="B394" s="261" t="str">
        <f>IF(ISBLANK(D394), "Missing ID",
IF(CONCATENATE(E394:AG396)="", "Unused",
IF(AND(ISBLANK(E394), ISBLANK(I394)), "Missing Headline and Content",
IF(ISBLANK(M394), "Missing Is True",
IF(AND(M394&lt;&gt;"Yes", M394&lt;&gt;"No"), "Is True must be Yes or No",
IF(AND($AJ$3, NOT(ISBLANK(N394)), NOT(ISNUMBER(N394))), "Changes to Followers for Likes must be a Number",
IF(AND($AK$3, NOT(ISBLANK(O394)), NOT(ISNUMBER(O394))), "Changes to Followers for Disikes must be a Number",
IF(AND($AL$3, NOT(ISBLANK(P394)), NOT(ISNUMBER(P394))), "Changes to Followers for Shares must be a Number",
IF(AND($AM$3, NOT(ISBLANK(Q394)), NOT(ISNUMBER(Q394))), "Changes to Followers for Flags must be a Number",
IF(AND($AJ$3, NOT(ISBLANK(R394)), NOT(ISNUMBER(R394))), "Changes to Credibility for Likes must be a Number",
IF(AND($AK$3, NOT(ISBLANK(S394)), NOT(ISNUMBER(S394))), "Changes to Credibility for Disikes must be a Number",
IF(AND($AL$3, NOT(ISBLANK(T394)), NOT(ISNUMBER(T394))), "Changes to Credibility for Shares must be a Number",
IF(AND($AM$3, NOT(ISBLANK(U394)), NOT(ISNUMBER(U394))), "Changes to Credibility for Flags must be a Number",
IF(AND($AJ$3, NOT(ISBLANK(V394)), NOT(ISNUMBER(V394))), "Number of Likes must be a Number",
IF(AND($AK$3, NOT(ISBLANK(W394)), NOT(ISNUMBER(W394))), "Number of Disikes must be a Number",
IF(AND($AL$3, NOT(ISBLANK(X394)), NOT(ISNUMBER(X394))), "Number of Shares must be a Number",
IF(AND($AM$3, NOT(ISBLANK(Y394)), NOT(ISNUMBER(Y394))), "Number of Flags must be a Number",
IF(AND($AJ$3, NOT(ISBLANK(V394)), V394&lt;0), "Number of Likes cannot be Negative",
IF(AND($AK$3, NOT(ISBLANK(W394)), W394&lt;0), "Number of Disikes cannot be Negative",
IF(AND($AL$3, NOT(ISBLANK(X394)), X394&lt;0), "Number of Shares cannot be Negative",
IF(AND($AM$3, NOT(ISBLANK(Y394)), Y394&lt;0), "Number of Flags cannot be Negative",
IF(AND(CONCATENATE(Z394:AH394)&lt;&gt;"", Z394=""), "Missing 1st Comment Source Name",
IF(AND(CONCATENATE(Z394:AH394)&lt;&gt;"", AB394=""), "Missing 1st Comment Message",
IF(AND($AJ$3, CONCATENATE(Z394:AH394)&lt;&gt;"", AG394=""), "Missing 1st Comment Likes",
IF(AND($AK$3, CONCATENATE(Z394:AH394)&lt;&gt;"", AH394=""), "Missing 1st Comment Dislikes",
IF(AND(CONCATENATE(Z395:AH395)&lt;&gt;"", Z395=""), "Missing 2nd Comment Source Name",
IF(AND(CONCATENATE(Z395:AH395)&lt;&gt;"", AB395=""), "Missing 2nd Comment Message",
IF(AND($AJ$3, CONCATENATE(Z395:AH395)&lt;&gt;"", AG395=""), "Missing 2nd Comment Likes",
IF(AND($AK$3, CONCATENATE(Z395:AH395)&lt;&gt;"", AH395=""), "Missing 2nd Comment Dislikes",
IF(AND(CONCATENATE(Z396:AH396)&lt;&gt;"", Z396=""), "Missing 3rd Comment Source Name",
IF(AND(CONCATENATE(Z396:AH396)&lt;&gt;"", AB396=""), "Missing 3rd Comment Message",
IF(AND($AJ$3, CONCATENATE(Z396:AH396)&lt;&gt;"", AG396=""), "Missing 3rd Comment Likes",
IF(AND($AK$3, CONCATENATE(Z396:AH396)&lt;&gt;"", AH396=""), "Missing 3rd Comment Dislikes", "Valid"
)))))))))))))))))))))))))))))))))</f>
        <v>Unused</v>
      </c>
      <c r="C394" s="246"/>
      <c r="D394" s="297" t="s">
        <v>1355</v>
      </c>
      <c r="E394" s="298"/>
      <c r="F394" s="246"/>
      <c r="G394" s="246"/>
      <c r="H394" s="249"/>
      <c r="I394" s="298"/>
      <c r="J394" s="246"/>
      <c r="K394" s="246"/>
      <c r="L394" s="249"/>
      <c r="M394" s="300"/>
      <c r="N394" s="301"/>
      <c r="O394" s="302"/>
      <c r="P394" s="302"/>
      <c r="Q394" s="303"/>
      <c r="R394" s="304"/>
      <c r="S394" s="302"/>
      <c r="T394" s="302"/>
      <c r="U394" s="303"/>
      <c r="V394" s="304"/>
      <c r="W394" s="302"/>
      <c r="X394" s="302"/>
      <c r="Y394" s="305"/>
      <c r="Z394" s="306"/>
      <c r="AA394" s="249"/>
      <c r="AB394" s="300"/>
      <c r="AC394" s="246"/>
      <c r="AD394" s="246"/>
      <c r="AE394" s="246"/>
      <c r="AF394" s="249"/>
      <c r="AG394" s="307"/>
      <c r="AH394" s="326"/>
      <c r="AI394" s="56"/>
      <c r="AJ394" s="56"/>
      <c r="AK394" s="56"/>
      <c r="AL394" s="56"/>
      <c r="AM394" s="56"/>
      <c r="AN394" s="56"/>
      <c r="AO394" s="56"/>
      <c r="AP394" s="56"/>
      <c r="AQ394" s="56"/>
    </row>
    <row r="395" ht="22.5" customHeight="1">
      <c r="B395" s="277"/>
      <c r="D395" s="309"/>
      <c r="E395" s="277"/>
      <c r="H395" s="273"/>
      <c r="I395" s="277"/>
      <c r="L395" s="273"/>
      <c r="M395" s="277"/>
      <c r="N395" s="279"/>
      <c r="O395" s="280"/>
      <c r="P395" s="280"/>
      <c r="Q395" s="281"/>
      <c r="R395" s="282"/>
      <c r="S395" s="280"/>
      <c r="T395" s="280"/>
      <c r="U395" s="281"/>
      <c r="V395" s="282"/>
      <c r="W395" s="280"/>
      <c r="X395" s="280"/>
      <c r="Y395" s="283"/>
      <c r="Z395" s="310"/>
      <c r="AA395" s="273"/>
      <c r="AB395" s="311"/>
      <c r="AF395" s="273"/>
      <c r="AG395" s="312"/>
      <c r="AH395" s="313"/>
      <c r="AI395" s="56"/>
      <c r="AJ395" s="56"/>
      <c r="AK395" s="56"/>
      <c r="AL395" s="56"/>
      <c r="AM395" s="56"/>
      <c r="AN395" s="56"/>
      <c r="AO395" s="56"/>
      <c r="AP395" s="56"/>
      <c r="AQ395" s="56"/>
    </row>
    <row r="396" ht="22.5" customHeight="1">
      <c r="B396" s="253"/>
      <c r="C396" s="254"/>
      <c r="D396" s="314"/>
      <c r="E396" s="253"/>
      <c r="F396" s="254"/>
      <c r="G396" s="254"/>
      <c r="H396" s="256"/>
      <c r="I396" s="253"/>
      <c r="J396" s="254"/>
      <c r="K396" s="254"/>
      <c r="L396" s="256"/>
      <c r="M396" s="253"/>
      <c r="N396" s="288"/>
      <c r="O396" s="289"/>
      <c r="P396" s="289"/>
      <c r="Q396" s="290"/>
      <c r="R396" s="291"/>
      <c r="S396" s="289"/>
      <c r="T396" s="289"/>
      <c r="U396" s="290"/>
      <c r="V396" s="291"/>
      <c r="W396" s="289"/>
      <c r="X396" s="289"/>
      <c r="Y396" s="292"/>
      <c r="Z396" s="315"/>
      <c r="AA396" s="256"/>
      <c r="AB396" s="316"/>
      <c r="AC396" s="254"/>
      <c r="AD396" s="254"/>
      <c r="AE396" s="254"/>
      <c r="AF396" s="256"/>
      <c r="AG396" s="317"/>
      <c r="AH396" s="318"/>
      <c r="AI396" s="56"/>
      <c r="AJ396" s="56"/>
      <c r="AK396" s="56"/>
      <c r="AL396" s="56"/>
      <c r="AM396" s="56"/>
      <c r="AN396" s="56"/>
      <c r="AO396" s="56"/>
      <c r="AP396" s="56"/>
      <c r="AQ396" s="56"/>
    </row>
    <row r="397" ht="22.5" customHeight="1">
      <c r="B397" s="261" t="str">
        <f>IF(ISBLANK(D397), "Missing ID",
IF(CONCATENATE(E397:AG399)="", "Unused",
IF(AND(ISBLANK(E397), ISBLANK(I397)), "Missing Headline and Content",
IF(ISBLANK(M397), "Missing Is True",
IF(AND(M397&lt;&gt;"Yes", M397&lt;&gt;"No"), "Is True must be Yes or No",
IF(AND($AJ$3, NOT(ISBLANK(N397)), NOT(ISNUMBER(N397))), "Changes to Followers for Likes must be a Number",
IF(AND($AK$3, NOT(ISBLANK(O397)), NOT(ISNUMBER(O397))), "Changes to Followers for Disikes must be a Number",
IF(AND($AL$3, NOT(ISBLANK(P397)), NOT(ISNUMBER(P397))), "Changes to Followers for Shares must be a Number",
IF(AND($AM$3, NOT(ISBLANK(Q397)), NOT(ISNUMBER(Q397))), "Changes to Followers for Flags must be a Number",
IF(AND($AJ$3, NOT(ISBLANK(R397)), NOT(ISNUMBER(R397))), "Changes to Credibility for Likes must be a Number",
IF(AND($AK$3, NOT(ISBLANK(S397)), NOT(ISNUMBER(S397))), "Changes to Credibility for Disikes must be a Number",
IF(AND($AL$3, NOT(ISBLANK(T397)), NOT(ISNUMBER(T397))), "Changes to Credibility for Shares must be a Number",
IF(AND($AM$3, NOT(ISBLANK(U397)), NOT(ISNUMBER(U397))), "Changes to Credibility for Flags must be a Number",
IF(AND($AJ$3, NOT(ISBLANK(V397)), NOT(ISNUMBER(V397))), "Number of Likes must be a Number",
IF(AND($AK$3, NOT(ISBLANK(W397)), NOT(ISNUMBER(W397))), "Number of Disikes must be a Number",
IF(AND($AL$3, NOT(ISBLANK(X397)), NOT(ISNUMBER(X397))), "Number of Shares must be a Number",
IF(AND($AM$3, NOT(ISBLANK(Y397)), NOT(ISNUMBER(Y397))), "Number of Flags must be a Number",
IF(AND($AJ$3, NOT(ISBLANK(V397)), V397&lt;0), "Number of Likes cannot be Negative",
IF(AND($AK$3, NOT(ISBLANK(W397)), W397&lt;0), "Number of Disikes cannot be Negative",
IF(AND($AL$3, NOT(ISBLANK(X397)), X397&lt;0), "Number of Shares cannot be Negative",
IF(AND($AM$3, NOT(ISBLANK(Y397)), Y397&lt;0), "Number of Flags cannot be Negative",
IF(AND(CONCATENATE(Z397:AH397)&lt;&gt;"", Z397=""), "Missing 1st Comment Source Name",
IF(AND(CONCATENATE(Z397:AH397)&lt;&gt;"", AB397=""), "Missing 1st Comment Message",
IF(AND($AJ$3, CONCATENATE(Z397:AH397)&lt;&gt;"", AG397=""), "Missing 1st Comment Likes",
IF(AND($AK$3, CONCATENATE(Z397:AH397)&lt;&gt;"", AH397=""), "Missing 1st Comment Dislikes",
IF(AND(CONCATENATE(Z398:AH398)&lt;&gt;"", Z398=""), "Missing 2nd Comment Source Name",
IF(AND(CONCATENATE(Z398:AH398)&lt;&gt;"", AB398=""), "Missing 2nd Comment Message",
IF(AND($AJ$3, CONCATENATE(Z398:AH398)&lt;&gt;"", AG398=""), "Missing 2nd Comment Likes",
IF(AND($AK$3, CONCATENATE(Z398:AH398)&lt;&gt;"", AH398=""), "Missing 2nd Comment Dislikes",
IF(AND(CONCATENATE(Z399:AH399)&lt;&gt;"", Z399=""), "Missing 3rd Comment Source Name",
IF(AND(CONCATENATE(Z399:AH399)&lt;&gt;"", AB399=""), "Missing 3rd Comment Message",
IF(AND($AJ$3, CONCATENATE(Z399:AH399)&lt;&gt;"", AG399=""), "Missing 3rd Comment Likes",
IF(AND($AK$3, CONCATENATE(Z399:AH399)&lt;&gt;"", AH399=""), "Missing 3rd Comment Dislikes", "Valid"
)))))))))))))))))))))))))))))))))</f>
        <v>Unused</v>
      </c>
      <c r="C397" s="246"/>
      <c r="D397" s="262" t="s">
        <v>1356</v>
      </c>
      <c r="E397" s="263"/>
      <c r="F397" s="246"/>
      <c r="G397" s="246"/>
      <c r="H397" s="249"/>
      <c r="I397" s="263"/>
      <c r="J397" s="246"/>
      <c r="K397" s="246"/>
      <c r="L397" s="249"/>
      <c r="M397" s="265"/>
      <c r="N397" s="319"/>
      <c r="O397" s="320"/>
      <c r="P397" s="320"/>
      <c r="Q397" s="321"/>
      <c r="R397" s="322"/>
      <c r="S397" s="320"/>
      <c r="T397" s="320"/>
      <c r="U397" s="321"/>
      <c r="V397" s="322"/>
      <c r="W397" s="320"/>
      <c r="X397" s="320"/>
      <c r="Y397" s="323"/>
      <c r="Z397" s="271"/>
      <c r="AA397" s="249"/>
      <c r="AB397" s="265"/>
      <c r="AC397" s="246"/>
      <c r="AD397" s="246"/>
      <c r="AE397" s="246"/>
      <c r="AF397" s="249"/>
      <c r="AG397" s="274"/>
      <c r="AH397" s="327"/>
      <c r="AI397" s="56"/>
      <c r="AJ397" s="56"/>
      <c r="AK397" s="56"/>
      <c r="AL397" s="56"/>
      <c r="AM397" s="56"/>
      <c r="AN397" s="56"/>
      <c r="AO397" s="56"/>
      <c r="AP397" s="56"/>
      <c r="AQ397" s="56"/>
    </row>
    <row r="398" ht="22.5" customHeight="1">
      <c r="B398" s="277"/>
      <c r="D398" s="278"/>
      <c r="E398" s="277"/>
      <c r="H398" s="273"/>
      <c r="I398" s="277"/>
      <c r="L398" s="273"/>
      <c r="M398" s="277"/>
      <c r="N398" s="279"/>
      <c r="O398" s="280"/>
      <c r="P398" s="280"/>
      <c r="Q398" s="281"/>
      <c r="R398" s="282"/>
      <c r="S398" s="280"/>
      <c r="T398" s="280"/>
      <c r="U398" s="281"/>
      <c r="V398" s="282"/>
      <c r="W398" s="280"/>
      <c r="X398" s="280"/>
      <c r="Y398" s="283"/>
      <c r="Z398" s="284"/>
      <c r="AA398" s="273"/>
      <c r="AB398" s="272"/>
      <c r="AF398" s="273"/>
      <c r="AG398" s="285"/>
      <c r="AH398" s="325"/>
      <c r="AI398" s="56"/>
      <c r="AJ398" s="56"/>
      <c r="AK398" s="56"/>
      <c r="AL398" s="56"/>
      <c r="AM398" s="56"/>
      <c r="AN398" s="56"/>
      <c r="AO398" s="56"/>
      <c r="AP398" s="56"/>
      <c r="AQ398" s="56"/>
    </row>
    <row r="399" ht="22.5" customHeight="1">
      <c r="B399" s="253"/>
      <c r="C399" s="254"/>
      <c r="D399" s="287"/>
      <c r="E399" s="253"/>
      <c r="F399" s="254"/>
      <c r="G399" s="254"/>
      <c r="H399" s="256"/>
      <c r="I399" s="253"/>
      <c r="J399" s="254"/>
      <c r="K399" s="254"/>
      <c r="L399" s="256"/>
      <c r="M399" s="253"/>
      <c r="N399" s="288"/>
      <c r="O399" s="289"/>
      <c r="P399" s="289"/>
      <c r="Q399" s="290"/>
      <c r="R399" s="291"/>
      <c r="S399" s="289"/>
      <c r="T399" s="289"/>
      <c r="U399" s="290"/>
      <c r="V399" s="291"/>
      <c r="W399" s="289"/>
      <c r="X399" s="289"/>
      <c r="Y399" s="292"/>
      <c r="Z399" s="293"/>
      <c r="AA399" s="256"/>
      <c r="AB399" s="294"/>
      <c r="AC399" s="254"/>
      <c r="AD399" s="254"/>
      <c r="AE399" s="254"/>
      <c r="AF399" s="256"/>
      <c r="AG399" s="295"/>
      <c r="AH399" s="324"/>
      <c r="AI399" s="56"/>
      <c r="AJ399" s="56"/>
      <c r="AK399" s="56"/>
      <c r="AL399" s="56"/>
      <c r="AM399" s="56"/>
      <c r="AN399" s="56"/>
      <c r="AO399" s="56"/>
      <c r="AP399" s="56"/>
      <c r="AQ399" s="56"/>
    </row>
    <row r="400" ht="22.5" customHeight="1">
      <c r="B400" s="261" t="str">
        <f>IF(ISBLANK(D400), "Missing ID",
IF(CONCATENATE(E400:AG402)="", "Unused",
IF(AND(ISBLANK(E400), ISBLANK(I400)), "Missing Headline and Content",
IF(ISBLANK(M400), "Missing Is True",
IF(AND(M400&lt;&gt;"Yes", M400&lt;&gt;"No"), "Is True must be Yes or No",
IF(AND($AJ$3, NOT(ISBLANK(N400)), NOT(ISNUMBER(N400))), "Changes to Followers for Likes must be a Number",
IF(AND($AK$3, NOT(ISBLANK(O400)), NOT(ISNUMBER(O400))), "Changes to Followers for Disikes must be a Number",
IF(AND($AL$3, NOT(ISBLANK(P400)), NOT(ISNUMBER(P400))), "Changes to Followers for Shares must be a Number",
IF(AND($AM$3, NOT(ISBLANK(Q400)), NOT(ISNUMBER(Q400))), "Changes to Followers for Flags must be a Number",
IF(AND($AJ$3, NOT(ISBLANK(R400)), NOT(ISNUMBER(R400))), "Changes to Credibility for Likes must be a Number",
IF(AND($AK$3, NOT(ISBLANK(S400)), NOT(ISNUMBER(S400))), "Changes to Credibility for Disikes must be a Number",
IF(AND($AL$3, NOT(ISBLANK(T400)), NOT(ISNUMBER(T400))), "Changes to Credibility for Shares must be a Number",
IF(AND($AM$3, NOT(ISBLANK(U400)), NOT(ISNUMBER(U400))), "Changes to Credibility for Flags must be a Number",
IF(AND($AJ$3, NOT(ISBLANK(V400)), NOT(ISNUMBER(V400))), "Number of Likes must be a Number",
IF(AND($AK$3, NOT(ISBLANK(W400)), NOT(ISNUMBER(W400))), "Number of Disikes must be a Number",
IF(AND($AL$3, NOT(ISBLANK(X400)), NOT(ISNUMBER(X400))), "Number of Shares must be a Number",
IF(AND($AM$3, NOT(ISBLANK(Y400)), NOT(ISNUMBER(Y400))), "Number of Flags must be a Number",
IF(AND($AJ$3, NOT(ISBLANK(V400)), V400&lt;0), "Number of Likes cannot be Negative",
IF(AND($AK$3, NOT(ISBLANK(W400)), W400&lt;0), "Number of Disikes cannot be Negative",
IF(AND($AL$3, NOT(ISBLANK(X400)), X400&lt;0), "Number of Shares cannot be Negative",
IF(AND($AM$3, NOT(ISBLANK(Y400)), Y400&lt;0), "Number of Flags cannot be Negative",
IF(AND(CONCATENATE(Z400:AH400)&lt;&gt;"", Z400=""), "Missing 1st Comment Source Name",
IF(AND(CONCATENATE(Z400:AH400)&lt;&gt;"", AB400=""), "Missing 1st Comment Message",
IF(AND($AJ$3, CONCATENATE(Z400:AH400)&lt;&gt;"", AG400=""), "Missing 1st Comment Likes",
IF(AND($AK$3, CONCATENATE(Z400:AH400)&lt;&gt;"", AH400=""), "Missing 1st Comment Dislikes",
IF(AND(CONCATENATE(Z401:AH401)&lt;&gt;"", Z401=""), "Missing 2nd Comment Source Name",
IF(AND(CONCATENATE(Z401:AH401)&lt;&gt;"", AB401=""), "Missing 2nd Comment Message",
IF(AND($AJ$3, CONCATENATE(Z401:AH401)&lt;&gt;"", AG401=""), "Missing 2nd Comment Likes",
IF(AND($AK$3, CONCATENATE(Z401:AH401)&lt;&gt;"", AH401=""), "Missing 2nd Comment Dislikes",
IF(AND(CONCATENATE(Z402:AH402)&lt;&gt;"", Z402=""), "Missing 3rd Comment Source Name",
IF(AND(CONCATENATE(Z402:AH402)&lt;&gt;"", AB402=""), "Missing 3rd Comment Message",
IF(AND($AJ$3, CONCATENATE(Z402:AH402)&lt;&gt;"", AG402=""), "Missing 3rd Comment Likes",
IF(AND($AK$3, CONCATENATE(Z402:AH402)&lt;&gt;"", AH402=""), "Missing 3rd Comment Dislikes", "Valid"
)))))))))))))))))))))))))))))))))</f>
        <v>Unused</v>
      </c>
      <c r="C400" s="246"/>
      <c r="D400" s="297" t="s">
        <v>1357</v>
      </c>
      <c r="E400" s="298"/>
      <c r="F400" s="246"/>
      <c r="G400" s="246"/>
      <c r="H400" s="249"/>
      <c r="I400" s="298"/>
      <c r="J400" s="246"/>
      <c r="K400" s="246"/>
      <c r="L400" s="249"/>
      <c r="M400" s="300"/>
      <c r="N400" s="301"/>
      <c r="O400" s="302"/>
      <c r="P400" s="302"/>
      <c r="Q400" s="303"/>
      <c r="R400" s="304"/>
      <c r="S400" s="302"/>
      <c r="T400" s="302"/>
      <c r="U400" s="303"/>
      <c r="V400" s="304"/>
      <c r="W400" s="302"/>
      <c r="X400" s="302"/>
      <c r="Y400" s="305"/>
      <c r="Z400" s="306"/>
      <c r="AA400" s="249"/>
      <c r="AB400" s="300"/>
      <c r="AC400" s="246"/>
      <c r="AD400" s="246"/>
      <c r="AE400" s="246"/>
      <c r="AF400" s="249"/>
      <c r="AG400" s="307"/>
      <c r="AH400" s="326"/>
      <c r="AI400" s="56"/>
      <c r="AJ400" s="56"/>
      <c r="AK400" s="56"/>
      <c r="AL400" s="56"/>
      <c r="AM400" s="56"/>
      <c r="AN400" s="56"/>
      <c r="AO400" s="56"/>
      <c r="AP400" s="56"/>
      <c r="AQ400" s="56"/>
    </row>
    <row r="401" ht="22.5" customHeight="1">
      <c r="B401" s="277"/>
      <c r="D401" s="309"/>
      <c r="E401" s="277"/>
      <c r="H401" s="273"/>
      <c r="I401" s="277"/>
      <c r="L401" s="273"/>
      <c r="M401" s="277"/>
      <c r="N401" s="279"/>
      <c r="O401" s="280"/>
      <c r="P401" s="280"/>
      <c r="Q401" s="281"/>
      <c r="R401" s="282"/>
      <c r="S401" s="280"/>
      <c r="T401" s="280"/>
      <c r="U401" s="281"/>
      <c r="V401" s="282"/>
      <c r="W401" s="280"/>
      <c r="X401" s="280"/>
      <c r="Y401" s="283"/>
      <c r="Z401" s="310"/>
      <c r="AA401" s="273"/>
      <c r="AB401" s="311"/>
      <c r="AF401" s="273"/>
      <c r="AG401" s="312"/>
      <c r="AH401" s="313"/>
      <c r="AI401" s="56"/>
      <c r="AJ401" s="56"/>
      <c r="AK401" s="56"/>
      <c r="AL401" s="56"/>
      <c r="AM401" s="56"/>
      <c r="AN401" s="56"/>
      <c r="AO401" s="56"/>
      <c r="AP401" s="56"/>
      <c r="AQ401" s="56"/>
    </row>
    <row r="402" ht="22.5" customHeight="1">
      <c r="B402" s="253"/>
      <c r="C402" s="254"/>
      <c r="D402" s="314"/>
      <c r="E402" s="253"/>
      <c r="F402" s="254"/>
      <c r="G402" s="254"/>
      <c r="H402" s="256"/>
      <c r="I402" s="253"/>
      <c r="J402" s="254"/>
      <c r="K402" s="254"/>
      <c r="L402" s="256"/>
      <c r="M402" s="253"/>
      <c r="N402" s="288"/>
      <c r="O402" s="289"/>
      <c r="P402" s="289"/>
      <c r="Q402" s="290"/>
      <c r="R402" s="291"/>
      <c r="S402" s="289"/>
      <c r="T402" s="289"/>
      <c r="U402" s="290"/>
      <c r="V402" s="291"/>
      <c r="W402" s="289"/>
      <c r="X402" s="289"/>
      <c r="Y402" s="292"/>
      <c r="Z402" s="315"/>
      <c r="AA402" s="256"/>
      <c r="AB402" s="316"/>
      <c r="AC402" s="254"/>
      <c r="AD402" s="254"/>
      <c r="AE402" s="254"/>
      <c r="AF402" s="256"/>
      <c r="AG402" s="317"/>
      <c r="AH402" s="318"/>
      <c r="AI402" s="56"/>
      <c r="AJ402" s="56"/>
      <c r="AK402" s="56"/>
      <c r="AL402" s="56"/>
      <c r="AM402" s="56"/>
      <c r="AN402" s="56"/>
      <c r="AO402" s="56"/>
      <c r="AP402" s="56"/>
      <c r="AQ402" s="56"/>
    </row>
    <row r="403" ht="22.5" customHeight="1">
      <c r="B403" s="261" t="str">
        <f>IF(ISBLANK(D403), "Missing ID",
IF(CONCATENATE(E403:AG405)="", "Unused",
IF(AND(ISBLANK(E403), ISBLANK(I403)), "Missing Headline and Content",
IF(ISBLANK(M403), "Missing Is True",
IF(AND(M403&lt;&gt;"Yes", M403&lt;&gt;"No"), "Is True must be Yes or No",
IF(AND($AJ$3, NOT(ISBLANK(N403)), NOT(ISNUMBER(N403))), "Changes to Followers for Likes must be a Number",
IF(AND($AK$3, NOT(ISBLANK(O403)), NOT(ISNUMBER(O403))), "Changes to Followers for Disikes must be a Number",
IF(AND($AL$3, NOT(ISBLANK(P403)), NOT(ISNUMBER(P403))), "Changes to Followers for Shares must be a Number",
IF(AND($AM$3, NOT(ISBLANK(Q403)), NOT(ISNUMBER(Q403))), "Changes to Followers for Flags must be a Number",
IF(AND($AJ$3, NOT(ISBLANK(R403)), NOT(ISNUMBER(R403))), "Changes to Credibility for Likes must be a Number",
IF(AND($AK$3, NOT(ISBLANK(S403)), NOT(ISNUMBER(S403))), "Changes to Credibility for Disikes must be a Number",
IF(AND($AL$3, NOT(ISBLANK(T403)), NOT(ISNUMBER(T403))), "Changes to Credibility for Shares must be a Number",
IF(AND($AM$3, NOT(ISBLANK(U403)), NOT(ISNUMBER(U403))), "Changes to Credibility for Flags must be a Number",
IF(AND($AJ$3, NOT(ISBLANK(V403)), NOT(ISNUMBER(V403))), "Number of Likes must be a Number",
IF(AND($AK$3, NOT(ISBLANK(W403)), NOT(ISNUMBER(W403))), "Number of Disikes must be a Number",
IF(AND($AL$3, NOT(ISBLANK(X403)), NOT(ISNUMBER(X403))), "Number of Shares must be a Number",
IF(AND($AM$3, NOT(ISBLANK(Y403)), NOT(ISNUMBER(Y403))), "Number of Flags must be a Number",
IF(AND($AJ$3, NOT(ISBLANK(V403)), V403&lt;0), "Number of Likes cannot be Negative",
IF(AND($AK$3, NOT(ISBLANK(W403)), W403&lt;0), "Number of Disikes cannot be Negative",
IF(AND($AL$3, NOT(ISBLANK(X403)), X403&lt;0), "Number of Shares cannot be Negative",
IF(AND($AM$3, NOT(ISBLANK(Y403)), Y403&lt;0), "Number of Flags cannot be Negative",
IF(AND(CONCATENATE(Z403:AH403)&lt;&gt;"", Z403=""), "Missing 1st Comment Source Name",
IF(AND(CONCATENATE(Z403:AH403)&lt;&gt;"", AB403=""), "Missing 1st Comment Message",
IF(AND($AJ$3, CONCATENATE(Z403:AH403)&lt;&gt;"", AG403=""), "Missing 1st Comment Likes",
IF(AND($AK$3, CONCATENATE(Z403:AH403)&lt;&gt;"", AH403=""), "Missing 1st Comment Dislikes",
IF(AND(CONCATENATE(Z404:AH404)&lt;&gt;"", Z404=""), "Missing 2nd Comment Source Name",
IF(AND(CONCATENATE(Z404:AH404)&lt;&gt;"", AB404=""), "Missing 2nd Comment Message",
IF(AND($AJ$3, CONCATENATE(Z404:AH404)&lt;&gt;"", AG404=""), "Missing 2nd Comment Likes",
IF(AND($AK$3, CONCATENATE(Z404:AH404)&lt;&gt;"", AH404=""), "Missing 2nd Comment Dislikes",
IF(AND(CONCATENATE(Z405:AH405)&lt;&gt;"", Z405=""), "Missing 3rd Comment Source Name",
IF(AND(CONCATENATE(Z405:AH405)&lt;&gt;"", AB405=""), "Missing 3rd Comment Message",
IF(AND($AJ$3, CONCATENATE(Z405:AH405)&lt;&gt;"", AG405=""), "Missing 3rd Comment Likes",
IF(AND($AK$3, CONCATENATE(Z405:AH405)&lt;&gt;"", AH405=""), "Missing 3rd Comment Dislikes", "Valid"
)))))))))))))))))))))))))))))))))</f>
        <v>Unused</v>
      </c>
      <c r="C403" s="246"/>
      <c r="D403" s="262" t="s">
        <v>1358</v>
      </c>
      <c r="E403" s="263"/>
      <c r="F403" s="246"/>
      <c r="G403" s="246"/>
      <c r="H403" s="249"/>
      <c r="I403" s="263"/>
      <c r="J403" s="246"/>
      <c r="K403" s="246"/>
      <c r="L403" s="249"/>
      <c r="M403" s="265"/>
      <c r="N403" s="319"/>
      <c r="O403" s="320"/>
      <c r="P403" s="320"/>
      <c r="Q403" s="321"/>
      <c r="R403" s="322"/>
      <c r="S403" s="320"/>
      <c r="T403" s="320"/>
      <c r="U403" s="321"/>
      <c r="V403" s="322"/>
      <c r="W403" s="320"/>
      <c r="X403" s="320"/>
      <c r="Y403" s="323"/>
      <c r="Z403" s="271"/>
      <c r="AA403" s="249"/>
      <c r="AB403" s="265"/>
      <c r="AC403" s="246"/>
      <c r="AD403" s="246"/>
      <c r="AE403" s="246"/>
      <c r="AF403" s="249"/>
      <c r="AG403" s="274"/>
      <c r="AH403" s="327"/>
      <c r="AI403" s="56"/>
      <c r="AJ403" s="56"/>
      <c r="AK403" s="56"/>
      <c r="AL403" s="56"/>
      <c r="AM403" s="56"/>
      <c r="AN403" s="56"/>
      <c r="AO403" s="56"/>
      <c r="AP403" s="56"/>
      <c r="AQ403" s="56"/>
    </row>
    <row r="404" ht="22.5" customHeight="1">
      <c r="B404" s="277"/>
      <c r="D404" s="278"/>
      <c r="E404" s="277"/>
      <c r="H404" s="273"/>
      <c r="I404" s="277"/>
      <c r="L404" s="273"/>
      <c r="M404" s="277"/>
      <c r="N404" s="279"/>
      <c r="O404" s="280"/>
      <c r="P404" s="280"/>
      <c r="Q404" s="281"/>
      <c r="R404" s="282"/>
      <c r="S404" s="280"/>
      <c r="T404" s="280"/>
      <c r="U404" s="281"/>
      <c r="V404" s="282"/>
      <c r="W404" s="280"/>
      <c r="X404" s="280"/>
      <c r="Y404" s="283"/>
      <c r="Z404" s="284"/>
      <c r="AA404" s="273"/>
      <c r="AB404" s="272"/>
      <c r="AF404" s="273"/>
      <c r="AG404" s="285"/>
      <c r="AH404" s="325"/>
      <c r="AI404" s="56"/>
      <c r="AJ404" s="56"/>
      <c r="AK404" s="56"/>
      <c r="AL404" s="56"/>
      <c r="AM404" s="56"/>
      <c r="AN404" s="56"/>
      <c r="AO404" s="56"/>
      <c r="AP404" s="56"/>
      <c r="AQ404" s="56"/>
    </row>
    <row r="405" ht="22.5" customHeight="1">
      <c r="B405" s="253"/>
      <c r="C405" s="254"/>
      <c r="D405" s="287"/>
      <c r="E405" s="253"/>
      <c r="F405" s="254"/>
      <c r="G405" s="254"/>
      <c r="H405" s="256"/>
      <c r="I405" s="253"/>
      <c r="J405" s="254"/>
      <c r="K405" s="254"/>
      <c r="L405" s="256"/>
      <c r="M405" s="253"/>
      <c r="N405" s="288"/>
      <c r="O405" s="289"/>
      <c r="P405" s="289"/>
      <c r="Q405" s="290"/>
      <c r="R405" s="291"/>
      <c r="S405" s="289"/>
      <c r="T405" s="289"/>
      <c r="U405" s="290"/>
      <c r="V405" s="291"/>
      <c r="W405" s="289"/>
      <c r="X405" s="289"/>
      <c r="Y405" s="292"/>
      <c r="Z405" s="293"/>
      <c r="AA405" s="256"/>
      <c r="AB405" s="294"/>
      <c r="AC405" s="254"/>
      <c r="AD405" s="254"/>
      <c r="AE405" s="254"/>
      <c r="AF405" s="256"/>
      <c r="AG405" s="295"/>
      <c r="AH405" s="324"/>
      <c r="AI405" s="56"/>
      <c r="AJ405" s="56"/>
      <c r="AK405" s="56"/>
      <c r="AL405" s="56"/>
      <c r="AM405" s="56"/>
      <c r="AN405" s="56"/>
      <c r="AO405" s="56"/>
      <c r="AP405" s="56"/>
      <c r="AQ405" s="56"/>
    </row>
    <row r="406" ht="22.5" customHeight="1">
      <c r="B406" s="261" t="str">
        <f>IF(ISBLANK(D406), "Missing ID",
IF(CONCATENATE(E406:AG408)="", "Unused",
IF(AND(ISBLANK(E406), ISBLANK(I406)), "Missing Headline and Content",
IF(ISBLANK(M406), "Missing Is True",
IF(AND(M406&lt;&gt;"Yes", M406&lt;&gt;"No"), "Is True must be Yes or No",
IF(AND($AJ$3, NOT(ISBLANK(N406)), NOT(ISNUMBER(N406))), "Changes to Followers for Likes must be a Number",
IF(AND($AK$3, NOT(ISBLANK(O406)), NOT(ISNUMBER(O406))), "Changes to Followers for Disikes must be a Number",
IF(AND($AL$3, NOT(ISBLANK(P406)), NOT(ISNUMBER(P406))), "Changes to Followers for Shares must be a Number",
IF(AND($AM$3, NOT(ISBLANK(Q406)), NOT(ISNUMBER(Q406))), "Changes to Followers for Flags must be a Number",
IF(AND($AJ$3, NOT(ISBLANK(R406)), NOT(ISNUMBER(R406))), "Changes to Credibility for Likes must be a Number",
IF(AND($AK$3, NOT(ISBLANK(S406)), NOT(ISNUMBER(S406))), "Changes to Credibility for Disikes must be a Number",
IF(AND($AL$3, NOT(ISBLANK(T406)), NOT(ISNUMBER(T406))), "Changes to Credibility for Shares must be a Number",
IF(AND($AM$3, NOT(ISBLANK(U406)), NOT(ISNUMBER(U406))), "Changes to Credibility for Flags must be a Number",
IF(AND($AJ$3, NOT(ISBLANK(V406)), NOT(ISNUMBER(V406))), "Number of Likes must be a Number",
IF(AND($AK$3, NOT(ISBLANK(W406)), NOT(ISNUMBER(W406))), "Number of Disikes must be a Number",
IF(AND($AL$3, NOT(ISBLANK(X406)), NOT(ISNUMBER(X406))), "Number of Shares must be a Number",
IF(AND($AM$3, NOT(ISBLANK(Y406)), NOT(ISNUMBER(Y406))), "Number of Flags must be a Number",
IF(AND($AJ$3, NOT(ISBLANK(V406)), V406&lt;0), "Number of Likes cannot be Negative",
IF(AND($AK$3, NOT(ISBLANK(W406)), W406&lt;0), "Number of Disikes cannot be Negative",
IF(AND($AL$3, NOT(ISBLANK(X406)), X406&lt;0), "Number of Shares cannot be Negative",
IF(AND($AM$3, NOT(ISBLANK(Y406)), Y406&lt;0), "Number of Flags cannot be Negative",
IF(AND(CONCATENATE(Z406:AH406)&lt;&gt;"", Z406=""), "Missing 1st Comment Source Name",
IF(AND(CONCATENATE(Z406:AH406)&lt;&gt;"", AB406=""), "Missing 1st Comment Message",
IF(AND($AJ$3, CONCATENATE(Z406:AH406)&lt;&gt;"", AG406=""), "Missing 1st Comment Likes",
IF(AND($AK$3, CONCATENATE(Z406:AH406)&lt;&gt;"", AH406=""), "Missing 1st Comment Dislikes",
IF(AND(CONCATENATE(Z407:AH407)&lt;&gt;"", Z407=""), "Missing 2nd Comment Source Name",
IF(AND(CONCATENATE(Z407:AH407)&lt;&gt;"", AB407=""), "Missing 2nd Comment Message",
IF(AND($AJ$3, CONCATENATE(Z407:AH407)&lt;&gt;"", AG407=""), "Missing 2nd Comment Likes",
IF(AND($AK$3, CONCATENATE(Z407:AH407)&lt;&gt;"", AH407=""), "Missing 2nd Comment Dislikes",
IF(AND(CONCATENATE(Z408:AH408)&lt;&gt;"", Z408=""), "Missing 3rd Comment Source Name",
IF(AND(CONCATENATE(Z408:AH408)&lt;&gt;"", AB408=""), "Missing 3rd Comment Message",
IF(AND($AJ$3, CONCATENATE(Z408:AH408)&lt;&gt;"", AG408=""), "Missing 3rd Comment Likes",
IF(AND($AK$3, CONCATENATE(Z408:AH408)&lt;&gt;"", AH408=""), "Missing 3rd Comment Dislikes", "Valid"
)))))))))))))))))))))))))))))))))</f>
        <v>Unused</v>
      </c>
      <c r="C406" s="246"/>
      <c r="D406" s="297" t="s">
        <v>1359</v>
      </c>
      <c r="E406" s="298"/>
      <c r="F406" s="246"/>
      <c r="G406" s="246"/>
      <c r="H406" s="249"/>
      <c r="I406" s="298"/>
      <c r="J406" s="246"/>
      <c r="K406" s="246"/>
      <c r="L406" s="249"/>
      <c r="M406" s="300"/>
      <c r="N406" s="301"/>
      <c r="O406" s="302"/>
      <c r="P406" s="302"/>
      <c r="Q406" s="303"/>
      <c r="R406" s="304"/>
      <c r="S406" s="302"/>
      <c r="T406" s="302"/>
      <c r="U406" s="303"/>
      <c r="V406" s="304"/>
      <c r="W406" s="302"/>
      <c r="X406" s="302"/>
      <c r="Y406" s="305"/>
      <c r="Z406" s="306"/>
      <c r="AA406" s="249"/>
      <c r="AB406" s="300"/>
      <c r="AC406" s="246"/>
      <c r="AD406" s="246"/>
      <c r="AE406" s="246"/>
      <c r="AF406" s="249"/>
      <c r="AG406" s="307"/>
      <c r="AH406" s="326"/>
      <c r="AI406" s="56"/>
      <c r="AJ406" s="56"/>
      <c r="AK406" s="56"/>
      <c r="AL406" s="56"/>
      <c r="AM406" s="56"/>
      <c r="AN406" s="56"/>
      <c r="AO406" s="56"/>
      <c r="AP406" s="56"/>
      <c r="AQ406" s="56"/>
    </row>
    <row r="407" ht="22.5" customHeight="1">
      <c r="B407" s="277"/>
      <c r="D407" s="309"/>
      <c r="E407" s="277"/>
      <c r="H407" s="273"/>
      <c r="I407" s="277"/>
      <c r="L407" s="273"/>
      <c r="M407" s="277"/>
      <c r="N407" s="279"/>
      <c r="O407" s="280"/>
      <c r="P407" s="280"/>
      <c r="Q407" s="281"/>
      <c r="R407" s="282"/>
      <c r="S407" s="280"/>
      <c r="T407" s="280"/>
      <c r="U407" s="281"/>
      <c r="V407" s="282"/>
      <c r="W407" s="280"/>
      <c r="X407" s="280"/>
      <c r="Y407" s="283"/>
      <c r="Z407" s="310"/>
      <c r="AA407" s="273"/>
      <c r="AB407" s="311"/>
      <c r="AF407" s="273"/>
      <c r="AG407" s="312"/>
      <c r="AH407" s="313"/>
      <c r="AI407" s="56"/>
      <c r="AJ407" s="56"/>
      <c r="AK407" s="56"/>
      <c r="AL407" s="56"/>
      <c r="AM407" s="56"/>
      <c r="AN407" s="56"/>
      <c r="AO407" s="56"/>
      <c r="AP407" s="56"/>
      <c r="AQ407" s="56"/>
    </row>
    <row r="408" ht="22.5" customHeight="1">
      <c r="B408" s="253"/>
      <c r="C408" s="254"/>
      <c r="D408" s="314"/>
      <c r="E408" s="253"/>
      <c r="F408" s="254"/>
      <c r="G408" s="254"/>
      <c r="H408" s="256"/>
      <c r="I408" s="253"/>
      <c r="J408" s="254"/>
      <c r="K408" s="254"/>
      <c r="L408" s="256"/>
      <c r="M408" s="253"/>
      <c r="N408" s="288"/>
      <c r="O408" s="289"/>
      <c r="P408" s="289"/>
      <c r="Q408" s="290"/>
      <c r="R408" s="291"/>
      <c r="S408" s="289"/>
      <c r="T408" s="289"/>
      <c r="U408" s="290"/>
      <c r="V408" s="291"/>
      <c r="W408" s="289"/>
      <c r="X408" s="289"/>
      <c r="Y408" s="292"/>
      <c r="Z408" s="315"/>
      <c r="AA408" s="256"/>
      <c r="AB408" s="316"/>
      <c r="AC408" s="254"/>
      <c r="AD408" s="254"/>
      <c r="AE408" s="254"/>
      <c r="AF408" s="256"/>
      <c r="AG408" s="317"/>
      <c r="AH408" s="318"/>
      <c r="AI408" s="56"/>
      <c r="AJ408" s="56"/>
      <c r="AK408" s="56"/>
      <c r="AL408" s="56"/>
      <c r="AM408" s="56"/>
      <c r="AN408" s="56"/>
      <c r="AO408" s="56"/>
      <c r="AP408" s="56"/>
      <c r="AQ408" s="56"/>
    </row>
    <row r="409" ht="22.5" customHeight="1">
      <c r="B409" s="261" t="str">
        <f>IF(ISBLANK(D409), "Missing ID",
IF(CONCATENATE(E409:AG411)="", "Unused",
IF(AND(ISBLANK(E409), ISBLANK(I409)), "Missing Headline and Content",
IF(ISBLANK(M409), "Missing Is True",
IF(AND(M409&lt;&gt;"Yes", M409&lt;&gt;"No"), "Is True must be Yes or No",
IF(AND($AJ$3, NOT(ISBLANK(N409)), NOT(ISNUMBER(N409))), "Changes to Followers for Likes must be a Number",
IF(AND($AK$3, NOT(ISBLANK(O409)), NOT(ISNUMBER(O409))), "Changes to Followers for Disikes must be a Number",
IF(AND($AL$3, NOT(ISBLANK(P409)), NOT(ISNUMBER(P409))), "Changes to Followers for Shares must be a Number",
IF(AND($AM$3, NOT(ISBLANK(Q409)), NOT(ISNUMBER(Q409))), "Changes to Followers for Flags must be a Number",
IF(AND($AJ$3, NOT(ISBLANK(R409)), NOT(ISNUMBER(R409))), "Changes to Credibility for Likes must be a Number",
IF(AND($AK$3, NOT(ISBLANK(S409)), NOT(ISNUMBER(S409))), "Changes to Credibility for Disikes must be a Number",
IF(AND($AL$3, NOT(ISBLANK(T409)), NOT(ISNUMBER(T409))), "Changes to Credibility for Shares must be a Number",
IF(AND($AM$3, NOT(ISBLANK(U409)), NOT(ISNUMBER(U409))), "Changes to Credibility for Flags must be a Number",
IF(AND($AJ$3, NOT(ISBLANK(V409)), NOT(ISNUMBER(V409))), "Number of Likes must be a Number",
IF(AND($AK$3, NOT(ISBLANK(W409)), NOT(ISNUMBER(W409))), "Number of Disikes must be a Number",
IF(AND($AL$3, NOT(ISBLANK(X409)), NOT(ISNUMBER(X409))), "Number of Shares must be a Number",
IF(AND($AM$3, NOT(ISBLANK(Y409)), NOT(ISNUMBER(Y409))), "Number of Flags must be a Number",
IF(AND($AJ$3, NOT(ISBLANK(V409)), V409&lt;0), "Number of Likes cannot be Negative",
IF(AND($AK$3, NOT(ISBLANK(W409)), W409&lt;0), "Number of Disikes cannot be Negative",
IF(AND($AL$3, NOT(ISBLANK(X409)), X409&lt;0), "Number of Shares cannot be Negative",
IF(AND($AM$3, NOT(ISBLANK(Y409)), Y409&lt;0), "Number of Flags cannot be Negative",
IF(AND(CONCATENATE(Z409:AH409)&lt;&gt;"", Z409=""), "Missing 1st Comment Source Name",
IF(AND(CONCATENATE(Z409:AH409)&lt;&gt;"", AB409=""), "Missing 1st Comment Message",
IF(AND($AJ$3, CONCATENATE(Z409:AH409)&lt;&gt;"", AG409=""), "Missing 1st Comment Likes",
IF(AND($AK$3, CONCATENATE(Z409:AH409)&lt;&gt;"", AH409=""), "Missing 1st Comment Dislikes",
IF(AND(CONCATENATE(Z410:AH410)&lt;&gt;"", Z410=""), "Missing 2nd Comment Source Name",
IF(AND(CONCATENATE(Z410:AH410)&lt;&gt;"", AB410=""), "Missing 2nd Comment Message",
IF(AND($AJ$3, CONCATENATE(Z410:AH410)&lt;&gt;"", AG410=""), "Missing 2nd Comment Likes",
IF(AND($AK$3, CONCATENATE(Z410:AH410)&lt;&gt;"", AH410=""), "Missing 2nd Comment Dislikes",
IF(AND(CONCATENATE(Z411:AH411)&lt;&gt;"", Z411=""), "Missing 3rd Comment Source Name",
IF(AND(CONCATENATE(Z411:AH411)&lt;&gt;"", AB411=""), "Missing 3rd Comment Message",
IF(AND($AJ$3, CONCATENATE(Z411:AH411)&lt;&gt;"", AG411=""), "Missing 3rd Comment Likes",
IF(AND($AK$3, CONCATENATE(Z411:AH411)&lt;&gt;"", AH411=""), "Missing 3rd Comment Dislikes", "Valid"
)))))))))))))))))))))))))))))))))</f>
        <v>Unused</v>
      </c>
      <c r="C409" s="246"/>
      <c r="D409" s="262" t="s">
        <v>1360</v>
      </c>
      <c r="E409" s="263"/>
      <c r="F409" s="246"/>
      <c r="G409" s="246"/>
      <c r="H409" s="249"/>
      <c r="I409" s="263"/>
      <c r="J409" s="246"/>
      <c r="K409" s="246"/>
      <c r="L409" s="249"/>
      <c r="M409" s="265"/>
      <c r="N409" s="319"/>
      <c r="O409" s="320"/>
      <c r="P409" s="320"/>
      <c r="Q409" s="321"/>
      <c r="R409" s="322"/>
      <c r="S409" s="320"/>
      <c r="T409" s="320"/>
      <c r="U409" s="321"/>
      <c r="V409" s="322"/>
      <c r="W409" s="320"/>
      <c r="X409" s="320"/>
      <c r="Y409" s="323"/>
      <c r="Z409" s="271"/>
      <c r="AA409" s="249"/>
      <c r="AB409" s="265"/>
      <c r="AC409" s="246"/>
      <c r="AD409" s="246"/>
      <c r="AE409" s="246"/>
      <c r="AF409" s="249"/>
      <c r="AG409" s="274"/>
      <c r="AH409" s="327"/>
      <c r="AI409" s="56"/>
      <c r="AJ409" s="56"/>
      <c r="AK409" s="56"/>
      <c r="AL409" s="56"/>
      <c r="AM409" s="56"/>
      <c r="AN409" s="56"/>
      <c r="AO409" s="56"/>
      <c r="AP409" s="56"/>
      <c r="AQ409" s="56"/>
    </row>
    <row r="410" ht="22.5" customHeight="1">
      <c r="B410" s="277"/>
      <c r="D410" s="278"/>
      <c r="E410" s="277"/>
      <c r="H410" s="273"/>
      <c r="I410" s="277"/>
      <c r="L410" s="273"/>
      <c r="M410" s="277"/>
      <c r="N410" s="279"/>
      <c r="O410" s="280"/>
      <c r="P410" s="280"/>
      <c r="Q410" s="281"/>
      <c r="R410" s="282"/>
      <c r="S410" s="280"/>
      <c r="T410" s="280"/>
      <c r="U410" s="281"/>
      <c r="V410" s="282"/>
      <c r="W410" s="280"/>
      <c r="X410" s="280"/>
      <c r="Y410" s="283"/>
      <c r="Z410" s="284"/>
      <c r="AA410" s="273"/>
      <c r="AB410" s="272"/>
      <c r="AF410" s="273"/>
      <c r="AG410" s="285"/>
      <c r="AH410" s="325"/>
      <c r="AI410" s="56"/>
      <c r="AJ410" s="56"/>
      <c r="AK410" s="56"/>
      <c r="AL410" s="56"/>
      <c r="AM410" s="56"/>
      <c r="AN410" s="56"/>
      <c r="AO410" s="56"/>
      <c r="AP410" s="56"/>
      <c r="AQ410" s="56"/>
    </row>
    <row r="411" ht="22.5" customHeight="1">
      <c r="B411" s="253"/>
      <c r="C411" s="254"/>
      <c r="D411" s="287"/>
      <c r="E411" s="253"/>
      <c r="F411" s="254"/>
      <c r="G411" s="254"/>
      <c r="H411" s="256"/>
      <c r="I411" s="253"/>
      <c r="J411" s="254"/>
      <c r="K411" s="254"/>
      <c r="L411" s="256"/>
      <c r="M411" s="253"/>
      <c r="N411" s="288"/>
      <c r="O411" s="289"/>
      <c r="P411" s="289"/>
      <c r="Q411" s="290"/>
      <c r="R411" s="291"/>
      <c r="S411" s="289"/>
      <c r="T411" s="289"/>
      <c r="U411" s="290"/>
      <c r="V411" s="291"/>
      <c r="W411" s="289"/>
      <c r="X411" s="289"/>
      <c r="Y411" s="292"/>
      <c r="Z411" s="293"/>
      <c r="AA411" s="256"/>
      <c r="AB411" s="294"/>
      <c r="AC411" s="254"/>
      <c r="AD411" s="254"/>
      <c r="AE411" s="254"/>
      <c r="AF411" s="256"/>
      <c r="AG411" s="295"/>
      <c r="AH411" s="324"/>
      <c r="AI411" s="56"/>
      <c r="AJ411" s="56"/>
      <c r="AK411" s="56"/>
      <c r="AL411" s="56"/>
      <c r="AM411" s="56"/>
      <c r="AN411" s="56"/>
      <c r="AO411" s="56"/>
      <c r="AP411" s="56"/>
      <c r="AQ411" s="56"/>
    </row>
    <row r="412" ht="22.5" customHeight="1">
      <c r="B412" s="261" t="str">
        <f>IF(ISBLANK(D412), "Missing ID",
IF(CONCATENATE(E412:AG414)="", "Unused",
IF(AND(ISBLANK(E412), ISBLANK(I412)), "Missing Headline and Content",
IF(ISBLANK(M412), "Missing Is True",
IF(AND(M412&lt;&gt;"Yes", M412&lt;&gt;"No"), "Is True must be Yes or No",
IF(AND($AJ$3, NOT(ISBLANK(N412)), NOT(ISNUMBER(N412))), "Changes to Followers for Likes must be a Number",
IF(AND($AK$3, NOT(ISBLANK(O412)), NOT(ISNUMBER(O412))), "Changes to Followers for Disikes must be a Number",
IF(AND($AL$3, NOT(ISBLANK(P412)), NOT(ISNUMBER(P412))), "Changes to Followers for Shares must be a Number",
IF(AND($AM$3, NOT(ISBLANK(Q412)), NOT(ISNUMBER(Q412))), "Changes to Followers for Flags must be a Number",
IF(AND($AJ$3, NOT(ISBLANK(R412)), NOT(ISNUMBER(R412))), "Changes to Credibility for Likes must be a Number",
IF(AND($AK$3, NOT(ISBLANK(S412)), NOT(ISNUMBER(S412))), "Changes to Credibility for Disikes must be a Number",
IF(AND($AL$3, NOT(ISBLANK(T412)), NOT(ISNUMBER(T412))), "Changes to Credibility for Shares must be a Number",
IF(AND($AM$3, NOT(ISBLANK(U412)), NOT(ISNUMBER(U412))), "Changes to Credibility for Flags must be a Number",
IF(AND($AJ$3, NOT(ISBLANK(V412)), NOT(ISNUMBER(V412))), "Number of Likes must be a Number",
IF(AND($AK$3, NOT(ISBLANK(W412)), NOT(ISNUMBER(W412))), "Number of Disikes must be a Number",
IF(AND($AL$3, NOT(ISBLANK(X412)), NOT(ISNUMBER(X412))), "Number of Shares must be a Number",
IF(AND($AM$3, NOT(ISBLANK(Y412)), NOT(ISNUMBER(Y412))), "Number of Flags must be a Number",
IF(AND($AJ$3, NOT(ISBLANK(V412)), V412&lt;0), "Number of Likes cannot be Negative",
IF(AND($AK$3, NOT(ISBLANK(W412)), W412&lt;0), "Number of Disikes cannot be Negative",
IF(AND($AL$3, NOT(ISBLANK(X412)), X412&lt;0), "Number of Shares cannot be Negative",
IF(AND($AM$3, NOT(ISBLANK(Y412)), Y412&lt;0), "Number of Flags cannot be Negative",
IF(AND(CONCATENATE(Z412:AH412)&lt;&gt;"", Z412=""), "Missing 1st Comment Source Name",
IF(AND(CONCATENATE(Z412:AH412)&lt;&gt;"", AB412=""), "Missing 1st Comment Message",
IF(AND($AJ$3, CONCATENATE(Z412:AH412)&lt;&gt;"", AG412=""), "Missing 1st Comment Likes",
IF(AND($AK$3, CONCATENATE(Z412:AH412)&lt;&gt;"", AH412=""), "Missing 1st Comment Dislikes",
IF(AND(CONCATENATE(Z413:AH413)&lt;&gt;"", Z413=""), "Missing 2nd Comment Source Name",
IF(AND(CONCATENATE(Z413:AH413)&lt;&gt;"", AB413=""), "Missing 2nd Comment Message",
IF(AND($AJ$3, CONCATENATE(Z413:AH413)&lt;&gt;"", AG413=""), "Missing 2nd Comment Likes",
IF(AND($AK$3, CONCATENATE(Z413:AH413)&lt;&gt;"", AH413=""), "Missing 2nd Comment Dislikes",
IF(AND(CONCATENATE(Z414:AH414)&lt;&gt;"", Z414=""), "Missing 3rd Comment Source Name",
IF(AND(CONCATENATE(Z414:AH414)&lt;&gt;"", AB414=""), "Missing 3rd Comment Message",
IF(AND($AJ$3, CONCATENATE(Z414:AH414)&lt;&gt;"", AG414=""), "Missing 3rd Comment Likes",
IF(AND($AK$3, CONCATENATE(Z414:AH414)&lt;&gt;"", AH414=""), "Missing 3rd Comment Dislikes", "Valid"
)))))))))))))))))))))))))))))))))</f>
        <v>Unused</v>
      </c>
      <c r="C412" s="246"/>
      <c r="D412" s="297" t="s">
        <v>1361</v>
      </c>
      <c r="E412" s="298"/>
      <c r="F412" s="246"/>
      <c r="G412" s="246"/>
      <c r="H412" s="249"/>
      <c r="I412" s="298"/>
      <c r="J412" s="246"/>
      <c r="K412" s="246"/>
      <c r="L412" s="249"/>
      <c r="M412" s="300"/>
      <c r="N412" s="301"/>
      <c r="O412" s="302"/>
      <c r="P412" s="302"/>
      <c r="Q412" s="303"/>
      <c r="R412" s="304"/>
      <c r="S412" s="302"/>
      <c r="T412" s="302"/>
      <c r="U412" s="303"/>
      <c r="V412" s="304"/>
      <c r="W412" s="302"/>
      <c r="X412" s="302"/>
      <c r="Y412" s="305"/>
      <c r="Z412" s="306"/>
      <c r="AA412" s="249"/>
      <c r="AB412" s="300"/>
      <c r="AC412" s="246"/>
      <c r="AD412" s="246"/>
      <c r="AE412" s="246"/>
      <c r="AF412" s="249"/>
      <c r="AG412" s="307"/>
      <c r="AH412" s="326"/>
      <c r="AI412" s="56"/>
      <c r="AJ412" s="56"/>
      <c r="AK412" s="56"/>
      <c r="AL412" s="56"/>
      <c r="AM412" s="56"/>
      <c r="AN412" s="56"/>
      <c r="AO412" s="56"/>
      <c r="AP412" s="56"/>
      <c r="AQ412" s="56"/>
    </row>
    <row r="413" ht="22.5" customHeight="1">
      <c r="B413" s="277"/>
      <c r="D413" s="309"/>
      <c r="E413" s="277"/>
      <c r="H413" s="273"/>
      <c r="I413" s="277"/>
      <c r="L413" s="273"/>
      <c r="M413" s="277"/>
      <c r="N413" s="279"/>
      <c r="O413" s="280"/>
      <c r="P413" s="280"/>
      <c r="Q413" s="281"/>
      <c r="R413" s="282"/>
      <c r="S413" s="280"/>
      <c r="T413" s="280"/>
      <c r="U413" s="281"/>
      <c r="V413" s="282"/>
      <c r="W413" s="280"/>
      <c r="X413" s="280"/>
      <c r="Y413" s="283"/>
      <c r="Z413" s="310"/>
      <c r="AA413" s="273"/>
      <c r="AB413" s="311"/>
      <c r="AF413" s="273"/>
      <c r="AG413" s="312"/>
      <c r="AH413" s="313"/>
      <c r="AI413" s="56"/>
      <c r="AJ413" s="56"/>
      <c r="AK413" s="56"/>
      <c r="AL413" s="56"/>
      <c r="AM413" s="56"/>
      <c r="AN413" s="56"/>
      <c r="AO413" s="56"/>
      <c r="AP413" s="56"/>
      <c r="AQ413" s="56"/>
    </row>
    <row r="414" ht="22.5" customHeight="1">
      <c r="B414" s="253"/>
      <c r="C414" s="254"/>
      <c r="D414" s="314"/>
      <c r="E414" s="253"/>
      <c r="F414" s="254"/>
      <c r="G414" s="254"/>
      <c r="H414" s="256"/>
      <c r="I414" s="253"/>
      <c r="J414" s="254"/>
      <c r="K414" s="254"/>
      <c r="L414" s="256"/>
      <c r="M414" s="253"/>
      <c r="N414" s="288"/>
      <c r="O414" s="289"/>
      <c r="P414" s="289"/>
      <c r="Q414" s="290"/>
      <c r="R414" s="291"/>
      <c r="S414" s="289"/>
      <c r="T414" s="289"/>
      <c r="U414" s="290"/>
      <c r="V414" s="291"/>
      <c r="W414" s="289"/>
      <c r="X414" s="289"/>
      <c r="Y414" s="292"/>
      <c r="Z414" s="315"/>
      <c r="AA414" s="256"/>
      <c r="AB414" s="316"/>
      <c r="AC414" s="254"/>
      <c r="AD414" s="254"/>
      <c r="AE414" s="254"/>
      <c r="AF414" s="256"/>
      <c r="AG414" s="317"/>
      <c r="AH414" s="318"/>
      <c r="AI414" s="56"/>
      <c r="AJ414" s="56"/>
      <c r="AK414" s="56"/>
      <c r="AL414" s="56"/>
      <c r="AM414" s="56"/>
      <c r="AN414" s="56"/>
      <c r="AO414" s="56"/>
      <c r="AP414" s="56"/>
      <c r="AQ414" s="56"/>
    </row>
    <row r="415" ht="22.5" customHeight="1">
      <c r="B415" s="261" t="str">
        <f>IF(ISBLANK(D415), "Missing ID",
IF(CONCATENATE(E415:AG417)="", "Unused",
IF(AND(ISBLANK(E415), ISBLANK(I415)), "Missing Headline and Content",
IF(ISBLANK(M415), "Missing Is True",
IF(AND(M415&lt;&gt;"Yes", M415&lt;&gt;"No"), "Is True must be Yes or No",
IF(AND($AJ$3, NOT(ISBLANK(N415)), NOT(ISNUMBER(N415))), "Changes to Followers for Likes must be a Number",
IF(AND($AK$3, NOT(ISBLANK(O415)), NOT(ISNUMBER(O415))), "Changes to Followers for Disikes must be a Number",
IF(AND($AL$3, NOT(ISBLANK(P415)), NOT(ISNUMBER(P415))), "Changes to Followers for Shares must be a Number",
IF(AND($AM$3, NOT(ISBLANK(Q415)), NOT(ISNUMBER(Q415))), "Changes to Followers for Flags must be a Number",
IF(AND($AJ$3, NOT(ISBLANK(R415)), NOT(ISNUMBER(R415))), "Changes to Credibility for Likes must be a Number",
IF(AND($AK$3, NOT(ISBLANK(S415)), NOT(ISNUMBER(S415))), "Changes to Credibility for Disikes must be a Number",
IF(AND($AL$3, NOT(ISBLANK(T415)), NOT(ISNUMBER(T415))), "Changes to Credibility for Shares must be a Number",
IF(AND($AM$3, NOT(ISBLANK(U415)), NOT(ISNUMBER(U415))), "Changes to Credibility for Flags must be a Number",
IF(AND($AJ$3, NOT(ISBLANK(V415)), NOT(ISNUMBER(V415))), "Number of Likes must be a Number",
IF(AND($AK$3, NOT(ISBLANK(W415)), NOT(ISNUMBER(W415))), "Number of Disikes must be a Number",
IF(AND($AL$3, NOT(ISBLANK(X415)), NOT(ISNUMBER(X415))), "Number of Shares must be a Number",
IF(AND($AM$3, NOT(ISBLANK(Y415)), NOT(ISNUMBER(Y415))), "Number of Flags must be a Number",
IF(AND($AJ$3, NOT(ISBLANK(V415)), V415&lt;0), "Number of Likes cannot be Negative",
IF(AND($AK$3, NOT(ISBLANK(W415)), W415&lt;0), "Number of Disikes cannot be Negative",
IF(AND($AL$3, NOT(ISBLANK(X415)), X415&lt;0), "Number of Shares cannot be Negative",
IF(AND($AM$3, NOT(ISBLANK(Y415)), Y415&lt;0), "Number of Flags cannot be Negative",
IF(AND(CONCATENATE(Z415:AH415)&lt;&gt;"", Z415=""), "Missing 1st Comment Source Name",
IF(AND(CONCATENATE(Z415:AH415)&lt;&gt;"", AB415=""), "Missing 1st Comment Message",
IF(AND($AJ$3, CONCATENATE(Z415:AH415)&lt;&gt;"", AG415=""), "Missing 1st Comment Likes",
IF(AND($AK$3, CONCATENATE(Z415:AH415)&lt;&gt;"", AH415=""), "Missing 1st Comment Dislikes",
IF(AND(CONCATENATE(Z416:AH416)&lt;&gt;"", Z416=""), "Missing 2nd Comment Source Name",
IF(AND(CONCATENATE(Z416:AH416)&lt;&gt;"", AB416=""), "Missing 2nd Comment Message",
IF(AND($AJ$3, CONCATENATE(Z416:AH416)&lt;&gt;"", AG416=""), "Missing 2nd Comment Likes",
IF(AND($AK$3, CONCATENATE(Z416:AH416)&lt;&gt;"", AH416=""), "Missing 2nd Comment Dislikes",
IF(AND(CONCATENATE(Z417:AH417)&lt;&gt;"", Z417=""), "Missing 3rd Comment Source Name",
IF(AND(CONCATENATE(Z417:AH417)&lt;&gt;"", AB417=""), "Missing 3rd Comment Message",
IF(AND($AJ$3, CONCATENATE(Z417:AH417)&lt;&gt;"", AG417=""), "Missing 3rd Comment Likes",
IF(AND($AK$3, CONCATENATE(Z417:AH417)&lt;&gt;"", AH417=""), "Missing 3rd Comment Dislikes", "Valid"
)))))))))))))))))))))))))))))))))</f>
        <v>Unused</v>
      </c>
      <c r="C415" s="246"/>
      <c r="D415" s="262" t="s">
        <v>1362</v>
      </c>
      <c r="E415" s="263"/>
      <c r="F415" s="246"/>
      <c r="G415" s="246"/>
      <c r="H415" s="249"/>
      <c r="I415" s="263"/>
      <c r="J415" s="246"/>
      <c r="K415" s="246"/>
      <c r="L415" s="249"/>
      <c r="M415" s="265"/>
      <c r="N415" s="319"/>
      <c r="O415" s="320"/>
      <c r="P415" s="320"/>
      <c r="Q415" s="321"/>
      <c r="R415" s="322"/>
      <c r="S415" s="320"/>
      <c r="T415" s="320"/>
      <c r="U415" s="321"/>
      <c r="V415" s="322"/>
      <c r="W415" s="320"/>
      <c r="X415" s="320"/>
      <c r="Y415" s="323"/>
      <c r="Z415" s="271"/>
      <c r="AA415" s="249"/>
      <c r="AB415" s="265"/>
      <c r="AC415" s="246"/>
      <c r="AD415" s="246"/>
      <c r="AE415" s="246"/>
      <c r="AF415" s="249"/>
      <c r="AG415" s="274"/>
      <c r="AH415" s="327"/>
      <c r="AI415" s="56"/>
      <c r="AJ415" s="56"/>
      <c r="AK415" s="56"/>
      <c r="AL415" s="56"/>
      <c r="AM415" s="56"/>
      <c r="AN415" s="56"/>
      <c r="AO415" s="56"/>
      <c r="AP415" s="56"/>
      <c r="AQ415" s="56"/>
    </row>
    <row r="416" ht="22.5" customHeight="1">
      <c r="B416" s="277"/>
      <c r="D416" s="278"/>
      <c r="E416" s="277"/>
      <c r="H416" s="273"/>
      <c r="I416" s="277"/>
      <c r="L416" s="273"/>
      <c r="M416" s="277"/>
      <c r="N416" s="279"/>
      <c r="O416" s="280"/>
      <c r="P416" s="280"/>
      <c r="Q416" s="281"/>
      <c r="R416" s="282"/>
      <c r="S416" s="280"/>
      <c r="T416" s="280"/>
      <c r="U416" s="281"/>
      <c r="V416" s="282"/>
      <c r="W416" s="280"/>
      <c r="X416" s="280"/>
      <c r="Y416" s="283"/>
      <c r="Z416" s="284"/>
      <c r="AA416" s="273"/>
      <c r="AB416" s="272"/>
      <c r="AF416" s="273"/>
      <c r="AG416" s="285"/>
      <c r="AH416" s="325"/>
      <c r="AI416" s="56"/>
      <c r="AJ416" s="56"/>
      <c r="AK416" s="56"/>
      <c r="AL416" s="56"/>
      <c r="AM416" s="56"/>
      <c r="AN416" s="56"/>
      <c r="AO416" s="56"/>
      <c r="AP416" s="56"/>
      <c r="AQ416" s="56"/>
    </row>
    <row r="417" ht="22.5" customHeight="1">
      <c r="B417" s="253"/>
      <c r="C417" s="254"/>
      <c r="D417" s="287"/>
      <c r="E417" s="253"/>
      <c r="F417" s="254"/>
      <c r="G417" s="254"/>
      <c r="H417" s="256"/>
      <c r="I417" s="253"/>
      <c r="J417" s="254"/>
      <c r="K417" s="254"/>
      <c r="L417" s="256"/>
      <c r="M417" s="253"/>
      <c r="N417" s="288"/>
      <c r="O417" s="289"/>
      <c r="P417" s="289"/>
      <c r="Q417" s="290"/>
      <c r="R417" s="291"/>
      <c r="S417" s="289"/>
      <c r="T417" s="289"/>
      <c r="U417" s="290"/>
      <c r="V417" s="291"/>
      <c r="W417" s="289"/>
      <c r="X417" s="289"/>
      <c r="Y417" s="292"/>
      <c r="Z417" s="293"/>
      <c r="AA417" s="256"/>
      <c r="AB417" s="294"/>
      <c r="AC417" s="254"/>
      <c r="AD417" s="254"/>
      <c r="AE417" s="254"/>
      <c r="AF417" s="256"/>
      <c r="AG417" s="295"/>
      <c r="AH417" s="324"/>
      <c r="AI417" s="56"/>
      <c r="AJ417" s="56"/>
      <c r="AK417" s="56"/>
      <c r="AL417" s="56"/>
      <c r="AM417" s="56"/>
      <c r="AN417" s="56"/>
      <c r="AO417" s="56"/>
      <c r="AP417" s="56"/>
      <c r="AQ417" s="56"/>
    </row>
    <row r="418" ht="22.5" customHeight="1">
      <c r="B418" s="261" t="str">
        <f>IF(ISBLANK(D418), "Missing ID",
IF(CONCATENATE(E418:AG420)="", "Unused",
IF(AND(ISBLANK(E418), ISBLANK(I418)), "Missing Headline and Content",
IF(ISBLANK(M418), "Missing Is True",
IF(AND(M418&lt;&gt;"Yes", M418&lt;&gt;"No"), "Is True must be Yes or No",
IF(AND($AJ$3, NOT(ISBLANK(N418)), NOT(ISNUMBER(N418))), "Changes to Followers for Likes must be a Number",
IF(AND($AK$3, NOT(ISBLANK(O418)), NOT(ISNUMBER(O418))), "Changes to Followers for Disikes must be a Number",
IF(AND($AL$3, NOT(ISBLANK(P418)), NOT(ISNUMBER(P418))), "Changes to Followers for Shares must be a Number",
IF(AND($AM$3, NOT(ISBLANK(Q418)), NOT(ISNUMBER(Q418))), "Changes to Followers for Flags must be a Number",
IF(AND($AJ$3, NOT(ISBLANK(R418)), NOT(ISNUMBER(R418))), "Changes to Credibility for Likes must be a Number",
IF(AND($AK$3, NOT(ISBLANK(S418)), NOT(ISNUMBER(S418))), "Changes to Credibility for Disikes must be a Number",
IF(AND($AL$3, NOT(ISBLANK(T418)), NOT(ISNUMBER(T418))), "Changes to Credibility for Shares must be a Number",
IF(AND($AM$3, NOT(ISBLANK(U418)), NOT(ISNUMBER(U418))), "Changes to Credibility for Flags must be a Number",
IF(AND($AJ$3, NOT(ISBLANK(V418)), NOT(ISNUMBER(V418))), "Number of Likes must be a Number",
IF(AND($AK$3, NOT(ISBLANK(W418)), NOT(ISNUMBER(W418))), "Number of Disikes must be a Number",
IF(AND($AL$3, NOT(ISBLANK(X418)), NOT(ISNUMBER(X418))), "Number of Shares must be a Number",
IF(AND($AM$3, NOT(ISBLANK(Y418)), NOT(ISNUMBER(Y418))), "Number of Flags must be a Number",
IF(AND($AJ$3, NOT(ISBLANK(V418)), V418&lt;0), "Number of Likes cannot be Negative",
IF(AND($AK$3, NOT(ISBLANK(W418)), W418&lt;0), "Number of Disikes cannot be Negative",
IF(AND($AL$3, NOT(ISBLANK(X418)), X418&lt;0), "Number of Shares cannot be Negative",
IF(AND($AM$3, NOT(ISBLANK(Y418)), Y418&lt;0), "Number of Flags cannot be Negative",
IF(AND(CONCATENATE(Z418:AH418)&lt;&gt;"", Z418=""), "Missing 1st Comment Source Name",
IF(AND(CONCATENATE(Z418:AH418)&lt;&gt;"", AB418=""), "Missing 1st Comment Message",
IF(AND($AJ$3, CONCATENATE(Z418:AH418)&lt;&gt;"", AG418=""), "Missing 1st Comment Likes",
IF(AND($AK$3, CONCATENATE(Z418:AH418)&lt;&gt;"", AH418=""), "Missing 1st Comment Dislikes",
IF(AND(CONCATENATE(Z419:AH419)&lt;&gt;"", Z419=""), "Missing 2nd Comment Source Name",
IF(AND(CONCATENATE(Z419:AH419)&lt;&gt;"", AB419=""), "Missing 2nd Comment Message",
IF(AND($AJ$3, CONCATENATE(Z419:AH419)&lt;&gt;"", AG419=""), "Missing 2nd Comment Likes",
IF(AND($AK$3, CONCATENATE(Z419:AH419)&lt;&gt;"", AH419=""), "Missing 2nd Comment Dislikes",
IF(AND(CONCATENATE(Z420:AH420)&lt;&gt;"", Z420=""), "Missing 3rd Comment Source Name",
IF(AND(CONCATENATE(Z420:AH420)&lt;&gt;"", AB420=""), "Missing 3rd Comment Message",
IF(AND($AJ$3, CONCATENATE(Z420:AH420)&lt;&gt;"", AG420=""), "Missing 3rd Comment Likes",
IF(AND($AK$3, CONCATENATE(Z420:AH420)&lt;&gt;"", AH420=""), "Missing 3rd Comment Dislikes", "Valid"
)))))))))))))))))))))))))))))))))</f>
        <v>Unused</v>
      </c>
      <c r="C418" s="246"/>
      <c r="D418" s="297" t="s">
        <v>1363</v>
      </c>
      <c r="E418" s="298"/>
      <c r="F418" s="246"/>
      <c r="G418" s="246"/>
      <c r="H418" s="249"/>
      <c r="I418" s="298"/>
      <c r="J418" s="246"/>
      <c r="K418" s="246"/>
      <c r="L418" s="249"/>
      <c r="M418" s="300"/>
      <c r="N418" s="301"/>
      <c r="O418" s="302"/>
      <c r="P418" s="302"/>
      <c r="Q418" s="303"/>
      <c r="R418" s="304"/>
      <c r="S418" s="302"/>
      <c r="T418" s="302"/>
      <c r="U418" s="303"/>
      <c r="V418" s="304"/>
      <c r="W418" s="302"/>
      <c r="X418" s="302"/>
      <c r="Y418" s="305"/>
      <c r="Z418" s="306"/>
      <c r="AA418" s="249"/>
      <c r="AB418" s="300"/>
      <c r="AC418" s="246"/>
      <c r="AD418" s="246"/>
      <c r="AE418" s="246"/>
      <c r="AF418" s="249"/>
      <c r="AG418" s="307"/>
      <c r="AH418" s="326"/>
      <c r="AI418" s="56"/>
      <c r="AJ418" s="56"/>
      <c r="AK418" s="56"/>
      <c r="AL418" s="56"/>
      <c r="AM418" s="56"/>
      <c r="AN418" s="56"/>
      <c r="AO418" s="56"/>
      <c r="AP418" s="56"/>
      <c r="AQ418" s="56"/>
    </row>
    <row r="419" ht="22.5" customHeight="1">
      <c r="B419" s="277"/>
      <c r="D419" s="309"/>
      <c r="E419" s="277"/>
      <c r="H419" s="273"/>
      <c r="I419" s="277"/>
      <c r="L419" s="273"/>
      <c r="M419" s="277"/>
      <c r="N419" s="279"/>
      <c r="O419" s="280"/>
      <c r="P419" s="280"/>
      <c r="Q419" s="281"/>
      <c r="R419" s="282"/>
      <c r="S419" s="280"/>
      <c r="T419" s="280"/>
      <c r="U419" s="281"/>
      <c r="V419" s="282"/>
      <c r="W419" s="280"/>
      <c r="X419" s="280"/>
      <c r="Y419" s="283"/>
      <c r="Z419" s="310"/>
      <c r="AA419" s="273"/>
      <c r="AB419" s="311"/>
      <c r="AF419" s="273"/>
      <c r="AG419" s="312"/>
      <c r="AH419" s="313"/>
      <c r="AI419" s="56"/>
      <c r="AJ419" s="56"/>
      <c r="AK419" s="56"/>
      <c r="AL419" s="56"/>
      <c r="AM419" s="56"/>
      <c r="AN419" s="56"/>
      <c r="AO419" s="56"/>
      <c r="AP419" s="56"/>
      <c r="AQ419" s="56"/>
    </row>
    <row r="420" ht="22.5" customHeight="1">
      <c r="B420" s="253"/>
      <c r="C420" s="254"/>
      <c r="D420" s="314"/>
      <c r="E420" s="253"/>
      <c r="F420" s="254"/>
      <c r="G420" s="254"/>
      <c r="H420" s="256"/>
      <c r="I420" s="253"/>
      <c r="J420" s="254"/>
      <c r="K420" s="254"/>
      <c r="L420" s="256"/>
      <c r="M420" s="253"/>
      <c r="N420" s="288"/>
      <c r="O420" s="289"/>
      <c r="P420" s="289"/>
      <c r="Q420" s="290"/>
      <c r="R420" s="291"/>
      <c r="S420" s="289"/>
      <c r="T420" s="289"/>
      <c r="U420" s="290"/>
      <c r="V420" s="291"/>
      <c r="W420" s="289"/>
      <c r="X420" s="289"/>
      <c r="Y420" s="292"/>
      <c r="Z420" s="315"/>
      <c r="AA420" s="256"/>
      <c r="AB420" s="316"/>
      <c r="AC420" s="254"/>
      <c r="AD420" s="254"/>
      <c r="AE420" s="254"/>
      <c r="AF420" s="256"/>
      <c r="AG420" s="317"/>
      <c r="AH420" s="318"/>
      <c r="AI420" s="56"/>
      <c r="AJ420" s="56"/>
      <c r="AK420" s="56"/>
      <c r="AL420" s="56"/>
      <c r="AM420" s="56"/>
      <c r="AN420" s="56"/>
      <c r="AO420" s="56"/>
      <c r="AP420" s="56"/>
      <c r="AQ420" s="56"/>
    </row>
    <row r="421" ht="22.5" customHeight="1">
      <c r="B421" s="261" t="str">
        <f>IF(ISBLANK(D421), "Missing ID",
IF(CONCATENATE(E421:AG423)="", "Unused",
IF(AND(ISBLANK(E421), ISBLANK(I421)), "Missing Headline and Content",
IF(ISBLANK(M421), "Missing Is True",
IF(AND(M421&lt;&gt;"Yes", M421&lt;&gt;"No"), "Is True must be Yes or No",
IF(AND($AJ$3, NOT(ISBLANK(N421)), NOT(ISNUMBER(N421))), "Changes to Followers for Likes must be a Number",
IF(AND($AK$3, NOT(ISBLANK(O421)), NOT(ISNUMBER(O421))), "Changes to Followers for Disikes must be a Number",
IF(AND($AL$3, NOT(ISBLANK(P421)), NOT(ISNUMBER(P421))), "Changes to Followers for Shares must be a Number",
IF(AND($AM$3, NOT(ISBLANK(Q421)), NOT(ISNUMBER(Q421))), "Changes to Followers for Flags must be a Number",
IF(AND($AJ$3, NOT(ISBLANK(R421)), NOT(ISNUMBER(R421))), "Changes to Credibility for Likes must be a Number",
IF(AND($AK$3, NOT(ISBLANK(S421)), NOT(ISNUMBER(S421))), "Changes to Credibility for Disikes must be a Number",
IF(AND($AL$3, NOT(ISBLANK(T421)), NOT(ISNUMBER(T421))), "Changes to Credibility for Shares must be a Number",
IF(AND($AM$3, NOT(ISBLANK(U421)), NOT(ISNUMBER(U421))), "Changes to Credibility for Flags must be a Number",
IF(AND($AJ$3, NOT(ISBLANK(V421)), NOT(ISNUMBER(V421))), "Number of Likes must be a Number",
IF(AND($AK$3, NOT(ISBLANK(W421)), NOT(ISNUMBER(W421))), "Number of Disikes must be a Number",
IF(AND($AL$3, NOT(ISBLANK(X421)), NOT(ISNUMBER(X421))), "Number of Shares must be a Number",
IF(AND($AM$3, NOT(ISBLANK(Y421)), NOT(ISNUMBER(Y421))), "Number of Flags must be a Number",
IF(AND($AJ$3, NOT(ISBLANK(V421)), V421&lt;0), "Number of Likes cannot be Negative",
IF(AND($AK$3, NOT(ISBLANK(W421)), W421&lt;0), "Number of Disikes cannot be Negative",
IF(AND($AL$3, NOT(ISBLANK(X421)), X421&lt;0), "Number of Shares cannot be Negative",
IF(AND($AM$3, NOT(ISBLANK(Y421)), Y421&lt;0), "Number of Flags cannot be Negative",
IF(AND(CONCATENATE(Z421:AH421)&lt;&gt;"", Z421=""), "Missing 1st Comment Source Name",
IF(AND(CONCATENATE(Z421:AH421)&lt;&gt;"", AB421=""), "Missing 1st Comment Message",
IF(AND($AJ$3, CONCATENATE(Z421:AH421)&lt;&gt;"", AG421=""), "Missing 1st Comment Likes",
IF(AND($AK$3, CONCATENATE(Z421:AH421)&lt;&gt;"", AH421=""), "Missing 1st Comment Dislikes",
IF(AND(CONCATENATE(Z422:AH422)&lt;&gt;"", Z422=""), "Missing 2nd Comment Source Name",
IF(AND(CONCATENATE(Z422:AH422)&lt;&gt;"", AB422=""), "Missing 2nd Comment Message",
IF(AND($AJ$3, CONCATENATE(Z422:AH422)&lt;&gt;"", AG422=""), "Missing 2nd Comment Likes",
IF(AND($AK$3, CONCATENATE(Z422:AH422)&lt;&gt;"", AH422=""), "Missing 2nd Comment Dislikes",
IF(AND(CONCATENATE(Z423:AH423)&lt;&gt;"", Z423=""), "Missing 3rd Comment Source Name",
IF(AND(CONCATENATE(Z423:AH423)&lt;&gt;"", AB423=""), "Missing 3rd Comment Message",
IF(AND($AJ$3, CONCATENATE(Z423:AH423)&lt;&gt;"", AG423=""), "Missing 3rd Comment Likes",
IF(AND($AK$3, CONCATENATE(Z423:AH423)&lt;&gt;"", AH423=""), "Missing 3rd Comment Dislikes", "Valid"
)))))))))))))))))))))))))))))))))</f>
        <v>Unused</v>
      </c>
      <c r="C421" s="246"/>
      <c r="D421" s="262" t="s">
        <v>1364</v>
      </c>
      <c r="E421" s="263"/>
      <c r="F421" s="246"/>
      <c r="G421" s="246"/>
      <c r="H421" s="249"/>
      <c r="I421" s="263"/>
      <c r="J421" s="246"/>
      <c r="K421" s="246"/>
      <c r="L421" s="249"/>
      <c r="M421" s="265"/>
      <c r="N421" s="319"/>
      <c r="O421" s="320"/>
      <c r="P421" s="320"/>
      <c r="Q421" s="321"/>
      <c r="R421" s="322"/>
      <c r="S421" s="320"/>
      <c r="T421" s="320"/>
      <c r="U421" s="321"/>
      <c r="V421" s="322"/>
      <c r="W421" s="320"/>
      <c r="X421" s="320"/>
      <c r="Y421" s="323"/>
      <c r="Z421" s="271"/>
      <c r="AA421" s="249"/>
      <c r="AB421" s="265"/>
      <c r="AC421" s="246"/>
      <c r="AD421" s="246"/>
      <c r="AE421" s="246"/>
      <c r="AF421" s="249"/>
      <c r="AG421" s="274"/>
      <c r="AH421" s="327"/>
      <c r="AI421" s="56"/>
      <c r="AJ421" s="56"/>
      <c r="AK421" s="56"/>
      <c r="AL421" s="56"/>
      <c r="AM421" s="56"/>
      <c r="AN421" s="56"/>
      <c r="AO421" s="56"/>
      <c r="AP421" s="56"/>
      <c r="AQ421" s="56"/>
    </row>
    <row r="422" ht="22.5" customHeight="1">
      <c r="B422" s="277"/>
      <c r="D422" s="278"/>
      <c r="E422" s="277"/>
      <c r="H422" s="273"/>
      <c r="I422" s="277"/>
      <c r="L422" s="273"/>
      <c r="M422" s="277"/>
      <c r="N422" s="279"/>
      <c r="O422" s="280"/>
      <c r="P422" s="280"/>
      <c r="Q422" s="281"/>
      <c r="R422" s="282"/>
      <c r="S422" s="280"/>
      <c r="T422" s="280"/>
      <c r="U422" s="281"/>
      <c r="V422" s="282"/>
      <c r="W422" s="280"/>
      <c r="X422" s="280"/>
      <c r="Y422" s="283"/>
      <c r="Z422" s="284"/>
      <c r="AA422" s="273"/>
      <c r="AB422" s="272"/>
      <c r="AF422" s="273"/>
      <c r="AG422" s="285"/>
      <c r="AH422" s="325"/>
      <c r="AI422" s="56"/>
      <c r="AJ422" s="56"/>
      <c r="AK422" s="56"/>
      <c r="AL422" s="56"/>
      <c r="AM422" s="56"/>
      <c r="AN422" s="56"/>
      <c r="AO422" s="56"/>
      <c r="AP422" s="56"/>
      <c r="AQ422" s="56"/>
    </row>
    <row r="423" ht="22.5" customHeight="1">
      <c r="B423" s="253"/>
      <c r="C423" s="254"/>
      <c r="D423" s="287"/>
      <c r="E423" s="253"/>
      <c r="F423" s="254"/>
      <c r="G423" s="254"/>
      <c r="H423" s="256"/>
      <c r="I423" s="253"/>
      <c r="J423" s="254"/>
      <c r="K423" s="254"/>
      <c r="L423" s="256"/>
      <c r="M423" s="253"/>
      <c r="N423" s="288"/>
      <c r="O423" s="289"/>
      <c r="P423" s="289"/>
      <c r="Q423" s="290"/>
      <c r="R423" s="291"/>
      <c r="S423" s="289"/>
      <c r="T423" s="289"/>
      <c r="U423" s="290"/>
      <c r="V423" s="291"/>
      <c r="W423" s="289"/>
      <c r="X423" s="289"/>
      <c r="Y423" s="292"/>
      <c r="Z423" s="293"/>
      <c r="AA423" s="256"/>
      <c r="AB423" s="294"/>
      <c r="AC423" s="254"/>
      <c r="AD423" s="254"/>
      <c r="AE423" s="254"/>
      <c r="AF423" s="256"/>
      <c r="AG423" s="295"/>
      <c r="AH423" s="324"/>
      <c r="AI423" s="56"/>
      <c r="AJ423" s="56"/>
      <c r="AK423" s="56"/>
      <c r="AL423" s="56"/>
      <c r="AM423" s="56"/>
      <c r="AN423" s="56"/>
      <c r="AO423" s="56"/>
      <c r="AP423" s="56"/>
      <c r="AQ423" s="56"/>
    </row>
    <row r="424" ht="22.5" customHeight="1">
      <c r="B424" s="261" t="str">
        <f>IF(ISBLANK(D424), "Missing ID",
IF(CONCATENATE(E424:AG426)="", "Unused",
IF(AND(ISBLANK(E424), ISBLANK(I424)), "Missing Headline and Content",
IF(ISBLANK(M424), "Missing Is True",
IF(AND(M424&lt;&gt;"Yes", M424&lt;&gt;"No"), "Is True must be Yes or No",
IF(AND($AJ$3, NOT(ISBLANK(N424)), NOT(ISNUMBER(N424))), "Changes to Followers for Likes must be a Number",
IF(AND($AK$3, NOT(ISBLANK(O424)), NOT(ISNUMBER(O424))), "Changes to Followers for Disikes must be a Number",
IF(AND($AL$3, NOT(ISBLANK(P424)), NOT(ISNUMBER(P424))), "Changes to Followers for Shares must be a Number",
IF(AND($AM$3, NOT(ISBLANK(Q424)), NOT(ISNUMBER(Q424))), "Changes to Followers for Flags must be a Number",
IF(AND($AJ$3, NOT(ISBLANK(R424)), NOT(ISNUMBER(R424))), "Changes to Credibility for Likes must be a Number",
IF(AND($AK$3, NOT(ISBLANK(S424)), NOT(ISNUMBER(S424))), "Changes to Credibility for Disikes must be a Number",
IF(AND($AL$3, NOT(ISBLANK(T424)), NOT(ISNUMBER(T424))), "Changes to Credibility for Shares must be a Number",
IF(AND($AM$3, NOT(ISBLANK(U424)), NOT(ISNUMBER(U424))), "Changes to Credibility for Flags must be a Number",
IF(AND($AJ$3, NOT(ISBLANK(V424)), NOT(ISNUMBER(V424))), "Number of Likes must be a Number",
IF(AND($AK$3, NOT(ISBLANK(W424)), NOT(ISNUMBER(W424))), "Number of Disikes must be a Number",
IF(AND($AL$3, NOT(ISBLANK(X424)), NOT(ISNUMBER(X424))), "Number of Shares must be a Number",
IF(AND($AM$3, NOT(ISBLANK(Y424)), NOT(ISNUMBER(Y424))), "Number of Flags must be a Number",
IF(AND($AJ$3, NOT(ISBLANK(V424)), V424&lt;0), "Number of Likes cannot be Negative",
IF(AND($AK$3, NOT(ISBLANK(W424)), W424&lt;0), "Number of Disikes cannot be Negative",
IF(AND($AL$3, NOT(ISBLANK(X424)), X424&lt;0), "Number of Shares cannot be Negative",
IF(AND($AM$3, NOT(ISBLANK(Y424)), Y424&lt;0), "Number of Flags cannot be Negative",
IF(AND(CONCATENATE(Z424:AH424)&lt;&gt;"", Z424=""), "Missing 1st Comment Source Name",
IF(AND(CONCATENATE(Z424:AH424)&lt;&gt;"", AB424=""), "Missing 1st Comment Message",
IF(AND($AJ$3, CONCATENATE(Z424:AH424)&lt;&gt;"", AG424=""), "Missing 1st Comment Likes",
IF(AND($AK$3, CONCATENATE(Z424:AH424)&lt;&gt;"", AH424=""), "Missing 1st Comment Dislikes",
IF(AND(CONCATENATE(Z425:AH425)&lt;&gt;"", Z425=""), "Missing 2nd Comment Source Name",
IF(AND(CONCATENATE(Z425:AH425)&lt;&gt;"", AB425=""), "Missing 2nd Comment Message",
IF(AND($AJ$3, CONCATENATE(Z425:AH425)&lt;&gt;"", AG425=""), "Missing 2nd Comment Likes",
IF(AND($AK$3, CONCATENATE(Z425:AH425)&lt;&gt;"", AH425=""), "Missing 2nd Comment Dislikes",
IF(AND(CONCATENATE(Z426:AH426)&lt;&gt;"", Z426=""), "Missing 3rd Comment Source Name",
IF(AND(CONCATENATE(Z426:AH426)&lt;&gt;"", AB426=""), "Missing 3rd Comment Message",
IF(AND($AJ$3, CONCATENATE(Z426:AH426)&lt;&gt;"", AG426=""), "Missing 3rd Comment Likes",
IF(AND($AK$3, CONCATENATE(Z426:AH426)&lt;&gt;"", AH426=""), "Missing 3rd Comment Dislikes", "Valid"
)))))))))))))))))))))))))))))))))</f>
        <v>Unused</v>
      </c>
      <c r="C424" s="246"/>
      <c r="D424" s="297" t="s">
        <v>1365</v>
      </c>
      <c r="E424" s="298"/>
      <c r="F424" s="246"/>
      <c r="G424" s="246"/>
      <c r="H424" s="249"/>
      <c r="I424" s="298"/>
      <c r="J424" s="246"/>
      <c r="K424" s="246"/>
      <c r="L424" s="249"/>
      <c r="M424" s="300"/>
      <c r="N424" s="301"/>
      <c r="O424" s="302"/>
      <c r="P424" s="302"/>
      <c r="Q424" s="303"/>
      <c r="R424" s="304"/>
      <c r="S424" s="302"/>
      <c r="T424" s="302"/>
      <c r="U424" s="303"/>
      <c r="V424" s="304"/>
      <c r="W424" s="302"/>
      <c r="X424" s="302"/>
      <c r="Y424" s="305"/>
      <c r="Z424" s="306"/>
      <c r="AA424" s="249"/>
      <c r="AB424" s="300"/>
      <c r="AC424" s="246"/>
      <c r="AD424" s="246"/>
      <c r="AE424" s="246"/>
      <c r="AF424" s="249"/>
      <c r="AG424" s="307"/>
      <c r="AH424" s="326"/>
      <c r="AI424" s="56"/>
      <c r="AJ424" s="56"/>
      <c r="AK424" s="56"/>
      <c r="AL424" s="56"/>
      <c r="AM424" s="56"/>
      <c r="AN424" s="56"/>
      <c r="AO424" s="56"/>
      <c r="AP424" s="56"/>
      <c r="AQ424" s="56"/>
    </row>
    <row r="425" ht="22.5" customHeight="1">
      <c r="B425" s="277"/>
      <c r="D425" s="309"/>
      <c r="E425" s="277"/>
      <c r="H425" s="273"/>
      <c r="I425" s="277"/>
      <c r="L425" s="273"/>
      <c r="M425" s="277"/>
      <c r="N425" s="279"/>
      <c r="O425" s="280"/>
      <c r="P425" s="280"/>
      <c r="Q425" s="281"/>
      <c r="R425" s="282"/>
      <c r="S425" s="280"/>
      <c r="T425" s="280"/>
      <c r="U425" s="281"/>
      <c r="V425" s="282"/>
      <c r="W425" s="280"/>
      <c r="X425" s="280"/>
      <c r="Y425" s="283"/>
      <c r="Z425" s="310"/>
      <c r="AA425" s="273"/>
      <c r="AB425" s="311"/>
      <c r="AF425" s="273"/>
      <c r="AG425" s="312"/>
      <c r="AH425" s="313"/>
      <c r="AI425" s="56"/>
      <c r="AJ425" s="56"/>
      <c r="AK425" s="56"/>
      <c r="AL425" s="56"/>
      <c r="AM425" s="56"/>
      <c r="AN425" s="56"/>
      <c r="AO425" s="56"/>
      <c r="AP425" s="56"/>
      <c r="AQ425" s="56"/>
    </row>
    <row r="426" ht="22.5" customHeight="1">
      <c r="B426" s="253"/>
      <c r="C426" s="254"/>
      <c r="D426" s="314"/>
      <c r="E426" s="253"/>
      <c r="F426" s="254"/>
      <c r="G426" s="254"/>
      <c r="H426" s="256"/>
      <c r="I426" s="253"/>
      <c r="J426" s="254"/>
      <c r="K426" s="254"/>
      <c r="L426" s="256"/>
      <c r="M426" s="253"/>
      <c r="N426" s="288"/>
      <c r="O426" s="289"/>
      <c r="P426" s="289"/>
      <c r="Q426" s="290"/>
      <c r="R426" s="291"/>
      <c r="S426" s="289"/>
      <c r="T426" s="289"/>
      <c r="U426" s="290"/>
      <c r="V426" s="291"/>
      <c r="W426" s="289"/>
      <c r="X426" s="289"/>
      <c r="Y426" s="292"/>
      <c r="Z426" s="315"/>
      <c r="AA426" s="256"/>
      <c r="AB426" s="316"/>
      <c r="AC426" s="254"/>
      <c r="AD426" s="254"/>
      <c r="AE426" s="254"/>
      <c r="AF426" s="256"/>
      <c r="AG426" s="317"/>
      <c r="AH426" s="318"/>
      <c r="AI426" s="56"/>
      <c r="AJ426" s="56"/>
      <c r="AK426" s="56"/>
      <c r="AL426" s="56"/>
      <c r="AM426" s="56"/>
      <c r="AN426" s="56"/>
      <c r="AO426" s="56"/>
      <c r="AP426" s="56"/>
      <c r="AQ426" s="56"/>
    </row>
    <row r="427" ht="22.5" customHeight="1">
      <c r="B427" s="261" t="str">
        <f>IF(ISBLANK(D427), "Missing ID",
IF(CONCATENATE(E427:AG429)="", "Unused",
IF(AND(ISBLANK(E427), ISBLANK(I427)), "Missing Headline and Content",
IF(ISBLANK(M427), "Missing Is True",
IF(AND(M427&lt;&gt;"Yes", M427&lt;&gt;"No"), "Is True must be Yes or No",
IF(AND($AJ$3, NOT(ISBLANK(N427)), NOT(ISNUMBER(N427))), "Changes to Followers for Likes must be a Number",
IF(AND($AK$3, NOT(ISBLANK(O427)), NOT(ISNUMBER(O427))), "Changes to Followers for Disikes must be a Number",
IF(AND($AL$3, NOT(ISBLANK(P427)), NOT(ISNUMBER(P427))), "Changes to Followers for Shares must be a Number",
IF(AND($AM$3, NOT(ISBLANK(Q427)), NOT(ISNUMBER(Q427))), "Changes to Followers for Flags must be a Number",
IF(AND($AJ$3, NOT(ISBLANK(R427)), NOT(ISNUMBER(R427))), "Changes to Credibility for Likes must be a Number",
IF(AND($AK$3, NOT(ISBLANK(S427)), NOT(ISNUMBER(S427))), "Changes to Credibility for Disikes must be a Number",
IF(AND($AL$3, NOT(ISBLANK(T427)), NOT(ISNUMBER(T427))), "Changes to Credibility for Shares must be a Number",
IF(AND($AM$3, NOT(ISBLANK(U427)), NOT(ISNUMBER(U427))), "Changes to Credibility for Flags must be a Number",
IF(AND($AJ$3, NOT(ISBLANK(V427)), NOT(ISNUMBER(V427))), "Number of Likes must be a Number",
IF(AND($AK$3, NOT(ISBLANK(W427)), NOT(ISNUMBER(W427))), "Number of Disikes must be a Number",
IF(AND($AL$3, NOT(ISBLANK(X427)), NOT(ISNUMBER(X427))), "Number of Shares must be a Number",
IF(AND($AM$3, NOT(ISBLANK(Y427)), NOT(ISNUMBER(Y427))), "Number of Flags must be a Number",
IF(AND($AJ$3, NOT(ISBLANK(V427)), V427&lt;0), "Number of Likes cannot be Negative",
IF(AND($AK$3, NOT(ISBLANK(W427)), W427&lt;0), "Number of Disikes cannot be Negative",
IF(AND($AL$3, NOT(ISBLANK(X427)), X427&lt;0), "Number of Shares cannot be Negative",
IF(AND($AM$3, NOT(ISBLANK(Y427)), Y427&lt;0), "Number of Flags cannot be Negative",
IF(AND(CONCATENATE(Z427:AH427)&lt;&gt;"", Z427=""), "Missing 1st Comment Source Name",
IF(AND(CONCATENATE(Z427:AH427)&lt;&gt;"", AB427=""), "Missing 1st Comment Message",
IF(AND($AJ$3, CONCATENATE(Z427:AH427)&lt;&gt;"", AG427=""), "Missing 1st Comment Likes",
IF(AND($AK$3, CONCATENATE(Z427:AH427)&lt;&gt;"", AH427=""), "Missing 1st Comment Dislikes",
IF(AND(CONCATENATE(Z428:AH428)&lt;&gt;"", Z428=""), "Missing 2nd Comment Source Name",
IF(AND(CONCATENATE(Z428:AH428)&lt;&gt;"", AB428=""), "Missing 2nd Comment Message",
IF(AND($AJ$3, CONCATENATE(Z428:AH428)&lt;&gt;"", AG428=""), "Missing 2nd Comment Likes",
IF(AND($AK$3, CONCATENATE(Z428:AH428)&lt;&gt;"", AH428=""), "Missing 2nd Comment Dislikes",
IF(AND(CONCATENATE(Z429:AH429)&lt;&gt;"", Z429=""), "Missing 3rd Comment Source Name",
IF(AND(CONCATENATE(Z429:AH429)&lt;&gt;"", AB429=""), "Missing 3rd Comment Message",
IF(AND($AJ$3, CONCATENATE(Z429:AH429)&lt;&gt;"", AG429=""), "Missing 3rd Comment Likes",
IF(AND($AK$3, CONCATENATE(Z429:AH429)&lt;&gt;"", AH429=""), "Missing 3rd Comment Dislikes", "Valid"
)))))))))))))))))))))))))))))))))</f>
        <v>Unused</v>
      </c>
      <c r="C427" s="246"/>
      <c r="D427" s="262" t="s">
        <v>1366</v>
      </c>
      <c r="E427" s="263"/>
      <c r="F427" s="246"/>
      <c r="G427" s="246"/>
      <c r="H427" s="249"/>
      <c r="I427" s="263"/>
      <c r="J427" s="246"/>
      <c r="K427" s="246"/>
      <c r="L427" s="249"/>
      <c r="M427" s="265"/>
      <c r="N427" s="319"/>
      <c r="O427" s="320"/>
      <c r="P427" s="320"/>
      <c r="Q427" s="321"/>
      <c r="R427" s="322"/>
      <c r="S427" s="320"/>
      <c r="T427" s="320"/>
      <c r="U427" s="321"/>
      <c r="V427" s="322"/>
      <c r="W427" s="320"/>
      <c r="X427" s="320"/>
      <c r="Y427" s="323"/>
      <c r="Z427" s="271"/>
      <c r="AA427" s="249"/>
      <c r="AB427" s="265"/>
      <c r="AC427" s="246"/>
      <c r="AD427" s="246"/>
      <c r="AE427" s="246"/>
      <c r="AF427" s="249"/>
      <c r="AG427" s="274"/>
      <c r="AH427" s="327"/>
      <c r="AI427" s="56"/>
      <c r="AJ427" s="56"/>
      <c r="AK427" s="56"/>
      <c r="AL427" s="56"/>
      <c r="AM427" s="56"/>
      <c r="AN427" s="56"/>
      <c r="AO427" s="56"/>
      <c r="AP427" s="56"/>
      <c r="AQ427" s="56"/>
    </row>
    <row r="428" ht="22.5" customHeight="1">
      <c r="B428" s="277"/>
      <c r="D428" s="278"/>
      <c r="E428" s="277"/>
      <c r="H428" s="273"/>
      <c r="I428" s="277"/>
      <c r="L428" s="273"/>
      <c r="M428" s="277"/>
      <c r="N428" s="279"/>
      <c r="O428" s="280"/>
      <c r="P428" s="280"/>
      <c r="Q428" s="281"/>
      <c r="R428" s="282"/>
      <c r="S428" s="280"/>
      <c r="T428" s="280"/>
      <c r="U428" s="281"/>
      <c r="V428" s="282"/>
      <c r="W428" s="280"/>
      <c r="X428" s="280"/>
      <c r="Y428" s="283"/>
      <c r="Z428" s="284"/>
      <c r="AA428" s="273"/>
      <c r="AB428" s="272"/>
      <c r="AF428" s="273"/>
      <c r="AG428" s="285"/>
      <c r="AH428" s="325"/>
      <c r="AI428" s="56"/>
      <c r="AJ428" s="56"/>
      <c r="AK428" s="56"/>
      <c r="AL428" s="56"/>
      <c r="AM428" s="56"/>
      <c r="AN428" s="56"/>
      <c r="AO428" s="56"/>
      <c r="AP428" s="56"/>
      <c r="AQ428" s="56"/>
    </row>
    <row r="429" ht="22.5" customHeight="1">
      <c r="B429" s="253"/>
      <c r="C429" s="254"/>
      <c r="D429" s="287"/>
      <c r="E429" s="253"/>
      <c r="F429" s="254"/>
      <c r="G429" s="254"/>
      <c r="H429" s="256"/>
      <c r="I429" s="253"/>
      <c r="J429" s="254"/>
      <c r="K429" s="254"/>
      <c r="L429" s="256"/>
      <c r="M429" s="253"/>
      <c r="N429" s="288"/>
      <c r="O429" s="289"/>
      <c r="P429" s="289"/>
      <c r="Q429" s="290"/>
      <c r="R429" s="291"/>
      <c r="S429" s="289"/>
      <c r="T429" s="289"/>
      <c r="U429" s="290"/>
      <c r="V429" s="291"/>
      <c r="W429" s="289"/>
      <c r="X429" s="289"/>
      <c r="Y429" s="292"/>
      <c r="Z429" s="293"/>
      <c r="AA429" s="256"/>
      <c r="AB429" s="294"/>
      <c r="AC429" s="254"/>
      <c r="AD429" s="254"/>
      <c r="AE429" s="254"/>
      <c r="AF429" s="256"/>
      <c r="AG429" s="295"/>
      <c r="AH429" s="324"/>
      <c r="AI429" s="56"/>
      <c r="AJ429" s="56"/>
      <c r="AK429" s="56"/>
      <c r="AL429" s="56"/>
      <c r="AM429" s="56"/>
      <c r="AN429" s="56"/>
      <c r="AO429" s="56"/>
      <c r="AP429" s="56"/>
      <c r="AQ429" s="56"/>
    </row>
    <row r="430" ht="22.5" customHeight="1">
      <c r="B430" s="261" t="str">
        <f>IF(ISBLANK(D430), "Missing ID",
IF(CONCATENATE(E430:AG432)="", "Unused",
IF(AND(ISBLANK(E430), ISBLANK(I430)), "Missing Headline and Content",
IF(ISBLANK(M430), "Missing Is True",
IF(AND(M430&lt;&gt;"Yes", M430&lt;&gt;"No"), "Is True must be Yes or No",
IF(AND($AJ$3, NOT(ISBLANK(N430)), NOT(ISNUMBER(N430))), "Changes to Followers for Likes must be a Number",
IF(AND($AK$3, NOT(ISBLANK(O430)), NOT(ISNUMBER(O430))), "Changes to Followers for Disikes must be a Number",
IF(AND($AL$3, NOT(ISBLANK(P430)), NOT(ISNUMBER(P430))), "Changes to Followers for Shares must be a Number",
IF(AND($AM$3, NOT(ISBLANK(Q430)), NOT(ISNUMBER(Q430))), "Changes to Followers for Flags must be a Number",
IF(AND($AJ$3, NOT(ISBLANK(R430)), NOT(ISNUMBER(R430))), "Changes to Credibility for Likes must be a Number",
IF(AND($AK$3, NOT(ISBLANK(S430)), NOT(ISNUMBER(S430))), "Changes to Credibility for Disikes must be a Number",
IF(AND($AL$3, NOT(ISBLANK(T430)), NOT(ISNUMBER(T430))), "Changes to Credibility for Shares must be a Number",
IF(AND($AM$3, NOT(ISBLANK(U430)), NOT(ISNUMBER(U430))), "Changes to Credibility for Flags must be a Number",
IF(AND($AJ$3, NOT(ISBLANK(V430)), NOT(ISNUMBER(V430))), "Number of Likes must be a Number",
IF(AND($AK$3, NOT(ISBLANK(W430)), NOT(ISNUMBER(W430))), "Number of Disikes must be a Number",
IF(AND($AL$3, NOT(ISBLANK(X430)), NOT(ISNUMBER(X430))), "Number of Shares must be a Number",
IF(AND($AM$3, NOT(ISBLANK(Y430)), NOT(ISNUMBER(Y430))), "Number of Flags must be a Number",
IF(AND($AJ$3, NOT(ISBLANK(V430)), V430&lt;0), "Number of Likes cannot be Negative",
IF(AND($AK$3, NOT(ISBLANK(W430)), W430&lt;0), "Number of Disikes cannot be Negative",
IF(AND($AL$3, NOT(ISBLANK(X430)), X430&lt;0), "Number of Shares cannot be Negative",
IF(AND($AM$3, NOT(ISBLANK(Y430)), Y430&lt;0), "Number of Flags cannot be Negative",
IF(AND(CONCATENATE(Z430:AH430)&lt;&gt;"", Z430=""), "Missing 1st Comment Source Name",
IF(AND(CONCATENATE(Z430:AH430)&lt;&gt;"", AB430=""), "Missing 1st Comment Message",
IF(AND($AJ$3, CONCATENATE(Z430:AH430)&lt;&gt;"", AG430=""), "Missing 1st Comment Likes",
IF(AND($AK$3, CONCATENATE(Z430:AH430)&lt;&gt;"", AH430=""), "Missing 1st Comment Dislikes",
IF(AND(CONCATENATE(Z431:AH431)&lt;&gt;"", Z431=""), "Missing 2nd Comment Source Name",
IF(AND(CONCATENATE(Z431:AH431)&lt;&gt;"", AB431=""), "Missing 2nd Comment Message",
IF(AND($AJ$3, CONCATENATE(Z431:AH431)&lt;&gt;"", AG431=""), "Missing 2nd Comment Likes",
IF(AND($AK$3, CONCATENATE(Z431:AH431)&lt;&gt;"", AH431=""), "Missing 2nd Comment Dislikes",
IF(AND(CONCATENATE(Z432:AH432)&lt;&gt;"", Z432=""), "Missing 3rd Comment Source Name",
IF(AND(CONCATENATE(Z432:AH432)&lt;&gt;"", AB432=""), "Missing 3rd Comment Message",
IF(AND($AJ$3, CONCATENATE(Z432:AH432)&lt;&gt;"", AG432=""), "Missing 3rd Comment Likes",
IF(AND($AK$3, CONCATENATE(Z432:AH432)&lt;&gt;"", AH432=""), "Missing 3rd Comment Dislikes", "Valid"
)))))))))))))))))))))))))))))))))</f>
        <v>Unused</v>
      </c>
      <c r="C430" s="246"/>
      <c r="D430" s="297" t="s">
        <v>1367</v>
      </c>
      <c r="E430" s="298"/>
      <c r="F430" s="246"/>
      <c r="G430" s="246"/>
      <c r="H430" s="249"/>
      <c r="I430" s="298"/>
      <c r="J430" s="246"/>
      <c r="K430" s="246"/>
      <c r="L430" s="249"/>
      <c r="M430" s="300"/>
      <c r="N430" s="301"/>
      <c r="O430" s="302"/>
      <c r="P430" s="302"/>
      <c r="Q430" s="303"/>
      <c r="R430" s="304"/>
      <c r="S430" s="302"/>
      <c r="T430" s="302"/>
      <c r="U430" s="303"/>
      <c r="V430" s="304"/>
      <c r="W430" s="302"/>
      <c r="X430" s="302"/>
      <c r="Y430" s="305"/>
      <c r="Z430" s="306"/>
      <c r="AA430" s="249"/>
      <c r="AB430" s="300"/>
      <c r="AC430" s="246"/>
      <c r="AD430" s="246"/>
      <c r="AE430" s="246"/>
      <c r="AF430" s="249"/>
      <c r="AG430" s="307"/>
      <c r="AH430" s="326"/>
      <c r="AI430" s="56"/>
      <c r="AJ430" s="56"/>
      <c r="AK430" s="56"/>
      <c r="AL430" s="56"/>
      <c r="AM430" s="56"/>
      <c r="AN430" s="56"/>
      <c r="AO430" s="56"/>
      <c r="AP430" s="56"/>
      <c r="AQ430" s="56"/>
    </row>
    <row r="431" ht="22.5" customHeight="1">
      <c r="B431" s="277"/>
      <c r="D431" s="309"/>
      <c r="E431" s="277"/>
      <c r="H431" s="273"/>
      <c r="I431" s="277"/>
      <c r="L431" s="273"/>
      <c r="M431" s="277"/>
      <c r="N431" s="279"/>
      <c r="O431" s="280"/>
      <c r="P431" s="280"/>
      <c r="Q431" s="281"/>
      <c r="R431" s="282"/>
      <c r="S431" s="280"/>
      <c r="T431" s="280"/>
      <c r="U431" s="281"/>
      <c r="V431" s="282"/>
      <c r="W431" s="280"/>
      <c r="X431" s="280"/>
      <c r="Y431" s="283"/>
      <c r="Z431" s="310"/>
      <c r="AA431" s="273"/>
      <c r="AB431" s="311"/>
      <c r="AF431" s="273"/>
      <c r="AG431" s="312"/>
      <c r="AH431" s="313"/>
      <c r="AI431" s="56"/>
      <c r="AJ431" s="56"/>
      <c r="AK431" s="56"/>
      <c r="AL431" s="56"/>
      <c r="AM431" s="56"/>
      <c r="AN431" s="56"/>
      <c r="AO431" s="56"/>
      <c r="AP431" s="56"/>
      <c r="AQ431" s="56"/>
    </row>
    <row r="432" ht="22.5" customHeight="1">
      <c r="B432" s="253"/>
      <c r="C432" s="254"/>
      <c r="D432" s="314"/>
      <c r="E432" s="253"/>
      <c r="F432" s="254"/>
      <c r="G432" s="254"/>
      <c r="H432" s="256"/>
      <c r="I432" s="253"/>
      <c r="J432" s="254"/>
      <c r="K432" s="254"/>
      <c r="L432" s="256"/>
      <c r="M432" s="253"/>
      <c r="N432" s="288"/>
      <c r="O432" s="289"/>
      <c r="P432" s="289"/>
      <c r="Q432" s="290"/>
      <c r="R432" s="291"/>
      <c r="S432" s="289"/>
      <c r="T432" s="289"/>
      <c r="U432" s="290"/>
      <c r="V432" s="291"/>
      <c r="W432" s="289"/>
      <c r="X432" s="289"/>
      <c r="Y432" s="292"/>
      <c r="Z432" s="315"/>
      <c r="AA432" s="256"/>
      <c r="AB432" s="316"/>
      <c r="AC432" s="254"/>
      <c r="AD432" s="254"/>
      <c r="AE432" s="254"/>
      <c r="AF432" s="256"/>
      <c r="AG432" s="317"/>
      <c r="AH432" s="318"/>
      <c r="AI432" s="56"/>
      <c r="AJ432" s="56"/>
      <c r="AK432" s="56"/>
      <c r="AL432" s="56"/>
      <c r="AM432" s="56"/>
      <c r="AN432" s="56"/>
      <c r="AO432" s="56"/>
      <c r="AP432" s="56"/>
      <c r="AQ432" s="56"/>
    </row>
    <row r="433" ht="22.5" customHeight="1">
      <c r="B433" s="261" t="str">
        <f>IF(ISBLANK(D433), "Missing ID",
IF(CONCATENATE(E433:AG435)="", "Unused",
IF(AND(ISBLANK(E433), ISBLANK(I433)), "Missing Headline and Content",
IF(ISBLANK(M433), "Missing Is True",
IF(AND(M433&lt;&gt;"Yes", M433&lt;&gt;"No"), "Is True must be Yes or No",
IF(AND($AJ$3, NOT(ISBLANK(N433)), NOT(ISNUMBER(N433))), "Changes to Followers for Likes must be a Number",
IF(AND($AK$3, NOT(ISBLANK(O433)), NOT(ISNUMBER(O433))), "Changes to Followers for Disikes must be a Number",
IF(AND($AL$3, NOT(ISBLANK(P433)), NOT(ISNUMBER(P433))), "Changes to Followers for Shares must be a Number",
IF(AND($AM$3, NOT(ISBLANK(Q433)), NOT(ISNUMBER(Q433))), "Changes to Followers for Flags must be a Number",
IF(AND($AJ$3, NOT(ISBLANK(R433)), NOT(ISNUMBER(R433))), "Changes to Credibility for Likes must be a Number",
IF(AND($AK$3, NOT(ISBLANK(S433)), NOT(ISNUMBER(S433))), "Changes to Credibility for Disikes must be a Number",
IF(AND($AL$3, NOT(ISBLANK(T433)), NOT(ISNUMBER(T433))), "Changes to Credibility for Shares must be a Number",
IF(AND($AM$3, NOT(ISBLANK(U433)), NOT(ISNUMBER(U433))), "Changes to Credibility for Flags must be a Number",
IF(AND($AJ$3, NOT(ISBLANK(V433)), NOT(ISNUMBER(V433))), "Number of Likes must be a Number",
IF(AND($AK$3, NOT(ISBLANK(W433)), NOT(ISNUMBER(W433))), "Number of Disikes must be a Number",
IF(AND($AL$3, NOT(ISBLANK(X433)), NOT(ISNUMBER(X433))), "Number of Shares must be a Number",
IF(AND($AM$3, NOT(ISBLANK(Y433)), NOT(ISNUMBER(Y433))), "Number of Flags must be a Number",
IF(AND($AJ$3, NOT(ISBLANK(V433)), V433&lt;0), "Number of Likes cannot be Negative",
IF(AND($AK$3, NOT(ISBLANK(W433)), W433&lt;0), "Number of Disikes cannot be Negative",
IF(AND($AL$3, NOT(ISBLANK(X433)), X433&lt;0), "Number of Shares cannot be Negative",
IF(AND($AM$3, NOT(ISBLANK(Y433)), Y433&lt;0), "Number of Flags cannot be Negative",
IF(AND(CONCATENATE(Z433:AH433)&lt;&gt;"", Z433=""), "Missing 1st Comment Source Name",
IF(AND(CONCATENATE(Z433:AH433)&lt;&gt;"", AB433=""), "Missing 1st Comment Message",
IF(AND($AJ$3, CONCATENATE(Z433:AH433)&lt;&gt;"", AG433=""), "Missing 1st Comment Likes",
IF(AND($AK$3, CONCATENATE(Z433:AH433)&lt;&gt;"", AH433=""), "Missing 1st Comment Dislikes",
IF(AND(CONCATENATE(Z434:AH434)&lt;&gt;"", Z434=""), "Missing 2nd Comment Source Name",
IF(AND(CONCATENATE(Z434:AH434)&lt;&gt;"", AB434=""), "Missing 2nd Comment Message",
IF(AND($AJ$3, CONCATENATE(Z434:AH434)&lt;&gt;"", AG434=""), "Missing 2nd Comment Likes",
IF(AND($AK$3, CONCATENATE(Z434:AH434)&lt;&gt;"", AH434=""), "Missing 2nd Comment Dislikes",
IF(AND(CONCATENATE(Z435:AH435)&lt;&gt;"", Z435=""), "Missing 3rd Comment Source Name",
IF(AND(CONCATENATE(Z435:AH435)&lt;&gt;"", AB435=""), "Missing 3rd Comment Message",
IF(AND($AJ$3, CONCATENATE(Z435:AH435)&lt;&gt;"", AG435=""), "Missing 3rd Comment Likes",
IF(AND($AK$3, CONCATENATE(Z435:AH435)&lt;&gt;"", AH435=""), "Missing 3rd Comment Dislikes", "Valid"
)))))))))))))))))))))))))))))))))</f>
        <v>Unused</v>
      </c>
      <c r="C433" s="246"/>
      <c r="D433" s="262" t="s">
        <v>1368</v>
      </c>
      <c r="E433" s="263"/>
      <c r="F433" s="246"/>
      <c r="G433" s="246"/>
      <c r="H433" s="249"/>
      <c r="I433" s="263"/>
      <c r="J433" s="246"/>
      <c r="K433" s="246"/>
      <c r="L433" s="249"/>
      <c r="M433" s="265"/>
      <c r="N433" s="319"/>
      <c r="O433" s="320"/>
      <c r="P433" s="320"/>
      <c r="Q433" s="321"/>
      <c r="R433" s="322"/>
      <c r="S433" s="320"/>
      <c r="T433" s="320"/>
      <c r="U433" s="321"/>
      <c r="V433" s="322"/>
      <c r="W433" s="320"/>
      <c r="X433" s="320"/>
      <c r="Y433" s="323"/>
      <c r="Z433" s="271"/>
      <c r="AA433" s="249"/>
      <c r="AB433" s="265"/>
      <c r="AC433" s="246"/>
      <c r="AD433" s="246"/>
      <c r="AE433" s="246"/>
      <c r="AF433" s="249"/>
      <c r="AG433" s="274"/>
      <c r="AH433" s="327"/>
      <c r="AI433" s="56"/>
      <c r="AJ433" s="56"/>
      <c r="AK433" s="56"/>
      <c r="AL433" s="56"/>
      <c r="AM433" s="56"/>
      <c r="AN433" s="56"/>
      <c r="AO433" s="56"/>
      <c r="AP433" s="56"/>
      <c r="AQ433" s="56"/>
    </row>
    <row r="434" ht="22.5" customHeight="1">
      <c r="B434" s="277"/>
      <c r="D434" s="278"/>
      <c r="E434" s="277"/>
      <c r="H434" s="273"/>
      <c r="I434" s="277"/>
      <c r="L434" s="273"/>
      <c r="M434" s="277"/>
      <c r="N434" s="279"/>
      <c r="O434" s="280"/>
      <c r="P434" s="280"/>
      <c r="Q434" s="281"/>
      <c r="R434" s="282"/>
      <c r="S434" s="280"/>
      <c r="T434" s="280"/>
      <c r="U434" s="281"/>
      <c r="V434" s="282"/>
      <c r="W434" s="280"/>
      <c r="X434" s="280"/>
      <c r="Y434" s="283"/>
      <c r="Z434" s="284"/>
      <c r="AA434" s="273"/>
      <c r="AB434" s="272"/>
      <c r="AF434" s="273"/>
      <c r="AG434" s="285"/>
      <c r="AH434" s="325"/>
      <c r="AI434" s="56"/>
      <c r="AJ434" s="56"/>
      <c r="AK434" s="56"/>
      <c r="AL434" s="56"/>
      <c r="AM434" s="56"/>
      <c r="AN434" s="56"/>
      <c r="AO434" s="56"/>
      <c r="AP434" s="56"/>
      <c r="AQ434" s="56"/>
    </row>
    <row r="435" ht="22.5" customHeight="1">
      <c r="B435" s="253"/>
      <c r="C435" s="254"/>
      <c r="D435" s="287"/>
      <c r="E435" s="253"/>
      <c r="F435" s="254"/>
      <c r="G435" s="254"/>
      <c r="H435" s="256"/>
      <c r="I435" s="253"/>
      <c r="J435" s="254"/>
      <c r="K435" s="254"/>
      <c r="L435" s="256"/>
      <c r="M435" s="253"/>
      <c r="N435" s="288"/>
      <c r="O435" s="289"/>
      <c r="P435" s="289"/>
      <c r="Q435" s="290"/>
      <c r="R435" s="291"/>
      <c r="S435" s="289"/>
      <c r="T435" s="289"/>
      <c r="U435" s="290"/>
      <c r="V435" s="291"/>
      <c r="W435" s="289"/>
      <c r="X435" s="289"/>
      <c r="Y435" s="292"/>
      <c r="Z435" s="293"/>
      <c r="AA435" s="256"/>
      <c r="AB435" s="294"/>
      <c r="AC435" s="254"/>
      <c r="AD435" s="254"/>
      <c r="AE435" s="254"/>
      <c r="AF435" s="256"/>
      <c r="AG435" s="295"/>
      <c r="AH435" s="324"/>
      <c r="AI435" s="56"/>
      <c r="AJ435" s="56"/>
      <c r="AK435" s="56"/>
      <c r="AL435" s="56"/>
      <c r="AM435" s="56"/>
      <c r="AN435" s="56"/>
      <c r="AO435" s="56"/>
      <c r="AP435" s="56"/>
      <c r="AQ435" s="56"/>
    </row>
    <row r="436" ht="22.5" customHeight="1">
      <c r="B436" s="261" t="str">
        <f>IF(ISBLANK(D436), "Missing ID",
IF(CONCATENATE(E436:AG438)="", "Unused",
IF(AND(ISBLANK(E436), ISBLANK(I436)), "Missing Headline and Content",
IF(ISBLANK(M436), "Missing Is True",
IF(AND(M436&lt;&gt;"Yes", M436&lt;&gt;"No"), "Is True must be Yes or No",
IF(AND($AJ$3, NOT(ISBLANK(N436)), NOT(ISNUMBER(N436))), "Changes to Followers for Likes must be a Number",
IF(AND($AK$3, NOT(ISBLANK(O436)), NOT(ISNUMBER(O436))), "Changes to Followers for Disikes must be a Number",
IF(AND($AL$3, NOT(ISBLANK(P436)), NOT(ISNUMBER(P436))), "Changes to Followers for Shares must be a Number",
IF(AND($AM$3, NOT(ISBLANK(Q436)), NOT(ISNUMBER(Q436))), "Changes to Followers for Flags must be a Number",
IF(AND($AJ$3, NOT(ISBLANK(R436)), NOT(ISNUMBER(R436))), "Changes to Credibility for Likes must be a Number",
IF(AND($AK$3, NOT(ISBLANK(S436)), NOT(ISNUMBER(S436))), "Changes to Credibility for Disikes must be a Number",
IF(AND($AL$3, NOT(ISBLANK(T436)), NOT(ISNUMBER(T436))), "Changes to Credibility for Shares must be a Number",
IF(AND($AM$3, NOT(ISBLANK(U436)), NOT(ISNUMBER(U436))), "Changes to Credibility for Flags must be a Number",
IF(AND($AJ$3, NOT(ISBLANK(V436)), NOT(ISNUMBER(V436))), "Number of Likes must be a Number",
IF(AND($AK$3, NOT(ISBLANK(W436)), NOT(ISNUMBER(W436))), "Number of Disikes must be a Number",
IF(AND($AL$3, NOT(ISBLANK(X436)), NOT(ISNUMBER(X436))), "Number of Shares must be a Number",
IF(AND($AM$3, NOT(ISBLANK(Y436)), NOT(ISNUMBER(Y436))), "Number of Flags must be a Number",
IF(AND($AJ$3, NOT(ISBLANK(V436)), V436&lt;0), "Number of Likes cannot be Negative",
IF(AND($AK$3, NOT(ISBLANK(W436)), W436&lt;0), "Number of Disikes cannot be Negative",
IF(AND($AL$3, NOT(ISBLANK(X436)), X436&lt;0), "Number of Shares cannot be Negative",
IF(AND($AM$3, NOT(ISBLANK(Y436)), Y436&lt;0), "Number of Flags cannot be Negative",
IF(AND(CONCATENATE(Z436:AH436)&lt;&gt;"", Z436=""), "Missing 1st Comment Source Name",
IF(AND(CONCATENATE(Z436:AH436)&lt;&gt;"", AB436=""), "Missing 1st Comment Message",
IF(AND($AJ$3, CONCATENATE(Z436:AH436)&lt;&gt;"", AG436=""), "Missing 1st Comment Likes",
IF(AND($AK$3, CONCATENATE(Z436:AH436)&lt;&gt;"", AH436=""), "Missing 1st Comment Dislikes",
IF(AND(CONCATENATE(Z437:AH437)&lt;&gt;"", Z437=""), "Missing 2nd Comment Source Name",
IF(AND(CONCATENATE(Z437:AH437)&lt;&gt;"", AB437=""), "Missing 2nd Comment Message",
IF(AND($AJ$3, CONCATENATE(Z437:AH437)&lt;&gt;"", AG437=""), "Missing 2nd Comment Likes",
IF(AND($AK$3, CONCATENATE(Z437:AH437)&lt;&gt;"", AH437=""), "Missing 2nd Comment Dislikes",
IF(AND(CONCATENATE(Z438:AH438)&lt;&gt;"", Z438=""), "Missing 3rd Comment Source Name",
IF(AND(CONCATENATE(Z438:AH438)&lt;&gt;"", AB438=""), "Missing 3rd Comment Message",
IF(AND($AJ$3, CONCATENATE(Z438:AH438)&lt;&gt;"", AG438=""), "Missing 3rd Comment Likes",
IF(AND($AK$3, CONCATENATE(Z438:AH438)&lt;&gt;"", AH438=""), "Missing 3rd Comment Dislikes", "Valid"
)))))))))))))))))))))))))))))))))</f>
        <v>Unused</v>
      </c>
      <c r="C436" s="246"/>
      <c r="D436" s="297" t="s">
        <v>1369</v>
      </c>
      <c r="E436" s="298"/>
      <c r="F436" s="246"/>
      <c r="G436" s="246"/>
      <c r="H436" s="249"/>
      <c r="I436" s="298"/>
      <c r="J436" s="246"/>
      <c r="K436" s="246"/>
      <c r="L436" s="249"/>
      <c r="M436" s="300"/>
      <c r="N436" s="301"/>
      <c r="O436" s="302"/>
      <c r="P436" s="302"/>
      <c r="Q436" s="303"/>
      <c r="R436" s="304"/>
      <c r="S436" s="302"/>
      <c r="T436" s="302"/>
      <c r="U436" s="303"/>
      <c r="V436" s="304"/>
      <c r="W436" s="302"/>
      <c r="X436" s="302"/>
      <c r="Y436" s="305"/>
      <c r="Z436" s="306"/>
      <c r="AA436" s="249"/>
      <c r="AB436" s="300"/>
      <c r="AC436" s="246"/>
      <c r="AD436" s="246"/>
      <c r="AE436" s="246"/>
      <c r="AF436" s="249"/>
      <c r="AG436" s="307"/>
      <c r="AH436" s="326"/>
      <c r="AI436" s="56"/>
      <c r="AJ436" s="56"/>
      <c r="AK436" s="56"/>
      <c r="AL436" s="56"/>
      <c r="AM436" s="56"/>
      <c r="AN436" s="56"/>
      <c r="AO436" s="56"/>
      <c r="AP436" s="56"/>
      <c r="AQ436" s="56"/>
    </row>
    <row r="437" ht="22.5" customHeight="1">
      <c r="B437" s="277"/>
      <c r="D437" s="309"/>
      <c r="E437" s="277"/>
      <c r="H437" s="273"/>
      <c r="I437" s="277"/>
      <c r="L437" s="273"/>
      <c r="M437" s="277"/>
      <c r="N437" s="279"/>
      <c r="O437" s="280"/>
      <c r="P437" s="280"/>
      <c r="Q437" s="281"/>
      <c r="R437" s="282"/>
      <c r="S437" s="280"/>
      <c r="T437" s="280"/>
      <c r="U437" s="281"/>
      <c r="V437" s="282"/>
      <c r="W437" s="280"/>
      <c r="X437" s="280"/>
      <c r="Y437" s="283"/>
      <c r="Z437" s="310"/>
      <c r="AA437" s="273"/>
      <c r="AB437" s="311"/>
      <c r="AF437" s="273"/>
      <c r="AG437" s="312"/>
      <c r="AH437" s="313"/>
      <c r="AI437" s="56"/>
      <c r="AJ437" s="56"/>
      <c r="AK437" s="56"/>
      <c r="AL437" s="56"/>
      <c r="AM437" s="56"/>
      <c r="AN437" s="56"/>
      <c r="AO437" s="56"/>
      <c r="AP437" s="56"/>
      <c r="AQ437" s="56"/>
    </row>
    <row r="438" ht="22.5" customHeight="1">
      <c r="B438" s="253"/>
      <c r="C438" s="254"/>
      <c r="D438" s="314"/>
      <c r="E438" s="253"/>
      <c r="F438" s="254"/>
      <c r="G438" s="254"/>
      <c r="H438" s="256"/>
      <c r="I438" s="253"/>
      <c r="J438" s="254"/>
      <c r="K438" s="254"/>
      <c r="L438" s="256"/>
      <c r="M438" s="253"/>
      <c r="N438" s="288"/>
      <c r="O438" s="289"/>
      <c r="P438" s="289"/>
      <c r="Q438" s="290"/>
      <c r="R438" s="291"/>
      <c r="S438" s="289"/>
      <c r="T438" s="289"/>
      <c r="U438" s="290"/>
      <c r="V438" s="291"/>
      <c r="W438" s="289"/>
      <c r="X438" s="289"/>
      <c r="Y438" s="292"/>
      <c r="Z438" s="315"/>
      <c r="AA438" s="256"/>
      <c r="AB438" s="316"/>
      <c r="AC438" s="254"/>
      <c r="AD438" s="254"/>
      <c r="AE438" s="254"/>
      <c r="AF438" s="256"/>
      <c r="AG438" s="317"/>
      <c r="AH438" s="318"/>
      <c r="AI438" s="56"/>
      <c r="AJ438" s="56"/>
      <c r="AK438" s="56"/>
      <c r="AL438" s="56"/>
      <c r="AM438" s="56"/>
      <c r="AN438" s="56"/>
      <c r="AO438" s="56"/>
      <c r="AP438" s="56"/>
      <c r="AQ438" s="56"/>
    </row>
    <row r="439" ht="22.5" customHeight="1">
      <c r="B439" s="261" t="str">
        <f>IF(ISBLANK(D439), "Missing ID",
IF(CONCATENATE(E439:AG441)="", "Unused",
IF(AND(ISBLANK(E439), ISBLANK(I439)), "Missing Headline and Content",
IF(ISBLANK(M439), "Missing Is True",
IF(AND(M439&lt;&gt;"Yes", M439&lt;&gt;"No"), "Is True must be Yes or No",
IF(AND($AJ$3, NOT(ISBLANK(N439)), NOT(ISNUMBER(N439))), "Changes to Followers for Likes must be a Number",
IF(AND($AK$3, NOT(ISBLANK(O439)), NOT(ISNUMBER(O439))), "Changes to Followers for Disikes must be a Number",
IF(AND($AL$3, NOT(ISBLANK(P439)), NOT(ISNUMBER(P439))), "Changes to Followers for Shares must be a Number",
IF(AND($AM$3, NOT(ISBLANK(Q439)), NOT(ISNUMBER(Q439))), "Changes to Followers for Flags must be a Number",
IF(AND($AJ$3, NOT(ISBLANK(R439)), NOT(ISNUMBER(R439))), "Changes to Credibility for Likes must be a Number",
IF(AND($AK$3, NOT(ISBLANK(S439)), NOT(ISNUMBER(S439))), "Changes to Credibility for Disikes must be a Number",
IF(AND($AL$3, NOT(ISBLANK(T439)), NOT(ISNUMBER(T439))), "Changes to Credibility for Shares must be a Number",
IF(AND($AM$3, NOT(ISBLANK(U439)), NOT(ISNUMBER(U439))), "Changes to Credibility for Flags must be a Number",
IF(AND($AJ$3, NOT(ISBLANK(V439)), NOT(ISNUMBER(V439))), "Number of Likes must be a Number",
IF(AND($AK$3, NOT(ISBLANK(W439)), NOT(ISNUMBER(W439))), "Number of Disikes must be a Number",
IF(AND($AL$3, NOT(ISBLANK(X439)), NOT(ISNUMBER(X439))), "Number of Shares must be a Number",
IF(AND($AM$3, NOT(ISBLANK(Y439)), NOT(ISNUMBER(Y439))), "Number of Flags must be a Number",
IF(AND($AJ$3, NOT(ISBLANK(V439)), V439&lt;0), "Number of Likes cannot be Negative",
IF(AND($AK$3, NOT(ISBLANK(W439)), W439&lt;0), "Number of Disikes cannot be Negative",
IF(AND($AL$3, NOT(ISBLANK(X439)), X439&lt;0), "Number of Shares cannot be Negative",
IF(AND($AM$3, NOT(ISBLANK(Y439)), Y439&lt;0), "Number of Flags cannot be Negative",
IF(AND(CONCATENATE(Z439:AH439)&lt;&gt;"", Z439=""), "Missing 1st Comment Source Name",
IF(AND(CONCATENATE(Z439:AH439)&lt;&gt;"", AB439=""), "Missing 1st Comment Message",
IF(AND($AJ$3, CONCATENATE(Z439:AH439)&lt;&gt;"", AG439=""), "Missing 1st Comment Likes",
IF(AND($AK$3, CONCATENATE(Z439:AH439)&lt;&gt;"", AH439=""), "Missing 1st Comment Dislikes",
IF(AND(CONCATENATE(Z440:AH440)&lt;&gt;"", Z440=""), "Missing 2nd Comment Source Name",
IF(AND(CONCATENATE(Z440:AH440)&lt;&gt;"", AB440=""), "Missing 2nd Comment Message",
IF(AND($AJ$3, CONCATENATE(Z440:AH440)&lt;&gt;"", AG440=""), "Missing 2nd Comment Likes",
IF(AND($AK$3, CONCATENATE(Z440:AH440)&lt;&gt;"", AH440=""), "Missing 2nd Comment Dislikes",
IF(AND(CONCATENATE(Z441:AH441)&lt;&gt;"", Z441=""), "Missing 3rd Comment Source Name",
IF(AND(CONCATENATE(Z441:AH441)&lt;&gt;"", AB441=""), "Missing 3rd Comment Message",
IF(AND($AJ$3, CONCATENATE(Z441:AH441)&lt;&gt;"", AG441=""), "Missing 3rd Comment Likes",
IF(AND($AK$3, CONCATENATE(Z441:AH441)&lt;&gt;"", AH441=""), "Missing 3rd Comment Dislikes", "Valid"
)))))))))))))))))))))))))))))))))</f>
        <v>Unused</v>
      </c>
      <c r="C439" s="246"/>
      <c r="D439" s="262" t="s">
        <v>1370</v>
      </c>
      <c r="E439" s="263"/>
      <c r="F439" s="246"/>
      <c r="G439" s="246"/>
      <c r="H439" s="249"/>
      <c r="I439" s="263"/>
      <c r="J439" s="246"/>
      <c r="K439" s="246"/>
      <c r="L439" s="249"/>
      <c r="M439" s="265"/>
      <c r="N439" s="319"/>
      <c r="O439" s="320"/>
      <c r="P439" s="320"/>
      <c r="Q439" s="321"/>
      <c r="R439" s="322"/>
      <c r="S439" s="320"/>
      <c r="T439" s="320"/>
      <c r="U439" s="321"/>
      <c r="V439" s="322"/>
      <c r="W439" s="320"/>
      <c r="X439" s="320"/>
      <c r="Y439" s="323"/>
      <c r="Z439" s="271"/>
      <c r="AA439" s="249"/>
      <c r="AB439" s="265"/>
      <c r="AC439" s="246"/>
      <c r="AD439" s="246"/>
      <c r="AE439" s="246"/>
      <c r="AF439" s="249"/>
      <c r="AG439" s="274"/>
      <c r="AH439" s="327"/>
      <c r="AI439" s="56"/>
      <c r="AJ439" s="56"/>
      <c r="AK439" s="56"/>
      <c r="AL439" s="56"/>
      <c r="AM439" s="56"/>
      <c r="AN439" s="56"/>
      <c r="AO439" s="56"/>
      <c r="AP439" s="56"/>
      <c r="AQ439" s="56"/>
    </row>
    <row r="440" ht="22.5" customHeight="1">
      <c r="B440" s="277"/>
      <c r="D440" s="278"/>
      <c r="E440" s="277"/>
      <c r="H440" s="273"/>
      <c r="I440" s="277"/>
      <c r="L440" s="273"/>
      <c r="M440" s="277"/>
      <c r="N440" s="279"/>
      <c r="O440" s="280"/>
      <c r="P440" s="280"/>
      <c r="Q440" s="281"/>
      <c r="R440" s="282"/>
      <c r="S440" s="280"/>
      <c r="T440" s="280"/>
      <c r="U440" s="281"/>
      <c r="V440" s="282"/>
      <c r="W440" s="280"/>
      <c r="X440" s="280"/>
      <c r="Y440" s="283"/>
      <c r="Z440" s="284"/>
      <c r="AA440" s="273"/>
      <c r="AB440" s="272"/>
      <c r="AF440" s="273"/>
      <c r="AG440" s="285"/>
      <c r="AH440" s="325"/>
      <c r="AI440" s="56"/>
      <c r="AJ440" s="56"/>
      <c r="AK440" s="56"/>
      <c r="AL440" s="56"/>
      <c r="AM440" s="56"/>
      <c r="AN440" s="56"/>
      <c r="AO440" s="56"/>
      <c r="AP440" s="56"/>
      <c r="AQ440" s="56"/>
    </row>
    <row r="441" ht="22.5" customHeight="1">
      <c r="B441" s="253"/>
      <c r="C441" s="254"/>
      <c r="D441" s="287"/>
      <c r="E441" s="253"/>
      <c r="F441" s="254"/>
      <c r="G441" s="254"/>
      <c r="H441" s="256"/>
      <c r="I441" s="253"/>
      <c r="J441" s="254"/>
      <c r="K441" s="254"/>
      <c r="L441" s="256"/>
      <c r="M441" s="253"/>
      <c r="N441" s="288"/>
      <c r="O441" s="289"/>
      <c r="P441" s="289"/>
      <c r="Q441" s="290"/>
      <c r="R441" s="291"/>
      <c r="S441" s="289"/>
      <c r="T441" s="289"/>
      <c r="U441" s="290"/>
      <c r="V441" s="291"/>
      <c r="W441" s="289"/>
      <c r="X441" s="289"/>
      <c r="Y441" s="292"/>
      <c r="Z441" s="293"/>
      <c r="AA441" s="256"/>
      <c r="AB441" s="294"/>
      <c r="AC441" s="254"/>
      <c r="AD441" s="254"/>
      <c r="AE441" s="254"/>
      <c r="AF441" s="256"/>
      <c r="AG441" s="295"/>
      <c r="AH441" s="324"/>
      <c r="AI441" s="56"/>
      <c r="AJ441" s="56"/>
      <c r="AK441" s="56"/>
      <c r="AL441" s="56"/>
      <c r="AM441" s="56"/>
      <c r="AN441" s="56"/>
      <c r="AO441" s="56"/>
      <c r="AP441" s="56"/>
      <c r="AQ441" s="56"/>
    </row>
    <row r="442" ht="22.5" customHeight="1">
      <c r="B442" s="261" t="str">
        <f>IF(ISBLANK(D442), "Missing ID",
IF(CONCATENATE(E442:AG444)="", "Unused",
IF(AND(ISBLANK(E442), ISBLANK(I442)), "Missing Headline and Content",
IF(ISBLANK(M442), "Missing Is True",
IF(AND(M442&lt;&gt;"Yes", M442&lt;&gt;"No"), "Is True must be Yes or No",
IF(AND($AJ$3, NOT(ISBLANK(N442)), NOT(ISNUMBER(N442))), "Changes to Followers for Likes must be a Number",
IF(AND($AK$3, NOT(ISBLANK(O442)), NOT(ISNUMBER(O442))), "Changes to Followers for Disikes must be a Number",
IF(AND($AL$3, NOT(ISBLANK(P442)), NOT(ISNUMBER(P442))), "Changes to Followers for Shares must be a Number",
IF(AND($AM$3, NOT(ISBLANK(Q442)), NOT(ISNUMBER(Q442))), "Changes to Followers for Flags must be a Number",
IF(AND($AJ$3, NOT(ISBLANK(R442)), NOT(ISNUMBER(R442))), "Changes to Credibility for Likes must be a Number",
IF(AND($AK$3, NOT(ISBLANK(S442)), NOT(ISNUMBER(S442))), "Changes to Credibility for Disikes must be a Number",
IF(AND($AL$3, NOT(ISBLANK(T442)), NOT(ISNUMBER(T442))), "Changes to Credibility for Shares must be a Number",
IF(AND($AM$3, NOT(ISBLANK(U442)), NOT(ISNUMBER(U442))), "Changes to Credibility for Flags must be a Number",
IF(AND($AJ$3, NOT(ISBLANK(V442)), NOT(ISNUMBER(V442))), "Number of Likes must be a Number",
IF(AND($AK$3, NOT(ISBLANK(W442)), NOT(ISNUMBER(W442))), "Number of Disikes must be a Number",
IF(AND($AL$3, NOT(ISBLANK(X442)), NOT(ISNUMBER(X442))), "Number of Shares must be a Number",
IF(AND($AM$3, NOT(ISBLANK(Y442)), NOT(ISNUMBER(Y442))), "Number of Flags must be a Number",
IF(AND($AJ$3, NOT(ISBLANK(V442)), V442&lt;0), "Number of Likes cannot be Negative",
IF(AND($AK$3, NOT(ISBLANK(W442)), W442&lt;0), "Number of Disikes cannot be Negative",
IF(AND($AL$3, NOT(ISBLANK(X442)), X442&lt;0), "Number of Shares cannot be Negative",
IF(AND($AM$3, NOT(ISBLANK(Y442)), Y442&lt;0), "Number of Flags cannot be Negative",
IF(AND(CONCATENATE(Z442:AH442)&lt;&gt;"", Z442=""), "Missing 1st Comment Source Name",
IF(AND(CONCATENATE(Z442:AH442)&lt;&gt;"", AB442=""), "Missing 1st Comment Message",
IF(AND($AJ$3, CONCATENATE(Z442:AH442)&lt;&gt;"", AG442=""), "Missing 1st Comment Likes",
IF(AND($AK$3, CONCATENATE(Z442:AH442)&lt;&gt;"", AH442=""), "Missing 1st Comment Dislikes",
IF(AND(CONCATENATE(Z443:AH443)&lt;&gt;"", Z443=""), "Missing 2nd Comment Source Name",
IF(AND(CONCATENATE(Z443:AH443)&lt;&gt;"", AB443=""), "Missing 2nd Comment Message",
IF(AND($AJ$3, CONCATENATE(Z443:AH443)&lt;&gt;"", AG443=""), "Missing 2nd Comment Likes",
IF(AND($AK$3, CONCATENATE(Z443:AH443)&lt;&gt;"", AH443=""), "Missing 2nd Comment Dislikes",
IF(AND(CONCATENATE(Z444:AH444)&lt;&gt;"", Z444=""), "Missing 3rd Comment Source Name",
IF(AND(CONCATENATE(Z444:AH444)&lt;&gt;"", AB444=""), "Missing 3rd Comment Message",
IF(AND($AJ$3, CONCATENATE(Z444:AH444)&lt;&gt;"", AG444=""), "Missing 3rd Comment Likes",
IF(AND($AK$3, CONCATENATE(Z444:AH444)&lt;&gt;"", AH444=""), "Missing 3rd Comment Dislikes", "Valid"
)))))))))))))))))))))))))))))))))</f>
        <v>Unused</v>
      </c>
      <c r="C442" s="246"/>
      <c r="D442" s="297" t="s">
        <v>1371</v>
      </c>
      <c r="E442" s="298"/>
      <c r="F442" s="246"/>
      <c r="G442" s="246"/>
      <c r="H442" s="249"/>
      <c r="I442" s="298"/>
      <c r="J442" s="246"/>
      <c r="K442" s="246"/>
      <c r="L442" s="249"/>
      <c r="M442" s="300"/>
      <c r="N442" s="301"/>
      <c r="O442" s="302"/>
      <c r="P442" s="302"/>
      <c r="Q442" s="303"/>
      <c r="R442" s="304"/>
      <c r="S442" s="302"/>
      <c r="T442" s="302"/>
      <c r="U442" s="303"/>
      <c r="V442" s="304"/>
      <c r="W442" s="302"/>
      <c r="X442" s="302"/>
      <c r="Y442" s="305"/>
      <c r="Z442" s="306"/>
      <c r="AA442" s="249"/>
      <c r="AB442" s="300"/>
      <c r="AC442" s="246"/>
      <c r="AD442" s="246"/>
      <c r="AE442" s="246"/>
      <c r="AF442" s="249"/>
      <c r="AG442" s="307"/>
      <c r="AH442" s="326"/>
      <c r="AI442" s="56"/>
      <c r="AJ442" s="56"/>
      <c r="AK442" s="56"/>
      <c r="AL442" s="56"/>
      <c r="AM442" s="56"/>
      <c r="AN442" s="56"/>
      <c r="AO442" s="56"/>
      <c r="AP442" s="56"/>
      <c r="AQ442" s="56"/>
    </row>
    <row r="443" ht="22.5" customHeight="1">
      <c r="B443" s="277"/>
      <c r="D443" s="309"/>
      <c r="E443" s="277"/>
      <c r="H443" s="273"/>
      <c r="I443" s="277"/>
      <c r="L443" s="273"/>
      <c r="M443" s="277"/>
      <c r="N443" s="279"/>
      <c r="O443" s="280"/>
      <c r="P443" s="280"/>
      <c r="Q443" s="281"/>
      <c r="R443" s="282"/>
      <c r="S443" s="280"/>
      <c r="T443" s="280"/>
      <c r="U443" s="281"/>
      <c r="V443" s="282"/>
      <c r="W443" s="280"/>
      <c r="X443" s="280"/>
      <c r="Y443" s="283"/>
      <c r="Z443" s="310"/>
      <c r="AA443" s="273"/>
      <c r="AB443" s="311"/>
      <c r="AF443" s="273"/>
      <c r="AG443" s="312"/>
      <c r="AH443" s="313"/>
      <c r="AI443" s="56"/>
      <c r="AJ443" s="56"/>
      <c r="AK443" s="56"/>
      <c r="AL443" s="56"/>
      <c r="AM443" s="56"/>
      <c r="AN443" s="56"/>
      <c r="AO443" s="56"/>
      <c r="AP443" s="56"/>
      <c r="AQ443" s="56"/>
    </row>
    <row r="444" ht="22.5" customHeight="1">
      <c r="B444" s="253"/>
      <c r="C444" s="254"/>
      <c r="D444" s="314"/>
      <c r="E444" s="253"/>
      <c r="F444" s="254"/>
      <c r="G444" s="254"/>
      <c r="H444" s="256"/>
      <c r="I444" s="253"/>
      <c r="J444" s="254"/>
      <c r="K444" s="254"/>
      <c r="L444" s="256"/>
      <c r="M444" s="253"/>
      <c r="N444" s="288"/>
      <c r="O444" s="289"/>
      <c r="P444" s="289"/>
      <c r="Q444" s="290"/>
      <c r="R444" s="291"/>
      <c r="S444" s="289"/>
      <c r="T444" s="289"/>
      <c r="U444" s="290"/>
      <c r="V444" s="291"/>
      <c r="W444" s="289"/>
      <c r="X444" s="289"/>
      <c r="Y444" s="292"/>
      <c r="Z444" s="315"/>
      <c r="AA444" s="256"/>
      <c r="AB444" s="316"/>
      <c r="AC444" s="254"/>
      <c r="AD444" s="254"/>
      <c r="AE444" s="254"/>
      <c r="AF444" s="256"/>
      <c r="AG444" s="317"/>
      <c r="AH444" s="318"/>
      <c r="AI444" s="56"/>
      <c r="AJ444" s="56"/>
      <c r="AK444" s="56"/>
      <c r="AL444" s="56"/>
      <c r="AM444" s="56"/>
      <c r="AN444" s="56"/>
      <c r="AO444" s="56"/>
      <c r="AP444" s="56"/>
      <c r="AQ444" s="56"/>
    </row>
    <row r="445" ht="22.5" customHeight="1">
      <c r="B445" s="261" t="str">
        <f>IF(ISBLANK(D445), "Missing ID",
IF(CONCATENATE(E445:AG447)="", "Unused",
IF(AND(ISBLANK(E445), ISBLANK(I445)), "Missing Headline and Content",
IF(ISBLANK(M445), "Missing Is True",
IF(AND(M445&lt;&gt;"Yes", M445&lt;&gt;"No"), "Is True must be Yes or No",
IF(AND($AJ$3, NOT(ISBLANK(N445)), NOT(ISNUMBER(N445))), "Changes to Followers for Likes must be a Number",
IF(AND($AK$3, NOT(ISBLANK(O445)), NOT(ISNUMBER(O445))), "Changes to Followers for Disikes must be a Number",
IF(AND($AL$3, NOT(ISBLANK(P445)), NOT(ISNUMBER(P445))), "Changes to Followers for Shares must be a Number",
IF(AND($AM$3, NOT(ISBLANK(Q445)), NOT(ISNUMBER(Q445))), "Changes to Followers for Flags must be a Number",
IF(AND($AJ$3, NOT(ISBLANK(R445)), NOT(ISNUMBER(R445))), "Changes to Credibility for Likes must be a Number",
IF(AND($AK$3, NOT(ISBLANK(S445)), NOT(ISNUMBER(S445))), "Changes to Credibility for Disikes must be a Number",
IF(AND($AL$3, NOT(ISBLANK(T445)), NOT(ISNUMBER(T445))), "Changes to Credibility for Shares must be a Number",
IF(AND($AM$3, NOT(ISBLANK(U445)), NOT(ISNUMBER(U445))), "Changes to Credibility for Flags must be a Number",
IF(AND($AJ$3, NOT(ISBLANK(V445)), NOT(ISNUMBER(V445))), "Number of Likes must be a Number",
IF(AND($AK$3, NOT(ISBLANK(W445)), NOT(ISNUMBER(W445))), "Number of Disikes must be a Number",
IF(AND($AL$3, NOT(ISBLANK(X445)), NOT(ISNUMBER(X445))), "Number of Shares must be a Number",
IF(AND($AM$3, NOT(ISBLANK(Y445)), NOT(ISNUMBER(Y445))), "Number of Flags must be a Number",
IF(AND($AJ$3, NOT(ISBLANK(V445)), V445&lt;0), "Number of Likes cannot be Negative",
IF(AND($AK$3, NOT(ISBLANK(W445)), W445&lt;0), "Number of Disikes cannot be Negative",
IF(AND($AL$3, NOT(ISBLANK(X445)), X445&lt;0), "Number of Shares cannot be Negative",
IF(AND($AM$3, NOT(ISBLANK(Y445)), Y445&lt;0), "Number of Flags cannot be Negative",
IF(AND(CONCATENATE(Z445:AH445)&lt;&gt;"", Z445=""), "Missing 1st Comment Source Name",
IF(AND(CONCATENATE(Z445:AH445)&lt;&gt;"", AB445=""), "Missing 1st Comment Message",
IF(AND($AJ$3, CONCATENATE(Z445:AH445)&lt;&gt;"", AG445=""), "Missing 1st Comment Likes",
IF(AND($AK$3, CONCATENATE(Z445:AH445)&lt;&gt;"", AH445=""), "Missing 1st Comment Dislikes",
IF(AND(CONCATENATE(Z446:AH446)&lt;&gt;"", Z446=""), "Missing 2nd Comment Source Name",
IF(AND(CONCATENATE(Z446:AH446)&lt;&gt;"", AB446=""), "Missing 2nd Comment Message",
IF(AND($AJ$3, CONCATENATE(Z446:AH446)&lt;&gt;"", AG446=""), "Missing 2nd Comment Likes",
IF(AND($AK$3, CONCATENATE(Z446:AH446)&lt;&gt;"", AH446=""), "Missing 2nd Comment Dislikes",
IF(AND(CONCATENATE(Z447:AH447)&lt;&gt;"", Z447=""), "Missing 3rd Comment Source Name",
IF(AND(CONCATENATE(Z447:AH447)&lt;&gt;"", AB447=""), "Missing 3rd Comment Message",
IF(AND($AJ$3, CONCATENATE(Z447:AH447)&lt;&gt;"", AG447=""), "Missing 3rd Comment Likes",
IF(AND($AK$3, CONCATENATE(Z447:AH447)&lt;&gt;"", AH447=""), "Missing 3rd Comment Dislikes", "Valid"
)))))))))))))))))))))))))))))))))</f>
        <v>Unused</v>
      </c>
      <c r="C445" s="246"/>
      <c r="D445" s="262" t="s">
        <v>1372</v>
      </c>
      <c r="E445" s="263"/>
      <c r="F445" s="246"/>
      <c r="G445" s="246"/>
      <c r="H445" s="249"/>
      <c r="I445" s="263"/>
      <c r="J445" s="246"/>
      <c r="K445" s="246"/>
      <c r="L445" s="249"/>
      <c r="M445" s="265"/>
      <c r="N445" s="319"/>
      <c r="O445" s="320"/>
      <c r="P445" s="320"/>
      <c r="Q445" s="321"/>
      <c r="R445" s="322"/>
      <c r="S445" s="320"/>
      <c r="T445" s="320"/>
      <c r="U445" s="321"/>
      <c r="V445" s="322"/>
      <c r="W445" s="320"/>
      <c r="X445" s="320"/>
      <c r="Y445" s="323"/>
      <c r="Z445" s="271"/>
      <c r="AA445" s="249"/>
      <c r="AB445" s="265"/>
      <c r="AC445" s="246"/>
      <c r="AD445" s="246"/>
      <c r="AE445" s="246"/>
      <c r="AF445" s="249"/>
      <c r="AG445" s="274"/>
      <c r="AH445" s="327"/>
      <c r="AI445" s="56"/>
      <c r="AJ445" s="56"/>
      <c r="AK445" s="56"/>
      <c r="AL445" s="56"/>
      <c r="AM445" s="56"/>
      <c r="AN445" s="56"/>
      <c r="AO445" s="56"/>
      <c r="AP445" s="56"/>
      <c r="AQ445" s="56"/>
    </row>
    <row r="446" ht="22.5" customHeight="1">
      <c r="B446" s="277"/>
      <c r="D446" s="278"/>
      <c r="E446" s="277"/>
      <c r="H446" s="273"/>
      <c r="I446" s="277"/>
      <c r="L446" s="273"/>
      <c r="M446" s="277"/>
      <c r="N446" s="279"/>
      <c r="O446" s="280"/>
      <c r="P446" s="280"/>
      <c r="Q446" s="281"/>
      <c r="R446" s="282"/>
      <c r="S446" s="280"/>
      <c r="T446" s="280"/>
      <c r="U446" s="281"/>
      <c r="V446" s="282"/>
      <c r="W446" s="280"/>
      <c r="X446" s="280"/>
      <c r="Y446" s="283"/>
      <c r="Z446" s="284"/>
      <c r="AA446" s="273"/>
      <c r="AB446" s="272"/>
      <c r="AF446" s="273"/>
      <c r="AG446" s="285"/>
      <c r="AH446" s="325"/>
      <c r="AI446" s="56"/>
      <c r="AJ446" s="56"/>
      <c r="AK446" s="56"/>
      <c r="AL446" s="56"/>
      <c r="AM446" s="56"/>
      <c r="AN446" s="56"/>
      <c r="AO446" s="56"/>
      <c r="AP446" s="56"/>
      <c r="AQ446" s="56"/>
    </row>
    <row r="447" ht="22.5" customHeight="1">
      <c r="B447" s="253"/>
      <c r="C447" s="254"/>
      <c r="D447" s="287"/>
      <c r="E447" s="253"/>
      <c r="F447" s="254"/>
      <c r="G447" s="254"/>
      <c r="H447" s="256"/>
      <c r="I447" s="253"/>
      <c r="J447" s="254"/>
      <c r="K447" s="254"/>
      <c r="L447" s="256"/>
      <c r="M447" s="253"/>
      <c r="N447" s="288"/>
      <c r="O447" s="289"/>
      <c r="P447" s="289"/>
      <c r="Q447" s="290"/>
      <c r="R447" s="291"/>
      <c r="S447" s="289"/>
      <c r="T447" s="289"/>
      <c r="U447" s="290"/>
      <c r="V447" s="291"/>
      <c r="W447" s="289"/>
      <c r="X447" s="289"/>
      <c r="Y447" s="292"/>
      <c r="Z447" s="293"/>
      <c r="AA447" s="256"/>
      <c r="AB447" s="294"/>
      <c r="AC447" s="254"/>
      <c r="AD447" s="254"/>
      <c r="AE447" s="254"/>
      <c r="AF447" s="256"/>
      <c r="AG447" s="295"/>
      <c r="AH447" s="324"/>
      <c r="AI447" s="56"/>
      <c r="AJ447" s="56"/>
      <c r="AK447" s="56"/>
      <c r="AL447" s="56"/>
      <c r="AM447" s="56"/>
      <c r="AN447" s="56"/>
      <c r="AO447" s="56"/>
      <c r="AP447" s="56"/>
      <c r="AQ447" s="56"/>
    </row>
    <row r="448" ht="22.5" customHeight="1">
      <c r="B448" s="261" t="str">
        <f>IF(ISBLANK(D448), "Missing ID",
IF(CONCATENATE(E448:AG450)="", "Unused",
IF(AND(ISBLANK(E448), ISBLANK(I448)), "Missing Headline and Content",
IF(ISBLANK(M448), "Missing Is True",
IF(AND(M448&lt;&gt;"Yes", M448&lt;&gt;"No"), "Is True must be Yes or No",
IF(AND($AJ$3, NOT(ISBLANK(N448)), NOT(ISNUMBER(N448))), "Changes to Followers for Likes must be a Number",
IF(AND($AK$3, NOT(ISBLANK(O448)), NOT(ISNUMBER(O448))), "Changes to Followers for Disikes must be a Number",
IF(AND($AL$3, NOT(ISBLANK(P448)), NOT(ISNUMBER(P448))), "Changes to Followers for Shares must be a Number",
IF(AND($AM$3, NOT(ISBLANK(Q448)), NOT(ISNUMBER(Q448))), "Changes to Followers for Flags must be a Number",
IF(AND($AJ$3, NOT(ISBLANK(R448)), NOT(ISNUMBER(R448))), "Changes to Credibility for Likes must be a Number",
IF(AND($AK$3, NOT(ISBLANK(S448)), NOT(ISNUMBER(S448))), "Changes to Credibility for Disikes must be a Number",
IF(AND($AL$3, NOT(ISBLANK(T448)), NOT(ISNUMBER(T448))), "Changes to Credibility for Shares must be a Number",
IF(AND($AM$3, NOT(ISBLANK(U448)), NOT(ISNUMBER(U448))), "Changes to Credibility for Flags must be a Number",
IF(AND($AJ$3, NOT(ISBLANK(V448)), NOT(ISNUMBER(V448))), "Number of Likes must be a Number",
IF(AND($AK$3, NOT(ISBLANK(W448)), NOT(ISNUMBER(W448))), "Number of Disikes must be a Number",
IF(AND($AL$3, NOT(ISBLANK(X448)), NOT(ISNUMBER(X448))), "Number of Shares must be a Number",
IF(AND($AM$3, NOT(ISBLANK(Y448)), NOT(ISNUMBER(Y448))), "Number of Flags must be a Number",
IF(AND($AJ$3, NOT(ISBLANK(V448)), V448&lt;0), "Number of Likes cannot be Negative",
IF(AND($AK$3, NOT(ISBLANK(W448)), W448&lt;0), "Number of Disikes cannot be Negative",
IF(AND($AL$3, NOT(ISBLANK(X448)), X448&lt;0), "Number of Shares cannot be Negative",
IF(AND($AM$3, NOT(ISBLANK(Y448)), Y448&lt;0), "Number of Flags cannot be Negative",
IF(AND(CONCATENATE(Z448:AH448)&lt;&gt;"", Z448=""), "Missing 1st Comment Source Name",
IF(AND(CONCATENATE(Z448:AH448)&lt;&gt;"", AB448=""), "Missing 1st Comment Message",
IF(AND($AJ$3, CONCATENATE(Z448:AH448)&lt;&gt;"", AG448=""), "Missing 1st Comment Likes",
IF(AND($AK$3, CONCATENATE(Z448:AH448)&lt;&gt;"", AH448=""), "Missing 1st Comment Dislikes",
IF(AND(CONCATENATE(Z449:AH449)&lt;&gt;"", Z449=""), "Missing 2nd Comment Source Name",
IF(AND(CONCATENATE(Z449:AH449)&lt;&gt;"", AB449=""), "Missing 2nd Comment Message",
IF(AND($AJ$3, CONCATENATE(Z449:AH449)&lt;&gt;"", AG449=""), "Missing 2nd Comment Likes",
IF(AND($AK$3, CONCATENATE(Z449:AH449)&lt;&gt;"", AH449=""), "Missing 2nd Comment Dislikes",
IF(AND(CONCATENATE(Z450:AH450)&lt;&gt;"", Z450=""), "Missing 3rd Comment Source Name",
IF(AND(CONCATENATE(Z450:AH450)&lt;&gt;"", AB450=""), "Missing 3rd Comment Message",
IF(AND($AJ$3, CONCATENATE(Z450:AH450)&lt;&gt;"", AG450=""), "Missing 3rd Comment Likes",
IF(AND($AK$3, CONCATENATE(Z450:AH450)&lt;&gt;"", AH450=""), "Missing 3rd Comment Dislikes", "Valid"
)))))))))))))))))))))))))))))))))</f>
        <v>Unused</v>
      </c>
      <c r="C448" s="246"/>
      <c r="D448" s="297" t="s">
        <v>1373</v>
      </c>
      <c r="E448" s="298"/>
      <c r="F448" s="246"/>
      <c r="G448" s="246"/>
      <c r="H448" s="249"/>
      <c r="I448" s="298"/>
      <c r="J448" s="246"/>
      <c r="K448" s="246"/>
      <c r="L448" s="249"/>
      <c r="M448" s="300"/>
      <c r="N448" s="301"/>
      <c r="O448" s="302"/>
      <c r="P448" s="302"/>
      <c r="Q448" s="303"/>
      <c r="R448" s="304"/>
      <c r="S448" s="302"/>
      <c r="T448" s="302"/>
      <c r="U448" s="303"/>
      <c r="V448" s="304"/>
      <c r="W448" s="302"/>
      <c r="X448" s="302"/>
      <c r="Y448" s="305"/>
      <c r="Z448" s="306"/>
      <c r="AA448" s="249"/>
      <c r="AB448" s="300"/>
      <c r="AC448" s="246"/>
      <c r="AD448" s="246"/>
      <c r="AE448" s="246"/>
      <c r="AF448" s="249"/>
      <c r="AG448" s="307"/>
      <c r="AH448" s="326"/>
      <c r="AI448" s="56"/>
      <c r="AJ448" s="56"/>
      <c r="AK448" s="56"/>
      <c r="AL448" s="56"/>
      <c r="AM448" s="56"/>
      <c r="AN448" s="56"/>
      <c r="AO448" s="56"/>
      <c r="AP448" s="56"/>
      <c r="AQ448" s="56"/>
    </row>
    <row r="449" ht="22.5" customHeight="1">
      <c r="B449" s="277"/>
      <c r="D449" s="309"/>
      <c r="E449" s="277"/>
      <c r="H449" s="273"/>
      <c r="I449" s="277"/>
      <c r="L449" s="273"/>
      <c r="M449" s="277"/>
      <c r="N449" s="279"/>
      <c r="O449" s="280"/>
      <c r="P449" s="280"/>
      <c r="Q449" s="281"/>
      <c r="R449" s="282"/>
      <c r="S449" s="280"/>
      <c r="T449" s="280"/>
      <c r="U449" s="281"/>
      <c r="V449" s="282"/>
      <c r="W449" s="280"/>
      <c r="X449" s="280"/>
      <c r="Y449" s="283"/>
      <c r="Z449" s="310"/>
      <c r="AA449" s="273"/>
      <c r="AB449" s="311"/>
      <c r="AF449" s="273"/>
      <c r="AG449" s="312"/>
      <c r="AH449" s="313"/>
      <c r="AI449" s="56"/>
      <c r="AJ449" s="56"/>
      <c r="AK449" s="56"/>
      <c r="AL449" s="56"/>
      <c r="AM449" s="56"/>
      <c r="AN449" s="56"/>
      <c r="AO449" s="56"/>
      <c r="AP449" s="56"/>
      <c r="AQ449" s="56"/>
    </row>
    <row r="450" ht="22.5" customHeight="1">
      <c r="B450" s="253"/>
      <c r="C450" s="254"/>
      <c r="D450" s="314"/>
      <c r="E450" s="253"/>
      <c r="F450" s="254"/>
      <c r="G450" s="254"/>
      <c r="H450" s="256"/>
      <c r="I450" s="253"/>
      <c r="J450" s="254"/>
      <c r="K450" s="254"/>
      <c r="L450" s="256"/>
      <c r="M450" s="253"/>
      <c r="N450" s="288"/>
      <c r="O450" s="289"/>
      <c r="P450" s="289"/>
      <c r="Q450" s="290"/>
      <c r="R450" s="291"/>
      <c r="S450" s="289"/>
      <c r="T450" s="289"/>
      <c r="U450" s="290"/>
      <c r="V450" s="291"/>
      <c r="W450" s="289"/>
      <c r="X450" s="289"/>
      <c r="Y450" s="292"/>
      <c r="Z450" s="315"/>
      <c r="AA450" s="256"/>
      <c r="AB450" s="316"/>
      <c r="AC450" s="254"/>
      <c r="AD450" s="254"/>
      <c r="AE450" s="254"/>
      <c r="AF450" s="256"/>
      <c r="AG450" s="317"/>
      <c r="AH450" s="318"/>
      <c r="AI450" s="56"/>
      <c r="AJ450" s="56"/>
      <c r="AK450" s="56"/>
      <c r="AL450" s="56"/>
      <c r="AM450" s="56"/>
      <c r="AN450" s="56"/>
      <c r="AO450" s="56"/>
      <c r="AP450" s="56"/>
      <c r="AQ450" s="56"/>
    </row>
    <row r="451" ht="22.5" customHeight="1">
      <c r="B451" s="261" t="str">
        <f>IF(ISBLANK(D451), "Missing ID",
IF(CONCATENATE(E451:AG453)="", "Unused",
IF(AND(ISBLANK(E451), ISBLANK(I451)), "Missing Headline and Content",
IF(ISBLANK(M451), "Missing Is True",
IF(AND(M451&lt;&gt;"Yes", M451&lt;&gt;"No"), "Is True must be Yes or No",
IF(AND($AJ$3, NOT(ISBLANK(N451)), NOT(ISNUMBER(N451))), "Changes to Followers for Likes must be a Number",
IF(AND($AK$3, NOT(ISBLANK(O451)), NOT(ISNUMBER(O451))), "Changes to Followers for Disikes must be a Number",
IF(AND($AL$3, NOT(ISBLANK(P451)), NOT(ISNUMBER(P451))), "Changes to Followers for Shares must be a Number",
IF(AND($AM$3, NOT(ISBLANK(Q451)), NOT(ISNUMBER(Q451))), "Changes to Followers for Flags must be a Number",
IF(AND($AJ$3, NOT(ISBLANK(R451)), NOT(ISNUMBER(R451))), "Changes to Credibility for Likes must be a Number",
IF(AND($AK$3, NOT(ISBLANK(S451)), NOT(ISNUMBER(S451))), "Changes to Credibility for Disikes must be a Number",
IF(AND($AL$3, NOT(ISBLANK(T451)), NOT(ISNUMBER(T451))), "Changes to Credibility for Shares must be a Number",
IF(AND($AM$3, NOT(ISBLANK(U451)), NOT(ISNUMBER(U451))), "Changes to Credibility for Flags must be a Number",
IF(AND($AJ$3, NOT(ISBLANK(V451)), NOT(ISNUMBER(V451))), "Number of Likes must be a Number",
IF(AND($AK$3, NOT(ISBLANK(W451)), NOT(ISNUMBER(W451))), "Number of Disikes must be a Number",
IF(AND($AL$3, NOT(ISBLANK(X451)), NOT(ISNUMBER(X451))), "Number of Shares must be a Number",
IF(AND($AM$3, NOT(ISBLANK(Y451)), NOT(ISNUMBER(Y451))), "Number of Flags must be a Number",
IF(AND($AJ$3, NOT(ISBLANK(V451)), V451&lt;0), "Number of Likes cannot be Negative",
IF(AND($AK$3, NOT(ISBLANK(W451)), W451&lt;0), "Number of Disikes cannot be Negative",
IF(AND($AL$3, NOT(ISBLANK(X451)), X451&lt;0), "Number of Shares cannot be Negative",
IF(AND($AM$3, NOT(ISBLANK(Y451)), Y451&lt;0), "Number of Flags cannot be Negative",
IF(AND(CONCATENATE(Z451:AH451)&lt;&gt;"", Z451=""), "Missing 1st Comment Source Name",
IF(AND(CONCATENATE(Z451:AH451)&lt;&gt;"", AB451=""), "Missing 1st Comment Message",
IF(AND($AJ$3, CONCATENATE(Z451:AH451)&lt;&gt;"", AG451=""), "Missing 1st Comment Likes",
IF(AND($AK$3, CONCATENATE(Z451:AH451)&lt;&gt;"", AH451=""), "Missing 1st Comment Dislikes",
IF(AND(CONCATENATE(Z452:AH452)&lt;&gt;"", Z452=""), "Missing 2nd Comment Source Name",
IF(AND(CONCATENATE(Z452:AH452)&lt;&gt;"", AB452=""), "Missing 2nd Comment Message",
IF(AND($AJ$3, CONCATENATE(Z452:AH452)&lt;&gt;"", AG452=""), "Missing 2nd Comment Likes",
IF(AND($AK$3, CONCATENATE(Z452:AH452)&lt;&gt;"", AH452=""), "Missing 2nd Comment Dislikes",
IF(AND(CONCATENATE(Z453:AH453)&lt;&gt;"", Z453=""), "Missing 3rd Comment Source Name",
IF(AND(CONCATENATE(Z453:AH453)&lt;&gt;"", AB453=""), "Missing 3rd Comment Message",
IF(AND($AJ$3, CONCATENATE(Z453:AH453)&lt;&gt;"", AG453=""), "Missing 3rd Comment Likes",
IF(AND($AK$3, CONCATENATE(Z453:AH453)&lt;&gt;"", AH453=""), "Missing 3rd Comment Dislikes", "Valid"
)))))))))))))))))))))))))))))))))</f>
        <v>Unused</v>
      </c>
      <c r="C451" s="246"/>
      <c r="D451" s="262" t="s">
        <v>1374</v>
      </c>
      <c r="E451" s="263"/>
      <c r="F451" s="246"/>
      <c r="G451" s="246"/>
      <c r="H451" s="249"/>
      <c r="I451" s="263"/>
      <c r="J451" s="246"/>
      <c r="K451" s="246"/>
      <c r="L451" s="249"/>
      <c r="M451" s="265"/>
      <c r="N451" s="319"/>
      <c r="O451" s="320"/>
      <c r="P451" s="320"/>
      <c r="Q451" s="321"/>
      <c r="R451" s="322"/>
      <c r="S451" s="320"/>
      <c r="T451" s="320"/>
      <c r="U451" s="321"/>
      <c r="V451" s="322"/>
      <c r="W451" s="320"/>
      <c r="X451" s="320"/>
      <c r="Y451" s="323"/>
      <c r="Z451" s="271"/>
      <c r="AA451" s="249"/>
      <c r="AB451" s="265"/>
      <c r="AC451" s="246"/>
      <c r="AD451" s="246"/>
      <c r="AE451" s="246"/>
      <c r="AF451" s="249"/>
      <c r="AG451" s="274"/>
      <c r="AH451" s="327"/>
      <c r="AI451" s="56"/>
      <c r="AJ451" s="56"/>
      <c r="AK451" s="56"/>
      <c r="AL451" s="56"/>
      <c r="AM451" s="56"/>
      <c r="AN451" s="56"/>
      <c r="AO451" s="56"/>
      <c r="AP451" s="56"/>
      <c r="AQ451" s="56"/>
    </row>
    <row r="452" ht="22.5" customHeight="1">
      <c r="B452" s="277"/>
      <c r="D452" s="278"/>
      <c r="E452" s="277"/>
      <c r="H452" s="273"/>
      <c r="I452" s="277"/>
      <c r="L452" s="273"/>
      <c r="M452" s="277"/>
      <c r="N452" s="279"/>
      <c r="O452" s="280"/>
      <c r="P452" s="280"/>
      <c r="Q452" s="281"/>
      <c r="R452" s="282"/>
      <c r="S452" s="280"/>
      <c r="T452" s="280"/>
      <c r="U452" s="281"/>
      <c r="V452" s="282"/>
      <c r="W452" s="280"/>
      <c r="X452" s="280"/>
      <c r="Y452" s="283"/>
      <c r="Z452" s="284"/>
      <c r="AA452" s="273"/>
      <c r="AB452" s="272"/>
      <c r="AF452" s="273"/>
      <c r="AG452" s="285"/>
      <c r="AH452" s="325"/>
      <c r="AI452" s="56"/>
      <c r="AJ452" s="56"/>
      <c r="AK452" s="56"/>
      <c r="AL452" s="56"/>
      <c r="AM452" s="56"/>
      <c r="AN452" s="56"/>
      <c r="AO452" s="56"/>
      <c r="AP452" s="56"/>
      <c r="AQ452" s="56"/>
    </row>
    <row r="453" ht="22.5" customHeight="1">
      <c r="B453" s="253"/>
      <c r="C453" s="254"/>
      <c r="D453" s="287"/>
      <c r="E453" s="253"/>
      <c r="F453" s="254"/>
      <c r="G453" s="254"/>
      <c r="H453" s="256"/>
      <c r="I453" s="253"/>
      <c r="J453" s="254"/>
      <c r="K453" s="254"/>
      <c r="L453" s="256"/>
      <c r="M453" s="253"/>
      <c r="N453" s="288"/>
      <c r="O453" s="289"/>
      <c r="P453" s="289"/>
      <c r="Q453" s="290"/>
      <c r="R453" s="291"/>
      <c r="S453" s="289"/>
      <c r="T453" s="289"/>
      <c r="U453" s="290"/>
      <c r="V453" s="291"/>
      <c r="W453" s="289"/>
      <c r="X453" s="289"/>
      <c r="Y453" s="292"/>
      <c r="Z453" s="293"/>
      <c r="AA453" s="256"/>
      <c r="AB453" s="294"/>
      <c r="AC453" s="254"/>
      <c r="AD453" s="254"/>
      <c r="AE453" s="254"/>
      <c r="AF453" s="256"/>
      <c r="AG453" s="295"/>
      <c r="AH453" s="324"/>
      <c r="AI453" s="56"/>
      <c r="AJ453" s="56"/>
      <c r="AK453" s="56"/>
      <c r="AL453" s="56"/>
      <c r="AM453" s="56"/>
      <c r="AN453" s="56"/>
      <c r="AO453" s="56"/>
      <c r="AP453" s="56"/>
      <c r="AQ453" s="56"/>
    </row>
    <row r="454" ht="22.5" customHeight="1">
      <c r="B454" s="261" t="str">
        <f>IF(ISBLANK(D454), "Missing ID",
IF(CONCATENATE(E454:AG456)="", "Unused",
IF(AND(ISBLANK(E454), ISBLANK(I454)), "Missing Headline and Content",
IF(ISBLANK(M454), "Missing Is True",
IF(AND(M454&lt;&gt;"Yes", M454&lt;&gt;"No"), "Is True must be Yes or No",
IF(AND($AJ$3, NOT(ISBLANK(N454)), NOT(ISNUMBER(N454))), "Changes to Followers for Likes must be a Number",
IF(AND($AK$3, NOT(ISBLANK(O454)), NOT(ISNUMBER(O454))), "Changes to Followers for Disikes must be a Number",
IF(AND($AL$3, NOT(ISBLANK(P454)), NOT(ISNUMBER(P454))), "Changes to Followers for Shares must be a Number",
IF(AND($AM$3, NOT(ISBLANK(Q454)), NOT(ISNUMBER(Q454))), "Changes to Followers for Flags must be a Number",
IF(AND($AJ$3, NOT(ISBLANK(R454)), NOT(ISNUMBER(R454))), "Changes to Credibility for Likes must be a Number",
IF(AND($AK$3, NOT(ISBLANK(S454)), NOT(ISNUMBER(S454))), "Changes to Credibility for Disikes must be a Number",
IF(AND($AL$3, NOT(ISBLANK(T454)), NOT(ISNUMBER(T454))), "Changes to Credibility for Shares must be a Number",
IF(AND($AM$3, NOT(ISBLANK(U454)), NOT(ISNUMBER(U454))), "Changes to Credibility for Flags must be a Number",
IF(AND($AJ$3, NOT(ISBLANK(V454)), NOT(ISNUMBER(V454))), "Number of Likes must be a Number",
IF(AND($AK$3, NOT(ISBLANK(W454)), NOT(ISNUMBER(W454))), "Number of Disikes must be a Number",
IF(AND($AL$3, NOT(ISBLANK(X454)), NOT(ISNUMBER(X454))), "Number of Shares must be a Number",
IF(AND($AM$3, NOT(ISBLANK(Y454)), NOT(ISNUMBER(Y454))), "Number of Flags must be a Number",
IF(AND($AJ$3, NOT(ISBLANK(V454)), V454&lt;0), "Number of Likes cannot be Negative",
IF(AND($AK$3, NOT(ISBLANK(W454)), W454&lt;0), "Number of Disikes cannot be Negative",
IF(AND($AL$3, NOT(ISBLANK(X454)), X454&lt;0), "Number of Shares cannot be Negative",
IF(AND($AM$3, NOT(ISBLANK(Y454)), Y454&lt;0), "Number of Flags cannot be Negative",
IF(AND(CONCATENATE(Z454:AH454)&lt;&gt;"", Z454=""), "Missing 1st Comment Source Name",
IF(AND(CONCATENATE(Z454:AH454)&lt;&gt;"", AB454=""), "Missing 1st Comment Message",
IF(AND($AJ$3, CONCATENATE(Z454:AH454)&lt;&gt;"", AG454=""), "Missing 1st Comment Likes",
IF(AND($AK$3, CONCATENATE(Z454:AH454)&lt;&gt;"", AH454=""), "Missing 1st Comment Dislikes",
IF(AND(CONCATENATE(Z455:AH455)&lt;&gt;"", Z455=""), "Missing 2nd Comment Source Name",
IF(AND(CONCATENATE(Z455:AH455)&lt;&gt;"", AB455=""), "Missing 2nd Comment Message",
IF(AND($AJ$3, CONCATENATE(Z455:AH455)&lt;&gt;"", AG455=""), "Missing 2nd Comment Likes",
IF(AND($AK$3, CONCATENATE(Z455:AH455)&lt;&gt;"", AH455=""), "Missing 2nd Comment Dislikes",
IF(AND(CONCATENATE(Z456:AH456)&lt;&gt;"", Z456=""), "Missing 3rd Comment Source Name",
IF(AND(CONCATENATE(Z456:AH456)&lt;&gt;"", AB456=""), "Missing 3rd Comment Message",
IF(AND($AJ$3, CONCATENATE(Z456:AH456)&lt;&gt;"", AG456=""), "Missing 3rd Comment Likes",
IF(AND($AK$3, CONCATENATE(Z456:AH456)&lt;&gt;"", AH456=""), "Missing 3rd Comment Dislikes", "Valid"
)))))))))))))))))))))))))))))))))</f>
        <v>Unused</v>
      </c>
      <c r="C454" s="246"/>
      <c r="D454" s="297" t="s">
        <v>1375</v>
      </c>
      <c r="E454" s="298"/>
      <c r="F454" s="246"/>
      <c r="G454" s="246"/>
      <c r="H454" s="249"/>
      <c r="I454" s="298"/>
      <c r="J454" s="246"/>
      <c r="K454" s="246"/>
      <c r="L454" s="249"/>
      <c r="M454" s="300"/>
      <c r="N454" s="301"/>
      <c r="O454" s="302"/>
      <c r="P454" s="302"/>
      <c r="Q454" s="303"/>
      <c r="R454" s="304"/>
      <c r="S454" s="302"/>
      <c r="T454" s="302"/>
      <c r="U454" s="303"/>
      <c r="V454" s="304"/>
      <c r="W454" s="302"/>
      <c r="X454" s="302"/>
      <c r="Y454" s="305"/>
      <c r="Z454" s="306"/>
      <c r="AA454" s="249"/>
      <c r="AB454" s="300"/>
      <c r="AC454" s="246"/>
      <c r="AD454" s="246"/>
      <c r="AE454" s="246"/>
      <c r="AF454" s="249"/>
      <c r="AG454" s="307"/>
      <c r="AH454" s="326"/>
      <c r="AI454" s="56"/>
      <c r="AJ454" s="56"/>
      <c r="AK454" s="56"/>
      <c r="AL454" s="56"/>
      <c r="AM454" s="56"/>
      <c r="AN454" s="56"/>
      <c r="AO454" s="56"/>
      <c r="AP454" s="56"/>
      <c r="AQ454" s="56"/>
    </row>
    <row r="455" ht="22.5" customHeight="1">
      <c r="B455" s="277"/>
      <c r="D455" s="309"/>
      <c r="E455" s="277"/>
      <c r="H455" s="273"/>
      <c r="I455" s="277"/>
      <c r="L455" s="273"/>
      <c r="M455" s="277"/>
      <c r="N455" s="279"/>
      <c r="O455" s="280"/>
      <c r="P455" s="280"/>
      <c r="Q455" s="281"/>
      <c r="R455" s="282"/>
      <c r="S455" s="280"/>
      <c r="T455" s="280"/>
      <c r="U455" s="281"/>
      <c r="V455" s="282"/>
      <c r="W455" s="280"/>
      <c r="X455" s="280"/>
      <c r="Y455" s="283"/>
      <c r="Z455" s="310"/>
      <c r="AA455" s="273"/>
      <c r="AB455" s="311"/>
      <c r="AF455" s="273"/>
      <c r="AG455" s="312"/>
      <c r="AH455" s="313"/>
      <c r="AI455" s="56"/>
      <c r="AJ455" s="56"/>
      <c r="AK455" s="56"/>
      <c r="AL455" s="56"/>
      <c r="AM455" s="56"/>
      <c r="AN455" s="56"/>
      <c r="AO455" s="56"/>
      <c r="AP455" s="56"/>
      <c r="AQ455" s="56"/>
    </row>
    <row r="456" ht="22.5" customHeight="1">
      <c r="B456" s="253"/>
      <c r="C456" s="254"/>
      <c r="D456" s="314"/>
      <c r="E456" s="253"/>
      <c r="F456" s="254"/>
      <c r="G456" s="254"/>
      <c r="H456" s="256"/>
      <c r="I456" s="253"/>
      <c r="J456" s="254"/>
      <c r="K456" s="254"/>
      <c r="L456" s="256"/>
      <c r="M456" s="253"/>
      <c r="N456" s="288"/>
      <c r="O456" s="289"/>
      <c r="P456" s="289"/>
      <c r="Q456" s="290"/>
      <c r="R456" s="291"/>
      <c r="S456" s="289"/>
      <c r="T456" s="289"/>
      <c r="U456" s="290"/>
      <c r="V456" s="291"/>
      <c r="W456" s="289"/>
      <c r="X456" s="289"/>
      <c r="Y456" s="292"/>
      <c r="Z456" s="315"/>
      <c r="AA456" s="256"/>
      <c r="AB456" s="316"/>
      <c r="AC456" s="254"/>
      <c r="AD456" s="254"/>
      <c r="AE456" s="254"/>
      <c r="AF456" s="256"/>
      <c r="AG456" s="317"/>
      <c r="AH456" s="318"/>
      <c r="AI456" s="56"/>
      <c r="AJ456" s="56"/>
      <c r="AK456" s="56"/>
      <c r="AL456" s="56"/>
      <c r="AM456" s="56"/>
      <c r="AN456" s="56"/>
      <c r="AO456" s="56"/>
      <c r="AP456" s="56"/>
      <c r="AQ456" s="56"/>
    </row>
    <row r="457" ht="22.5" customHeight="1">
      <c r="B457" s="261" t="str">
        <f>IF(ISBLANK(D457), "Missing ID",
IF(CONCATENATE(E457:AG459)="", "Unused",
IF(AND(ISBLANK(E457), ISBLANK(I457)), "Missing Headline and Content",
IF(ISBLANK(M457), "Missing Is True",
IF(AND(M457&lt;&gt;"Yes", M457&lt;&gt;"No"), "Is True must be Yes or No",
IF(AND($AJ$3, NOT(ISBLANK(N457)), NOT(ISNUMBER(N457))), "Changes to Followers for Likes must be a Number",
IF(AND($AK$3, NOT(ISBLANK(O457)), NOT(ISNUMBER(O457))), "Changes to Followers for Disikes must be a Number",
IF(AND($AL$3, NOT(ISBLANK(P457)), NOT(ISNUMBER(P457))), "Changes to Followers for Shares must be a Number",
IF(AND($AM$3, NOT(ISBLANK(Q457)), NOT(ISNUMBER(Q457))), "Changes to Followers for Flags must be a Number",
IF(AND($AJ$3, NOT(ISBLANK(R457)), NOT(ISNUMBER(R457))), "Changes to Credibility for Likes must be a Number",
IF(AND($AK$3, NOT(ISBLANK(S457)), NOT(ISNUMBER(S457))), "Changes to Credibility for Disikes must be a Number",
IF(AND($AL$3, NOT(ISBLANK(T457)), NOT(ISNUMBER(T457))), "Changes to Credibility for Shares must be a Number",
IF(AND($AM$3, NOT(ISBLANK(U457)), NOT(ISNUMBER(U457))), "Changes to Credibility for Flags must be a Number",
IF(AND($AJ$3, NOT(ISBLANK(V457)), NOT(ISNUMBER(V457))), "Number of Likes must be a Number",
IF(AND($AK$3, NOT(ISBLANK(W457)), NOT(ISNUMBER(W457))), "Number of Disikes must be a Number",
IF(AND($AL$3, NOT(ISBLANK(X457)), NOT(ISNUMBER(X457))), "Number of Shares must be a Number",
IF(AND($AM$3, NOT(ISBLANK(Y457)), NOT(ISNUMBER(Y457))), "Number of Flags must be a Number",
IF(AND($AJ$3, NOT(ISBLANK(V457)), V457&lt;0), "Number of Likes cannot be Negative",
IF(AND($AK$3, NOT(ISBLANK(W457)), W457&lt;0), "Number of Disikes cannot be Negative",
IF(AND($AL$3, NOT(ISBLANK(X457)), X457&lt;0), "Number of Shares cannot be Negative",
IF(AND($AM$3, NOT(ISBLANK(Y457)), Y457&lt;0), "Number of Flags cannot be Negative",
IF(AND(CONCATENATE(Z457:AH457)&lt;&gt;"", Z457=""), "Missing 1st Comment Source Name",
IF(AND(CONCATENATE(Z457:AH457)&lt;&gt;"", AB457=""), "Missing 1st Comment Message",
IF(AND($AJ$3, CONCATENATE(Z457:AH457)&lt;&gt;"", AG457=""), "Missing 1st Comment Likes",
IF(AND($AK$3, CONCATENATE(Z457:AH457)&lt;&gt;"", AH457=""), "Missing 1st Comment Dislikes",
IF(AND(CONCATENATE(Z458:AH458)&lt;&gt;"", Z458=""), "Missing 2nd Comment Source Name",
IF(AND(CONCATENATE(Z458:AH458)&lt;&gt;"", AB458=""), "Missing 2nd Comment Message",
IF(AND($AJ$3, CONCATENATE(Z458:AH458)&lt;&gt;"", AG458=""), "Missing 2nd Comment Likes",
IF(AND($AK$3, CONCATENATE(Z458:AH458)&lt;&gt;"", AH458=""), "Missing 2nd Comment Dislikes",
IF(AND(CONCATENATE(Z459:AH459)&lt;&gt;"", Z459=""), "Missing 3rd Comment Source Name",
IF(AND(CONCATENATE(Z459:AH459)&lt;&gt;"", AB459=""), "Missing 3rd Comment Message",
IF(AND($AJ$3, CONCATENATE(Z459:AH459)&lt;&gt;"", AG459=""), "Missing 3rd Comment Likes",
IF(AND($AK$3, CONCATENATE(Z459:AH459)&lt;&gt;"", AH459=""), "Missing 3rd Comment Dislikes", "Valid"
)))))))))))))))))))))))))))))))))</f>
        <v>Unused</v>
      </c>
      <c r="C457" s="246"/>
      <c r="D457" s="262" t="s">
        <v>1376</v>
      </c>
      <c r="E457" s="263"/>
      <c r="F457" s="246"/>
      <c r="G457" s="246"/>
      <c r="H457" s="249"/>
      <c r="I457" s="263"/>
      <c r="J457" s="246"/>
      <c r="K457" s="246"/>
      <c r="L457" s="249"/>
      <c r="M457" s="265"/>
      <c r="N457" s="319"/>
      <c r="O457" s="320"/>
      <c r="P457" s="320"/>
      <c r="Q457" s="321"/>
      <c r="R457" s="322"/>
      <c r="S457" s="320"/>
      <c r="T457" s="320"/>
      <c r="U457" s="321"/>
      <c r="V457" s="322"/>
      <c r="W457" s="320"/>
      <c r="X457" s="320"/>
      <c r="Y457" s="323"/>
      <c r="Z457" s="271"/>
      <c r="AA457" s="249"/>
      <c r="AB457" s="265"/>
      <c r="AC457" s="246"/>
      <c r="AD457" s="246"/>
      <c r="AE457" s="246"/>
      <c r="AF457" s="249"/>
      <c r="AG457" s="274"/>
      <c r="AH457" s="327"/>
      <c r="AI457" s="56"/>
      <c r="AJ457" s="56"/>
      <c r="AK457" s="56"/>
      <c r="AL457" s="56"/>
      <c r="AM457" s="56"/>
      <c r="AN457" s="56"/>
      <c r="AO457" s="56"/>
      <c r="AP457" s="56"/>
      <c r="AQ457" s="56"/>
    </row>
    <row r="458" ht="22.5" customHeight="1">
      <c r="B458" s="277"/>
      <c r="D458" s="278"/>
      <c r="E458" s="277"/>
      <c r="H458" s="273"/>
      <c r="I458" s="277"/>
      <c r="L458" s="273"/>
      <c r="M458" s="277"/>
      <c r="N458" s="279"/>
      <c r="O458" s="280"/>
      <c r="P458" s="280"/>
      <c r="Q458" s="281"/>
      <c r="R458" s="282"/>
      <c r="S458" s="280"/>
      <c r="T458" s="280"/>
      <c r="U458" s="281"/>
      <c r="V458" s="282"/>
      <c r="W458" s="280"/>
      <c r="X458" s="280"/>
      <c r="Y458" s="283"/>
      <c r="Z458" s="284"/>
      <c r="AA458" s="273"/>
      <c r="AB458" s="272"/>
      <c r="AF458" s="273"/>
      <c r="AG458" s="285"/>
      <c r="AH458" s="325"/>
      <c r="AI458" s="56"/>
      <c r="AJ458" s="56"/>
      <c r="AK458" s="56"/>
      <c r="AL458" s="56"/>
      <c r="AM458" s="56"/>
      <c r="AN458" s="56"/>
      <c r="AO458" s="56"/>
      <c r="AP458" s="56"/>
      <c r="AQ458" s="56"/>
    </row>
    <row r="459" ht="22.5" customHeight="1">
      <c r="B459" s="253"/>
      <c r="C459" s="254"/>
      <c r="D459" s="287"/>
      <c r="E459" s="253"/>
      <c r="F459" s="254"/>
      <c r="G459" s="254"/>
      <c r="H459" s="256"/>
      <c r="I459" s="253"/>
      <c r="J459" s="254"/>
      <c r="K459" s="254"/>
      <c r="L459" s="256"/>
      <c r="M459" s="253"/>
      <c r="N459" s="288"/>
      <c r="O459" s="289"/>
      <c r="P459" s="289"/>
      <c r="Q459" s="290"/>
      <c r="R459" s="291"/>
      <c r="S459" s="289"/>
      <c r="T459" s="289"/>
      <c r="U459" s="290"/>
      <c r="V459" s="291"/>
      <c r="W459" s="289"/>
      <c r="X459" s="289"/>
      <c r="Y459" s="292"/>
      <c r="Z459" s="293"/>
      <c r="AA459" s="256"/>
      <c r="AB459" s="294"/>
      <c r="AC459" s="254"/>
      <c r="AD459" s="254"/>
      <c r="AE459" s="254"/>
      <c r="AF459" s="256"/>
      <c r="AG459" s="295"/>
      <c r="AH459" s="324"/>
      <c r="AI459" s="56"/>
      <c r="AJ459" s="56"/>
      <c r="AK459" s="56"/>
      <c r="AL459" s="56"/>
      <c r="AM459" s="56"/>
      <c r="AN459" s="56"/>
      <c r="AO459" s="56"/>
      <c r="AP459" s="56"/>
      <c r="AQ459" s="56"/>
    </row>
    <row r="460" ht="22.5" customHeight="1">
      <c r="B460" s="261" t="str">
        <f>IF(ISBLANK(D460), "Missing ID",
IF(CONCATENATE(E460:AG462)="", "Unused",
IF(AND(ISBLANK(E460), ISBLANK(I460)), "Missing Headline and Content",
IF(ISBLANK(M460), "Missing Is True",
IF(AND(M460&lt;&gt;"Yes", M460&lt;&gt;"No"), "Is True must be Yes or No",
IF(AND($AJ$3, NOT(ISBLANK(N460)), NOT(ISNUMBER(N460))), "Changes to Followers for Likes must be a Number",
IF(AND($AK$3, NOT(ISBLANK(O460)), NOT(ISNUMBER(O460))), "Changes to Followers for Disikes must be a Number",
IF(AND($AL$3, NOT(ISBLANK(P460)), NOT(ISNUMBER(P460))), "Changes to Followers for Shares must be a Number",
IF(AND($AM$3, NOT(ISBLANK(Q460)), NOT(ISNUMBER(Q460))), "Changes to Followers for Flags must be a Number",
IF(AND($AJ$3, NOT(ISBLANK(R460)), NOT(ISNUMBER(R460))), "Changes to Credibility for Likes must be a Number",
IF(AND($AK$3, NOT(ISBLANK(S460)), NOT(ISNUMBER(S460))), "Changes to Credibility for Disikes must be a Number",
IF(AND($AL$3, NOT(ISBLANK(T460)), NOT(ISNUMBER(T460))), "Changes to Credibility for Shares must be a Number",
IF(AND($AM$3, NOT(ISBLANK(U460)), NOT(ISNUMBER(U460))), "Changes to Credibility for Flags must be a Number",
IF(AND($AJ$3, NOT(ISBLANK(V460)), NOT(ISNUMBER(V460))), "Number of Likes must be a Number",
IF(AND($AK$3, NOT(ISBLANK(W460)), NOT(ISNUMBER(W460))), "Number of Disikes must be a Number",
IF(AND($AL$3, NOT(ISBLANK(X460)), NOT(ISNUMBER(X460))), "Number of Shares must be a Number",
IF(AND($AM$3, NOT(ISBLANK(Y460)), NOT(ISNUMBER(Y460))), "Number of Flags must be a Number",
IF(AND($AJ$3, NOT(ISBLANK(V460)), V460&lt;0), "Number of Likes cannot be Negative",
IF(AND($AK$3, NOT(ISBLANK(W460)), W460&lt;0), "Number of Disikes cannot be Negative",
IF(AND($AL$3, NOT(ISBLANK(X460)), X460&lt;0), "Number of Shares cannot be Negative",
IF(AND($AM$3, NOT(ISBLANK(Y460)), Y460&lt;0), "Number of Flags cannot be Negative",
IF(AND(CONCATENATE(Z460:AH460)&lt;&gt;"", Z460=""), "Missing 1st Comment Source Name",
IF(AND(CONCATENATE(Z460:AH460)&lt;&gt;"", AB460=""), "Missing 1st Comment Message",
IF(AND($AJ$3, CONCATENATE(Z460:AH460)&lt;&gt;"", AG460=""), "Missing 1st Comment Likes",
IF(AND($AK$3, CONCATENATE(Z460:AH460)&lt;&gt;"", AH460=""), "Missing 1st Comment Dislikes",
IF(AND(CONCATENATE(Z461:AH461)&lt;&gt;"", Z461=""), "Missing 2nd Comment Source Name",
IF(AND(CONCATENATE(Z461:AH461)&lt;&gt;"", AB461=""), "Missing 2nd Comment Message",
IF(AND($AJ$3, CONCATENATE(Z461:AH461)&lt;&gt;"", AG461=""), "Missing 2nd Comment Likes",
IF(AND($AK$3, CONCATENATE(Z461:AH461)&lt;&gt;"", AH461=""), "Missing 2nd Comment Dislikes",
IF(AND(CONCATENATE(Z462:AH462)&lt;&gt;"", Z462=""), "Missing 3rd Comment Source Name",
IF(AND(CONCATENATE(Z462:AH462)&lt;&gt;"", AB462=""), "Missing 3rd Comment Message",
IF(AND($AJ$3, CONCATENATE(Z462:AH462)&lt;&gt;"", AG462=""), "Missing 3rd Comment Likes",
IF(AND($AK$3, CONCATENATE(Z462:AH462)&lt;&gt;"", AH462=""), "Missing 3rd Comment Dislikes", "Valid"
)))))))))))))))))))))))))))))))))</f>
        <v>Unused</v>
      </c>
      <c r="C460" s="246"/>
      <c r="D460" s="297" t="s">
        <v>1377</v>
      </c>
      <c r="E460" s="298"/>
      <c r="F460" s="246"/>
      <c r="G460" s="246"/>
      <c r="H460" s="249"/>
      <c r="I460" s="298"/>
      <c r="J460" s="246"/>
      <c r="K460" s="246"/>
      <c r="L460" s="249"/>
      <c r="M460" s="300"/>
      <c r="N460" s="301"/>
      <c r="O460" s="302"/>
      <c r="P460" s="302"/>
      <c r="Q460" s="303"/>
      <c r="R460" s="304"/>
      <c r="S460" s="302"/>
      <c r="T460" s="302"/>
      <c r="U460" s="303"/>
      <c r="V460" s="304"/>
      <c r="W460" s="302"/>
      <c r="X460" s="302"/>
      <c r="Y460" s="305"/>
      <c r="Z460" s="306"/>
      <c r="AA460" s="249"/>
      <c r="AB460" s="300"/>
      <c r="AC460" s="246"/>
      <c r="AD460" s="246"/>
      <c r="AE460" s="246"/>
      <c r="AF460" s="249"/>
      <c r="AG460" s="307"/>
      <c r="AH460" s="326"/>
      <c r="AI460" s="56"/>
      <c r="AJ460" s="56"/>
      <c r="AK460" s="56"/>
      <c r="AL460" s="56"/>
      <c r="AM460" s="56"/>
      <c r="AN460" s="56"/>
      <c r="AO460" s="56"/>
      <c r="AP460" s="56"/>
      <c r="AQ460" s="56"/>
    </row>
    <row r="461" ht="22.5" customHeight="1">
      <c r="B461" s="277"/>
      <c r="D461" s="309"/>
      <c r="E461" s="277"/>
      <c r="H461" s="273"/>
      <c r="I461" s="277"/>
      <c r="L461" s="273"/>
      <c r="M461" s="277"/>
      <c r="N461" s="279"/>
      <c r="O461" s="280"/>
      <c r="P461" s="280"/>
      <c r="Q461" s="281"/>
      <c r="R461" s="282"/>
      <c r="S461" s="280"/>
      <c r="T461" s="280"/>
      <c r="U461" s="281"/>
      <c r="V461" s="282"/>
      <c r="W461" s="280"/>
      <c r="X461" s="280"/>
      <c r="Y461" s="283"/>
      <c r="Z461" s="310"/>
      <c r="AA461" s="273"/>
      <c r="AB461" s="311"/>
      <c r="AF461" s="273"/>
      <c r="AG461" s="312"/>
      <c r="AH461" s="313"/>
      <c r="AI461" s="56"/>
      <c r="AJ461" s="56"/>
      <c r="AK461" s="56"/>
      <c r="AL461" s="56"/>
      <c r="AM461" s="56"/>
      <c r="AN461" s="56"/>
      <c r="AO461" s="56"/>
      <c r="AP461" s="56"/>
      <c r="AQ461" s="56"/>
    </row>
    <row r="462" ht="22.5" customHeight="1">
      <c r="B462" s="253"/>
      <c r="C462" s="254"/>
      <c r="D462" s="314"/>
      <c r="E462" s="253"/>
      <c r="F462" s="254"/>
      <c r="G462" s="254"/>
      <c r="H462" s="256"/>
      <c r="I462" s="253"/>
      <c r="J462" s="254"/>
      <c r="K462" s="254"/>
      <c r="L462" s="256"/>
      <c r="M462" s="253"/>
      <c r="N462" s="288"/>
      <c r="O462" s="289"/>
      <c r="P462" s="289"/>
      <c r="Q462" s="290"/>
      <c r="R462" s="291"/>
      <c r="S462" s="289"/>
      <c r="T462" s="289"/>
      <c r="U462" s="290"/>
      <c r="V462" s="291"/>
      <c r="W462" s="289"/>
      <c r="X462" s="289"/>
      <c r="Y462" s="292"/>
      <c r="Z462" s="315"/>
      <c r="AA462" s="256"/>
      <c r="AB462" s="316"/>
      <c r="AC462" s="254"/>
      <c r="AD462" s="254"/>
      <c r="AE462" s="254"/>
      <c r="AF462" s="256"/>
      <c r="AG462" s="317"/>
      <c r="AH462" s="318"/>
      <c r="AI462" s="56"/>
      <c r="AJ462" s="56"/>
      <c r="AK462" s="56"/>
      <c r="AL462" s="56"/>
      <c r="AM462" s="56"/>
      <c r="AN462" s="56"/>
      <c r="AO462" s="56"/>
      <c r="AP462" s="56"/>
      <c r="AQ462" s="56"/>
    </row>
    <row r="463" ht="22.5" customHeight="1">
      <c r="B463" s="261" t="str">
        <f>IF(ISBLANK(D463), "Missing ID",
IF(CONCATENATE(E463:AG465)="", "Unused",
IF(AND(ISBLANK(E463), ISBLANK(I463)), "Missing Headline and Content",
IF(ISBLANK(M463), "Missing Is True",
IF(AND(M463&lt;&gt;"Yes", M463&lt;&gt;"No"), "Is True must be Yes or No",
IF(AND($AJ$3, NOT(ISBLANK(N463)), NOT(ISNUMBER(N463))), "Changes to Followers for Likes must be a Number",
IF(AND($AK$3, NOT(ISBLANK(O463)), NOT(ISNUMBER(O463))), "Changes to Followers for Disikes must be a Number",
IF(AND($AL$3, NOT(ISBLANK(P463)), NOT(ISNUMBER(P463))), "Changes to Followers for Shares must be a Number",
IF(AND($AM$3, NOT(ISBLANK(Q463)), NOT(ISNUMBER(Q463))), "Changes to Followers for Flags must be a Number",
IF(AND($AJ$3, NOT(ISBLANK(R463)), NOT(ISNUMBER(R463))), "Changes to Credibility for Likes must be a Number",
IF(AND($AK$3, NOT(ISBLANK(S463)), NOT(ISNUMBER(S463))), "Changes to Credibility for Disikes must be a Number",
IF(AND($AL$3, NOT(ISBLANK(T463)), NOT(ISNUMBER(T463))), "Changes to Credibility for Shares must be a Number",
IF(AND($AM$3, NOT(ISBLANK(U463)), NOT(ISNUMBER(U463))), "Changes to Credibility for Flags must be a Number",
IF(AND($AJ$3, NOT(ISBLANK(V463)), NOT(ISNUMBER(V463))), "Number of Likes must be a Number",
IF(AND($AK$3, NOT(ISBLANK(W463)), NOT(ISNUMBER(W463))), "Number of Disikes must be a Number",
IF(AND($AL$3, NOT(ISBLANK(X463)), NOT(ISNUMBER(X463))), "Number of Shares must be a Number",
IF(AND($AM$3, NOT(ISBLANK(Y463)), NOT(ISNUMBER(Y463))), "Number of Flags must be a Number",
IF(AND($AJ$3, NOT(ISBLANK(V463)), V463&lt;0), "Number of Likes cannot be Negative",
IF(AND($AK$3, NOT(ISBLANK(W463)), W463&lt;0), "Number of Disikes cannot be Negative",
IF(AND($AL$3, NOT(ISBLANK(X463)), X463&lt;0), "Number of Shares cannot be Negative",
IF(AND($AM$3, NOT(ISBLANK(Y463)), Y463&lt;0), "Number of Flags cannot be Negative",
IF(AND(CONCATENATE(Z463:AH463)&lt;&gt;"", Z463=""), "Missing 1st Comment Source Name",
IF(AND(CONCATENATE(Z463:AH463)&lt;&gt;"", AB463=""), "Missing 1st Comment Message",
IF(AND($AJ$3, CONCATENATE(Z463:AH463)&lt;&gt;"", AG463=""), "Missing 1st Comment Likes",
IF(AND($AK$3, CONCATENATE(Z463:AH463)&lt;&gt;"", AH463=""), "Missing 1st Comment Dislikes",
IF(AND(CONCATENATE(Z464:AH464)&lt;&gt;"", Z464=""), "Missing 2nd Comment Source Name",
IF(AND(CONCATENATE(Z464:AH464)&lt;&gt;"", AB464=""), "Missing 2nd Comment Message",
IF(AND($AJ$3, CONCATENATE(Z464:AH464)&lt;&gt;"", AG464=""), "Missing 2nd Comment Likes",
IF(AND($AK$3, CONCATENATE(Z464:AH464)&lt;&gt;"", AH464=""), "Missing 2nd Comment Dislikes",
IF(AND(CONCATENATE(Z465:AH465)&lt;&gt;"", Z465=""), "Missing 3rd Comment Source Name",
IF(AND(CONCATENATE(Z465:AH465)&lt;&gt;"", AB465=""), "Missing 3rd Comment Message",
IF(AND($AJ$3, CONCATENATE(Z465:AH465)&lt;&gt;"", AG465=""), "Missing 3rd Comment Likes",
IF(AND($AK$3, CONCATENATE(Z465:AH465)&lt;&gt;"", AH465=""), "Missing 3rd Comment Dislikes", "Valid"
)))))))))))))))))))))))))))))))))</f>
        <v>Unused</v>
      </c>
      <c r="C463" s="246"/>
      <c r="D463" s="262" t="s">
        <v>1378</v>
      </c>
      <c r="E463" s="263"/>
      <c r="F463" s="246"/>
      <c r="G463" s="246"/>
      <c r="H463" s="249"/>
      <c r="I463" s="263"/>
      <c r="J463" s="246"/>
      <c r="K463" s="246"/>
      <c r="L463" s="249"/>
      <c r="M463" s="265"/>
      <c r="N463" s="319"/>
      <c r="O463" s="320"/>
      <c r="P463" s="320"/>
      <c r="Q463" s="321"/>
      <c r="R463" s="322"/>
      <c r="S463" s="320"/>
      <c r="T463" s="320"/>
      <c r="U463" s="321"/>
      <c r="V463" s="322"/>
      <c r="W463" s="320"/>
      <c r="X463" s="320"/>
      <c r="Y463" s="323"/>
      <c r="Z463" s="271"/>
      <c r="AA463" s="249"/>
      <c r="AB463" s="265"/>
      <c r="AC463" s="246"/>
      <c r="AD463" s="246"/>
      <c r="AE463" s="246"/>
      <c r="AF463" s="249"/>
      <c r="AG463" s="274"/>
      <c r="AH463" s="327"/>
      <c r="AI463" s="56"/>
      <c r="AJ463" s="56"/>
      <c r="AK463" s="56"/>
      <c r="AL463" s="56"/>
      <c r="AM463" s="56"/>
      <c r="AN463" s="56"/>
      <c r="AO463" s="56"/>
      <c r="AP463" s="56"/>
      <c r="AQ463" s="56"/>
    </row>
    <row r="464" ht="22.5" customHeight="1">
      <c r="B464" s="277"/>
      <c r="D464" s="278"/>
      <c r="E464" s="277"/>
      <c r="H464" s="273"/>
      <c r="I464" s="277"/>
      <c r="L464" s="273"/>
      <c r="M464" s="277"/>
      <c r="N464" s="279"/>
      <c r="O464" s="280"/>
      <c r="P464" s="280"/>
      <c r="Q464" s="281"/>
      <c r="R464" s="282"/>
      <c r="S464" s="280"/>
      <c r="T464" s="280"/>
      <c r="U464" s="281"/>
      <c r="V464" s="282"/>
      <c r="W464" s="280"/>
      <c r="X464" s="280"/>
      <c r="Y464" s="283"/>
      <c r="Z464" s="284"/>
      <c r="AA464" s="273"/>
      <c r="AB464" s="272"/>
      <c r="AF464" s="273"/>
      <c r="AG464" s="285"/>
      <c r="AH464" s="325"/>
      <c r="AI464" s="56"/>
      <c r="AJ464" s="56"/>
      <c r="AK464" s="56"/>
      <c r="AL464" s="56"/>
      <c r="AM464" s="56"/>
      <c r="AN464" s="56"/>
      <c r="AO464" s="56"/>
      <c r="AP464" s="56"/>
      <c r="AQ464" s="56"/>
    </row>
    <row r="465" ht="22.5" customHeight="1">
      <c r="B465" s="253"/>
      <c r="C465" s="254"/>
      <c r="D465" s="287"/>
      <c r="E465" s="253"/>
      <c r="F465" s="254"/>
      <c r="G465" s="254"/>
      <c r="H465" s="256"/>
      <c r="I465" s="253"/>
      <c r="J465" s="254"/>
      <c r="K465" s="254"/>
      <c r="L465" s="256"/>
      <c r="M465" s="253"/>
      <c r="N465" s="288"/>
      <c r="O465" s="289"/>
      <c r="P465" s="289"/>
      <c r="Q465" s="290"/>
      <c r="R465" s="291"/>
      <c r="S465" s="289"/>
      <c r="T465" s="289"/>
      <c r="U465" s="290"/>
      <c r="V465" s="291"/>
      <c r="W465" s="289"/>
      <c r="X465" s="289"/>
      <c r="Y465" s="292"/>
      <c r="Z465" s="293"/>
      <c r="AA465" s="256"/>
      <c r="AB465" s="294"/>
      <c r="AC465" s="254"/>
      <c r="AD465" s="254"/>
      <c r="AE465" s="254"/>
      <c r="AF465" s="256"/>
      <c r="AG465" s="295"/>
      <c r="AH465" s="324"/>
      <c r="AI465" s="56"/>
      <c r="AJ465" s="56"/>
      <c r="AK465" s="56"/>
      <c r="AL465" s="56"/>
      <c r="AM465" s="56"/>
      <c r="AN465" s="56"/>
      <c r="AO465" s="56"/>
      <c r="AP465" s="56"/>
      <c r="AQ465" s="56"/>
    </row>
    <row r="466" ht="22.5" customHeight="1">
      <c r="B466" s="261" t="str">
        <f>IF(ISBLANK(D466), "Missing ID",
IF(CONCATENATE(E466:AG468)="", "Unused",
IF(AND(ISBLANK(E466), ISBLANK(I466)), "Missing Headline and Content",
IF(ISBLANK(M466), "Missing Is True",
IF(AND(M466&lt;&gt;"Yes", M466&lt;&gt;"No"), "Is True must be Yes or No",
IF(AND($AJ$3, NOT(ISBLANK(N466)), NOT(ISNUMBER(N466))), "Changes to Followers for Likes must be a Number",
IF(AND($AK$3, NOT(ISBLANK(O466)), NOT(ISNUMBER(O466))), "Changes to Followers for Disikes must be a Number",
IF(AND($AL$3, NOT(ISBLANK(P466)), NOT(ISNUMBER(P466))), "Changes to Followers for Shares must be a Number",
IF(AND($AM$3, NOT(ISBLANK(Q466)), NOT(ISNUMBER(Q466))), "Changes to Followers for Flags must be a Number",
IF(AND($AJ$3, NOT(ISBLANK(R466)), NOT(ISNUMBER(R466))), "Changes to Credibility for Likes must be a Number",
IF(AND($AK$3, NOT(ISBLANK(S466)), NOT(ISNUMBER(S466))), "Changes to Credibility for Disikes must be a Number",
IF(AND($AL$3, NOT(ISBLANK(T466)), NOT(ISNUMBER(T466))), "Changes to Credibility for Shares must be a Number",
IF(AND($AM$3, NOT(ISBLANK(U466)), NOT(ISNUMBER(U466))), "Changes to Credibility for Flags must be a Number",
IF(AND($AJ$3, NOT(ISBLANK(V466)), NOT(ISNUMBER(V466))), "Number of Likes must be a Number",
IF(AND($AK$3, NOT(ISBLANK(W466)), NOT(ISNUMBER(W466))), "Number of Disikes must be a Number",
IF(AND($AL$3, NOT(ISBLANK(X466)), NOT(ISNUMBER(X466))), "Number of Shares must be a Number",
IF(AND($AM$3, NOT(ISBLANK(Y466)), NOT(ISNUMBER(Y466))), "Number of Flags must be a Number",
IF(AND($AJ$3, NOT(ISBLANK(V466)), V466&lt;0), "Number of Likes cannot be Negative",
IF(AND($AK$3, NOT(ISBLANK(W466)), W466&lt;0), "Number of Disikes cannot be Negative",
IF(AND($AL$3, NOT(ISBLANK(X466)), X466&lt;0), "Number of Shares cannot be Negative",
IF(AND($AM$3, NOT(ISBLANK(Y466)), Y466&lt;0), "Number of Flags cannot be Negative",
IF(AND(CONCATENATE(Z466:AH466)&lt;&gt;"", Z466=""), "Missing 1st Comment Source Name",
IF(AND(CONCATENATE(Z466:AH466)&lt;&gt;"", AB466=""), "Missing 1st Comment Message",
IF(AND($AJ$3, CONCATENATE(Z466:AH466)&lt;&gt;"", AG466=""), "Missing 1st Comment Likes",
IF(AND($AK$3, CONCATENATE(Z466:AH466)&lt;&gt;"", AH466=""), "Missing 1st Comment Dislikes",
IF(AND(CONCATENATE(Z467:AH467)&lt;&gt;"", Z467=""), "Missing 2nd Comment Source Name",
IF(AND(CONCATENATE(Z467:AH467)&lt;&gt;"", AB467=""), "Missing 2nd Comment Message",
IF(AND($AJ$3, CONCATENATE(Z467:AH467)&lt;&gt;"", AG467=""), "Missing 2nd Comment Likes",
IF(AND($AK$3, CONCATENATE(Z467:AH467)&lt;&gt;"", AH467=""), "Missing 2nd Comment Dislikes",
IF(AND(CONCATENATE(Z468:AH468)&lt;&gt;"", Z468=""), "Missing 3rd Comment Source Name",
IF(AND(CONCATENATE(Z468:AH468)&lt;&gt;"", AB468=""), "Missing 3rd Comment Message",
IF(AND($AJ$3, CONCATENATE(Z468:AH468)&lt;&gt;"", AG468=""), "Missing 3rd Comment Likes",
IF(AND($AK$3, CONCATENATE(Z468:AH468)&lt;&gt;"", AH468=""), "Missing 3rd Comment Dislikes", "Valid"
)))))))))))))))))))))))))))))))))</f>
        <v>Unused</v>
      </c>
      <c r="C466" s="246"/>
      <c r="D466" s="297" t="s">
        <v>1379</v>
      </c>
      <c r="E466" s="298"/>
      <c r="F466" s="246"/>
      <c r="G466" s="246"/>
      <c r="H466" s="249"/>
      <c r="I466" s="298"/>
      <c r="J466" s="246"/>
      <c r="K466" s="246"/>
      <c r="L466" s="249"/>
      <c r="M466" s="300"/>
      <c r="N466" s="301"/>
      <c r="O466" s="302"/>
      <c r="P466" s="302"/>
      <c r="Q466" s="303"/>
      <c r="R466" s="304"/>
      <c r="S466" s="302"/>
      <c r="T466" s="302"/>
      <c r="U466" s="303"/>
      <c r="V466" s="304"/>
      <c r="W466" s="302"/>
      <c r="X466" s="302"/>
      <c r="Y466" s="305"/>
      <c r="Z466" s="306"/>
      <c r="AA466" s="249"/>
      <c r="AB466" s="300"/>
      <c r="AC466" s="246"/>
      <c r="AD466" s="246"/>
      <c r="AE466" s="246"/>
      <c r="AF466" s="249"/>
      <c r="AG466" s="307"/>
      <c r="AH466" s="326"/>
      <c r="AI466" s="56"/>
      <c r="AJ466" s="56"/>
      <c r="AK466" s="56"/>
      <c r="AL466" s="56"/>
      <c r="AM466" s="56"/>
      <c r="AN466" s="56"/>
      <c r="AO466" s="56"/>
      <c r="AP466" s="56"/>
      <c r="AQ466" s="56"/>
    </row>
    <row r="467" ht="22.5" customHeight="1">
      <c r="B467" s="277"/>
      <c r="D467" s="309"/>
      <c r="E467" s="277"/>
      <c r="H467" s="273"/>
      <c r="I467" s="277"/>
      <c r="L467" s="273"/>
      <c r="M467" s="277"/>
      <c r="N467" s="279"/>
      <c r="O467" s="280"/>
      <c r="P467" s="280"/>
      <c r="Q467" s="281"/>
      <c r="R467" s="282"/>
      <c r="S467" s="280"/>
      <c r="T467" s="280"/>
      <c r="U467" s="281"/>
      <c r="V467" s="282"/>
      <c r="W467" s="280"/>
      <c r="X467" s="280"/>
      <c r="Y467" s="283"/>
      <c r="Z467" s="310"/>
      <c r="AA467" s="273"/>
      <c r="AB467" s="311"/>
      <c r="AF467" s="273"/>
      <c r="AG467" s="312"/>
      <c r="AH467" s="313"/>
      <c r="AI467" s="56"/>
      <c r="AJ467" s="56"/>
      <c r="AK467" s="56"/>
      <c r="AL467" s="56"/>
      <c r="AM467" s="56"/>
      <c r="AN467" s="56"/>
      <c r="AO467" s="56"/>
      <c r="AP467" s="56"/>
      <c r="AQ467" s="56"/>
    </row>
    <row r="468" ht="22.5" customHeight="1">
      <c r="B468" s="253"/>
      <c r="C468" s="254"/>
      <c r="D468" s="314"/>
      <c r="E468" s="253"/>
      <c r="F468" s="254"/>
      <c r="G468" s="254"/>
      <c r="H468" s="256"/>
      <c r="I468" s="253"/>
      <c r="J468" s="254"/>
      <c r="K468" s="254"/>
      <c r="L468" s="256"/>
      <c r="M468" s="253"/>
      <c r="N468" s="288"/>
      <c r="O468" s="289"/>
      <c r="P468" s="289"/>
      <c r="Q468" s="290"/>
      <c r="R468" s="291"/>
      <c r="S468" s="289"/>
      <c r="T468" s="289"/>
      <c r="U468" s="290"/>
      <c r="V468" s="291"/>
      <c r="W468" s="289"/>
      <c r="X468" s="289"/>
      <c r="Y468" s="292"/>
      <c r="Z468" s="315"/>
      <c r="AA468" s="256"/>
      <c r="AB468" s="316"/>
      <c r="AC468" s="254"/>
      <c r="AD468" s="254"/>
      <c r="AE468" s="254"/>
      <c r="AF468" s="256"/>
      <c r="AG468" s="317"/>
      <c r="AH468" s="318"/>
      <c r="AI468" s="56"/>
      <c r="AJ468" s="56"/>
      <c r="AK468" s="56"/>
      <c r="AL468" s="56"/>
      <c r="AM468" s="56"/>
      <c r="AN468" s="56"/>
      <c r="AO468" s="56"/>
      <c r="AP468" s="56"/>
      <c r="AQ468" s="56"/>
    </row>
    <row r="469" ht="22.5" customHeight="1">
      <c r="B469" s="261" t="str">
        <f>IF(ISBLANK(D469), "Missing ID",
IF(CONCATENATE(E469:AG471)="", "Unused",
IF(AND(ISBLANK(E469), ISBLANK(I469)), "Missing Headline and Content",
IF(ISBLANK(M469), "Missing Is True",
IF(AND(M469&lt;&gt;"Yes", M469&lt;&gt;"No"), "Is True must be Yes or No",
IF(AND($AJ$3, NOT(ISBLANK(N469)), NOT(ISNUMBER(N469))), "Changes to Followers for Likes must be a Number",
IF(AND($AK$3, NOT(ISBLANK(O469)), NOT(ISNUMBER(O469))), "Changes to Followers for Disikes must be a Number",
IF(AND($AL$3, NOT(ISBLANK(P469)), NOT(ISNUMBER(P469))), "Changes to Followers for Shares must be a Number",
IF(AND($AM$3, NOT(ISBLANK(Q469)), NOT(ISNUMBER(Q469))), "Changes to Followers for Flags must be a Number",
IF(AND($AJ$3, NOT(ISBLANK(R469)), NOT(ISNUMBER(R469))), "Changes to Credibility for Likes must be a Number",
IF(AND($AK$3, NOT(ISBLANK(S469)), NOT(ISNUMBER(S469))), "Changes to Credibility for Disikes must be a Number",
IF(AND($AL$3, NOT(ISBLANK(T469)), NOT(ISNUMBER(T469))), "Changes to Credibility for Shares must be a Number",
IF(AND($AM$3, NOT(ISBLANK(U469)), NOT(ISNUMBER(U469))), "Changes to Credibility for Flags must be a Number",
IF(AND($AJ$3, NOT(ISBLANK(V469)), NOT(ISNUMBER(V469))), "Number of Likes must be a Number",
IF(AND($AK$3, NOT(ISBLANK(W469)), NOT(ISNUMBER(W469))), "Number of Disikes must be a Number",
IF(AND($AL$3, NOT(ISBLANK(X469)), NOT(ISNUMBER(X469))), "Number of Shares must be a Number",
IF(AND($AM$3, NOT(ISBLANK(Y469)), NOT(ISNUMBER(Y469))), "Number of Flags must be a Number",
IF(AND($AJ$3, NOT(ISBLANK(V469)), V469&lt;0), "Number of Likes cannot be Negative",
IF(AND($AK$3, NOT(ISBLANK(W469)), W469&lt;0), "Number of Disikes cannot be Negative",
IF(AND($AL$3, NOT(ISBLANK(X469)), X469&lt;0), "Number of Shares cannot be Negative",
IF(AND($AM$3, NOT(ISBLANK(Y469)), Y469&lt;0), "Number of Flags cannot be Negative",
IF(AND(CONCATENATE(Z469:AH469)&lt;&gt;"", Z469=""), "Missing 1st Comment Source Name",
IF(AND(CONCATENATE(Z469:AH469)&lt;&gt;"", AB469=""), "Missing 1st Comment Message",
IF(AND($AJ$3, CONCATENATE(Z469:AH469)&lt;&gt;"", AG469=""), "Missing 1st Comment Likes",
IF(AND($AK$3, CONCATENATE(Z469:AH469)&lt;&gt;"", AH469=""), "Missing 1st Comment Dislikes",
IF(AND(CONCATENATE(Z470:AH470)&lt;&gt;"", Z470=""), "Missing 2nd Comment Source Name",
IF(AND(CONCATENATE(Z470:AH470)&lt;&gt;"", AB470=""), "Missing 2nd Comment Message",
IF(AND($AJ$3, CONCATENATE(Z470:AH470)&lt;&gt;"", AG470=""), "Missing 2nd Comment Likes",
IF(AND($AK$3, CONCATENATE(Z470:AH470)&lt;&gt;"", AH470=""), "Missing 2nd Comment Dislikes",
IF(AND(CONCATENATE(Z471:AH471)&lt;&gt;"", Z471=""), "Missing 3rd Comment Source Name",
IF(AND(CONCATENATE(Z471:AH471)&lt;&gt;"", AB471=""), "Missing 3rd Comment Message",
IF(AND($AJ$3, CONCATENATE(Z471:AH471)&lt;&gt;"", AG471=""), "Missing 3rd Comment Likes",
IF(AND($AK$3, CONCATENATE(Z471:AH471)&lt;&gt;"", AH471=""), "Missing 3rd Comment Dislikes", "Valid"
)))))))))))))))))))))))))))))))))</f>
        <v>Unused</v>
      </c>
      <c r="C469" s="246"/>
      <c r="D469" s="262" t="s">
        <v>1380</v>
      </c>
      <c r="E469" s="263"/>
      <c r="F469" s="246"/>
      <c r="G469" s="246"/>
      <c r="H469" s="249"/>
      <c r="I469" s="263"/>
      <c r="J469" s="246"/>
      <c r="K469" s="246"/>
      <c r="L469" s="249"/>
      <c r="M469" s="265"/>
      <c r="N469" s="319"/>
      <c r="O469" s="320"/>
      <c r="P469" s="320"/>
      <c r="Q469" s="321"/>
      <c r="R469" s="322"/>
      <c r="S469" s="320"/>
      <c r="T469" s="320"/>
      <c r="U469" s="321"/>
      <c r="V469" s="322"/>
      <c r="W469" s="320"/>
      <c r="X469" s="320"/>
      <c r="Y469" s="323"/>
      <c r="Z469" s="271"/>
      <c r="AA469" s="249"/>
      <c r="AB469" s="265"/>
      <c r="AC469" s="246"/>
      <c r="AD469" s="246"/>
      <c r="AE469" s="246"/>
      <c r="AF469" s="249"/>
      <c r="AG469" s="274"/>
      <c r="AH469" s="327"/>
      <c r="AI469" s="56"/>
      <c r="AJ469" s="56"/>
      <c r="AK469" s="56"/>
      <c r="AL469" s="56"/>
      <c r="AM469" s="56"/>
      <c r="AN469" s="56"/>
      <c r="AO469" s="56"/>
      <c r="AP469" s="56"/>
      <c r="AQ469" s="56"/>
    </row>
    <row r="470" ht="22.5" customHeight="1">
      <c r="B470" s="277"/>
      <c r="D470" s="278"/>
      <c r="E470" s="277"/>
      <c r="H470" s="273"/>
      <c r="I470" s="277"/>
      <c r="L470" s="273"/>
      <c r="M470" s="277"/>
      <c r="N470" s="279"/>
      <c r="O470" s="280"/>
      <c r="P470" s="280"/>
      <c r="Q470" s="281"/>
      <c r="R470" s="282"/>
      <c r="S470" s="280"/>
      <c r="T470" s="280"/>
      <c r="U470" s="281"/>
      <c r="V470" s="282"/>
      <c r="W470" s="280"/>
      <c r="X470" s="280"/>
      <c r="Y470" s="283"/>
      <c r="Z470" s="284"/>
      <c r="AA470" s="273"/>
      <c r="AB470" s="272"/>
      <c r="AF470" s="273"/>
      <c r="AG470" s="285"/>
      <c r="AH470" s="325"/>
      <c r="AI470" s="56"/>
      <c r="AJ470" s="56"/>
      <c r="AK470" s="56"/>
      <c r="AL470" s="56"/>
      <c r="AM470" s="56"/>
      <c r="AN470" s="56"/>
      <c r="AO470" s="56"/>
      <c r="AP470" s="56"/>
      <c r="AQ470" s="56"/>
    </row>
    <row r="471" ht="22.5" customHeight="1">
      <c r="B471" s="253"/>
      <c r="C471" s="254"/>
      <c r="D471" s="287"/>
      <c r="E471" s="253"/>
      <c r="F471" s="254"/>
      <c r="G471" s="254"/>
      <c r="H471" s="256"/>
      <c r="I471" s="253"/>
      <c r="J471" s="254"/>
      <c r="K471" s="254"/>
      <c r="L471" s="256"/>
      <c r="M471" s="253"/>
      <c r="N471" s="288"/>
      <c r="O471" s="289"/>
      <c r="P471" s="289"/>
      <c r="Q471" s="290"/>
      <c r="R471" s="291"/>
      <c r="S471" s="289"/>
      <c r="T471" s="289"/>
      <c r="U471" s="290"/>
      <c r="V471" s="291"/>
      <c r="W471" s="289"/>
      <c r="X471" s="289"/>
      <c r="Y471" s="292"/>
      <c r="Z471" s="293"/>
      <c r="AA471" s="256"/>
      <c r="AB471" s="294"/>
      <c r="AC471" s="254"/>
      <c r="AD471" s="254"/>
      <c r="AE471" s="254"/>
      <c r="AF471" s="256"/>
      <c r="AG471" s="295"/>
      <c r="AH471" s="324"/>
      <c r="AI471" s="56"/>
      <c r="AJ471" s="56"/>
      <c r="AK471" s="56"/>
      <c r="AL471" s="56"/>
      <c r="AM471" s="56"/>
      <c r="AN471" s="56"/>
      <c r="AO471" s="56"/>
      <c r="AP471" s="56"/>
      <c r="AQ471" s="56"/>
    </row>
    <row r="472" ht="22.5" customHeight="1">
      <c r="B472" s="261" t="str">
        <f>IF(ISBLANK(D472), "Missing ID",
IF(CONCATENATE(E472:AG474)="", "Unused",
IF(AND(ISBLANK(E472), ISBLANK(I472)), "Missing Headline and Content",
IF(ISBLANK(M472), "Missing Is True",
IF(AND(M472&lt;&gt;"Yes", M472&lt;&gt;"No"), "Is True must be Yes or No",
IF(AND($AJ$3, NOT(ISBLANK(N472)), NOT(ISNUMBER(N472))), "Changes to Followers for Likes must be a Number",
IF(AND($AK$3, NOT(ISBLANK(O472)), NOT(ISNUMBER(O472))), "Changes to Followers for Disikes must be a Number",
IF(AND($AL$3, NOT(ISBLANK(P472)), NOT(ISNUMBER(P472))), "Changes to Followers for Shares must be a Number",
IF(AND($AM$3, NOT(ISBLANK(Q472)), NOT(ISNUMBER(Q472))), "Changes to Followers for Flags must be a Number",
IF(AND($AJ$3, NOT(ISBLANK(R472)), NOT(ISNUMBER(R472))), "Changes to Credibility for Likes must be a Number",
IF(AND($AK$3, NOT(ISBLANK(S472)), NOT(ISNUMBER(S472))), "Changes to Credibility for Disikes must be a Number",
IF(AND($AL$3, NOT(ISBLANK(T472)), NOT(ISNUMBER(T472))), "Changes to Credibility for Shares must be a Number",
IF(AND($AM$3, NOT(ISBLANK(U472)), NOT(ISNUMBER(U472))), "Changes to Credibility for Flags must be a Number",
IF(AND($AJ$3, NOT(ISBLANK(V472)), NOT(ISNUMBER(V472))), "Number of Likes must be a Number",
IF(AND($AK$3, NOT(ISBLANK(W472)), NOT(ISNUMBER(W472))), "Number of Disikes must be a Number",
IF(AND($AL$3, NOT(ISBLANK(X472)), NOT(ISNUMBER(X472))), "Number of Shares must be a Number",
IF(AND($AM$3, NOT(ISBLANK(Y472)), NOT(ISNUMBER(Y472))), "Number of Flags must be a Number",
IF(AND($AJ$3, NOT(ISBLANK(V472)), V472&lt;0), "Number of Likes cannot be Negative",
IF(AND($AK$3, NOT(ISBLANK(W472)), W472&lt;0), "Number of Disikes cannot be Negative",
IF(AND($AL$3, NOT(ISBLANK(X472)), X472&lt;0), "Number of Shares cannot be Negative",
IF(AND($AM$3, NOT(ISBLANK(Y472)), Y472&lt;0), "Number of Flags cannot be Negative",
IF(AND(CONCATENATE(Z472:AH472)&lt;&gt;"", Z472=""), "Missing 1st Comment Source Name",
IF(AND(CONCATENATE(Z472:AH472)&lt;&gt;"", AB472=""), "Missing 1st Comment Message",
IF(AND($AJ$3, CONCATENATE(Z472:AH472)&lt;&gt;"", AG472=""), "Missing 1st Comment Likes",
IF(AND($AK$3, CONCATENATE(Z472:AH472)&lt;&gt;"", AH472=""), "Missing 1st Comment Dislikes",
IF(AND(CONCATENATE(Z473:AH473)&lt;&gt;"", Z473=""), "Missing 2nd Comment Source Name",
IF(AND(CONCATENATE(Z473:AH473)&lt;&gt;"", AB473=""), "Missing 2nd Comment Message",
IF(AND($AJ$3, CONCATENATE(Z473:AH473)&lt;&gt;"", AG473=""), "Missing 2nd Comment Likes",
IF(AND($AK$3, CONCATENATE(Z473:AH473)&lt;&gt;"", AH473=""), "Missing 2nd Comment Dislikes",
IF(AND(CONCATENATE(Z474:AH474)&lt;&gt;"", Z474=""), "Missing 3rd Comment Source Name",
IF(AND(CONCATENATE(Z474:AH474)&lt;&gt;"", AB474=""), "Missing 3rd Comment Message",
IF(AND($AJ$3, CONCATENATE(Z474:AH474)&lt;&gt;"", AG474=""), "Missing 3rd Comment Likes",
IF(AND($AK$3, CONCATENATE(Z474:AH474)&lt;&gt;"", AH474=""), "Missing 3rd Comment Dislikes", "Valid"
)))))))))))))))))))))))))))))))))</f>
        <v>Unused</v>
      </c>
      <c r="C472" s="246"/>
      <c r="D472" s="297" t="s">
        <v>1381</v>
      </c>
      <c r="E472" s="298"/>
      <c r="F472" s="246"/>
      <c r="G472" s="246"/>
      <c r="H472" s="249"/>
      <c r="I472" s="298"/>
      <c r="J472" s="246"/>
      <c r="K472" s="246"/>
      <c r="L472" s="249"/>
      <c r="M472" s="300"/>
      <c r="N472" s="301"/>
      <c r="O472" s="302"/>
      <c r="P472" s="302"/>
      <c r="Q472" s="303"/>
      <c r="R472" s="304"/>
      <c r="S472" s="302"/>
      <c r="T472" s="302"/>
      <c r="U472" s="303"/>
      <c r="V472" s="304"/>
      <c r="W472" s="302"/>
      <c r="X472" s="302"/>
      <c r="Y472" s="305"/>
      <c r="Z472" s="306"/>
      <c r="AA472" s="249"/>
      <c r="AB472" s="300"/>
      <c r="AC472" s="246"/>
      <c r="AD472" s="246"/>
      <c r="AE472" s="246"/>
      <c r="AF472" s="249"/>
      <c r="AG472" s="307"/>
      <c r="AH472" s="326"/>
      <c r="AI472" s="56"/>
      <c r="AJ472" s="56"/>
      <c r="AK472" s="56"/>
      <c r="AL472" s="56"/>
      <c r="AM472" s="56"/>
      <c r="AN472" s="56"/>
      <c r="AO472" s="56"/>
      <c r="AP472" s="56"/>
      <c r="AQ472" s="56"/>
    </row>
    <row r="473" ht="22.5" customHeight="1">
      <c r="B473" s="277"/>
      <c r="D473" s="309"/>
      <c r="E473" s="277"/>
      <c r="H473" s="273"/>
      <c r="I473" s="277"/>
      <c r="L473" s="273"/>
      <c r="M473" s="277"/>
      <c r="N473" s="279"/>
      <c r="O473" s="280"/>
      <c r="P473" s="280"/>
      <c r="Q473" s="281"/>
      <c r="R473" s="282"/>
      <c r="S473" s="280"/>
      <c r="T473" s="280"/>
      <c r="U473" s="281"/>
      <c r="V473" s="282"/>
      <c r="W473" s="280"/>
      <c r="X473" s="280"/>
      <c r="Y473" s="283"/>
      <c r="Z473" s="310"/>
      <c r="AA473" s="273"/>
      <c r="AB473" s="311"/>
      <c r="AF473" s="273"/>
      <c r="AG473" s="312"/>
      <c r="AH473" s="313"/>
      <c r="AI473" s="56"/>
      <c r="AJ473" s="56"/>
      <c r="AK473" s="56"/>
      <c r="AL473" s="56"/>
      <c r="AM473" s="56"/>
      <c r="AN473" s="56"/>
      <c r="AO473" s="56"/>
      <c r="AP473" s="56"/>
      <c r="AQ473" s="56"/>
    </row>
    <row r="474" ht="22.5" customHeight="1">
      <c r="B474" s="253"/>
      <c r="C474" s="254"/>
      <c r="D474" s="314"/>
      <c r="E474" s="253"/>
      <c r="F474" s="254"/>
      <c r="G474" s="254"/>
      <c r="H474" s="256"/>
      <c r="I474" s="253"/>
      <c r="J474" s="254"/>
      <c r="K474" s="254"/>
      <c r="L474" s="256"/>
      <c r="M474" s="253"/>
      <c r="N474" s="288"/>
      <c r="O474" s="289"/>
      <c r="P474" s="289"/>
      <c r="Q474" s="290"/>
      <c r="R474" s="291"/>
      <c r="S474" s="289"/>
      <c r="T474" s="289"/>
      <c r="U474" s="290"/>
      <c r="V474" s="291"/>
      <c r="W474" s="289"/>
      <c r="X474" s="289"/>
      <c r="Y474" s="292"/>
      <c r="Z474" s="315"/>
      <c r="AA474" s="256"/>
      <c r="AB474" s="316"/>
      <c r="AC474" s="254"/>
      <c r="AD474" s="254"/>
      <c r="AE474" s="254"/>
      <c r="AF474" s="256"/>
      <c r="AG474" s="317"/>
      <c r="AH474" s="318"/>
      <c r="AI474" s="56"/>
      <c r="AJ474" s="56"/>
      <c r="AK474" s="56"/>
      <c r="AL474" s="56"/>
      <c r="AM474" s="56"/>
      <c r="AN474" s="56"/>
      <c r="AO474" s="56"/>
      <c r="AP474" s="56"/>
      <c r="AQ474" s="56"/>
    </row>
    <row r="475" ht="22.5" customHeight="1">
      <c r="B475" s="261" t="str">
        <f>IF(ISBLANK(D475), "Missing ID",
IF(CONCATENATE(E475:AG477)="", "Unused",
IF(AND(ISBLANK(E475), ISBLANK(I475)), "Missing Headline and Content",
IF(ISBLANK(M475), "Missing Is True",
IF(AND(M475&lt;&gt;"Yes", M475&lt;&gt;"No"), "Is True must be Yes or No",
IF(AND($AJ$3, NOT(ISBLANK(N475)), NOT(ISNUMBER(N475))), "Changes to Followers for Likes must be a Number",
IF(AND($AK$3, NOT(ISBLANK(O475)), NOT(ISNUMBER(O475))), "Changes to Followers for Disikes must be a Number",
IF(AND($AL$3, NOT(ISBLANK(P475)), NOT(ISNUMBER(P475))), "Changes to Followers for Shares must be a Number",
IF(AND($AM$3, NOT(ISBLANK(Q475)), NOT(ISNUMBER(Q475))), "Changes to Followers for Flags must be a Number",
IF(AND($AJ$3, NOT(ISBLANK(R475)), NOT(ISNUMBER(R475))), "Changes to Credibility for Likes must be a Number",
IF(AND($AK$3, NOT(ISBLANK(S475)), NOT(ISNUMBER(S475))), "Changes to Credibility for Disikes must be a Number",
IF(AND($AL$3, NOT(ISBLANK(T475)), NOT(ISNUMBER(T475))), "Changes to Credibility for Shares must be a Number",
IF(AND($AM$3, NOT(ISBLANK(U475)), NOT(ISNUMBER(U475))), "Changes to Credibility for Flags must be a Number",
IF(AND($AJ$3, NOT(ISBLANK(V475)), NOT(ISNUMBER(V475))), "Number of Likes must be a Number",
IF(AND($AK$3, NOT(ISBLANK(W475)), NOT(ISNUMBER(W475))), "Number of Disikes must be a Number",
IF(AND($AL$3, NOT(ISBLANK(X475)), NOT(ISNUMBER(X475))), "Number of Shares must be a Number",
IF(AND($AM$3, NOT(ISBLANK(Y475)), NOT(ISNUMBER(Y475))), "Number of Flags must be a Number",
IF(AND($AJ$3, NOT(ISBLANK(V475)), V475&lt;0), "Number of Likes cannot be Negative",
IF(AND($AK$3, NOT(ISBLANK(W475)), W475&lt;0), "Number of Disikes cannot be Negative",
IF(AND($AL$3, NOT(ISBLANK(X475)), X475&lt;0), "Number of Shares cannot be Negative",
IF(AND($AM$3, NOT(ISBLANK(Y475)), Y475&lt;0), "Number of Flags cannot be Negative",
IF(AND(CONCATENATE(Z475:AH475)&lt;&gt;"", Z475=""), "Missing 1st Comment Source Name",
IF(AND(CONCATENATE(Z475:AH475)&lt;&gt;"", AB475=""), "Missing 1st Comment Message",
IF(AND($AJ$3, CONCATENATE(Z475:AH475)&lt;&gt;"", AG475=""), "Missing 1st Comment Likes",
IF(AND($AK$3, CONCATENATE(Z475:AH475)&lt;&gt;"", AH475=""), "Missing 1st Comment Dislikes",
IF(AND(CONCATENATE(Z476:AH476)&lt;&gt;"", Z476=""), "Missing 2nd Comment Source Name",
IF(AND(CONCATENATE(Z476:AH476)&lt;&gt;"", AB476=""), "Missing 2nd Comment Message",
IF(AND($AJ$3, CONCATENATE(Z476:AH476)&lt;&gt;"", AG476=""), "Missing 2nd Comment Likes",
IF(AND($AK$3, CONCATENATE(Z476:AH476)&lt;&gt;"", AH476=""), "Missing 2nd Comment Dislikes",
IF(AND(CONCATENATE(Z477:AH477)&lt;&gt;"", Z477=""), "Missing 3rd Comment Source Name",
IF(AND(CONCATENATE(Z477:AH477)&lt;&gt;"", AB477=""), "Missing 3rd Comment Message",
IF(AND($AJ$3, CONCATENATE(Z477:AH477)&lt;&gt;"", AG477=""), "Missing 3rd Comment Likes",
IF(AND($AK$3, CONCATENATE(Z477:AH477)&lt;&gt;"", AH477=""), "Missing 3rd Comment Dislikes", "Valid"
)))))))))))))))))))))))))))))))))</f>
        <v>Unused</v>
      </c>
      <c r="C475" s="246"/>
      <c r="D475" s="262" t="s">
        <v>1382</v>
      </c>
      <c r="E475" s="263"/>
      <c r="F475" s="246"/>
      <c r="G475" s="246"/>
      <c r="H475" s="249"/>
      <c r="I475" s="263"/>
      <c r="J475" s="246"/>
      <c r="K475" s="246"/>
      <c r="L475" s="249"/>
      <c r="M475" s="265"/>
      <c r="N475" s="319"/>
      <c r="O475" s="320"/>
      <c r="P475" s="320"/>
      <c r="Q475" s="321"/>
      <c r="R475" s="322"/>
      <c r="S475" s="320"/>
      <c r="T475" s="320"/>
      <c r="U475" s="321"/>
      <c r="V475" s="322"/>
      <c r="W475" s="320"/>
      <c r="X475" s="320"/>
      <c r="Y475" s="323"/>
      <c r="Z475" s="271"/>
      <c r="AA475" s="249"/>
      <c r="AB475" s="265"/>
      <c r="AC475" s="246"/>
      <c r="AD475" s="246"/>
      <c r="AE475" s="246"/>
      <c r="AF475" s="249"/>
      <c r="AG475" s="274"/>
      <c r="AH475" s="327"/>
      <c r="AI475" s="56"/>
      <c r="AJ475" s="56"/>
      <c r="AK475" s="56"/>
      <c r="AL475" s="56"/>
      <c r="AM475" s="56"/>
      <c r="AN475" s="56"/>
      <c r="AO475" s="56"/>
      <c r="AP475" s="56"/>
      <c r="AQ475" s="56"/>
    </row>
    <row r="476" ht="22.5" customHeight="1">
      <c r="B476" s="277"/>
      <c r="D476" s="278"/>
      <c r="E476" s="277"/>
      <c r="H476" s="273"/>
      <c r="I476" s="277"/>
      <c r="L476" s="273"/>
      <c r="M476" s="277"/>
      <c r="N476" s="279"/>
      <c r="O476" s="280"/>
      <c r="P476" s="280"/>
      <c r="Q476" s="281"/>
      <c r="R476" s="282"/>
      <c r="S476" s="280"/>
      <c r="T476" s="280"/>
      <c r="U476" s="281"/>
      <c r="V476" s="282"/>
      <c r="W476" s="280"/>
      <c r="X476" s="280"/>
      <c r="Y476" s="283"/>
      <c r="Z476" s="284"/>
      <c r="AA476" s="273"/>
      <c r="AB476" s="272"/>
      <c r="AF476" s="273"/>
      <c r="AG476" s="285"/>
      <c r="AH476" s="325"/>
      <c r="AI476" s="56"/>
      <c r="AJ476" s="56"/>
      <c r="AK476" s="56"/>
      <c r="AL476" s="56"/>
      <c r="AM476" s="56"/>
      <c r="AN476" s="56"/>
      <c r="AO476" s="56"/>
      <c r="AP476" s="56"/>
      <c r="AQ476" s="56"/>
    </row>
    <row r="477" ht="22.5" customHeight="1">
      <c r="B477" s="253"/>
      <c r="C477" s="254"/>
      <c r="D477" s="287"/>
      <c r="E477" s="253"/>
      <c r="F477" s="254"/>
      <c r="G477" s="254"/>
      <c r="H477" s="256"/>
      <c r="I477" s="253"/>
      <c r="J477" s="254"/>
      <c r="K477" s="254"/>
      <c r="L477" s="256"/>
      <c r="M477" s="253"/>
      <c r="N477" s="288"/>
      <c r="O477" s="289"/>
      <c r="P477" s="289"/>
      <c r="Q477" s="290"/>
      <c r="R477" s="291"/>
      <c r="S477" s="289"/>
      <c r="T477" s="289"/>
      <c r="U477" s="290"/>
      <c r="V477" s="291"/>
      <c r="W477" s="289"/>
      <c r="X477" s="289"/>
      <c r="Y477" s="292"/>
      <c r="Z477" s="293"/>
      <c r="AA477" s="256"/>
      <c r="AB477" s="294"/>
      <c r="AC477" s="254"/>
      <c r="AD477" s="254"/>
      <c r="AE477" s="254"/>
      <c r="AF477" s="256"/>
      <c r="AG477" s="295"/>
      <c r="AH477" s="324"/>
      <c r="AI477" s="56"/>
      <c r="AJ477" s="56"/>
      <c r="AK477" s="56"/>
      <c r="AL477" s="56"/>
      <c r="AM477" s="56"/>
      <c r="AN477" s="56"/>
      <c r="AO477" s="56"/>
      <c r="AP477" s="56"/>
      <c r="AQ477" s="56"/>
    </row>
    <row r="478" ht="22.5" customHeight="1">
      <c r="B478" s="261" t="str">
        <f>IF(ISBLANK(D478), "Missing ID",
IF(CONCATENATE(E478:AG480)="", "Unused",
IF(AND(ISBLANK(E478), ISBLANK(I478)), "Missing Headline and Content",
IF(ISBLANK(M478), "Missing Is True",
IF(AND(M478&lt;&gt;"Yes", M478&lt;&gt;"No"), "Is True must be Yes or No",
IF(AND($AJ$3, NOT(ISBLANK(N478)), NOT(ISNUMBER(N478))), "Changes to Followers for Likes must be a Number",
IF(AND($AK$3, NOT(ISBLANK(O478)), NOT(ISNUMBER(O478))), "Changes to Followers for Disikes must be a Number",
IF(AND($AL$3, NOT(ISBLANK(P478)), NOT(ISNUMBER(P478))), "Changes to Followers for Shares must be a Number",
IF(AND($AM$3, NOT(ISBLANK(Q478)), NOT(ISNUMBER(Q478))), "Changes to Followers for Flags must be a Number",
IF(AND($AJ$3, NOT(ISBLANK(R478)), NOT(ISNUMBER(R478))), "Changes to Credibility for Likes must be a Number",
IF(AND($AK$3, NOT(ISBLANK(S478)), NOT(ISNUMBER(S478))), "Changes to Credibility for Disikes must be a Number",
IF(AND($AL$3, NOT(ISBLANK(T478)), NOT(ISNUMBER(T478))), "Changes to Credibility for Shares must be a Number",
IF(AND($AM$3, NOT(ISBLANK(U478)), NOT(ISNUMBER(U478))), "Changes to Credibility for Flags must be a Number",
IF(AND($AJ$3, NOT(ISBLANK(V478)), NOT(ISNUMBER(V478))), "Number of Likes must be a Number",
IF(AND($AK$3, NOT(ISBLANK(W478)), NOT(ISNUMBER(W478))), "Number of Disikes must be a Number",
IF(AND($AL$3, NOT(ISBLANK(X478)), NOT(ISNUMBER(X478))), "Number of Shares must be a Number",
IF(AND($AM$3, NOT(ISBLANK(Y478)), NOT(ISNUMBER(Y478))), "Number of Flags must be a Number",
IF(AND($AJ$3, NOT(ISBLANK(V478)), V478&lt;0), "Number of Likes cannot be Negative",
IF(AND($AK$3, NOT(ISBLANK(W478)), W478&lt;0), "Number of Disikes cannot be Negative",
IF(AND($AL$3, NOT(ISBLANK(X478)), X478&lt;0), "Number of Shares cannot be Negative",
IF(AND($AM$3, NOT(ISBLANK(Y478)), Y478&lt;0), "Number of Flags cannot be Negative",
IF(AND(CONCATENATE(Z478:AH478)&lt;&gt;"", Z478=""), "Missing 1st Comment Source Name",
IF(AND(CONCATENATE(Z478:AH478)&lt;&gt;"", AB478=""), "Missing 1st Comment Message",
IF(AND($AJ$3, CONCATENATE(Z478:AH478)&lt;&gt;"", AG478=""), "Missing 1st Comment Likes",
IF(AND($AK$3, CONCATENATE(Z478:AH478)&lt;&gt;"", AH478=""), "Missing 1st Comment Dislikes",
IF(AND(CONCATENATE(Z479:AH479)&lt;&gt;"", Z479=""), "Missing 2nd Comment Source Name",
IF(AND(CONCATENATE(Z479:AH479)&lt;&gt;"", AB479=""), "Missing 2nd Comment Message",
IF(AND($AJ$3, CONCATENATE(Z479:AH479)&lt;&gt;"", AG479=""), "Missing 2nd Comment Likes",
IF(AND($AK$3, CONCATENATE(Z479:AH479)&lt;&gt;"", AH479=""), "Missing 2nd Comment Dislikes",
IF(AND(CONCATENATE(Z480:AH480)&lt;&gt;"", Z480=""), "Missing 3rd Comment Source Name",
IF(AND(CONCATENATE(Z480:AH480)&lt;&gt;"", AB480=""), "Missing 3rd Comment Message",
IF(AND($AJ$3, CONCATENATE(Z480:AH480)&lt;&gt;"", AG480=""), "Missing 3rd Comment Likes",
IF(AND($AK$3, CONCATENATE(Z480:AH480)&lt;&gt;"", AH480=""), "Missing 3rd Comment Dislikes", "Valid"
)))))))))))))))))))))))))))))))))</f>
        <v>Unused</v>
      </c>
      <c r="C478" s="246"/>
      <c r="D478" s="297" t="s">
        <v>1383</v>
      </c>
      <c r="E478" s="298"/>
      <c r="F478" s="246"/>
      <c r="G478" s="246"/>
      <c r="H478" s="249"/>
      <c r="I478" s="298"/>
      <c r="J478" s="246"/>
      <c r="K478" s="246"/>
      <c r="L478" s="249"/>
      <c r="M478" s="300"/>
      <c r="N478" s="301"/>
      <c r="O478" s="302"/>
      <c r="P478" s="302"/>
      <c r="Q478" s="303"/>
      <c r="R478" s="304"/>
      <c r="S478" s="302"/>
      <c r="T478" s="302"/>
      <c r="U478" s="303"/>
      <c r="V478" s="304"/>
      <c r="W478" s="302"/>
      <c r="X478" s="302"/>
      <c r="Y478" s="305"/>
      <c r="Z478" s="306"/>
      <c r="AA478" s="249"/>
      <c r="AB478" s="300"/>
      <c r="AC478" s="246"/>
      <c r="AD478" s="246"/>
      <c r="AE478" s="246"/>
      <c r="AF478" s="249"/>
      <c r="AG478" s="307"/>
      <c r="AH478" s="326"/>
      <c r="AI478" s="56"/>
      <c r="AJ478" s="56"/>
      <c r="AK478" s="56"/>
      <c r="AL478" s="56"/>
      <c r="AM478" s="56"/>
      <c r="AN478" s="56"/>
      <c r="AO478" s="56"/>
      <c r="AP478" s="56"/>
      <c r="AQ478" s="56"/>
    </row>
    <row r="479" ht="22.5" customHeight="1">
      <c r="B479" s="277"/>
      <c r="D479" s="309"/>
      <c r="E479" s="277"/>
      <c r="H479" s="273"/>
      <c r="I479" s="277"/>
      <c r="L479" s="273"/>
      <c r="M479" s="277"/>
      <c r="N479" s="279"/>
      <c r="O479" s="280"/>
      <c r="P479" s="280"/>
      <c r="Q479" s="281"/>
      <c r="R479" s="282"/>
      <c r="S479" s="280"/>
      <c r="T479" s="280"/>
      <c r="U479" s="281"/>
      <c r="V479" s="282"/>
      <c r="W479" s="280"/>
      <c r="X479" s="280"/>
      <c r="Y479" s="283"/>
      <c r="Z479" s="310"/>
      <c r="AA479" s="273"/>
      <c r="AB479" s="311"/>
      <c r="AF479" s="273"/>
      <c r="AG479" s="312"/>
      <c r="AH479" s="313"/>
      <c r="AI479" s="56"/>
      <c r="AJ479" s="56"/>
      <c r="AK479" s="56"/>
      <c r="AL479" s="56"/>
      <c r="AM479" s="56"/>
      <c r="AN479" s="56"/>
      <c r="AO479" s="56"/>
      <c r="AP479" s="56"/>
      <c r="AQ479" s="56"/>
    </row>
    <row r="480" ht="22.5" customHeight="1">
      <c r="B480" s="253"/>
      <c r="C480" s="254"/>
      <c r="D480" s="314"/>
      <c r="E480" s="253"/>
      <c r="F480" s="254"/>
      <c r="G480" s="254"/>
      <c r="H480" s="256"/>
      <c r="I480" s="253"/>
      <c r="J480" s="254"/>
      <c r="K480" s="254"/>
      <c r="L480" s="256"/>
      <c r="M480" s="253"/>
      <c r="N480" s="288"/>
      <c r="O480" s="289"/>
      <c r="P480" s="289"/>
      <c r="Q480" s="290"/>
      <c r="R480" s="291"/>
      <c r="S480" s="289"/>
      <c r="T480" s="289"/>
      <c r="U480" s="290"/>
      <c r="V480" s="291"/>
      <c r="W480" s="289"/>
      <c r="X480" s="289"/>
      <c r="Y480" s="292"/>
      <c r="Z480" s="315"/>
      <c r="AA480" s="256"/>
      <c r="AB480" s="316"/>
      <c r="AC480" s="254"/>
      <c r="AD480" s="254"/>
      <c r="AE480" s="254"/>
      <c r="AF480" s="256"/>
      <c r="AG480" s="317"/>
      <c r="AH480" s="318"/>
      <c r="AI480" s="56"/>
      <c r="AJ480" s="56"/>
      <c r="AK480" s="56"/>
      <c r="AL480" s="56"/>
      <c r="AM480" s="56"/>
      <c r="AN480" s="56"/>
      <c r="AO480" s="56"/>
      <c r="AP480" s="56"/>
      <c r="AQ480" s="56"/>
    </row>
    <row r="481" ht="22.5" customHeight="1">
      <c r="B481" s="261" t="str">
        <f>IF(ISBLANK(D481), "Missing ID",
IF(CONCATENATE(E481:AG483)="", "Unused",
IF(AND(ISBLANK(E481), ISBLANK(I481)), "Missing Headline and Content",
IF(ISBLANK(M481), "Missing Is True",
IF(AND(M481&lt;&gt;"Yes", M481&lt;&gt;"No"), "Is True must be Yes or No",
IF(AND($AJ$3, NOT(ISBLANK(N481)), NOT(ISNUMBER(N481))), "Changes to Followers for Likes must be a Number",
IF(AND($AK$3, NOT(ISBLANK(O481)), NOT(ISNUMBER(O481))), "Changes to Followers for Disikes must be a Number",
IF(AND($AL$3, NOT(ISBLANK(P481)), NOT(ISNUMBER(P481))), "Changes to Followers for Shares must be a Number",
IF(AND($AM$3, NOT(ISBLANK(Q481)), NOT(ISNUMBER(Q481))), "Changes to Followers for Flags must be a Number",
IF(AND($AJ$3, NOT(ISBLANK(R481)), NOT(ISNUMBER(R481))), "Changes to Credibility for Likes must be a Number",
IF(AND($AK$3, NOT(ISBLANK(S481)), NOT(ISNUMBER(S481))), "Changes to Credibility for Disikes must be a Number",
IF(AND($AL$3, NOT(ISBLANK(T481)), NOT(ISNUMBER(T481))), "Changes to Credibility for Shares must be a Number",
IF(AND($AM$3, NOT(ISBLANK(U481)), NOT(ISNUMBER(U481))), "Changes to Credibility for Flags must be a Number",
IF(AND($AJ$3, NOT(ISBLANK(V481)), NOT(ISNUMBER(V481))), "Number of Likes must be a Number",
IF(AND($AK$3, NOT(ISBLANK(W481)), NOT(ISNUMBER(W481))), "Number of Disikes must be a Number",
IF(AND($AL$3, NOT(ISBLANK(X481)), NOT(ISNUMBER(X481))), "Number of Shares must be a Number",
IF(AND($AM$3, NOT(ISBLANK(Y481)), NOT(ISNUMBER(Y481))), "Number of Flags must be a Number",
IF(AND($AJ$3, NOT(ISBLANK(V481)), V481&lt;0), "Number of Likes cannot be Negative",
IF(AND($AK$3, NOT(ISBLANK(W481)), W481&lt;0), "Number of Disikes cannot be Negative",
IF(AND($AL$3, NOT(ISBLANK(X481)), X481&lt;0), "Number of Shares cannot be Negative",
IF(AND($AM$3, NOT(ISBLANK(Y481)), Y481&lt;0), "Number of Flags cannot be Negative",
IF(AND(CONCATENATE(Z481:AH481)&lt;&gt;"", Z481=""), "Missing 1st Comment Source Name",
IF(AND(CONCATENATE(Z481:AH481)&lt;&gt;"", AB481=""), "Missing 1st Comment Message",
IF(AND($AJ$3, CONCATENATE(Z481:AH481)&lt;&gt;"", AG481=""), "Missing 1st Comment Likes",
IF(AND($AK$3, CONCATENATE(Z481:AH481)&lt;&gt;"", AH481=""), "Missing 1st Comment Dislikes",
IF(AND(CONCATENATE(Z482:AH482)&lt;&gt;"", Z482=""), "Missing 2nd Comment Source Name",
IF(AND(CONCATENATE(Z482:AH482)&lt;&gt;"", AB482=""), "Missing 2nd Comment Message",
IF(AND($AJ$3, CONCATENATE(Z482:AH482)&lt;&gt;"", AG482=""), "Missing 2nd Comment Likes",
IF(AND($AK$3, CONCATENATE(Z482:AH482)&lt;&gt;"", AH482=""), "Missing 2nd Comment Dislikes",
IF(AND(CONCATENATE(Z483:AH483)&lt;&gt;"", Z483=""), "Missing 3rd Comment Source Name",
IF(AND(CONCATENATE(Z483:AH483)&lt;&gt;"", AB483=""), "Missing 3rd Comment Message",
IF(AND($AJ$3, CONCATENATE(Z483:AH483)&lt;&gt;"", AG483=""), "Missing 3rd Comment Likes",
IF(AND($AK$3, CONCATENATE(Z483:AH483)&lt;&gt;"", AH483=""), "Missing 3rd Comment Dislikes", "Valid"
)))))))))))))))))))))))))))))))))</f>
        <v>Unused</v>
      </c>
      <c r="C481" s="246"/>
      <c r="D481" s="262" t="s">
        <v>1384</v>
      </c>
      <c r="E481" s="263"/>
      <c r="F481" s="246"/>
      <c r="G481" s="246"/>
      <c r="H481" s="249"/>
      <c r="I481" s="263"/>
      <c r="J481" s="246"/>
      <c r="K481" s="246"/>
      <c r="L481" s="249"/>
      <c r="M481" s="265"/>
      <c r="N481" s="319"/>
      <c r="O481" s="320"/>
      <c r="P481" s="320"/>
      <c r="Q481" s="321"/>
      <c r="R481" s="322"/>
      <c r="S481" s="320"/>
      <c r="T481" s="320"/>
      <c r="U481" s="321"/>
      <c r="V481" s="322"/>
      <c r="W481" s="320"/>
      <c r="X481" s="320"/>
      <c r="Y481" s="323"/>
      <c r="Z481" s="271"/>
      <c r="AA481" s="249"/>
      <c r="AB481" s="265"/>
      <c r="AC481" s="246"/>
      <c r="AD481" s="246"/>
      <c r="AE481" s="246"/>
      <c r="AF481" s="249"/>
      <c r="AG481" s="274"/>
      <c r="AH481" s="327"/>
      <c r="AI481" s="56"/>
      <c r="AJ481" s="56"/>
      <c r="AK481" s="56"/>
      <c r="AL481" s="56"/>
      <c r="AM481" s="56"/>
      <c r="AN481" s="56"/>
      <c r="AO481" s="56"/>
      <c r="AP481" s="56"/>
      <c r="AQ481" s="56"/>
    </row>
    <row r="482" ht="22.5" customHeight="1">
      <c r="B482" s="277"/>
      <c r="D482" s="278"/>
      <c r="E482" s="277"/>
      <c r="H482" s="273"/>
      <c r="I482" s="277"/>
      <c r="L482" s="273"/>
      <c r="M482" s="277"/>
      <c r="N482" s="279"/>
      <c r="O482" s="280"/>
      <c r="P482" s="280"/>
      <c r="Q482" s="281"/>
      <c r="R482" s="282"/>
      <c r="S482" s="280"/>
      <c r="T482" s="280"/>
      <c r="U482" s="281"/>
      <c r="V482" s="282"/>
      <c r="W482" s="280"/>
      <c r="X482" s="280"/>
      <c r="Y482" s="283"/>
      <c r="Z482" s="284"/>
      <c r="AA482" s="273"/>
      <c r="AB482" s="272"/>
      <c r="AF482" s="273"/>
      <c r="AG482" s="285"/>
      <c r="AH482" s="325"/>
      <c r="AI482" s="56"/>
      <c r="AJ482" s="56"/>
      <c r="AK482" s="56"/>
      <c r="AL482" s="56"/>
      <c r="AM482" s="56"/>
      <c r="AN482" s="56"/>
      <c r="AO482" s="56"/>
      <c r="AP482" s="56"/>
      <c r="AQ482" s="56"/>
    </row>
    <row r="483" ht="22.5" customHeight="1">
      <c r="B483" s="253"/>
      <c r="C483" s="254"/>
      <c r="D483" s="287"/>
      <c r="E483" s="253"/>
      <c r="F483" s="254"/>
      <c r="G483" s="254"/>
      <c r="H483" s="256"/>
      <c r="I483" s="253"/>
      <c r="J483" s="254"/>
      <c r="K483" s="254"/>
      <c r="L483" s="256"/>
      <c r="M483" s="253"/>
      <c r="N483" s="288"/>
      <c r="O483" s="289"/>
      <c r="P483" s="289"/>
      <c r="Q483" s="290"/>
      <c r="R483" s="291"/>
      <c r="S483" s="289"/>
      <c r="T483" s="289"/>
      <c r="U483" s="290"/>
      <c r="V483" s="291"/>
      <c r="W483" s="289"/>
      <c r="X483" s="289"/>
      <c r="Y483" s="292"/>
      <c r="Z483" s="293"/>
      <c r="AA483" s="256"/>
      <c r="AB483" s="294"/>
      <c r="AC483" s="254"/>
      <c r="AD483" s="254"/>
      <c r="AE483" s="254"/>
      <c r="AF483" s="256"/>
      <c r="AG483" s="295"/>
      <c r="AH483" s="324"/>
      <c r="AI483" s="56"/>
      <c r="AJ483" s="56"/>
      <c r="AK483" s="56"/>
      <c r="AL483" s="56"/>
      <c r="AM483" s="56"/>
      <c r="AN483" s="56"/>
      <c r="AO483" s="56"/>
      <c r="AP483" s="56"/>
      <c r="AQ483" s="56"/>
    </row>
    <row r="484" ht="22.5" customHeight="1">
      <c r="B484" s="261" t="str">
        <f>IF(ISBLANK(D484), "Missing ID",
IF(CONCATENATE(E484:AG486)="", "Unused",
IF(AND(ISBLANK(E484), ISBLANK(I484)), "Missing Headline and Content",
IF(ISBLANK(M484), "Missing Is True",
IF(AND(M484&lt;&gt;"Yes", M484&lt;&gt;"No"), "Is True must be Yes or No",
IF(AND($AJ$3, NOT(ISBLANK(N484)), NOT(ISNUMBER(N484))), "Changes to Followers for Likes must be a Number",
IF(AND($AK$3, NOT(ISBLANK(O484)), NOT(ISNUMBER(O484))), "Changes to Followers for Disikes must be a Number",
IF(AND($AL$3, NOT(ISBLANK(P484)), NOT(ISNUMBER(P484))), "Changes to Followers for Shares must be a Number",
IF(AND($AM$3, NOT(ISBLANK(Q484)), NOT(ISNUMBER(Q484))), "Changes to Followers for Flags must be a Number",
IF(AND($AJ$3, NOT(ISBLANK(R484)), NOT(ISNUMBER(R484))), "Changes to Credibility for Likes must be a Number",
IF(AND($AK$3, NOT(ISBLANK(S484)), NOT(ISNUMBER(S484))), "Changes to Credibility for Disikes must be a Number",
IF(AND($AL$3, NOT(ISBLANK(T484)), NOT(ISNUMBER(T484))), "Changes to Credibility for Shares must be a Number",
IF(AND($AM$3, NOT(ISBLANK(U484)), NOT(ISNUMBER(U484))), "Changes to Credibility for Flags must be a Number",
IF(AND($AJ$3, NOT(ISBLANK(V484)), NOT(ISNUMBER(V484))), "Number of Likes must be a Number",
IF(AND($AK$3, NOT(ISBLANK(W484)), NOT(ISNUMBER(W484))), "Number of Disikes must be a Number",
IF(AND($AL$3, NOT(ISBLANK(X484)), NOT(ISNUMBER(X484))), "Number of Shares must be a Number",
IF(AND($AM$3, NOT(ISBLANK(Y484)), NOT(ISNUMBER(Y484))), "Number of Flags must be a Number",
IF(AND($AJ$3, NOT(ISBLANK(V484)), V484&lt;0), "Number of Likes cannot be Negative",
IF(AND($AK$3, NOT(ISBLANK(W484)), W484&lt;0), "Number of Disikes cannot be Negative",
IF(AND($AL$3, NOT(ISBLANK(X484)), X484&lt;0), "Number of Shares cannot be Negative",
IF(AND($AM$3, NOT(ISBLANK(Y484)), Y484&lt;0), "Number of Flags cannot be Negative",
IF(AND(CONCATENATE(Z484:AH484)&lt;&gt;"", Z484=""), "Missing 1st Comment Source Name",
IF(AND(CONCATENATE(Z484:AH484)&lt;&gt;"", AB484=""), "Missing 1st Comment Message",
IF(AND($AJ$3, CONCATENATE(Z484:AH484)&lt;&gt;"", AG484=""), "Missing 1st Comment Likes",
IF(AND($AK$3, CONCATENATE(Z484:AH484)&lt;&gt;"", AH484=""), "Missing 1st Comment Dislikes",
IF(AND(CONCATENATE(Z485:AH485)&lt;&gt;"", Z485=""), "Missing 2nd Comment Source Name",
IF(AND(CONCATENATE(Z485:AH485)&lt;&gt;"", AB485=""), "Missing 2nd Comment Message",
IF(AND($AJ$3, CONCATENATE(Z485:AH485)&lt;&gt;"", AG485=""), "Missing 2nd Comment Likes",
IF(AND($AK$3, CONCATENATE(Z485:AH485)&lt;&gt;"", AH485=""), "Missing 2nd Comment Dislikes",
IF(AND(CONCATENATE(Z486:AH486)&lt;&gt;"", Z486=""), "Missing 3rd Comment Source Name",
IF(AND(CONCATENATE(Z486:AH486)&lt;&gt;"", AB486=""), "Missing 3rd Comment Message",
IF(AND($AJ$3, CONCATENATE(Z486:AH486)&lt;&gt;"", AG486=""), "Missing 3rd Comment Likes",
IF(AND($AK$3, CONCATENATE(Z486:AH486)&lt;&gt;"", AH486=""), "Missing 3rd Comment Dislikes", "Valid"
)))))))))))))))))))))))))))))))))</f>
        <v>Unused</v>
      </c>
      <c r="C484" s="246"/>
      <c r="D484" s="297" t="s">
        <v>1385</v>
      </c>
      <c r="E484" s="298"/>
      <c r="F484" s="246"/>
      <c r="G484" s="246"/>
      <c r="H484" s="249"/>
      <c r="I484" s="298"/>
      <c r="J484" s="246"/>
      <c r="K484" s="246"/>
      <c r="L484" s="249"/>
      <c r="M484" s="300"/>
      <c r="N484" s="301"/>
      <c r="O484" s="302"/>
      <c r="P484" s="302"/>
      <c r="Q484" s="303"/>
      <c r="R484" s="304"/>
      <c r="S484" s="302"/>
      <c r="T484" s="302"/>
      <c r="U484" s="303"/>
      <c r="V484" s="304"/>
      <c r="W484" s="302"/>
      <c r="X484" s="302"/>
      <c r="Y484" s="305"/>
      <c r="Z484" s="306"/>
      <c r="AA484" s="249"/>
      <c r="AB484" s="300"/>
      <c r="AC484" s="246"/>
      <c r="AD484" s="246"/>
      <c r="AE484" s="246"/>
      <c r="AF484" s="249"/>
      <c r="AG484" s="307"/>
      <c r="AH484" s="326"/>
      <c r="AI484" s="56"/>
      <c r="AJ484" s="56"/>
      <c r="AK484" s="56"/>
      <c r="AL484" s="56"/>
      <c r="AM484" s="56"/>
      <c r="AN484" s="56"/>
      <c r="AO484" s="56"/>
      <c r="AP484" s="56"/>
      <c r="AQ484" s="56"/>
    </row>
    <row r="485" ht="22.5" customHeight="1">
      <c r="B485" s="277"/>
      <c r="D485" s="309"/>
      <c r="E485" s="277"/>
      <c r="H485" s="273"/>
      <c r="I485" s="277"/>
      <c r="L485" s="273"/>
      <c r="M485" s="277"/>
      <c r="N485" s="279"/>
      <c r="O485" s="280"/>
      <c r="P485" s="280"/>
      <c r="Q485" s="281"/>
      <c r="R485" s="282"/>
      <c r="S485" s="280"/>
      <c r="T485" s="280"/>
      <c r="U485" s="281"/>
      <c r="V485" s="282"/>
      <c r="W485" s="280"/>
      <c r="X485" s="280"/>
      <c r="Y485" s="283"/>
      <c r="Z485" s="310"/>
      <c r="AA485" s="273"/>
      <c r="AB485" s="311"/>
      <c r="AF485" s="273"/>
      <c r="AG485" s="312"/>
      <c r="AH485" s="313"/>
      <c r="AI485" s="56"/>
      <c r="AJ485" s="56"/>
      <c r="AK485" s="56"/>
      <c r="AL485" s="56"/>
      <c r="AM485" s="56"/>
      <c r="AN485" s="56"/>
      <c r="AO485" s="56"/>
      <c r="AP485" s="56"/>
      <c r="AQ485" s="56"/>
    </row>
    <row r="486" ht="22.5" customHeight="1">
      <c r="B486" s="253"/>
      <c r="C486" s="254"/>
      <c r="D486" s="314"/>
      <c r="E486" s="253"/>
      <c r="F486" s="254"/>
      <c r="G486" s="254"/>
      <c r="H486" s="256"/>
      <c r="I486" s="253"/>
      <c r="J486" s="254"/>
      <c r="K486" s="254"/>
      <c r="L486" s="256"/>
      <c r="M486" s="253"/>
      <c r="N486" s="288"/>
      <c r="O486" s="289"/>
      <c r="P486" s="289"/>
      <c r="Q486" s="290"/>
      <c r="R486" s="291"/>
      <c r="S486" s="289"/>
      <c r="T486" s="289"/>
      <c r="U486" s="290"/>
      <c r="V486" s="291"/>
      <c r="W486" s="289"/>
      <c r="X486" s="289"/>
      <c r="Y486" s="292"/>
      <c r="Z486" s="315"/>
      <c r="AA486" s="256"/>
      <c r="AB486" s="316"/>
      <c r="AC486" s="254"/>
      <c r="AD486" s="254"/>
      <c r="AE486" s="254"/>
      <c r="AF486" s="256"/>
      <c r="AG486" s="317"/>
      <c r="AH486" s="318"/>
      <c r="AI486" s="56"/>
      <c r="AJ486" s="56"/>
      <c r="AK486" s="56"/>
      <c r="AL486" s="56"/>
      <c r="AM486" s="56"/>
      <c r="AN486" s="56"/>
      <c r="AO486" s="56"/>
      <c r="AP486" s="56"/>
      <c r="AQ486" s="56"/>
    </row>
    <row r="487" ht="22.5" customHeight="1">
      <c r="B487" s="261" t="str">
        <f>IF(ISBLANK(D487), "Missing ID",
IF(CONCATENATE(E487:AG489)="", "Unused",
IF(AND(ISBLANK(E487), ISBLANK(I487)), "Missing Headline and Content",
IF(ISBLANK(M487), "Missing Is True",
IF(AND(M487&lt;&gt;"Yes", M487&lt;&gt;"No"), "Is True must be Yes or No",
IF(AND($AJ$3, NOT(ISBLANK(N487)), NOT(ISNUMBER(N487))), "Changes to Followers for Likes must be a Number",
IF(AND($AK$3, NOT(ISBLANK(O487)), NOT(ISNUMBER(O487))), "Changes to Followers for Disikes must be a Number",
IF(AND($AL$3, NOT(ISBLANK(P487)), NOT(ISNUMBER(P487))), "Changes to Followers for Shares must be a Number",
IF(AND($AM$3, NOT(ISBLANK(Q487)), NOT(ISNUMBER(Q487))), "Changes to Followers for Flags must be a Number",
IF(AND($AJ$3, NOT(ISBLANK(R487)), NOT(ISNUMBER(R487))), "Changes to Credibility for Likes must be a Number",
IF(AND($AK$3, NOT(ISBLANK(S487)), NOT(ISNUMBER(S487))), "Changes to Credibility for Disikes must be a Number",
IF(AND($AL$3, NOT(ISBLANK(T487)), NOT(ISNUMBER(T487))), "Changes to Credibility for Shares must be a Number",
IF(AND($AM$3, NOT(ISBLANK(U487)), NOT(ISNUMBER(U487))), "Changes to Credibility for Flags must be a Number",
IF(AND($AJ$3, NOT(ISBLANK(V487)), NOT(ISNUMBER(V487))), "Number of Likes must be a Number",
IF(AND($AK$3, NOT(ISBLANK(W487)), NOT(ISNUMBER(W487))), "Number of Disikes must be a Number",
IF(AND($AL$3, NOT(ISBLANK(X487)), NOT(ISNUMBER(X487))), "Number of Shares must be a Number",
IF(AND($AM$3, NOT(ISBLANK(Y487)), NOT(ISNUMBER(Y487))), "Number of Flags must be a Number",
IF(AND($AJ$3, NOT(ISBLANK(V487)), V487&lt;0), "Number of Likes cannot be Negative",
IF(AND($AK$3, NOT(ISBLANK(W487)), W487&lt;0), "Number of Disikes cannot be Negative",
IF(AND($AL$3, NOT(ISBLANK(X487)), X487&lt;0), "Number of Shares cannot be Negative",
IF(AND($AM$3, NOT(ISBLANK(Y487)), Y487&lt;0), "Number of Flags cannot be Negative",
IF(AND(CONCATENATE(Z487:AH487)&lt;&gt;"", Z487=""), "Missing 1st Comment Source Name",
IF(AND(CONCATENATE(Z487:AH487)&lt;&gt;"", AB487=""), "Missing 1st Comment Message",
IF(AND($AJ$3, CONCATENATE(Z487:AH487)&lt;&gt;"", AG487=""), "Missing 1st Comment Likes",
IF(AND($AK$3, CONCATENATE(Z487:AH487)&lt;&gt;"", AH487=""), "Missing 1st Comment Dislikes",
IF(AND(CONCATENATE(Z488:AH488)&lt;&gt;"", Z488=""), "Missing 2nd Comment Source Name",
IF(AND(CONCATENATE(Z488:AH488)&lt;&gt;"", AB488=""), "Missing 2nd Comment Message",
IF(AND($AJ$3, CONCATENATE(Z488:AH488)&lt;&gt;"", AG488=""), "Missing 2nd Comment Likes",
IF(AND($AK$3, CONCATENATE(Z488:AH488)&lt;&gt;"", AH488=""), "Missing 2nd Comment Dislikes",
IF(AND(CONCATENATE(Z489:AH489)&lt;&gt;"", Z489=""), "Missing 3rd Comment Source Name",
IF(AND(CONCATENATE(Z489:AH489)&lt;&gt;"", AB489=""), "Missing 3rd Comment Message",
IF(AND($AJ$3, CONCATENATE(Z489:AH489)&lt;&gt;"", AG489=""), "Missing 3rd Comment Likes",
IF(AND($AK$3, CONCATENATE(Z489:AH489)&lt;&gt;"", AH489=""), "Missing 3rd Comment Dislikes", "Valid"
)))))))))))))))))))))))))))))))))</f>
        <v>Unused</v>
      </c>
      <c r="C487" s="246"/>
      <c r="D487" s="262" t="s">
        <v>1386</v>
      </c>
      <c r="E487" s="263"/>
      <c r="F487" s="246"/>
      <c r="G487" s="246"/>
      <c r="H487" s="249"/>
      <c r="I487" s="263"/>
      <c r="J487" s="246"/>
      <c r="K487" s="246"/>
      <c r="L487" s="249"/>
      <c r="M487" s="265"/>
      <c r="N487" s="319"/>
      <c r="O487" s="320"/>
      <c r="P487" s="320"/>
      <c r="Q487" s="321"/>
      <c r="R487" s="322"/>
      <c r="S487" s="320"/>
      <c r="T487" s="320"/>
      <c r="U487" s="321"/>
      <c r="V487" s="322"/>
      <c r="W487" s="320"/>
      <c r="X487" s="320"/>
      <c r="Y487" s="323"/>
      <c r="Z487" s="271"/>
      <c r="AA487" s="249"/>
      <c r="AB487" s="265"/>
      <c r="AC487" s="246"/>
      <c r="AD487" s="246"/>
      <c r="AE487" s="246"/>
      <c r="AF487" s="249"/>
      <c r="AG487" s="274"/>
      <c r="AH487" s="327"/>
      <c r="AI487" s="56"/>
      <c r="AJ487" s="56"/>
      <c r="AK487" s="56"/>
      <c r="AL487" s="56"/>
      <c r="AM487" s="56"/>
      <c r="AN487" s="56"/>
      <c r="AO487" s="56"/>
      <c r="AP487" s="56"/>
      <c r="AQ487" s="56"/>
    </row>
    <row r="488" ht="22.5" customHeight="1">
      <c r="B488" s="277"/>
      <c r="D488" s="278"/>
      <c r="E488" s="277"/>
      <c r="H488" s="273"/>
      <c r="I488" s="277"/>
      <c r="L488" s="273"/>
      <c r="M488" s="277"/>
      <c r="N488" s="279"/>
      <c r="O488" s="280"/>
      <c r="P488" s="280"/>
      <c r="Q488" s="281"/>
      <c r="R488" s="282"/>
      <c r="S488" s="280"/>
      <c r="T488" s="280"/>
      <c r="U488" s="281"/>
      <c r="V488" s="282"/>
      <c r="W488" s="280"/>
      <c r="X488" s="280"/>
      <c r="Y488" s="283"/>
      <c r="Z488" s="284"/>
      <c r="AA488" s="273"/>
      <c r="AB488" s="272"/>
      <c r="AF488" s="273"/>
      <c r="AG488" s="285"/>
      <c r="AH488" s="325"/>
      <c r="AI488" s="56"/>
      <c r="AJ488" s="56"/>
      <c r="AK488" s="56"/>
      <c r="AL488" s="56"/>
      <c r="AM488" s="56"/>
      <c r="AN488" s="56"/>
      <c r="AO488" s="56"/>
      <c r="AP488" s="56"/>
      <c r="AQ488" s="56"/>
    </row>
    <row r="489" ht="22.5" customHeight="1">
      <c r="B489" s="253"/>
      <c r="C489" s="254"/>
      <c r="D489" s="287"/>
      <c r="E489" s="253"/>
      <c r="F489" s="254"/>
      <c r="G489" s="254"/>
      <c r="H489" s="256"/>
      <c r="I489" s="253"/>
      <c r="J489" s="254"/>
      <c r="K489" s="254"/>
      <c r="L489" s="256"/>
      <c r="M489" s="253"/>
      <c r="N489" s="288"/>
      <c r="O489" s="289"/>
      <c r="P489" s="289"/>
      <c r="Q489" s="290"/>
      <c r="R489" s="291"/>
      <c r="S489" s="289"/>
      <c r="T489" s="289"/>
      <c r="U489" s="290"/>
      <c r="V489" s="291"/>
      <c r="W489" s="289"/>
      <c r="X489" s="289"/>
      <c r="Y489" s="292"/>
      <c r="Z489" s="293"/>
      <c r="AA489" s="256"/>
      <c r="AB489" s="294"/>
      <c r="AC489" s="254"/>
      <c r="AD489" s="254"/>
      <c r="AE489" s="254"/>
      <c r="AF489" s="256"/>
      <c r="AG489" s="295"/>
      <c r="AH489" s="324"/>
      <c r="AI489" s="56"/>
      <c r="AJ489" s="56"/>
      <c r="AK489" s="56"/>
      <c r="AL489" s="56"/>
      <c r="AM489" s="56"/>
      <c r="AN489" s="56"/>
      <c r="AO489" s="56"/>
      <c r="AP489" s="56"/>
      <c r="AQ489" s="56"/>
    </row>
    <row r="490" ht="22.5" customHeight="1">
      <c r="B490" s="261" t="str">
        <f>IF(ISBLANK(D490), "Missing ID",
IF(CONCATENATE(E490:AG492)="", "Unused",
IF(AND(ISBLANK(E490), ISBLANK(I490)), "Missing Headline and Content",
IF(ISBLANK(M490), "Missing Is True",
IF(AND(M490&lt;&gt;"Yes", M490&lt;&gt;"No"), "Is True must be Yes or No",
IF(AND($AJ$3, NOT(ISBLANK(N490)), NOT(ISNUMBER(N490))), "Changes to Followers for Likes must be a Number",
IF(AND($AK$3, NOT(ISBLANK(O490)), NOT(ISNUMBER(O490))), "Changes to Followers for Disikes must be a Number",
IF(AND($AL$3, NOT(ISBLANK(P490)), NOT(ISNUMBER(P490))), "Changes to Followers for Shares must be a Number",
IF(AND($AM$3, NOT(ISBLANK(Q490)), NOT(ISNUMBER(Q490))), "Changes to Followers for Flags must be a Number",
IF(AND($AJ$3, NOT(ISBLANK(R490)), NOT(ISNUMBER(R490))), "Changes to Credibility for Likes must be a Number",
IF(AND($AK$3, NOT(ISBLANK(S490)), NOT(ISNUMBER(S490))), "Changes to Credibility for Disikes must be a Number",
IF(AND($AL$3, NOT(ISBLANK(T490)), NOT(ISNUMBER(T490))), "Changes to Credibility for Shares must be a Number",
IF(AND($AM$3, NOT(ISBLANK(U490)), NOT(ISNUMBER(U490))), "Changes to Credibility for Flags must be a Number",
IF(AND($AJ$3, NOT(ISBLANK(V490)), NOT(ISNUMBER(V490))), "Number of Likes must be a Number",
IF(AND($AK$3, NOT(ISBLANK(W490)), NOT(ISNUMBER(W490))), "Number of Disikes must be a Number",
IF(AND($AL$3, NOT(ISBLANK(X490)), NOT(ISNUMBER(X490))), "Number of Shares must be a Number",
IF(AND($AM$3, NOT(ISBLANK(Y490)), NOT(ISNUMBER(Y490))), "Number of Flags must be a Number",
IF(AND($AJ$3, NOT(ISBLANK(V490)), V490&lt;0), "Number of Likes cannot be Negative",
IF(AND($AK$3, NOT(ISBLANK(W490)), W490&lt;0), "Number of Disikes cannot be Negative",
IF(AND($AL$3, NOT(ISBLANK(X490)), X490&lt;0), "Number of Shares cannot be Negative",
IF(AND($AM$3, NOT(ISBLANK(Y490)), Y490&lt;0), "Number of Flags cannot be Negative",
IF(AND(CONCATENATE(Z490:AH490)&lt;&gt;"", Z490=""), "Missing 1st Comment Source Name",
IF(AND(CONCATENATE(Z490:AH490)&lt;&gt;"", AB490=""), "Missing 1st Comment Message",
IF(AND($AJ$3, CONCATENATE(Z490:AH490)&lt;&gt;"", AG490=""), "Missing 1st Comment Likes",
IF(AND($AK$3, CONCATENATE(Z490:AH490)&lt;&gt;"", AH490=""), "Missing 1st Comment Dislikes",
IF(AND(CONCATENATE(Z491:AH491)&lt;&gt;"", Z491=""), "Missing 2nd Comment Source Name",
IF(AND(CONCATENATE(Z491:AH491)&lt;&gt;"", AB491=""), "Missing 2nd Comment Message",
IF(AND($AJ$3, CONCATENATE(Z491:AH491)&lt;&gt;"", AG491=""), "Missing 2nd Comment Likes",
IF(AND($AK$3, CONCATENATE(Z491:AH491)&lt;&gt;"", AH491=""), "Missing 2nd Comment Dislikes",
IF(AND(CONCATENATE(Z492:AH492)&lt;&gt;"", Z492=""), "Missing 3rd Comment Source Name",
IF(AND(CONCATENATE(Z492:AH492)&lt;&gt;"", AB492=""), "Missing 3rd Comment Message",
IF(AND($AJ$3, CONCATENATE(Z492:AH492)&lt;&gt;"", AG492=""), "Missing 3rd Comment Likes",
IF(AND($AK$3, CONCATENATE(Z492:AH492)&lt;&gt;"", AH492=""), "Missing 3rd Comment Dislikes", "Valid"
)))))))))))))))))))))))))))))))))</f>
        <v>Unused</v>
      </c>
      <c r="C490" s="246"/>
      <c r="D490" s="297" t="s">
        <v>1387</v>
      </c>
      <c r="E490" s="298"/>
      <c r="F490" s="246"/>
      <c r="G490" s="246"/>
      <c r="H490" s="249"/>
      <c r="I490" s="298"/>
      <c r="J490" s="246"/>
      <c r="K490" s="246"/>
      <c r="L490" s="249"/>
      <c r="M490" s="300"/>
      <c r="N490" s="301"/>
      <c r="O490" s="302"/>
      <c r="P490" s="302"/>
      <c r="Q490" s="303"/>
      <c r="R490" s="304"/>
      <c r="S490" s="302"/>
      <c r="T490" s="302"/>
      <c r="U490" s="303"/>
      <c r="V490" s="304"/>
      <c r="W490" s="302"/>
      <c r="X490" s="302"/>
      <c r="Y490" s="305"/>
      <c r="Z490" s="306"/>
      <c r="AA490" s="249"/>
      <c r="AB490" s="300"/>
      <c r="AC490" s="246"/>
      <c r="AD490" s="246"/>
      <c r="AE490" s="246"/>
      <c r="AF490" s="249"/>
      <c r="AG490" s="307"/>
      <c r="AH490" s="326"/>
      <c r="AI490" s="56"/>
      <c r="AJ490" s="56"/>
      <c r="AK490" s="56"/>
      <c r="AL490" s="56"/>
      <c r="AM490" s="56"/>
      <c r="AN490" s="56"/>
      <c r="AO490" s="56"/>
      <c r="AP490" s="56"/>
      <c r="AQ490" s="56"/>
    </row>
    <row r="491" ht="22.5" customHeight="1">
      <c r="B491" s="277"/>
      <c r="D491" s="309"/>
      <c r="E491" s="277"/>
      <c r="H491" s="273"/>
      <c r="I491" s="277"/>
      <c r="L491" s="273"/>
      <c r="M491" s="277"/>
      <c r="N491" s="279"/>
      <c r="O491" s="280"/>
      <c r="P491" s="280"/>
      <c r="Q491" s="281"/>
      <c r="R491" s="282"/>
      <c r="S491" s="280"/>
      <c r="T491" s="280"/>
      <c r="U491" s="281"/>
      <c r="V491" s="282"/>
      <c r="W491" s="280"/>
      <c r="X491" s="280"/>
      <c r="Y491" s="283"/>
      <c r="Z491" s="310"/>
      <c r="AA491" s="273"/>
      <c r="AB491" s="311"/>
      <c r="AF491" s="273"/>
      <c r="AG491" s="312"/>
      <c r="AH491" s="313"/>
      <c r="AI491" s="56"/>
      <c r="AJ491" s="56"/>
      <c r="AK491" s="56"/>
      <c r="AL491" s="56"/>
      <c r="AM491" s="56"/>
      <c r="AN491" s="56"/>
      <c r="AO491" s="56"/>
      <c r="AP491" s="56"/>
      <c r="AQ491" s="56"/>
    </row>
    <row r="492" ht="22.5" customHeight="1">
      <c r="B492" s="253"/>
      <c r="C492" s="254"/>
      <c r="D492" s="314"/>
      <c r="E492" s="253"/>
      <c r="F492" s="254"/>
      <c r="G492" s="254"/>
      <c r="H492" s="256"/>
      <c r="I492" s="253"/>
      <c r="J492" s="254"/>
      <c r="K492" s="254"/>
      <c r="L492" s="256"/>
      <c r="M492" s="253"/>
      <c r="N492" s="288"/>
      <c r="O492" s="289"/>
      <c r="P492" s="289"/>
      <c r="Q492" s="290"/>
      <c r="R492" s="291"/>
      <c r="S492" s="289"/>
      <c r="T492" s="289"/>
      <c r="U492" s="290"/>
      <c r="V492" s="291"/>
      <c r="W492" s="289"/>
      <c r="X492" s="289"/>
      <c r="Y492" s="292"/>
      <c r="Z492" s="315"/>
      <c r="AA492" s="256"/>
      <c r="AB492" s="316"/>
      <c r="AC492" s="254"/>
      <c r="AD492" s="254"/>
      <c r="AE492" s="254"/>
      <c r="AF492" s="256"/>
      <c r="AG492" s="317"/>
      <c r="AH492" s="318"/>
      <c r="AI492" s="56"/>
      <c r="AJ492" s="56"/>
      <c r="AK492" s="56"/>
      <c r="AL492" s="56"/>
      <c r="AM492" s="56"/>
      <c r="AN492" s="56"/>
      <c r="AO492" s="56"/>
      <c r="AP492" s="56"/>
      <c r="AQ492" s="56"/>
    </row>
    <row r="493" ht="22.5" customHeight="1">
      <c r="B493" s="261" t="str">
        <f>IF(ISBLANK(D493), "Missing ID",
IF(CONCATENATE(E493:AG495)="", "Unused",
IF(AND(ISBLANK(E493), ISBLANK(I493)), "Missing Headline and Content",
IF(ISBLANK(M493), "Missing Is True",
IF(AND(M493&lt;&gt;"Yes", M493&lt;&gt;"No"), "Is True must be Yes or No",
IF(AND($AJ$3, NOT(ISBLANK(N493)), NOT(ISNUMBER(N493))), "Changes to Followers for Likes must be a Number",
IF(AND($AK$3, NOT(ISBLANK(O493)), NOT(ISNUMBER(O493))), "Changes to Followers for Disikes must be a Number",
IF(AND($AL$3, NOT(ISBLANK(P493)), NOT(ISNUMBER(P493))), "Changes to Followers for Shares must be a Number",
IF(AND($AM$3, NOT(ISBLANK(Q493)), NOT(ISNUMBER(Q493))), "Changes to Followers for Flags must be a Number",
IF(AND($AJ$3, NOT(ISBLANK(R493)), NOT(ISNUMBER(R493))), "Changes to Credibility for Likes must be a Number",
IF(AND($AK$3, NOT(ISBLANK(S493)), NOT(ISNUMBER(S493))), "Changes to Credibility for Disikes must be a Number",
IF(AND($AL$3, NOT(ISBLANK(T493)), NOT(ISNUMBER(T493))), "Changes to Credibility for Shares must be a Number",
IF(AND($AM$3, NOT(ISBLANK(U493)), NOT(ISNUMBER(U493))), "Changes to Credibility for Flags must be a Number",
IF(AND($AJ$3, NOT(ISBLANK(V493)), NOT(ISNUMBER(V493))), "Number of Likes must be a Number",
IF(AND($AK$3, NOT(ISBLANK(W493)), NOT(ISNUMBER(W493))), "Number of Disikes must be a Number",
IF(AND($AL$3, NOT(ISBLANK(X493)), NOT(ISNUMBER(X493))), "Number of Shares must be a Number",
IF(AND($AM$3, NOT(ISBLANK(Y493)), NOT(ISNUMBER(Y493))), "Number of Flags must be a Number",
IF(AND($AJ$3, NOT(ISBLANK(V493)), V493&lt;0), "Number of Likes cannot be Negative",
IF(AND($AK$3, NOT(ISBLANK(W493)), W493&lt;0), "Number of Disikes cannot be Negative",
IF(AND($AL$3, NOT(ISBLANK(X493)), X493&lt;0), "Number of Shares cannot be Negative",
IF(AND($AM$3, NOT(ISBLANK(Y493)), Y493&lt;0), "Number of Flags cannot be Negative",
IF(AND(CONCATENATE(Z493:AH493)&lt;&gt;"", Z493=""), "Missing 1st Comment Source Name",
IF(AND(CONCATENATE(Z493:AH493)&lt;&gt;"", AB493=""), "Missing 1st Comment Message",
IF(AND($AJ$3, CONCATENATE(Z493:AH493)&lt;&gt;"", AG493=""), "Missing 1st Comment Likes",
IF(AND($AK$3, CONCATENATE(Z493:AH493)&lt;&gt;"", AH493=""), "Missing 1st Comment Dislikes",
IF(AND(CONCATENATE(Z494:AH494)&lt;&gt;"", Z494=""), "Missing 2nd Comment Source Name",
IF(AND(CONCATENATE(Z494:AH494)&lt;&gt;"", AB494=""), "Missing 2nd Comment Message",
IF(AND($AJ$3, CONCATENATE(Z494:AH494)&lt;&gt;"", AG494=""), "Missing 2nd Comment Likes",
IF(AND($AK$3, CONCATENATE(Z494:AH494)&lt;&gt;"", AH494=""), "Missing 2nd Comment Dislikes",
IF(AND(CONCATENATE(Z495:AH495)&lt;&gt;"", Z495=""), "Missing 3rd Comment Source Name",
IF(AND(CONCATENATE(Z495:AH495)&lt;&gt;"", AB495=""), "Missing 3rd Comment Message",
IF(AND($AJ$3, CONCATENATE(Z495:AH495)&lt;&gt;"", AG495=""), "Missing 3rd Comment Likes",
IF(AND($AK$3, CONCATENATE(Z495:AH495)&lt;&gt;"", AH495=""), "Missing 3rd Comment Dislikes", "Valid"
)))))))))))))))))))))))))))))))))</f>
        <v>Unused</v>
      </c>
      <c r="C493" s="246"/>
      <c r="D493" s="262" t="s">
        <v>1388</v>
      </c>
      <c r="E493" s="263"/>
      <c r="F493" s="246"/>
      <c r="G493" s="246"/>
      <c r="H493" s="249"/>
      <c r="I493" s="263"/>
      <c r="J493" s="246"/>
      <c r="K493" s="246"/>
      <c r="L493" s="249"/>
      <c r="M493" s="265"/>
      <c r="N493" s="319"/>
      <c r="O493" s="320"/>
      <c r="P493" s="320"/>
      <c r="Q493" s="321"/>
      <c r="R493" s="322"/>
      <c r="S493" s="320"/>
      <c r="T493" s="320"/>
      <c r="U493" s="321"/>
      <c r="V493" s="322"/>
      <c r="W493" s="320"/>
      <c r="X493" s="320"/>
      <c r="Y493" s="323"/>
      <c r="Z493" s="271"/>
      <c r="AA493" s="249"/>
      <c r="AB493" s="265"/>
      <c r="AC493" s="246"/>
      <c r="AD493" s="246"/>
      <c r="AE493" s="246"/>
      <c r="AF493" s="249"/>
      <c r="AG493" s="274"/>
      <c r="AH493" s="327"/>
      <c r="AI493" s="56"/>
      <c r="AJ493" s="56"/>
      <c r="AK493" s="56"/>
      <c r="AL493" s="56"/>
      <c r="AM493" s="56"/>
      <c r="AN493" s="56"/>
      <c r="AO493" s="56"/>
      <c r="AP493" s="56"/>
      <c r="AQ493" s="56"/>
    </row>
    <row r="494" ht="22.5" customHeight="1">
      <c r="B494" s="277"/>
      <c r="D494" s="278"/>
      <c r="E494" s="277"/>
      <c r="H494" s="273"/>
      <c r="I494" s="277"/>
      <c r="L494" s="273"/>
      <c r="M494" s="277"/>
      <c r="N494" s="279"/>
      <c r="O494" s="280"/>
      <c r="P494" s="280"/>
      <c r="Q494" s="281"/>
      <c r="R494" s="282"/>
      <c r="S494" s="280"/>
      <c r="T494" s="280"/>
      <c r="U494" s="281"/>
      <c r="V494" s="282"/>
      <c r="W494" s="280"/>
      <c r="X494" s="280"/>
      <c r="Y494" s="283"/>
      <c r="Z494" s="284"/>
      <c r="AA494" s="273"/>
      <c r="AB494" s="272"/>
      <c r="AF494" s="273"/>
      <c r="AG494" s="285"/>
      <c r="AH494" s="325"/>
      <c r="AI494" s="56"/>
      <c r="AJ494" s="56"/>
      <c r="AK494" s="56"/>
      <c r="AL494" s="56"/>
      <c r="AM494" s="56"/>
      <c r="AN494" s="56"/>
      <c r="AO494" s="56"/>
      <c r="AP494" s="56"/>
      <c r="AQ494" s="56"/>
    </row>
    <row r="495" ht="22.5" customHeight="1">
      <c r="B495" s="253"/>
      <c r="C495" s="254"/>
      <c r="D495" s="287"/>
      <c r="E495" s="253"/>
      <c r="F495" s="254"/>
      <c r="G495" s="254"/>
      <c r="H495" s="256"/>
      <c r="I495" s="253"/>
      <c r="J495" s="254"/>
      <c r="K495" s="254"/>
      <c r="L495" s="256"/>
      <c r="M495" s="253"/>
      <c r="N495" s="288"/>
      <c r="O495" s="289"/>
      <c r="P495" s="289"/>
      <c r="Q495" s="290"/>
      <c r="R495" s="291"/>
      <c r="S495" s="289"/>
      <c r="T495" s="289"/>
      <c r="U495" s="290"/>
      <c r="V495" s="291"/>
      <c r="W495" s="289"/>
      <c r="X495" s="289"/>
      <c r="Y495" s="292"/>
      <c r="Z495" s="293"/>
      <c r="AA495" s="256"/>
      <c r="AB495" s="294"/>
      <c r="AC495" s="254"/>
      <c r="AD495" s="254"/>
      <c r="AE495" s="254"/>
      <c r="AF495" s="256"/>
      <c r="AG495" s="295"/>
      <c r="AH495" s="324"/>
      <c r="AI495" s="56"/>
      <c r="AJ495" s="56"/>
      <c r="AK495" s="56"/>
      <c r="AL495" s="56"/>
      <c r="AM495" s="56"/>
      <c r="AN495" s="56"/>
      <c r="AO495" s="56"/>
      <c r="AP495" s="56"/>
      <c r="AQ495" s="56"/>
    </row>
    <row r="496" ht="22.5" customHeight="1">
      <c r="B496" s="261" t="str">
        <f>IF(ISBLANK(D496), "Missing ID",
IF(CONCATENATE(E496:AG498)="", "Unused",
IF(AND(ISBLANK(E496), ISBLANK(I496)), "Missing Headline and Content",
IF(ISBLANK(M496), "Missing Is True",
IF(AND(M496&lt;&gt;"Yes", M496&lt;&gt;"No"), "Is True must be Yes or No",
IF(AND($AJ$3, NOT(ISBLANK(N496)), NOT(ISNUMBER(N496))), "Changes to Followers for Likes must be a Number",
IF(AND($AK$3, NOT(ISBLANK(O496)), NOT(ISNUMBER(O496))), "Changes to Followers for Disikes must be a Number",
IF(AND($AL$3, NOT(ISBLANK(P496)), NOT(ISNUMBER(P496))), "Changes to Followers for Shares must be a Number",
IF(AND($AM$3, NOT(ISBLANK(Q496)), NOT(ISNUMBER(Q496))), "Changes to Followers for Flags must be a Number",
IF(AND($AJ$3, NOT(ISBLANK(R496)), NOT(ISNUMBER(R496))), "Changes to Credibility for Likes must be a Number",
IF(AND($AK$3, NOT(ISBLANK(S496)), NOT(ISNUMBER(S496))), "Changes to Credibility for Disikes must be a Number",
IF(AND($AL$3, NOT(ISBLANK(T496)), NOT(ISNUMBER(T496))), "Changes to Credibility for Shares must be a Number",
IF(AND($AM$3, NOT(ISBLANK(U496)), NOT(ISNUMBER(U496))), "Changes to Credibility for Flags must be a Number",
IF(AND($AJ$3, NOT(ISBLANK(V496)), NOT(ISNUMBER(V496))), "Number of Likes must be a Number",
IF(AND($AK$3, NOT(ISBLANK(W496)), NOT(ISNUMBER(W496))), "Number of Disikes must be a Number",
IF(AND($AL$3, NOT(ISBLANK(X496)), NOT(ISNUMBER(X496))), "Number of Shares must be a Number",
IF(AND($AM$3, NOT(ISBLANK(Y496)), NOT(ISNUMBER(Y496))), "Number of Flags must be a Number",
IF(AND($AJ$3, NOT(ISBLANK(V496)), V496&lt;0), "Number of Likes cannot be Negative",
IF(AND($AK$3, NOT(ISBLANK(W496)), W496&lt;0), "Number of Disikes cannot be Negative",
IF(AND($AL$3, NOT(ISBLANK(X496)), X496&lt;0), "Number of Shares cannot be Negative",
IF(AND($AM$3, NOT(ISBLANK(Y496)), Y496&lt;0), "Number of Flags cannot be Negative",
IF(AND(CONCATENATE(Z496:AH496)&lt;&gt;"", Z496=""), "Missing 1st Comment Source Name",
IF(AND(CONCATENATE(Z496:AH496)&lt;&gt;"", AB496=""), "Missing 1st Comment Message",
IF(AND($AJ$3, CONCATENATE(Z496:AH496)&lt;&gt;"", AG496=""), "Missing 1st Comment Likes",
IF(AND($AK$3, CONCATENATE(Z496:AH496)&lt;&gt;"", AH496=""), "Missing 1st Comment Dislikes",
IF(AND(CONCATENATE(Z497:AH497)&lt;&gt;"", Z497=""), "Missing 2nd Comment Source Name",
IF(AND(CONCATENATE(Z497:AH497)&lt;&gt;"", AB497=""), "Missing 2nd Comment Message",
IF(AND($AJ$3, CONCATENATE(Z497:AH497)&lt;&gt;"", AG497=""), "Missing 2nd Comment Likes",
IF(AND($AK$3, CONCATENATE(Z497:AH497)&lt;&gt;"", AH497=""), "Missing 2nd Comment Dislikes",
IF(AND(CONCATENATE(Z498:AH498)&lt;&gt;"", Z498=""), "Missing 3rd Comment Source Name",
IF(AND(CONCATENATE(Z498:AH498)&lt;&gt;"", AB498=""), "Missing 3rd Comment Message",
IF(AND($AJ$3, CONCATENATE(Z498:AH498)&lt;&gt;"", AG498=""), "Missing 3rd Comment Likes",
IF(AND($AK$3, CONCATENATE(Z498:AH498)&lt;&gt;"", AH498=""), "Missing 3rd Comment Dislikes", "Valid"
)))))))))))))))))))))))))))))))))</f>
        <v>Unused</v>
      </c>
      <c r="C496" s="246"/>
      <c r="D496" s="297" t="s">
        <v>1389</v>
      </c>
      <c r="E496" s="298"/>
      <c r="F496" s="246"/>
      <c r="G496" s="246"/>
      <c r="H496" s="249"/>
      <c r="I496" s="298"/>
      <c r="J496" s="246"/>
      <c r="K496" s="246"/>
      <c r="L496" s="249"/>
      <c r="M496" s="300"/>
      <c r="N496" s="301"/>
      <c r="O496" s="302"/>
      <c r="P496" s="302"/>
      <c r="Q496" s="303"/>
      <c r="R496" s="304"/>
      <c r="S496" s="302"/>
      <c r="T496" s="302"/>
      <c r="U496" s="303"/>
      <c r="V496" s="304"/>
      <c r="W496" s="302"/>
      <c r="X496" s="302"/>
      <c r="Y496" s="305"/>
      <c r="Z496" s="306"/>
      <c r="AA496" s="249"/>
      <c r="AB496" s="300"/>
      <c r="AC496" s="246"/>
      <c r="AD496" s="246"/>
      <c r="AE496" s="246"/>
      <c r="AF496" s="249"/>
      <c r="AG496" s="307"/>
      <c r="AH496" s="326"/>
      <c r="AI496" s="56"/>
      <c r="AJ496" s="56"/>
      <c r="AK496" s="56"/>
      <c r="AL496" s="56"/>
      <c r="AM496" s="56"/>
      <c r="AN496" s="56"/>
      <c r="AO496" s="56"/>
      <c r="AP496" s="56"/>
      <c r="AQ496" s="56"/>
    </row>
    <row r="497" ht="22.5" customHeight="1">
      <c r="B497" s="277"/>
      <c r="D497" s="309"/>
      <c r="E497" s="277"/>
      <c r="H497" s="273"/>
      <c r="I497" s="277"/>
      <c r="L497" s="273"/>
      <c r="M497" s="277"/>
      <c r="N497" s="279"/>
      <c r="O497" s="280"/>
      <c r="P497" s="280"/>
      <c r="Q497" s="281"/>
      <c r="R497" s="282"/>
      <c r="S497" s="280"/>
      <c r="T497" s="280"/>
      <c r="U497" s="281"/>
      <c r="V497" s="282"/>
      <c r="W497" s="280"/>
      <c r="X497" s="280"/>
      <c r="Y497" s="283"/>
      <c r="Z497" s="310"/>
      <c r="AA497" s="273"/>
      <c r="AB497" s="311"/>
      <c r="AF497" s="273"/>
      <c r="AG497" s="312"/>
      <c r="AH497" s="313"/>
      <c r="AI497" s="56"/>
      <c r="AJ497" s="56"/>
      <c r="AK497" s="56"/>
      <c r="AL497" s="56"/>
      <c r="AM497" s="56"/>
      <c r="AN497" s="56"/>
      <c r="AO497" s="56"/>
      <c r="AP497" s="56"/>
      <c r="AQ497" s="56"/>
    </row>
    <row r="498" ht="22.5" customHeight="1">
      <c r="B498" s="253"/>
      <c r="C498" s="254"/>
      <c r="D498" s="314"/>
      <c r="E498" s="253"/>
      <c r="F498" s="254"/>
      <c r="G498" s="254"/>
      <c r="H498" s="256"/>
      <c r="I498" s="253"/>
      <c r="J498" s="254"/>
      <c r="K498" s="254"/>
      <c r="L498" s="256"/>
      <c r="M498" s="253"/>
      <c r="N498" s="288"/>
      <c r="O498" s="289"/>
      <c r="P498" s="289"/>
      <c r="Q498" s="290"/>
      <c r="R498" s="291"/>
      <c r="S498" s="289"/>
      <c r="T498" s="289"/>
      <c r="U498" s="290"/>
      <c r="V498" s="291"/>
      <c r="W498" s="289"/>
      <c r="X498" s="289"/>
      <c r="Y498" s="292"/>
      <c r="Z498" s="315"/>
      <c r="AA498" s="256"/>
      <c r="AB498" s="316"/>
      <c r="AC498" s="254"/>
      <c r="AD498" s="254"/>
      <c r="AE498" s="254"/>
      <c r="AF498" s="256"/>
      <c r="AG498" s="317"/>
      <c r="AH498" s="318"/>
      <c r="AI498" s="56"/>
      <c r="AJ498" s="56"/>
      <c r="AK498" s="56"/>
      <c r="AL498" s="56"/>
      <c r="AM498" s="56"/>
      <c r="AN498" s="56"/>
      <c r="AO498" s="56"/>
      <c r="AP498" s="56"/>
      <c r="AQ498" s="56"/>
    </row>
    <row r="499" ht="22.5" customHeight="1">
      <c r="B499" s="261" t="str">
        <f>IF(ISBLANK(D499), "Missing ID",
IF(CONCATENATE(E499:AG501)="", "Unused",
IF(AND(ISBLANK(E499), ISBLANK(I499)), "Missing Headline and Content",
IF(ISBLANK(M499), "Missing Is True",
IF(AND(M499&lt;&gt;"Yes", M499&lt;&gt;"No"), "Is True must be Yes or No",
IF(AND($AJ$3, NOT(ISBLANK(N499)), NOT(ISNUMBER(N499))), "Changes to Followers for Likes must be a Number",
IF(AND($AK$3, NOT(ISBLANK(O499)), NOT(ISNUMBER(O499))), "Changes to Followers for Disikes must be a Number",
IF(AND($AL$3, NOT(ISBLANK(P499)), NOT(ISNUMBER(P499))), "Changes to Followers for Shares must be a Number",
IF(AND($AM$3, NOT(ISBLANK(Q499)), NOT(ISNUMBER(Q499))), "Changes to Followers for Flags must be a Number",
IF(AND($AJ$3, NOT(ISBLANK(R499)), NOT(ISNUMBER(R499))), "Changes to Credibility for Likes must be a Number",
IF(AND($AK$3, NOT(ISBLANK(S499)), NOT(ISNUMBER(S499))), "Changes to Credibility for Disikes must be a Number",
IF(AND($AL$3, NOT(ISBLANK(T499)), NOT(ISNUMBER(T499))), "Changes to Credibility for Shares must be a Number",
IF(AND($AM$3, NOT(ISBLANK(U499)), NOT(ISNUMBER(U499))), "Changes to Credibility for Flags must be a Number",
IF(AND($AJ$3, NOT(ISBLANK(V499)), NOT(ISNUMBER(V499))), "Number of Likes must be a Number",
IF(AND($AK$3, NOT(ISBLANK(W499)), NOT(ISNUMBER(W499))), "Number of Disikes must be a Number",
IF(AND($AL$3, NOT(ISBLANK(X499)), NOT(ISNUMBER(X499))), "Number of Shares must be a Number",
IF(AND($AM$3, NOT(ISBLANK(Y499)), NOT(ISNUMBER(Y499))), "Number of Flags must be a Number",
IF(AND($AJ$3, NOT(ISBLANK(V499)), V499&lt;0), "Number of Likes cannot be Negative",
IF(AND($AK$3, NOT(ISBLANK(W499)), W499&lt;0), "Number of Disikes cannot be Negative",
IF(AND($AL$3, NOT(ISBLANK(X499)), X499&lt;0), "Number of Shares cannot be Negative",
IF(AND($AM$3, NOT(ISBLANK(Y499)), Y499&lt;0), "Number of Flags cannot be Negative",
IF(AND(CONCATENATE(Z499:AH499)&lt;&gt;"", Z499=""), "Missing 1st Comment Source Name",
IF(AND(CONCATENATE(Z499:AH499)&lt;&gt;"", AB499=""), "Missing 1st Comment Message",
IF(AND($AJ$3, CONCATENATE(Z499:AH499)&lt;&gt;"", AG499=""), "Missing 1st Comment Likes",
IF(AND($AK$3, CONCATENATE(Z499:AH499)&lt;&gt;"", AH499=""), "Missing 1st Comment Dislikes",
IF(AND(CONCATENATE(Z500:AH500)&lt;&gt;"", Z500=""), "Missing 2nd Comment Source Name",
IF(AND(CONCATENATE(Z500:AH500)&lt;&gt;"", AB500=""), "Missing 2nd Comment Message",
IF(AND($AJ$3, CONCATENATE(Z500:AH500)&lt;&gt;"", AG500=""), "Missing 2nd Comment Likes",
IF(AND($AK$3, CONCATENATE(Z500:AH500)&lt;&gt;"", AH500=""), "Missing 2nd Comment Dislikes",
IF(AND(CONCATENATE(Z501:AH501)&lt;&gt;"", Z501=""), "Missing 3rd Comment Source Name",
IF(AND(CONCATENATE(Z501:AH501)&lt;&gt;"", AB501=""), "Missing 3rd Comment Message",
IF(AND($AJ$3, CONCATENATE(Z501:AH501)&lt;&gt;"", AG501=""), "Missing 3rd Comment Likes",
IF(AND($AK$3, CONCATENATE(Z501:AH501)&lt;&gt;"", AH501=""), "Missing 3rd Comment Dislikes", "Valid"
)))))))))))))))))))))))))))))))))</f>
        <v>Unused</v>
      </c>
      <c r="C499" s="246"/>
      <c r="D499" s="262" t="s">
        <v>1390</v>
      </c>
      <c r="E499" s="263"/>
      <c r="F499" s="246"/>
      <c r="G499" s="246"/>
      <c r="H499" s="249"/>
      <c r="I499" s="263"/>
      <c r="J499" s="246"/>
      <c r="K499" s="246"/>
      <c r="L499" s="249"/>
      <c r="M499" s="265"/>
      <c r="N499" s="319"/>
      <c r="O499" s="320"/>
      <c r="P499" s="320"/>
      <c r="Q499" s="321"/>
      <c r="R499" s="322"/>
      <c r="S499" s="320"/>
      <c r="T499" s="320"/>
      <c r="U499" s="321"/>
      <c r="V499" s="322"/>
      <c r="W499" s="320"/>
      <c r="X499" s="320"/>
      <c r="Y499" s="323"/>
      <c r="Z499" s="271"/>
      <c r="AA499" s="249"/>
      <c r="AB499" s="265"/>
      <c r="AC499" s="246"/>
      <c r="AD499" s="246"/>
      <c r="AE499" s="246"/>
      <c r="AF499" s="249"/>
      <c r="AG499" s="274"/>
      <c r="AH499" s="327"/>
      <c r="AI499" s="56"/>
      <c r="AJ499" s="56"/>
      <c r="AK499" s="56"/>
      <c r="AL499" s="56"/>
      <c r="AM499" s="56"/>
      <c r="AN499" s="56"/>
      <c r="AO499" s="56"/>
      <c r="AP499" s="56"/>
      <c r="AQ499" s="56"/>
    </row>
    <row r="500" ht="22.5" customHeight="1">
      <c r="B500" s="277"/>
      <c r="D500" s="278"/>
      <c r="E500" s="277"/>
      <c r="H500" s="273"/>
      <c r="I500" s="277"/>
      <c r="L500" s="273"/>
      <c r="M500" s="277"/>
      <c r="N500" s="279"/>
      <c r="O500" s="280"/>
      <c r="P500" s="280"/>
      <c r="Q500" s="281"/>
      <c r="R500" s="282"/>
      <c r="S500" s="280"/>
      <c r="T500" s="280"/>
      <c r="U500" s="281"/>
      <c r="V500" s="282"/>
      <c r="W500" s="280"/>
      <c r="X500" s="280"/>
      <c r="Y500" s="283"/>
      <c r="Z500" s="284"/>
      <c r="AA500" s="273"/>
      <c r="AB500" s="272"/>
      <c r="AF500" s="273"/>
      <c r="AG500" s="285"/>
      <c r="AH500" s="325"/>
      <c r="AI500" s="56"/>
      <c r="AJ500" s="56"/>
      <c r="AK500" s="56"/>
      <c r="AL500" s="56"/>
      <c r="AM500" s="56"/>
      <c r="AN500" s="56"/>
      <c r="AO500" s="56"/>
      <c r="AP500" s="56"/>
      <c r="AQ500" s="56"/>
    </row>
    <row r="501" ht="22.5" customHeight="1">
      <c r="B501" s="253"/>
      <c r="C501" s="254"/>
      <c r="D501" s="287"/>
      <c r="E501" s="253"/>
      <c r="F501" s="254"/>
      <c r="G501" s="254"/>
      <c r="H501" s="256"/>
      <c r="I501" s="253"/>
      <c r="J501" s="254"/>
      <c r="K501" s="254"/>
      <c r="L501" s="256"/>
      <c r="M501" s="253"/>
      <c r="N501" s="288"/>
      <c r="O501" s="289"/>
      <c r="P501" s="289"/>
      <c r="Q501" s="290"/>
      <c r="R501" s="291"/>
      <c r="S501" s="289"/>
      <c r="T501" s="289"/>
      <c r="U501" s="290"/>
      <c r="V501" s="291"/>
      <c r="W501" s="289"/>
      <c r="X501" s="289"/>
      <c r="Y501" s="292"/>
      <c r="Z501" s="293"/>
      <c r="AA501" s="256"/>
      <c r="AB501" s="294"/>
      <c r="AC501" s="254"/>
      <c r="AD501" s="254"/>
      <c r="AE501" s="254"/>
      <c r="AF501" s="256"/>
      <c r="AG501" s="295"/>
      <c r="AH501" s="324"/>
      <c r="AI501" s="56"/>
      <c r="AJ501" s="56"/>
      <c r="AK501" s="56"/>
      <c r="AL501" s="56"/>
      <c r="AM501" s="56"/>
      <c r="AN501" s="56"/>
      <c r="AO501" s="56"/>
      <c r="AP501" s="56"/>
      <c r="AQ501" s="56"/>
    </row>
    <row r="502" ht="22.5" customHeight="1">
      <c r="B502" s="261" t="str">
        <f>IF(ISBLANK(D502), "Missing ID",
IF(CONCATENATE(E502:AG504)="", "Unused",
IF(AND(ISBLANK(E502), ISBLANK(I502)), "Missing Headline and Content",
IF(ISBLANK(M502), "Missing Is True",
IF(AND(M502&lt;&gt;"Yes", M502&lt;&gt;"No"), "Is True must be Yes or No",
IF(AND($AJ$3, NOT(ISBLANK(N502)), NOT(ISNUMBER(N502))), "Changes to Followers for Likes must be a Number",
IF(AND($AK$3, NOT(ISBLANK(O502)), NOT(ISNUMBER(O502))), "Changes to Followers for Disikes must be a Number",
IF(AND($AL$3, NOT(ISBLANK(P502)), NOT(ISNUMBER(P502))), "Changes to Followers for Shares must be a Number",
IF(AND($AM$3, NOT(ISBLANK(Q502)), NOT(ISNUMBER(Q502))), "Changes to Followers for Flags must be a Number",
IF(AND($AJ$3, NOT(ISBLANK(R502)), NOT(ISNUMBER(R502))), "Changes to Credibility for Likes must be a Number",
IF(AND($AK$3, NOT(ISBLANK(S502)), NOT(ISNUMBER(S502))), "Changes to Credibility for Disikes must be a Number",
IF(AND($AL$3, NOT(ISBLANK(T502)), NOT(ISNUMBER(T502))), "Changes to Credibility for Shares must be a Number",
IF(AND($AM$3, NOT(ISBLANK(U502)), NOT(ISNUMBER(U502))), "Changes to Credibility for Flags must be a Number",
IF(AND($AJ$3, NOT(ISBLANK(V502)), NOT(ISNUMBER(V502))), "Number of Likes must be a Number",
IF(AND($AK$3, NOT(ISBLANK(W502)), NOT(ISNUMBER(W502))), "Number of Disikes must be a Number",
IF(AND($AL$3, NOT(ISBLANK(X502)), NOT(ISNUMBER(X502))), "Number of Shares must be a Number",
IF(AND($AM$3, NOT(ISBLANK(Y502)), NOT(ISNUMBER(Y502))), "Number of Flags must be a Number",
IF(AND($AJ$3, NOT(ISBLANK(V502)), V502&lt;0), "Number of Likes cannot be Negative",
IF(AND($AK$3, NOT(ISBLANK(W502)), W502&lt;0), "Number of Disikes cannot be Negative",
IF(AND($AL$3, NOT(ISBLANK(X502)), X502&lt;0), "Number of Shares cannot be Negative",
IF(AND($AM$3, NOT(ISBLANK(Y502)), Y502&lt;0), "Number of Flags cannot be Negative",
IF(AND(CONCATENATE(Z502:AH502)&lt;&gt;"", Z502=""), "Missing 1st Comment Source Name",
IF(AND(CONCATENATE(Z502:AH502)&lt;&gt;"", AB502=""), "Missing 1st Comment Message",
IF(AND($AJ$3, CONCATENATE(Z502:AH502)&lt;&gt;"", AG502=""), "Missing 1st Comment Likes",
IF(AND($AK$3, CONCATENATE(Z502:AH502)&lt;&gt;"", AH502=""), "Missing 1st Comment Dislikes",
IF(AND(CONCATENATE(Z503:AH503)&lt;&gt;"", Z503=""), "Missing 2nd Comment Source Name",
IF(AND(CONCATENATE(Z503:AH503)&lt;&gt;"", AB503=""), "Missing 2nd Comment Message",
IF(AND($AJ$3, CONCATENATE(Z503:AH503)&lt;&gt;"", AG503=""), "Missing 2nd Comment Likes",
IF(AND($AK$3, CONCATENATE(Z503:AH503)&lt;&gt;"", AH503=""), "Missing 2nd Comment Dislikes",
IF(AND(CONCATENATE(Z504:AH504)&lt;&gt;"", Z504=""), "Missing 3rd Comment Source Name",
IF(AND(CONCATENATE(Z504:AH504)&lt;&gt;"", AB504=""), "Missing 3rd Comment Message",
IF(AND($AJ$3, CONCATENATE(Z504:AH504)&lt;&gt;"", AG504=""), "Missing 3rd Comment Likes",
IF(AND($AK$3, CONCATENATE(Z504:AH504)&lt;&gt;"", AH504=""), "Missing 3rd Comment Dislikes", "Valid"
)))))))))))))))))))))))))))))))))</f>
        <v>Unused</v>
      </c>
      <c r="C502" s="246"/>
      <c r="D502" s="297" t="s">
        <v>1391</v>
      </c>
      <c r="E502" s="298"/>
      <c r="F502" s="246"/>
      <c r="G502" s="246"/>
      <c r="H502" s="249"/>
      <c r="I502" s="298"/>
      <c r="J502" s="246"/>
      <c r="K502" s="246"/>
      <c r="L502" s="249"/>
      <c r="M502" s="300"/>
      <c r="N502" s="301"/>
      <c r="O502" s="302"/>
      <c r="P502" s="302"/>
      <c r="Q502" s="303"/>
      <c r="R502" s="304"/>
      <c r="S502" s="302"/>
      <c r="T502" s="302"/>
      <c r="U502" s="303"/>
      <c r="V502" s="304"/>
      <c r="W502" s="302"/>
      <c r="X502" s="302"/>
      <c r="Y502" s="305"/>
      <c r="Z502" s="306"/>
      <c r="AA502" s="249"/>
      <c r="AB502" s="300"/>
      <c r="AC502" s="246"/>
      <c r="AD502" s="246"/>
      <c r="AE502" s="246"/>
      <c r="AF502" s="249"/>
      <c r="AG502" s="307"/>
      <c r="AH502" s="326"/>
      <c r="AI502" s="56"/>
      <c r="AJ502" s="56"/>
      <c r="AK502" s="56"/>
      <c r="AL502" s="56"/>
      <c r="AM502" s="56"/>
      <c r="AN502" s="56"/>
      <c r="AO502" s="56"/>
      <c r="AP502" s="56"/>
      <c r="AQ502" s="56"/>
    </row>
    <row r="503" ht="22.5" customHeight="1">
      <c r="B503" s="277"/>
      <c r="D503" s="309"/>
      <c r="E503" s="277"/>
      <c r="H503" s="273"/>
      <c r="I503" s="277"/>
      <c r="L503" s="273"/>
      <c r="M503" s="277"/>
      <c r="N503" s="279"/>
      <c r="O503" s="280"/>
      <c r="P503" s="280"/>
      <c r="Q503" s="281"/>
      <c r="R503" s="282"/>
      <c r="S503" s="280"/>
      <c r="T503" s="280"/>
      <c r="U503" s="281"/>
      <c r="V503" s="282"/>
      <c r="W503" s="280"/>
      <c r="X503" s="280"/>
      <c r="Y503" s="283"/>
      <c r="Z503" s="310"/>
      <c r="AA503" s="273"/>
      <c r="AB503" s="311"/>
      <c r="AF503" s="273"/>
      <c r="AG503" s="312"/>
      <c r="AH503" s="313"/>
      <c r="AI503" s="56"/>
      <c r="AJ503" s="56"/>
      <c r="AK503" s="56"/>
      <c r="AL503" s="56"/>
      <c r="AM503" s="56"/>
      <c r="AN503" s="56"/>
      <c r="AO503" s="56"/>
      <c r="AP503" s="56"/>
      <c r="AQ503" s="56"/>
    </row>
    <row r="504" ht="22.5" customHeight="1">
      <c r="B504" s="253"/>
      <c r="C504" s="254"/>
      <c r="D504" s="314"/>
      <c r="E504" s="253"/>
      <c r="F504" s="254"/>
      <c r="G504" s="254"/>
      <c r="H504" s="256"/>
      <c r="I504" s="253"/>
      <c r="J504" s="254"/>
      <c r="K504" s="254"/>
      <c r="L504" s="256"/>
      <c r="M504" s="253"/>
      <c r="N504" s="288"/>
      <c r="O504" s="289"/>
      <c r="P504" s="289"/>
      <c r="Q504" s="290"/>
      <c r="R504" s="291"/>
      <c r="S504" s="289"/>
      <c r="T504" s="289"/>
      <c r="U504" s="290"/>
      <c r="V504" s="291"/>
      <c r="W504" s="289"/>
      <c r="X504" s="289"/>
      <c r="Y504" s="292"/>
      <c r="Z504" s="315"/>
      <c r="AA504" s="256"/>
      <c r="AB504" s="316"/>
      <c r="AC504" s="254"/>
      <c r="AD504" s="254"/>
      <c r="AE504" s="254"/>
      <c r="AF504" s="256"/>
      <c r="AG504" s="317"/>
      <c r="AH504" s="318"/>
      <c r="AI504" s="56"/>
      <c r="AJ504" s="56"/>
      <c r="AK504" s="56"/>
      <c r="AL504" s="56"/>
      <c r="AM504" s="56"/>
      <c r="AN504" s="56"/>
      <c r="AO504" s="56"/>
      <c r="AP504" s="56"/>
      <c r="AQ504" s="56"/>
    </row>
    <row r="505" ht="22.5" customHeight="1">
      <c r="B505" s="261" t="str">
        <f>IF(ISBLANK(D505), "Missing ID",
IF(CONCATENATE(E505:AG507)="", "Unused",
IF(AND(ISBLANK(E505), ISBLANK(I505)), "Missing Headline and Content",
IF(ISBLANK(M505), "Missing Is True",
IF(AND(M505&lt;&gt;"Yes", M505&lt;&gt;"No"), "Is True must be Yes or No",
IF(AND($AJ$3, NOT(ISBLANK(N505)), NOT(ISNUMBER(N505))), "Changes to Followers for Likes must be a Number",
IF(AND($AK$3, NOT(ISBLANK(O505)), NOT(ISNUMBER(O505))), "Changes to Followers for Disikes must be a Number",
IF(AND($AL$3, NOT(ISBLANK(P505)), NOT(ISNUMBER(P505))), "Changes to Followers for Shares must be a Number",
IF(AND($AM$3, NOT(ISBLANK(Q505)), NOT(ISNUMBER(Q505))), "Changes to Followers for Flags must be a Number",
IF(AND($AJ$3, NOT(ISBLANK(R505)), NOT(ISNUMBER(R505))), "Changes to Credibility for Likes must be a Number",
IF(AND($AK$3, NOT(ISBLANK(S505)), NOT(ISNUMBER(S505))), "Changes to Credibility for Disikes must be a Number",
IF(AND($AL$3, NOT(ISBLANK(T505)), NOT(ISNUMBER(T505))), "Changes to Credibility for Shares must be a Number",
IF(AND($AM$3, NOT(ISBLANK(U505)), NOT(ISNUMBER(U505))), "Changes to Credibility for Flags must be a Number",
IF(AND($AJ$3, NOT(ISBLANK(V505)), NOT(ISNUMBER(V505))), "Number of Likes must be a Number",
IF(AND($AK$3, NOT(ISBLANK(W505)), NOT(ISNUMBER(W505))), "Number of Disikes must be a Number",
IF(AND($AL$3, NOT(ISBLANK(X505)), NOT(ISNUMBER(X505))), "Number of Shares must be a Number",
IF(AND($AM$3, NOT(ISBLANK(Y505)), NOT(ISNUMBER(Y505))), "Number of Flags must be a Number",
IF(AND($AJ$3, NOT(ISBLANK(V505)), V505&lt;0), "Number of Likes cannot be Negative",
IF(AND($AK$3, NOT(ISBLANK(W505)), W505&lt;0), "Number of Disikes cannot be Negative",
IF(AND($AL$3, NOT(ISBLANK(X505)), X505&lt;0), "Number of Shares cannot be Negative",
IF(AND($AM$3, NOT(ISBLANK(Y505)), Y505&lt;0), "Number of Flags cannot be Negative",
IF(AND(CONCATENATE(Z505:AH505)&lt;&gt;"", Z505=""), "Missing 1st Comment Source Name",
IF(AND(CONCATENATE(Z505:AH505)&lt;&gt;"", AB505=""), "Missing 1st Comment Message",
IF(AND($AJ$3, CONCATENATE(Z505:AH505)&lt;&gt;"", AG505=""), "Missing 1st Comment Likes",
IF(AND($AK$3, CONCATENATE(Z505:AH505)&lt;&gt;"", AH505=""), "Missing 1st Comment Dislikes",
IF(AND(CONCATENATE(Z506:AH506)&lt;&gt;"", Z506=""), "Missing 2nd Comment Source Name",
IF(AND(CONCATENATE(Z506:AH506)&lt;&gt;"", AB506=""), "Missing 2nd Comment Message",
IF(AND($AJ$3, CONCATENATE(Z506:AH506)&lt;&gt;"", AG506=""), "Missing 2nd Comment Likes",
IF(AND($AK$3, CONCATENATE(Z506:AH506)&lt;&gt;"", AH506=""), "Missing 2nd Comment Dislikes",
IF(AND(CONCATENATE(Z507:AH507)&lt;&gt;"", Z507=""), "Missing 3rd Comment Source Name",
IF(AND(CONCATENATE(Z507:AH507)&lt;&gt;"", AB507=""), "Missing 3rd Comment Message",
IF(AND($AJ$3, CONCATENATE(Z507:AH507)&lt;&gt;"", AG507=""), "Missing 3rd Comment Likes",
IF(AND($AK$3, CONCATENATE(Z507:AH507)&lt;&gt;"", AH507=""), "Missing 3rd Comment Dislikes", "Valid"
)))))))))))))))))))))))))))))))))</f>
        <v>Unused</v>
      </c>
      <c r="C505" s="246"/>
      <c r="D505" s="262" t="s">
        <v>1392</v>
      </c>
      <c r="E505" s="263"/>
      <c r="F505" s="246"/>
      <c r="G505" s="246"/>
      <c r="H505" s="249"/>
      <c r="I505" s="263"/>
      <c r="J505" s="246"/>
      <c r="K505" s="246"/>
      <c r="L505" s="249"/>
      <c r="M505" s="265"/>
      <c r="N505" s="319"/>
      <c r="O505" s="320"/>
      <c r="P505" s="320"/>
      <c r="Q505" s="321"/>
      <c r="R505" s="322"/>
      <c r="S505" s="320"/>
      <c r="T505" s="320"/>
      <c r="U505" s="321"/>
      <c r="V505" s="322"/>
      <c r="W505" s="320"/>
      <c r="X505" s="320"/>
      <c r="Y505" s="323"/>
      <c r="Z505" s="271"/>
      <c r="AA505" s="249"/>
      <c r="AB505" s="265"/>
      <c r="AC505" s="246"/>
      <c r="AD505" s="246"/>
      <c r="AE505" s="246"/>
      <c r="AF505" s="249"/>
      <c r="AG505" s="274"/>
      <c r="AH505" s="327"/>
      <c r="AI505" s="56"/>
      <c r="AJ505" s="56"/>
      <c r="AK505" s="56"/>
      <c r="AL505" s="56"/>
      <c r="AM505" s="56"/>
      <c r="AN505" s="56"/>
      <c r="AO505" s="56"/>
      <c r="AP505" s="56"/>
      <c r="AQ505" s="56"/>
    </row>
    <row r="506" ht="22.5" customHeight="1">
      <c r="B506" s="277"/>
      <c r="D506" s="278"/>
      <c r="E506" s="277"/>
      <c r="H506" s="273"/>
      <c r="I506" s="277"/>
      <c r="L506" s="273"/>
      <c r="M506" s="277"/>
      <c r="N506" s="279"/>
      <c r="O506" s="280"/>
      <c r="P506" s="280"/>
      <c r="Q506" s="281"/>
      <c r="R506" s="282"/>
      <c r="S506" s="280"/>
      <c r="T506" s="280"/>
      <c r="U506" s="281"/>
      <c r="V506" s="282"/>
      <c r="W506" s="280"/>
      <c r="X506" s="280"/>
      <c r="Y506" s="283"/>
      <c r="Z506" s="284"/>
      <c r="AA506" s="273"/>
      <c r="AB506" s="272"/>
      <c r="AF506" s="273"/>
      <c r="AG506" s="285"/>
      <c r="AH506" s="325"/>
      <c r="AI506" s="56"/>
      <c r="AJ506" s="56"/>
      <c r="AK506" s="56"/>
      <c r="AL506" s="56"/>
      <c r="AM506" s="56"/>
      <c r="AN506" s="56"/>
      <c r="AO506" s="56"/>
      <c r="AP506" s="56"/>
      <c r="AQ506" s="56"/>
    </row>
    <row r="507" ht="22.5" customHeight="1">
      <c r="B507" s="253"/>
      <c r="C507" s="254"/>
      <c r="D507" s="287"/>
      <c r="E507" s="253"/>
      <c r="F507" s="254"/>
      <c r="G507" s="254"/>
      <c r="H507" s="256"/>
      <c r="I507" s="253"/>
      <c r="J507" s="254"/>
      <c r="K507" s="254"/>
      <c r="L507" s="256"/>
      <c r="M507" s="253"/>
      <c r="N507" s="288"/>
      <c r="O507" s="289"/>
      <c r="P507" s="289"/>
      <c r="Q507" s="290"/>
      <c r="R507" s="291"/>
      <c r="S507" s="289"/>
      <c r="T507" s="289"/>
      <c r="U507" s="290"/>
      <c r="V507" s="291"/>
      <c r="W507" s="289"/>
      <c r="X507" s="289"/>
      <c r="Y507" s="292"/>
      <c r="Z507" s="293"/>
      <c r="AA507" s="256"/>
      <c r="AB507" s="294"/>
      <c r="AC507" s="254"/>
      <c r="AD507" s="254"/>
      <c r="AE507" s="254"/>
      <c r="AF507" s="256"/>
      <c r="AG507" s="295"/>
      <c r="AH507" s="324"/>
      <c r="AI507" s="56"/>
      <c r="AJ507" s="56"/>
      <c r="AK507" s="56"/>
      <c r="AL507" s="56"/>
      <c r="AM507" s="56"/>
      <c r="AN507" s="56"/>
      <c r="AO507" s="56"/>
      <c r="AP507" s="56"/>
      <c r="AQ507" s="56"/>
    </row>
    <row r="508" ht="22.5" customHeight="1">
      <c r="B508" s="261" t="str">
        <f>IF(ISBLANK(D508), "Missing ID",
IF(CONCATENATE(E508:AG510)="", "Unused",
IF(AND(ISBLANK(E508), ISBLANK(I508)), "Missing Headline and Content",
IF(ISBLANK(M508), "Missing Is True",
IF(AND(M508&lt;&gt;"Yes", M508&lt;&gt;"No"), "Is True must be Yes or No",
IF(AND($AJ$3, NOT(ISBLANK(N508)), NOT(ISNUMBER(N508))), "Changes to Followers for Likes must be a Number",
IF(AND($AK$3, NOT(ISBLANK(O508)), NOT(ISNUMBER(O508))), "Changes to Followers for Disikes must be a Number",
IF(AND($AL$3, NOT(ISBLANK(P508)), NOT(ISNUMBER(P508))), "Changes to Followers for Shares must be a Number",
IF(AND($AM$3, NOT(ISBLANK(Q508)), NOT(ISNUMBER(Q508))), "Changes to Followers for Flags must be a Number",
IF(AND($AJ$3, NOT(ISBLANK(R508)), NOT(ISNUMBER(R508))), "Changes to Credibility for Likes must be a Number",
IF(AND($AK$3, NOT(ISBLANK(S508)), NOT(ISNUMBER(S508))), "Changes to Credibility for Disikes must be a Number",
IF(AND($AL$3, NOT(ISBLANK(T508)), NOT(ISNUMBER(T508))), "Changes to Credibility for Shares must be a Number",
IF(AND($AM$3, NOT(ISBLANK(U508)), NOT(ISNUMBER(U508))), "Changes to Credibility for Flags must be a Number",
IF(AND($AJ$3, NOT(ISBLANK(V508)), NOT(ISNUMBER(V508))), "Number of Likes must be a Number",
IF(AND($AK$3, NOT(ISBLANK(W508)), NOT(ISNUMBER(W508))), "Number of Disikes must be a Number",
IF(AND($AL$3, NOT(ISBLANK(X508)), NOT(ISNUMBER(X508))), "Number of Shares must be a Number",
IF(AND($AM$3, NOT(ISBLANK(Y508)), NOT(ISNUMBER(Y508))), "Number of Flags must be a Number",
IF(AND($AJ$3, NOT(ISBLANK(V508)), V508&lt;0), "Number of Likes cannot be Negative",
IF(AND($AK$3, NOT(ISBLANK(W508)), W508&lt;0), "Number of Disikes cannot be Negative",
IF(AND($AL$3, NOT(ISBLANK(X508)), X508&lt;0), "Number of Shares cannot be Negative",
IF(AND($AM$3, NOT(ISBLANK(Y508)), Y508&lt;0), "Number of Flags cannot be Negative",
IF(AND(CONCATENATE(Z508:AH508)&lt;&gt;"", Z508=""), "Missing 1st Comment Source Name",
IF(AND(CONCATENATE(Z508:AH508)&lt;&gt;"", AB508=""), "Missing 1st Comment Message",
IF(AND($AJ$3, CONCATENATE(Z508:AH508)&lt;&gt;"", AG508=""), "Missing 1st Comment Likes",
IF(AND($AK$3, CONCATENATE(Z508:AH508)&lt;&gt;"", AH508=""), "Missing 1st Comment Dislikes",
IF(AND(CONCATENATE(Z509:AH509)&lt;&gt;"", Z509=""), "Missing 2nd Comment Source Name",
IF(AND(CONCATENATE(Z509:AH509)&lt;&gt;"", AB509=""), "Missing 2nd Comment Message",
IF(AND($AJ$3, CONCATENATE(Z509:AH509)&lt;&gt;"", AG509=""), "Missing 2nd Comment Likes",
IF(AND($AK$3, CONCATENATE(Z509:AH509)&lt;&gt;"", AH509=""), "Missing 2nd Comment Dislikes",
IF(AND(CONCATENATE(Z510:AH510)&lt;&gt;"", Z510=""), "Missing 3rd Comment Source Name",
IF(AND(CONCATENATE(Z510:AH510)&lt;&gt;"", AB510=""), "Missing 3rd Comment Message",
IF(AND($AJ$3, CONCATENATE(Z510:AH510)&lt;&gt;"", AG510=""), "Missing 3rd Comment Likes",
IF(AND($AK$3, CONCATENATE(Z510:AH510)&lt;&gt;"", AH510=""), "Missing 3rd Comment Dislikes", "Valid"
)))))))))))))))))))))))))))))))))</f>
        <v>Unused</v>
      </c>
      <c r="C508" s="246"/>
      <c r="D508" s="297" t="s">
        <v>1393</v>
      </c>
      <c r="E508" s="298"/>
      <c r="F508" s="246"/>
      <c r="G508" s="246"/>
      <c r="H508" s="249"/>
      <c r="I508" s="298"/>
      <c r="J508" s="246"/>
      <c r="K508" s="246"/>
      <c r="L508" s="249"/>
      <c r="M508" s="300"/>
      <c r="N508" s="301"/>
      <c r="O508" s="302"/>
      <c r="P508" s="302"/>
      <c r="Q508" s="303"/>
      <c r="R508" s="304"/>
      <c r="S508" s="302"/>
      <c r="T508" s="302"/>
      <c r="U508" s="303"/>
      <c r="V508" s="304"/>
      <c r="W508" s="302"/>
      <c r="X508" s="302"/>
      <c r="Y508" s="305"/>
      <c r="Z508" s="306"/>
      <c r="AA508" s="249"/>
      <c r="AB508" s="300"/>
      <c r="AC508" s="246"/>
      <c r="AD508" s="246"/>
      <c r="AE508" s="246"/>
      <c r="AF508" s="249"/>
      <c r="AG508" s="307"/>
      <c r="AH508" s="326"/>
      <c r="AI508" s="56"/>
      <c r="AJ508" s="56"/>
      <c r="AK508" s="56"/>
      <c r="AL508" s="56"/>
      <c r="AM508" s="56"/>
      <c r="AN508" s="56"/>
      <c r="AO508" s="56"/>
      <c r="AP508" s="56"/>
      <c r="AQ508" s="56"/>
    </row>
    <row r="509" ht="22.5" customHeight="1">
      <c r="B509" s="277"/>
      <c r="D509" s="309"/>
      <c r="E509" s="277"/>
      <c r="H509" s="273"/>
      <c r="I509" s="277"/>
      <c r="L509" s="273"/>
      <c r="M509" s="277"/>
      <c r="N509" s="279"/>
      <c r="O509" s="280"/>
      <c r="P509" s="280"/>
      <c r="Q509" s="281"/>
      <c r="R509" s="282"/>
      <c r="S509" s="280"/>
      <c r="T509" s="280"/>
      <c r="U509" s="281"/>
      <c r="V509" s="282"/>
      <c r="W509" s="280"/>
      <c r="X509" s="280"/>
      <c r="Y509" s="283"/>
      <c r="Z509" s="310"/>
      <c r="AA509" s="273"/>
      <c r="AB509" s="311"/>
      <c r="AF509" s="273"/>
      <c r="AG509" s="312"/>
      <c r="AH509" s="313"/>
      <c r="AI509" s="56"/>
      <c r="AJ509" s="56"/>
      <c r="AK509" s="56"/>
      <c r="AL509" s="56"/>
      <c r="AM509" s="56"/>
      <c r="AN509" s="56"/>
      <c r="AO509" s="56"/>
      <c r="AP509" s="56"/>
      <c r="AQ509" s="56"/>
    </row>
    <row r="510" ht="22.5" customHeight="1">
      <c r="B510" s="253"/>
      <c r="C510" s="254"/>
      <c r="D510" s="314"/>
      <c r="E510" s="253"/>
      <c r="F510" s="254"/>
      <c r="G510" s="254"/>
      <c r="H510" s="256"/>
      <c r="I510" s="253"/>
      <c r="J510" s="254"/>
      <c r="K510" s="254"/>
      <c r="L510" s="256"/>
      <c r="M510" s="253"/>
      <c r="N510" s="288"/>
      <c r="O510" s="289"/>
      <c r="P510" s="289"/>
      <c r="Q510" s="290"/>
      <c r="R510" s="291"/>
      <c r="S510" s="289"/>
      <c r="T510" s="289"/>
      <c r="U510" s="290"/>
      <c r="V510" s="291"/>
      <c r="W510" s="289"/>
      <c r="X510" s="289"/>
      <c r="Y510" s="292"/>
      <c r="Z510" s="315"/>
      <c r="AA510" s="256"/>
      <c r="AB510" s="316"/>
      <c r="AC510" s="254"/>
      <c r="AD510" s="254"/>
      <c r="AE510" s="254"/>
      <c r="AF510" s="256"/>
      <c r="AG510" s="317"/>
      <c r="AH510" s="318"/>
      <c r="AI510" s="56"/>
      <c r="AJ510" s="56"/>
      <c r="AK510" s="56"/>
      <c r="AL510" s="56"/>
      <c r="AM510" s="56"/>
      <c r="AN510" s="56"/>
      <c r="AO510" s="56"/>
      <c r="AP510" s="56"/>
      <c r="AQ510" s="56"/>
    </row>
    <row r="511" ht="22.5" customHeight="1">
      <c r="B511" s="261" t="str">
        <f>IF(ISBLANK(D511), "Missing ID",
IF(CONCATENATE(E511:AG513)="", "Unused",
IF(AND(ISBLANK(E511), ISBLANK(I511)), "Missing Headline and Content",
IF(ISBLANK(M511), "Missing Is True",
IF(AND(M511&lt;&gt;"Yes", M511&lt;&gt;"No"), "Is True must be Yes or No",
IF(AND($AJ$3, NOT(ISBLANK(N511)), NOT(ISNUMBER(N511))), "Changes to Followers for Likes must be a Number",
IF(AND($AK$3, NOT(ISBLANK(O511)), NOT(ISNUMBER(O511))), "Changes to Followers for Disikes must be a Number",
IF(AND($AL$3, NOT(ISBLANK(P511)), NOT(ISNUMBER(P511))), "Changes to Followers for Shares must be a Number",
IF(AND($AM$3, NOT(ISBLANK(Q511)), NOT(ISNUMBER(Q511))), "Changes to Followers for Flags must be a Number",
IF(AND($AJ$3, NOT(ISBLANK(R511)), NOT(ISNUMBER(R511))), "Changes to Credibility for Likes must be a Number",
IF(AND($AK$3, NOT(ISBLANK(S511)), NOT(ISNUMBER(S511))), "Changes to Credibility for Disikes must be a Number",
IF(AND($AL$3, NOT(ISBLANK(T511)), NOT(ISNUMBER(T511))), "Changes to Credibility for Shares must be a Number",
IF(AND($AM$3, NOT(ISBLANK(U511)), NOT(ISNUMBER(U511))), "Changes to Credibility for Flags must be a Number",
IF(AND($AJ$3, NOT(ISBLANK(V511)), NOT(ISNUMBER(V511))), "Number of Likes must be a Number",
IF(AND($AK$3, NOT(ISBLANK(W511)), NOT(ISNUMBER(W511))), "Number of Disikes must be a Number",
IF(AND($AL$3, NOT(ISBLANK(X511)), NOT(ISNUMBER(X511))), "Number of Shares must be a Number",
IF(AND($AM$3, NOT(ISBLANK(Y511)), NOT(ISNUMBER(Y511))), "Number of Flags must be a Number",
IF(AND($AJ$3, NOT(ISBLANK(V511)), V511&lt;0), "Number of Likes cannot be Negative",
IF(AND($AK$3, NOT(ISBLANK(W511)), W511&lt;0), "Number of Disikes cannot be Negative",
IF(AND($AL$3, NOT(ISBLANK(X511)), X511&lt;0), "Number of Shares cannot be Negative",
IF(AND($AM$3, NOT(ISBLANK(Y511)), Y511&lt;0), "Number of Flags cannot be Negative",
IF(AND(CONCATENATE(Z511:AH511)&lt;&gt;"", Z511=""), "Missing 1st Comment Source Name",
IF(AND(CONCATENATE(Z511:AH511)&lt;&gt;"", AB511=""), "Missing 1st Comment Message",
IF(AND($AJ$3, CONCATENATE(Z511:AH511)&lt;&gt;"", AG511=""), "Missing 1st Comment Likes",
IF(AND($AK$3, CONCATENATE(Z511:AH511)&lt;&gt;"", AH511=""), "Missing 1st Comment Dislikes",
IF(AND(CONCATENATE(Z512:AH512)&lt;&gt;"", Z512=""), "Missing 2nd Comment Source Name",
IF(AND(CONCATENATE(Z512:AH512)&lt;&gt;"", AB512=""), "Missing 2nd Comment Message",
IF(AND($AJ$3, CONCATENATE(Z512:AH512)&lt;&gt;"", AG512=""), "Missing 2nd Comment Likes",
IF(AND($AK$3, CONCATENATE(Z512:AH512)&lt;&gt;"", AH512=""), "Missing 2nd Comment Dislikes",
IF(AND(CONCATENATE(Z513:AH513)&lt;&gt;"", Z513=""), "Missing 3rd Comment Source Name",
IF(AND(CONCATENATE(Z513:AH513)&lt;&gt;"", AB513=""), "Missing 3rd Comment Message",
IF(AND($AJ$3, CONCATENATE(Z513:AH513)&lt;&gt;"", AG513=""), "Missing 3rd Comment Likes",
IF(AND($AK$3, CONCATENATE(Z513:AH513)&lt;&gt;"", AH513=""), "Missing 3rd Comment Dislikes", "Valid"
)))))))))))))))))))))))))))))))))</f>
        <v>Unused</v>
      </c>
      <c r="C511" s="246"/>
      <c r="D511" s="262" t="s">
        <v>1394</v>
      </c>
      <c r="E511" s="263"/>
      <c r="F511" s="246"/>
      <c r="G511" s="246"/>
      <c r="H511" s="249"/>
      <c r="I511" s="263"/>
      <c r="J511" s="246"/>
      <c r="K511" s="246"/>
      <c r="L511" s="249"/>
      <c r="M511" s="265"/>
      <c r="N511" s="319"/>
      <c r="O511" s="320"/>
      <c r="P511" s="320"/>
      <c r="Q511" s="321"/>
      <c r="R511" s="322"/>
      <c r="S511" s="320"/>
      <c r="T511" s="320"/>
      <c r="U511" s="321"/>
      <c r="V511" s="322"/>
      <c r="W511" s="320"/>
      <c r="X511" s="320"/>
      <c r="Y511" s="323"/>
      <c r="Z511" s="271"/>
      <c r="AA511" s="249"/>
      <c r="AB511" s="265"/>
      <c r="AC511" s="246"/>
      <c r="AD511" s="246"/>
      <c r="AE511" s="246"/>
      <c r="AF511" s="249"/>
      <c r="AG511" s="274"/>
      <c r="AH511" s="327"/>
      <c r="AI511" s="56"/>
      <c r="AJ511" s="56"/>
      <c r="AK511" s="56"/>
      <c r="AL511" s="56"/>
      <c r="AM511" s="56"/>
      <c r="AN511" s="56"/>
      <c r="AO511" s="56"/>
      <c r="AP511" s="56"/>
      <c r="AQ511" s="56"/>
    </row>
    <row r="512" ht="22.5" customHeight="1">
      <c r="B512" s="277"/>
      <c r="D512" s="278"/>
      <c r="E512" s="277"/>
      <c r="H512" s="273"/>
      <c r="I512" s="277"/>
      <c r="L512" s="273"/>
      <c r="M512" s="277"/>
      <c r="N512" s="279"/>
      <c r="O512" s="280"/>
      <c r="P512" s="280"/>
      <c r="Q512" s="281"/>
      <c r="R512" s="282"/>
      <c r="S512" s="280"/>
      <c r="T512" s="280"/>
      <c r="U512" s="281"/>
      <c r="V512" s="282"/>
      <c r="W512" s="280"/>
      <c r="X512" s="280"/>
      <c r="Y512" s="283"/>
      <c r="Z512" s="284"/>
      <c r="AA512" s="273"/>
      <c r="AB512" s="272"/>
      <c r="AF512" s="273"/>
      <c r="AG512" s="285"/>
      <c r="AH512" s="325"/>
      <c r="AI512" s="56"/>
      <c r="AJ512" s="56"/>
      <c r="AK512" s="56"/>
      <c r="AL512" s="56"/>
      <c r="AM512" s="56"/>
      <c r="AN512" s="56"/>
      <c r="AO512" s="56"/>
      <c r="AP512" s="56"/>
      <c r="AQ512" s="56"/>
    </row>
    <row r="513" ht="22.5" customHeight="1">
      <c r="B513" s="253"/>
      <c r="C513" s="254"/>
      <c r="D513" s="287"/>
      <c r="E513" s="253"/>
      <c r="F513" s="254"/>
      <c r="G513" s="254"/>
      <c r="H513" s="256"/>
      <c r="I513" s="253"/>
      <c r="J513" s="254"/>
      <c r="K513" s="254"/>
      <c r="L513" s="256"/>
      <c r="M513" s="253"/>
      <c r="N513" s="288"/>
      <c r="O513" s="289"/>
      <c r="P513" s="289"/>
      <c r="Q513" s="290"/>
      <c r="R513" s="291"/>
      <c r="S513" s="289"/>
      <c r="T513" s="289"/>
      <c r="U513" s="290"/>
      <c r="V513" s="291"/>
      <c r="W513" s="289"/>
      <c r="X513" s="289"/>
      <c r="Y513" s="292"/>
      <c r="Z513" s="293"/>
      <c r="AA513" s="256"/>
      <c r="AB513" s="294"/>
      <c r="AC513" s="254"/>
      <c r="AD513" s="254"/>
      <c r="AE513" s="254"/>
      <c r="AF513" s="256"/>
      <c r="AG513" s="295"/>
      <c r="AH513" s="324"/>
      <c r="AI513" s="56"/>
      <c r="AJ513" s="56"/>
      <c r="AK513" s="56"/>
      <c r="AL513" s="56"/>
      <c r="AM513" s="56"/>
      <c r="AN513" s="56"/>
      <c r="AO513" s="56"/>
      <c r="AP513" s="56"/>
      <c r="AQ513" s="56"/>
    </row>
    <row r="514" ht="22.5" customHeight="1">
      <c r="B514" s="261" t="str">
        <f>IF(ISBLANK(D514), "Missing ID",
IF(CONCATENATE(E514:AG516)="", "Unused",
IF(AND(ISBLANK(E514), ISBLANK(I514)), "Missing Headline and Content",
IF(ISBLANK(M514), "Missing Is True",
IF(AND(M514&lt;&gt;"Yes", M514&lt;&gt;"No"), "Is True must be Yes or No",
IF(AND($AJ$3, NOT(ISBLANK(N514)), NOT(ISNUMBER(N514))), "Changes to Followers for Likes must be a Number",
IF(AND($AK$3, NOT(ISBLANK(O514)), NOT(ISNUMBER(O514))), "Changes to Followers for Disikes must be a Number",
IF(AND($AL$3, NOT(ISBLANK(P514)), NOT(ISNUMBER(P514))), "Changes to Followers for Shares must be a Number",
IF(AND($AM$3, NOT(ISBLANK(Q514)), NOT(ISNUMBER(Q514))), "Changes to Followers for Flags must be a Number",
IF(AND($AJ$3, NOT(ISBLANK(R514)), NOT(ISNUMBER(R514))), "Changes to Credibility for Likes must be a Number",
IF(AND($AK$3, NOT(ISBLANK(S514)), NOT(ISNUMBER(S514))), "Changes to Credibility for Disikes must be a Number",
IF(AND($AL$3, NOT(ISBLANK(T514)), NOT(ISNUMBER(T514))), "Changes to Credibility for Shares must be a Number",
IF(AND($AM$3, NOT(ISBLANK(U514)), NOT(ISNUMBER(U514))), "Changes to Credibility for Flags must be a Number",
IF(AND($AJ$3, NOT(ISBLANK(V514)), NOT(ISNUMBER(V514))), "Number of Likes must be a Number",
IF(AND($AK$3, NOT(ISBLANK(W514)), NOT(ISNUMBER(W514))), "Number of Disikes must be a Number",
IF(AND($AL$3, NOT(ISBLANK(X514)), NOT(ISNUMBER(X514))), "Number of Shares must be a Number",
IF(AND($AM$3, NOT(ISBLANK(Y514)), NOT(ISNUMBER(Y514))), "Number of Flags must be a Number",
IF(AND($AJ$3, NOT(ISBLANK(V514)), V514&lt;0), "Number of Likes cannot be Negative",
IF(AND($AK$3, NOT(ISBLANK(W514)), W514&lt;0), "Number of Disikes cannot be Negative",
IF(AND($AL$3, NOT(ISBLANK(X514)), X514&lt;0), "Number of Shares cannot be Negative",
IF(AND($AM$3, NOT(ISBLANK(Y514)), Y514&lt;0), "Number of Flags cannot be Negative",
IF(AND(CONCATENATE(Z514:AH514)&lt;&gt;"", Z514=""), "Missing 1st Comment Source Name",
IF(AND(CONCATENATE(Z514:AH514)&lt;&gt;"", AB514=""), "Missing 1st Comment Message",
IF(AND($AJ$3, CONCATENATE(Z514:AH514)&lt;&gt;"", AG514=""), "Missing 1st Comment Likes",
IF(AND($AK$3, CONCATENATE(Z514:AH514)&lt;&gt;"", AH514=""), "Missing 1st Comment Dislikes",
IF(AND(CONCATENATE(Z515:AH515)&lt;&gt;"", Z515=""), "Missing 2nd Comment Source Name",
IF(AND(CONCATENATE(Z515:AH515)&lt;&gt;"", AB515=""), "Missing 2nd Comment Message",
IF(AND($AJ$3, CONCATENATE(Z515:AH515)&lt;&gt;"", AG515=""), "Missing 2nd Comment Likes",
IF(AND($AK$3, CONCATENATE(Z515:AH515)&lt;&gt;"", AH515=""), "Missing 2nd Comment Dislikes",
IF(AND(CONCATENATE(Z516:AH516)&lt;&gt;"", Z516=""), "Missing 3rd Comment Source Name",
IF(AND(CONCATENATE(Z516:AH516)&lt;&gt;"", AB516=""), "Missing 3rd Comment Message",
IF(AND($AJ$3, CONCATENATE(Z516:AH516)&lt;&gt;"", AG516=""), "Missing 3rd Comment Likes",
IF(AND($AK$3, CONCATENATE(Z516:AH516)&lt;&gt;"", AH516=""), "Missing 3rd Comment Dislikes", "Valid"
)))))))))))))))))))))))))))))))))</f>
        <v>Unused</v>
      </c>
      <c r="C514" s="246"/>
      <c r="D514" s="297" t="s">
        <v>1395</v>
      </c>
      <c r="E514" s="298"/>
      <c r="F514" s="246"/>
      <c r="G514" s="246"/>
      <c r="H514" s="249"/>
      <c r="I514" s="298"/>
      <c r="J514" s="246"/>
      <c r="K514" s="246"/>
      <c r="L514" s="249"/>
      <c r="M514" s="300"/>
      <c r="N514" s="301"/>
      <c r="O514" s="302"/>
      <c r="P514" s="302"/>
      <c r="Q514" s="303"/>
      <c r="R514" s="304"/>
      <c r="S514" s="302"/>
      <c r="T514" s="302"/>
      <c r="U514" s="303"/>
      <c r="V514" s="304"/>
      <c r="W514" s="302"/>
      <c r="X514" s="302"/>
      <c r="Y514" s="305"/>
      <c r="Z514" s="306"/>
      <c r="AA514" s="249"/>
      <c r="AB514" s="300"/>
      <c r="AC514" s="246"/>
      <c r="AD514" s="246"/>
      <c r="AE514" s="246"/>
      <c r="AF514" s="249"/>
      <c r="AG514" s="307"/>
      <c r="AH514" s="326"/>
      <c r="AI514" s="56"/>
      <c r="AJ514" s="56"/>
      <c r="AK514" s="56"/>
      <c r="AL514" s="56"/>
      <c r="AM514" s="56"/>
      <c r="AN514" s="56"/>
      <c r="AO514" s="56"/>
      <c r="AP514" s="56"/>
      <c r="AQ514" s="56"/>
    </row>
    <row r="515" ht="22.5" customHeight="1">
      <c r="B515" s="277"/>
      <c r="D515" s="309"/>
      <c r="E515" s="277"/>
      <c r="H515" s="273"/>
      <c r="I515" s="277"/>
      <c r="L515" s="273"/>
      <c r="M515" s="277"/>
      <c r="N515" s="279"/>
      <c r="O515" s="280"/>
      <c r="P515" s="280"/>
      <c r="Q515" s="281"/>
      <c r="R515" s="282"/>
      <c r="S515" s="280"/>
      <c r="T515" s="280"/>
      <c r="U515" s="281"/>
      <c r="V515" s="282"/>
      <c r="W515" s="280"/>
      <c r="X515" s="280"/>
      <c r="Y515" s="283"/>
      <c r="Z515" s="310"/>
      <c r="AA515" s="273"/>
      <c r="AB515" s="311"/>
      <c r="AF515" s="273"/>
      <c r="AG515" s="312"/>
      <c r="AH515" s="313"/>
      <c r="AI515" s="56"/>
      <c r="AJ515" s="56"/>
      <c r="AK515" s="56"/>
      <c r="AL515" s="56"/>
      <c r="AM515" s="56"/>
      <c r="AN515" s="56"/>
      <c r="AO515" s="56"/>
      <c r="AP515" s="56"/>
      <c r="AQ515" s="56"/>
    </row>
    <row r="516" ht="22.5" customHeight="1">
      <c r="B516" s="253"/>
      <c r="C516" s="254"/>
      <c r="D516" s="314"/>
      <c r="E516" s="253"/>
      <c r="F516" s="254"/>
      <c r="G516" s="254"/>
      <c r="H516" s="256"/>
      <c r="I516" s="253"/>
      <c r="J516" s="254"/>
      <c r="K516" s="254"/>
      <c r="L516" s="256"/>
      <c r="M516" s="253"/>
      <c r="N516" s="288"/>
      <c r="O516" s="289"/>
      <c r="P516" s="289"/>
      <c r="Q516" s="290"/>
      <c r="R516" s="291"/>
      <c r="S516" s="289"/>
      <c r="T516" s="289"/>
      <c r="U516" s="290"/>
      <c r="V516" s="291"/>
      <c r="W516" s="289"/>
      <c r="X516" s="289"/>
      <c r="Y516" s="292"/>
      <c r="Z516" s="315"/>
      <c r="AA516" s="256"/>
      <c r="AB516" s="316"/>
      <c r="AC516" s="254"/>
      <c r="AD516" s="254"/>
      <c r="AE516" s="254"/>
      <c r="AF516" s="256"/>
      <c r="AG516" s="317"/>
      <c r="AH516" s="318"/>
      <c r="AI516" s="56"/>
      <c r="AJ516" s="56"/>
      <c r="AK516" s="56"/>
      <c r="AL516" s="56"/>
      <c r="AM516" s="56"/>
      <c r="AN516" s="56"/>
      <c r="AO516" s="56"/>
      <c r="AP516" s="56"/>
      <c r="AQ516" s="56"/>
    </row>
    <row r="517" ht="22.5" customHeight="1">
      <c r="B517" s="261" t="str">
        <f>IF(ISBLANK(D517), "Missing ID",
IF(CONCATENATE(E517:AG519)="", "Unused",
IF(AND(ISBLANK(E517), ISBLANK(I517)), "Missing Headline and Content",
IF(ISBLANK(M517), "Missing Is True",
IF(AND(M517&lt;&gt;"Yes", M517&lt;&gt;"No"), "Is True must be Yes or No",
IF(AND($AJ$3, NOT(ISBLANK(N517)), NOT(ISNUMBER(N517))), "Changes to Followers for Likes must be a Number",
IF(AND($AK$3, NOT(ISBLANK(O517)), NOT(ISNUMBER(O517))), "Changes to Followers for Disikes must be a Number",
IF(AND($AL$3, NOT(ISBLANK(P517)), NOT(ISNUMBER(P517))), "Changes to Followers for Shares must be a Number",
IF(AND($AM$3, NOT(ISBLANK(Q517)), NOT(ISNUMBER(Q517))), "Changes to Followers for Flags must be a Number",
IF(AND($AJ$3, NOT(ISBLANK(R517)), NOT(ISNUMBER(R517))), "Changes to Credibility for Likes must be a Number",
IF(AND($AK$3, NOT(ISBLANK(S517)), NOT(ISNUMBER(S517))), "Changes to Credibility for Disikes must be a Number",
IF(AND($AL$3, NOT(ISBLANK(T517)), NOT(ISNUMBER(T517))), "Changes to Credibility for Shares must be a Number",
IF(AND($AM$3, NOT(ISBLANK(U517)), NOT(ISNUMBER(U517))), "Changes to Credibility for Flags must be a Number",
IF(AND($AJ$3, NOT(ISBLANK(V517)), NOT(ISNUMBER(V517))), "Number of Likes must be a Number",
IF(AND($AK$3, NOT(ISBLANK(W517)), NOT(ISNUMBER(W517))), "Number of Disikes must be a Number",
IF(AND($AL$3, NOT(ISBLANK(X517)), NOT(ISNUMBER(X517))), "Number of Shares must be a Number",
IF(AND($AM$3, NOT(ISBLANK(Y517)), NOT(ISNUMBER(Y517))), "Number of Flags must be a Number",
IF(AND($AJ$3, NOT(ISBLANK(V517)), V517&lt;0), "Number of Likes cannot be Negative",
IF(AND($AK$3, NOT(ISBLANK(W517)), W517&lt;0), "Number of Disikes cannot be Negative",
IF(AND($AL$3, NOT(ISBLANK(X517)), X517&lt;0), "Number of Shares cannot be Negative",
IF(AND($AM$3, NOT(ISBLANK(Y517)), Y517&lt;0), "Number of Flags cannot be Negative",
IF(AND(CONCATENATE(Z517:AH517)&lt;&gt;"", Z517=""), "Missing 1st Comment Source Name",
IF(AND(CONCATENATE(Z517:AH517)&lt;&gt;"", AB517=""), "Missing 1st Comment Message",
IF(AND($AJ$3, CONCATENATE(Z517:AH517)&lt;&gt;"", AG517=""), "Missing 1st Comment Likes",
IF(AND($AK$3, CONCATENATE(Z517:AH517)&lt;&gt;"", AH517=""), "Missing 1st Comment Dislikes",
IF(AND(CONCATENATE(Z518:AH518)&lt;&gt;"", Z518=""), "Missing 2nd Comment Source Name",
IF(AND(CONCATENATE(Z518:AH518)&lt;&gt;"", AB518=""), "Missing 2nd Comment Message",
IF(AND($AJ$3, CONCATENATE(Z518:AH518)&lt;&gt;"", AG518=""), "Missing 2nd Comment Likes",
IF(AND($AK$3, CONCATENATE(Z518:AH518)&lt;&gt;"", AH518=""), "Missing 2nd Comment Dislikes",
IF(AND(CONCATENATE(Z519:AH519)&lt;&gt;"", Z519=""), "Missing 3rd Comment Source Name",
IF(AND(CONCATENATE(Z519:AH519)&lt;&gt;"", AB519=""), "Missing 3rd Comment Message",
IF(AND($AJ$3, CONCATENATE(Z519:AH519)&lt;&gt;"", AG519=""), "Missing 3rd Comment Likes",
IF(AND($AK$3, CONCATENATE(Z519:AH519)&lt;&gt;"", AH519=""), "Missing 3rd Comment Dislikes", "Valid"
)))))))))))))))))))))))))))))))))</f>
        <v>Unused</v>
      </c>
      <c r="C517" s="246"/>
      <c r="D517" s="262" t="s">
        <v>1396</v>
      </c>
      <c r="E517" s="263"/>
      <c r="F517" s="246"/>
      <c r="G517" s="246"/>
      <c r="H517" s="249"/>
      <c r="I517" s="263"/>
      <c r="J517" s="246"/>
      <c r="K517" s="246"/>
      <c r="L517" s="249"/>
      <c r="M517" s="265"/>
      <c r="N517" s="319"/>
      <c r="O517" s="320"/>
      <c r="P517" s="320"/>
      <c r="Q517" s="321"/>
      <c r="R517" s="322"/>
      <c r="S517" s="320"/>
      <c r="T517" s="320"/>
      <c r="U517" s="321"/>
      <c r="V517" s="322"/>
      <c r="W517" s="320"/>
      <c r="X517" s="320"/>
      <c r="Y517" s="323"/>
      <c r="Z517" s="271"/>
      <c r="AA517" s="249"/>
      <c r="AB517" s="265"/>
      <c r="AC517" s="246"/>
      <c r="AD517" s="246"/>
      <c r="AE517" s="246"/>
      <c r="AF517" s="249"/>
      <c r="AG517" s="274"/>
      <c r="AH517" s="327"/>
      <c r="AI517" s="56"/>
      <c r="AJ517" s="56"/>
      <c r="AK517" s="56"/>
      <c r="AL517" s="56"/>
      <c r="AM517" s="56"/>
      <c r="AN517" s="56"/>
      <c r="AO517" s="56"/>
      <c r="AP517" s="56"/>
      <c r="AQ517" s="56"/>
    </row>
    <row r="518" ht="22.5" customHeight="1">
      <c r="B518" s="277"/>
      <c r="D518" s="278"/>
      <c r="E518" s="277"/>
      <c r="H518" s="273"/>
      <c r="I518" s="277"/>
      <c r="L518" s="273"/>
      <c r="M518" s="277"/>
      <c r="N518" s="279"/>
      <c r="O518" s="280"/>
      <c r="P518" s="280"/>
      <c r="Q518" s="281"/>
      <c r="R518" s="282"/>
      <c r="S518" s="280"/>
      <c r="T518" s="280"/>
      <c r="U518" s="281"/>
      <c r="V518" s="282"/>
      <c r="W518" s="280"/>
      <c r="X518" s="280"/>
      <c r="Y518" s="283"/>
      <c r="Z518" s="284"/>
      <c r="AA518" s="273"/>
      <c r="AB518" s="272"/>
      <c r="AF518" s="273"/>
      <c r="AG518" s="285"/>
      <c r="AH518" s="325"/>
      <c r="AI518" s="56"/>
      <c r="AJ518" s="56"/>
      <c r="AK518" s="56"/>
      <c r="AL518" s="56"/>
      <c r="AM518" s="56"/>
      <c r="AN518" s="56"/>
      <c r="AO518" s="56"/>
      <c r="AP518" s="56"/>
      <c r="AQ518" s="56"/>
    </row>
    <row r="519" ht="22.5" customHeight="1">
      <c r="B519" s="253"/>
      <c r="C519" s="254"/>
      <c r="D519" s="287"/>
      <c r="E519" s="253"/>
      <c r="F519" s="254"/>
      <c r="G519" s="254"/>
      <c r="H519" s="256"/>
      <c r="I519" s="253"/>
      <c r="J519" s="254"/>
      <c r="K519" s="254"/>
      <c r="L519" s="256"/>
      <c r="M519" s="253"/>
      <c r="N519" s="288"/>
      <c r="O519" s="289"/>
      <c r="P519" s="289"/>
      <c r="Q519" s="290"/>
      <c r="R519" s="291"/>
      <c r="S519" s="289"/>
      <c r="T519" s="289"/>
      <c r="U519" s="290"/>
      <c r="V519" s="291"/>
      <c r="W519" s="289"/>
      <c r="X519" s="289"/>
      <c r="Y519" s="292"/>
      <c r="Z519" s="293"/>
      <c r="AA519" s="256"/>
      <c r="AB519" s="294"/>
      <c r="AC519" s="254"/>
      <c r="AD519" s="254"/>
      <c r="AE519" s="254"/>
      <c r="AF519" s="256"/>
      <c r="AG519" s="295"/>
      <c r="AH519" s="324"/>
      <c r="AI519" s="56"/>
      <c r="AJ519" s="56"/>
      <c r="AK519" s="56"/>
      <c r="AL519" s="56"/>
      <c r="AM519" s="56"/>
      <c r="AN519" s="56"/>
      <c r="AO519" s="56"/>
      <c r="AP519" s="56"/>
      <c r="AQ519" s="56"/>
    </row>
    <row r="520" ht="22.5" customHeight="1">
      <c r="B520" s="261" t="str">
        <f>IF(ISBLANK(D520), "Missing ID",
IF(CONCATENATE(E520:AG522)="", "Unused",
IF(AND(ISBLANK(E520), ISBLANK(I520)), "Missing Headline and Content",
IF(ISBLANK(M520), "Missing Is True",
IF(AND(M520&lt;&gt;"Yes", M520&lt;&gt;"No"), "Is True must be Yes or No",
IF(AND($AJ$3, NOT(ISBLANK(N520)), NOT(ISNUMBER(N520))), "Changes to Followers for Likes must be a Number",
IF(AND($AK$3, NOT(ISBLANK(O520)), NOT(ISNUMBER(O520))), "Changes to Followers for Disikes must be a Number",
IF(AND($AL$3, NOT(ISBLANK(P520)), NOT(ISNUMBER(P520))), "Changes to Followers for Shares must be a Number",
IF(AND($AM$3, NOT(ISBLANK(Q520)), NOT(ISNUMBER(Q520))), "Changes to Followers for Flags must be a Number",
IF(AND($AJ$3, NOT(ISBLANK(R520)), NOT(ISNUMBER(R520))), "Changes to Credibility for Likes must be a Number",
IF(AND($AK$3, NOT(ISBLANK(S520)), NOT(ISNUMBER(S520))), "Changes to Credibility for Disikes must be a Number",
IF(AND($AL$3, NOT(ISBLANK(T520)), NOT(ISNUMBER(T520))), "Changes to Credibility for Shares must be a Number",
IF(AND($AM$3, NOT(ISBLANK(U520)), NOT(ISNUMBER(U520))), "Changes to Credibility for Flags must be a Number",
IF(AND($AJ$3, NOT(ISBLANK(V520)), NOT(ISNUMBER(V520))), "Number of Likes must be a Number",
IF(AND($AK$3, NOT(ISBLANK(W520)), NOT(ISNUMBER(W520))), "Number of Disikes must be a Number",
IF(AND($AL$3, NOT(ISBLANK(X520)), NOT(ISNUMBER(X520))), "Number of Shares must be a Number",
IF(AND($AM$3, NOT(ISBLANK(Y520)), NOT(ISNUMBER(Y520))), "Number of Flags must be a Number",
IF(AND($AJ$3, NOT(ISBLANK(V520)), V520&lt;0), "Number of Likes cannot be Negative",
IF(AND($AK$3, NOT(ISBLANK(W520)), W520&lt;0), "Number of Disikes cannot be Negative",
IF(AND($AL$3, NOT(ISBLANK(X520)), X520&lt;0), "Number of Shares cannot be Negative",
IF(AND($AM$3, NOT(ISBLANK(Y520)), Y520&lt;0), "Number of Flags cannot be Negative",
IF(AND(CONCATENATE(Z520:AH520)&lt;&gt;"", Z520=""), "Missing 1st Comment Source Name",
IF(AND(CONCATENATE(Z520:AH520)&lt;&gt;"", AB520=""), "Missing 1st Comment Message",
IF(AND($AJ$3, CONCATENATE(Z520:AH520)&lt;&gt;"", AG520=""), "Missing 1st Comment Likes",
IF(AND($AK$3, CONCATENATE(Z520:AH520)&lt;&gt;"", AH520=""), "Missing 1st Comment Dislikes",
IF(AND(CONCATENATE(Z521:AH521)&lt;&gt;"", Z521=""), "Missing 2nd Comment Source Name",
IF(AND(CONCATENATE(Z521:AH521)&lt;&gt;"", AB521=""), "Missing 2nd Comment Message",
IF(AND($AJ$3, CONCATENATE(Z521:AH521)&lt;&gt;"", AG521=""), "Missing 2nd Comment Likes",
IF(AND($AK$3, CONCATENATE(Z521:AH521)&lt;&gt;"", AH521=""), "Missing 2nd Comment Dislikes",
IF(AND(CONCATENATE(Z522:AH522)&lt;&gt;"", Z522=""), "Missing 3rd Comment Source Name",
IF(AND(CONCATENATE(Z522:AH522)&lt;&gt;"", AB522=""), "Missing 3rd Comment Message",
IF(AND($AJ$3, CONCATENATE(Z522:AH522)&lt;&gt;"", AG522=""), "Missing 3rd Comment Likes",
IF(AND($AK$3, CONCATENATE(Z522:AH522)&lt;&gt;"", AH522=""), "Missing 3rd Comment Dislikes", "Valid"
)))))))))))))))))))))))))))))))))</f>
        <v>Unused</v>
      </c>
      <c r="C520" s="246"/>
      <c r="D520" s="297" t="s">
        <v>1397</v>
      </c>
      <c r="E520" s="298"/>
      <c r="F520" s="246"/>
      <c r="G520" s="246"/>
      <c r="H520" s="249"/>
      <c r="I520" s="298"/>
      <c r="J520" s="246"/>
      <c r="K520" s="246"/>
      <c r="L520" s="249"/>
      <c r="M520" s="300"/>
      <c r="N520" s="301"/>
      <c r="O520" s="302"/>
      <c r="P520" s="302"/>
      <c r="Q520" s="303"/>
      <c r="R520" s="304"/>
      <c r="S520" s="302"/>
      <c r="T520" s="302"/>
      <c r="U520" s="303"/>
      <c r="V520" s="304"/>
      <c r="W520" s="302"/>
      <c r="X520" s="302"/>
      <c r="Y520" s="305"/>
      <c r="Z520" s="306"/>
      <c r="AA520" s="249"/>
      <c r="AB520" s="300"/>
      <c r="AC520" s="246"/>
      <c r="AD520" s="246"/>
      <c r="AE520" s="246"/>
      <c r="AF520" s="249"/>
      <c r="AG520" s="307"/>
      <c r="AH520" s="326"/>
      <c r="AI520" s="56"/>
      <c r="AJ520" s="56"/>
      <c r="AK520" s="56"/>
      <c r="AL520" s="56"/>
      <c r="AM520" s="56"/>
      <c r="AN520" s="56"/>
      <c r="AO520" s="56"/>
      <c r="AP520" s="56"/>
      <c r="AQ520" s="56"/>
    </row>
    <row r="521" ht="22.5" customHeight="1">
      <c r="B521" s="277"/>
      <c r="D521" s="309"/>
      <c r="E521" s="277"/>
      <c r="H521" s="273"/>
      <c r="I521" s="277"/>
      <c r="L521" s="273"/>
      <c r="M521" s="277"/>
      <c r="N521" s="279"/>
      <c r="O521" s="280"/>
      <c r="P521" s="280"/>
      <c r="Q521" s="281"/>
      <c r="R521" s="282"/>
      <c r="S521" s="280"/>
      <c r="T521" s="280"/>
      <c r="U521" s="281"/>
      <c r="V521" s="282"/>
      <c r="W521" s="280"/>
      <c r="X521" s="280"/>
      <c r="Y521" s="283"/>
      <c r="Z521" s="310"/>
      <c r="AA521" s="273"/>
      <c r="AB521" s="311"/>
      <c r="AF521" s="273"/>
      <c r="AG521" s="312"/>
      <c r="AH521" s="313"/>
      <c r="AI521" s="56"/>
      <c r="AJ521" s="56"/>
      <c r="AK521" s="56"/>
      <c r="AL521" s="56"/>
      <c r="AM521" s="56"/>
      <c r="AN521" s="56"/>
      <c r="AO521" s="56"/>
      <c r="AP521" s="56"/>
      <c r="AQ521" s="56"/>
    </row>
    <row r="522" ht="22.5" customHeight="1">
      <c r="B522" s="253"/>
      <c r="C522" s="254"/>
      <c r="D522" s="314"/>
      <c r="E522" s="253"/>
      <c r="F522" s="254"/>
      <c r="G522" s="254"/>
      <c r="H522" s="256"/>
      <c r="I522" s="253"/>
      <c r="J522" s="254"/>
      <c r="K522" s="254"/>
      <c r="L522" s="256"/>
      <c r="M522" s="253"/>
      <c r="N522" s="288"/>
      <c r="O522" s="289"/>
      <c r="P522" s="289"/>
      <c r="Q522" s="290"/>
      <c r="R522" s="291"/>
      <c r="S522" s="289"/>
      <c r="T522" s="289"/>
      <c r="U522" s="290"/>
      <c r="V522" s="291"/>
      <c r="W522" s="289"/>
      <c r="X522" s="289"/>
      <c r="Y522" s="292"/>
      <c r="Z522" s="315"/>
      <c r="AA522" s="256"/>
      <c r="AB522" s="316"/>
      <c r="AC522" s="254"/>
      <c r="AD522" s="254"/>
      <c r="AE522" s="254"/>
      <c r="AF522" s="256"/>
      <c r="AG522" s="317"/>
      <c r="AH522" s="318"/>
      <c r="AI522" s="56"/>
      <c r="AJ522" s="56"/>
      <c r="AK522" s="56"/>
      <c r="AL522" s="56"/>
      <c r="AM522" s="56"/>
      <c r="AN522" s="56"/>
      <c r="AO522" s="56"/>
      <c r="AP522" s="56"/>
      <c r="AQ522" s="56"/>
    </row>
    <row r="523" ht="22.5" customHeight="1">
      <c r="B523" s="261" t="str">
        <f>IF(ISBLANK(D523), "Missing ID",
IF(CONCATENATE(E523:AG525)="", "Unused",
IF(AND(ISBLANK(E523), ISBLANK(I523)), "Missing Headline and Content",
IF(ISBLANK(M523), "Missing Is True",
IF(AND(M523&lt;&gt;"Yes", M523&lt;&gt;"No"), "Is True must be Yes or No",
IF(AND($AJ$3, NOT(ISBLANK(N523)), NOT(ISNUMBER(N523))), "Changes to Followers for Likes must be a Number",
IF(AND($AK$3, NOT(ISBLANK(O523)), NOT(ISNUMBER(O523))), "Changes to Followers for Disikes must be a Number",
IF(AND($AL$3, NOT(ISBLANK(P523)), NOT(ISNUMBER(P523))), "Changes to Followers for Shares must be a Number",
IF(AND($AM$3, NOT(ISBLANK(Q523)), NOT(ISNUMBER(Q523))), "Changes to Followers for Flags must be a Number",
IF(AND($AJ$3, NOT(ISBLANK(R523)), NOT(ISNUMBER(R523))), "Changes to Credibility for Likes must be a Number",
IF(AND($AK$3, NOT(ISBLANK(S523)), NOT(ISNUMBER(S523))), "Changes to Credibility for Disikes must be a Number",
IF(AND($AL$3, NOT(ISBLANK(T523)), NOT(ISNUMBER(T523))), "Changes to Credibility for Shares must be a Number",
IF(AND($AM$3, NOT(ISBLANK(U523)), NOT(ISNUMBER(U523))), "Changes to Credibility for Flags must be a Number",
IF(AND($AJ$3, NOT(ISBLANK(V523)), NOT(ISNUMBER(V523))), "Number of Likes must be a Number",
IF(AND($AK$3, NOT(ISBLANK(W523)), NOT(ISNUMBER(W523))), "Number of Disikes must be a Number",
IF(AND($AL$3, NOT(ISBLANK(X523)), NOT(ISNUMBER(X523))), "Number of Shares must be a Number",
IF(AND($AM$3, NOT(ISBLANK(Y523)), NOT(ISNUMBER(Y523))), "Number of Flags must be a Number",
IF(AND($AJ$3, NOT(ISBLANK(V523)), V523&lt;0), "Number of Likes cannot be Negative",
IF(AND($AK$3, NOT(ISBLANK(W523)), W523&lt;0), "Number of Disikes cannot be Negative",
IF(AND($AL$3, NOT(ISBLANK(X523)), X523&lt;0), "Number of Shares cannot be Negative",
IF(AND($AM$3, NOT(ISBLANK(Y523)), Y523&lt;0), "Number of Flags cannot be Negative",
IF(AND(CONCATENATE(Z523:AH523)&lt;&gt;"", Z523=""), "Missing 1st Comment Source Name",
IF(AND(CONCATENATE(Z523:AH523)&lt;&gt;"", AB523=""), "Missing 1st Comment Message",
IF(AND($AJ$3, CONCATENATE(Z523:AH523)&lt;&gt;"", AG523=""), "Missing 1st Comment Likes",
IF(AND($AK$3, CONCATENATE(Z523:AH523)&lt;&gt;"", AH523=""), "Missing 1st Comment Dislikes",
IF(AND(CONCATENATE(Z524:AH524)&lt;&gt;"", Z524=""), "Missing 2nd Comment Source Name",
IF(AND(CONCATENATE(Z524:AH524)&lt;&gt;"", AB524=""), "Missing 2nd Comment Message",
IF(AND($AJ$3, CONCATENATE(Z524:AH524)&lt;&gt;"", AG524=""), "Missing 2nd Comment Likes",
IF(AND($AK$3, CONCATENATE(Z524:AH524)&lt;&gt;"", AH524=""), "Missing 2nd Comment Dislikes",
IF(AND(CONCATENATE(Z525:AH525)&lt;&gt;"", Z525=""), "Missing 3rd Comment Source Name",
IF(AND(CONCATENATE(Z525:AH525)&lt;&gt;"", AB525=""), "Missing 3rd Comment Message",
IF(AND($AJ$3, CONCATENATE(Z525:AH525)&lt;&gt;"", AG525=""), "Missing 3rd Comment Likes",
IF(AND($AK$3, CONCATENATE(Z525:AH525)&lt;&gt;"", AH525=""), "Missing 3rd Comment Dislikes", "Valid"
)))))))))))))))))))))))))))))))))</f>
        <v>Unused</v>
      </c>
      <c r="C523" s="246"/>
      <c r="D523" s="262" t="s">
        <v>1398</v>
      </c>
      <c r="E523" s="263"/>
      <c r="F523" s="246"/>
      <c r="G523" s="246"/>
      <c r="H523" s="249"/>
      <c r="I523" s="263"/>
      <c r="J523" s="246"/>
      <c r="K523" s="246"/>
      <c r="L523" s="249"/>
      <c r="M523" s="265"/>
      <c r="N523" s="319"/>
      <c r="O523" s="320"/>
      <c r="P523" s="320"/>
      <c r="Q523" s="321"/>
      <c r="R523" s="322"/>
      <c r="S523" s="320"/>
      <c r="T523" s="320"/>
      <c r="U523" s="321"/>
      <c r="V523" s="322"/>
      <c r="W523" s="320"/>
      <c r="X523" s="320"/>
      <c r="Y523" s="323"/>
      <c r="Z523" s="271"/>
      <c r="AA523" s="249"/>
      <c r="AB523" s="265"/>
      <c r="AC523" s="246"/>
      <c r="AD523" s="246"/>
      <c r="AE523" s="246"/>
      <c r="AF523" s="249"/>
      <c r="AG523" s="274"/>
      <c r="AH523" s="327"/>
      <c r="AI523" s="56"/>
      <c r="AJ523" s="56"/>
      <c r="AK523" s="56"/>
      <c r="AL523" s="56"/>
      <c r="AM523" s="56"/>
      <c r="AN523" s="56"/>
      <c r="AO523" s="56"/>
      <c r="AP523" s="56"/>
      <c r="AQ523" s="56"/>
    </row>
    <row r="524" ht="22.5" customHeight="1">
      <c r="B524" s="277"/>
      <c r="D524" s="278"/>
      <c r="E524" s="277"/>
      <c r="H524" s="273"/>
      <c r="I524" s="277"/>
      <c r="L524" s="273"/>
      <c r="M524" s="277"/>
      <c r="N524" s="279"/>
      <c r="O524" s="280"/>
      <c r="P524" s="280"/>
      <c r="Q524" s="281"/>
      <c r="R524" s="282"/>
      <c r="S524" s="280"/>
      <c r="T524" s="280"/>
      <c r="U524" s="281"/>
      <c r="V524" s="282"/>
      <c r="W524" s="280"/>
      <c r="X524" s="280"/>
      <c r="Y524" s="283"/>
      <c r="Z524" s="284"/>
      <c r="AA524" s="273"/>
      <c r="AB524" s="272"/>
      <c r="AF524" s="273"/>
      <c r="AG524" s="285"/>
      <c r="AH524" s="325"/>
      <c r="AI524" s="56"/>
      <c r="AJ524" s="56"/>
      <c r="AK524" s="56"/>
      <c r="AL524" s="56"/>
      <c r="AM524" s="56"/>
      <c r="AN524" s="56"/>
      <c r="AO524" s="56"/>
      <c r="AP524" s="56"/>
      <c r="AQ524" s="56"/>
    </row>
    <row r="525" ht="22.5" customHeight="1">
      <c r="B525" s="253"/>
      <c r="C525" s="254"/>
      <c r="D525" s="287"/>
      <c r="E525" s="253"/>
      <c r="F525" s="254"/>
      <c r="G525" s="254"/>
      <c r="H525" s="256"/>
      <c r="I525" s="253"/>
      <c r="J525" s="254"/>
      <c r="K525" s="254"/>
      <c r="L525" s="256"/>
      <c r="M525" s="253"/>
      <c r="N525" s="288"/>
      <c r="O525" s="289"/>
      <c r="P525" s="289"/>
      <c r="Q525" s="290"/>
      <c r="R525" s="291"/>
      <c r="S525" s="289"/>
      <c r="T525" s="289"/>
      <c r="U525" s="290"/>
      <c r="V525" s="291"/>
      <c r="W525" s="289"/>
      <c r="X525" s="289"/>
      <c r="Y525" s="292"/>
      <c r="Z525" s="293"/>
      <c r="AA525" s="256"/>
      <c r="AB525" s="294"/>
      <c r="AC525" s="254"/>
      <c r="AD525" s="254"/>
      <c r="AE525" s="254"/>
      <c r="AF525" s="256"/>
      <c r="AG525" s="295"/>
      <c r="AH525" s="324"/>
      <c r="AI525" s="56"/>
      <c r="AJ525" s="56"/>
      <c r="AK525" s="56"/>
      <c r="AL525" s="56"/>
      <c r="AM525" s="56"/>
      <c r="AN525" s="56"/>
      <c r="AO525" s="56"/>
      <c r="AP525" s="56"/>
      <c r="AQ525" s="56"/>
    </row>
    <row r="526" ht="22.5" customHeight="1">
      <c r="B526" s="261" t="str">
        <f>IF(ISBLANK(D526), "Missing ID",
IF(CONCATENATE(E526:AG528)="", "Unused",
IF(AND(ISBLANK(E526), ISBLANK(I526)), "Missing Headline and Content",
IF(ISBLANK(M526), "Missing Is True",
IF(AND(M526&lt;&gt;"Yes", M526&lt;&gt;"No"), "Is True must be Yes or No",
IF(AND($AJ$3, NOT(ISBLANK(N526)), NOT(ISNUMBER(N526))), "Changes to Followers for Likes must be a Number",
IF(AND($AK$3, NOT(ISBLANK(O526)), NOT(ISNUMBER(O526))), "Changes to Followers for Disikes must be a Number",
IF(AND($AL$3, NOT(ISBLANK(P526)), NOT(ISNUMBER(P526))), "Changes to Followers for Shares must be a Number",
IF(AND($AM$3, NOT(ISBLANK(Q526)), NOT(ISNUMBER(Q526))), "Changes to Followers for Flags must be a Number",
IF(AND($AJ$3, NOT(ISBLANK(R526)), NOT(ISNUMBER(R526))), "Changes to Credibility for Likes must be a Number",
IF(AND($AK$3, NOT(ISBLANK(S526)), NOT(ISNUMBER(S526))), "Changes to Credibility for Disikes must be a Number",
IF(AND($AL$3, NOT(ISBLANK(T526)), NOT(ISNUMBER(T526))), "Changes to Credibility for Shares must be a Number",
IF(AND($AM$3, NOT(ISBLANK(U526)), NOT(ISNUMBER(U526))), "Changes to Credibility for Flags must be a Number",
IF(AND($AJ$3, NOT(ISBLANK(V526)), NOT(ISNUMBER(V526))), "Number of Likes must be a Number",
IF(AND($AK$3, NOT(ISBLANK(W526)), NOT(ISNUMBER(W526))), "Number of Disikes must be a Number",
IF(AND($AL$3, NOT(ISBLANK(X526)), NOT(ISNUMBER(X526))), "Number of Shares must be a Number",
IF(AND($AM$3, NOT(ISBLANK(Y526)), NOT(ISNUMBER(Y526))), "Number of Flags must be a Number",
IF(AND($AJ$3, NOT(ISBLANK(V526)), V526&lt;0), "Number of Likes cannot be Negative",
IF(AND($AK$3, NOT(ISBLANK(W526)), W526&lt;0), "Number of Disikes cannot be Negative",
IF(AND($AL$3, NOT(ISBLANK(X526)), X526&lt;0), "Number of Shares cannot be Negative",
IF(AND($AM$3, NOT(ISBLANK(Y526)), Y526&lt;0), "Number of Flags cannot be Negative",
IF(AND(CONCATENATE(Z526:AH526)&lt;&gt;"", Z526=""), "Missing 1st Comment Source Name",
IF(AND(CONCATENATE(Z526:AH526)&lt;&gt;"", AB526=""), "Missing 1st Comment Message",
IF(AND($AJ$3, CONCATENATE(Z526:AH526)&lt;&gt;"", AG526=""), "Missing 1st Comment Likes",
IF(AND($AK$3, CONCATENATE(Z526:AH526)&lt;&gt;"", AH526=""), "Missing 1st Comment Dislikes",
IF(AND(CONCATENATE(Z527:AH527)&lt;&gt;"", Z527=""), "Missing 2nd Comment Source Name",
IF(AND(CONCATENATE(Z527:AH527)&lt;&gt;"", AB527=""), "Missing 2nd Comment Message",
IF(AND($AJ$3, CONCATENATE(Z527:AH527)&lt;&gt;"", AG527=""), "Missing 2nd Comment Likes",
IF(AND($AK$3, CONCATENATE(Z527:AH527)&lt;&gt;"", AH527=""), "Missing 2nd Comment Dislikes",
IF(AND(CONCATENATE(Z528:AH528)&lt;&gt;"", Z528=""), "Missing 3rd Comment Source Name",
IF(AND(CONCATENATE(Z528:AH528)&lt;&gt;"", AB528=""), "Missing 3rd Comment Message",
IF(AND($AJ$3, CONCATENATE(Z528:AH528)&lt;&gt;"", AG528=""), "Missing 3rd Comment Likes",
IF(AND($AK$3, CONCATENATE(Z528:AH528)&lt;&gt;"", AH528=""), "Missing 3rd Comment Dislikes", "Valid"
)))))))))))))))))))))))))))))))))</f>
        <v>Unused</v>
      </c>
      <c r="C526" s="246"/>
      <c r="D526" s="297" t="s">
        <v>1399</v>
      </c>
      <c r="E526" s="298"/>
      <c r="F526" s="246"/>
      <c r="G526" s="246"/>
      <c r="H526" s="249"/>
      <c r="I526" s="298"/>
      <c r="J526" s="246"/>
      <c r="K526" s="246"/>
      <c r="L526" s="249"/>
      <c r="M526" s="300"/>
      <c r="N526" s="301"/>
      <c r="O526" s="302"/>
      <c r="P526" s="302"/>
      <c r="Q526" s="303"/>
      <c r="R526" s="304"/>
      <c r="S526" s="302"/>
      <c r="T526" s="302"/>
      <c r="U526" s="303"/>
      <c r="V526" s="304"/>
      <c r="W526" s="302"/>
      <c r="X526" s="302"/>
      <c r="Y526" s="305"/>
      <c r="Z526" s="306"/>
      <c r="AA526" s="249"/>
      <c r="AB526" s="300"/>
      <c r="AC526" s="246"/>
      <c r="AD526" s="246"/>
      <c r="AE526" s="246"/>
      <c r="AF526" s="249"/>
      <c r="AG526" s="307"/>
      <c r="AH526" s="326"/>
      <c r="AI526" s="56"/>
      <c r="AJ526" s="56"/>
      <c r="AK526" s="56"/>
      <c r="AL526" s="56"/>
      <c r="AM526" s="56"/>
      <c r="AN526" s="56"/>
      <c r="AO526" s="56"/>
      <c r="AP526" s="56"/>
      <c r="AQ526" s="56"/>
    </row>
    <row r="527" ht="22.5" customHeight="1">
      <c r="B527" s="277"/>
      <c r="D527" s="309"/>
      <c r="E527" s="277"/>
      <c r="H527" s="273"/>
      <c r="I527" s="277"/>
      <c r="L527" s="273"/>
      <c r="M527" s="277"/>
      <c r="N527" s="279"/>
      <c r="O527" s="280"/>
      <c r="P527" s="280"/>
      <c r="Q527" s="281"/>
      <c r="R527" s="282"/>
      <c r="S527" s="280"/>
      <c r="T527" s="280"/>
      <c r="U527" s="281"/>
      <c r="V527" s="282"/>
      <c r="W527" s="280"/>
      <c r="X527" s="280"/>
      <c r="Y527" s="283"/>
      <c r="Z527" s="310"/>
      <c r="AA527" s="273"/>
      <c r="AB527" s="311"/>
      <c r="AF527" s="273"/>
      <c r="AG527" s="312"/>
      <c r="AH527" s="313"/>
      <c r="AI527" s="56"/>
      <c r="AJ527" s="56"/>
      <c r="AK527" s="56"/>
      <c r="AL527" s="56"/>
      <c r="AM527" s="56"/>
      <c r="AN527" s="56"/>
      <c r="AO527" s="56"/>
      <c r="AP527" s="56"/>
      <c r="AQ527" s="56"/>
    </row>
    <row r="528" ht="22.5" customHeight="1">
      <c r="B528" s="253"/>
      <c r="C528" s="254"/>
      <c r="D528" s="314"/>
      <c r="E528" s="253"/>
      <c r="F528" s="254"/>
      <c r="G528" s="254"/>
      <c r="H528" s="256"/>
      <c r="I528" s="253"/>
      <c r="J528" s="254"/>
      <c r="K528" s="254"/>
      <c r="L528" s="256"/>
      <c r="M528" s="253"/>
      <c r="N528" s="288"/>
      <c r="O528" s="289"/>
      <c r="P528" s="289"/>
      <c r="Q528" s="290"/>
      <c r="R528" s="291"/>
      <c r="S528" s="289"/>
      <c r="T528" s="289"/>
      <c r="U528" s="290"/>
      <c r="V528" s="291"/>
      <c r="W528" s="289"/>
      <c r="X528" s="289"/>
      <c r="Y528" s="292"/>
      <c r="Z528" s="315"/>
      <c r="AA528" s="256"/>
      <c r="AB528" s="316"/>
      <c r="AC528" s="254"/>
      <c r="AD528" s="254"/>
      <c r="AE528" s="254"/>
      <c r="AF528" s="256"/>
      <c r="AG528" s="317"/>
      <c r="AH528" s="318"/>
      <c r="AI528" s="56"/>
      <c r="AJ528" s="56"/>
      <c r="AK528" s="56"/>
      <c r="AL528" s="56"/>
      <c r="AM528" s="56"/>
      <c r="AN528" s="56"/>
      <c r="AO528" s="56"/>
      <c r="AP528" s="56"/>
      <c r="AQ528" s="56"/>
    </row>
    <row r="529" ht="22.5" customHeight="1">
      <c r="B529" s="261" t="str">
        <f>IF(ISBLANK(D529), "Missing ID",
IF(CONCATENATE(E529:AG531)="", "Unused",
IF(AND(ISBLANK(E529), ISBLANK(I529)), "Missing Headline and Content",
IF(ISBLANK(M529), "Missing Is True",
IF(AND(M529&lt;&gt;"Yes", M529&lt;&gt;"No"), "Is True must be Yes or No",
IF(AND($AJ$3, NOT(ISBLANK(N529)), NOT(ISNUMBER(N529))), "Changes to Followers for Likes must be a Number",
IF(AND($AK$3, NOT(ISBLANK(O529)), NOT(ISNUMBER(O529))), "Changes to Followers for Disikes must be a Number",
IF(AND($AL$3, NOT(ISBLANK(P529)), NOT(ISNUMBER(P529))), "Changes to Followers for Shares must be a Number",
IF(AND($AM$3, NOT(ISBLANK(Q529)), NOT(ISNUMBER(Q529))), "Changes to Followers for Flags must be a Number",
IF(AND($AJ$3, NOT(ISBLANK(R529)), NOT(ISNUMBER(R529))), "Changes to Credibility for Likes must be a Number",
IF(AND($AK$3, NOT(ISBLANK(S529)), NOT(ISNUMBER(S529))), "Changes to Credibility for Disikes must be a Number",
IF(AND($AL$3, NOT(ISBLANK(T529)), NOT(ISNUMBER(T529))), "Changes to Credibility for Shares must be a Number",
IF(AND($AM$3, NOT(ISBLANK(U529)), NOT(ISNUMBER(U529))), "Changes to Credibility for Flags must be a Number",
IF(AND($AJ$3, NOT(ISBLANK(V529)), NOT(ISNUMBER(V529))), "Number of Likes must be a Number",
IF(AND($AK$3, NOT(ISBLANK(W529)), NOT(ISNUMBER(W529))), "Number of Disikes must be a Number",
IF(AND($AL$3, NOT(ISBLANK(X529)), NOT(ISNUMBER(X529))), "Number of Shares must be a Number",
IF(AND($AM$3, NOT(ISBLANK(Y529)), NOT(ISNUMBER(Y529))), "Number of Flags must be a Number",
IF(AND($AJ$3, NOT(ISBLANK(V529)), V529&lt;0), "Number of Likes cannot be Negative",
IF(AND($AK$3, NOT(ISBLANK(W529)), W529&lt;0), "Number of Disikes cannot be Negative",
IF(AND($AL$3, NOT(ISBLANK(X529)), X529&lt;0), "Number of Shares cannot be Negative",
IF(AND($AM$3, NOT(ISBLANK(Y529)), Y529&lt;0), "Number of Flags cannot be Negative",
IF(AND(CONCATENATE(Z529:AH529)&lt;&gt;"", Z529=""), "Missing 1st Comment Source Name",
IF(AND(CONCATENATE(Z529:AH529)&lt;&gt;"", AB529=""), "Missing 1st Comment Message",
IF(AND($AJ$3, CONCATENATE(Z529:AH529)&lt;&gt;"", AG529=""), "Missing 1st Comment Likes",
IF(AND($AK$3, CONCATENATE(Z529:AH529)&lt;&gt;"", AH529=""), "Missing 1st Comment Dislikes",
IF(AND(CONCATENATE(Z530:AH530)&lt;&gt;"", Z530=""), "Missing 2nd Comment Source Name",
IF(AND(CONCATENATE(Z530:AH530)&lt;&gt;"", AB530=""), "Missing 2nd Comment Message",
IF(AND($AJ$3, CONCATENATE(Z530:AH530)&lt;&gt;"", AG530=""), "Missing 2nd Comment Likes",
IF(AND($AK$3, CONCATENATE(Z530:AH530)&lt;&gt;"", AH530=""), "Missing 2nd Comment Dislikes",
IF(AND(CONCATENATE(Z531:AH531)&lt;&gt;"", Z531=""), "Missing 3rd Comment Source Name",
IF(AND(CONCATENATE(Z531:AH531)&lt;&gt;"", AB531=""), "Missing 3rd Comment Message",
IF(AND($AJ$3, CONCATENATE(Z531:AH531)&lt;&gt;"", AG531=""), "Missing 3rd Comment Likes",
IF(AND($AK$3, CONCATENATE(Z531:AH531)&lt;&gt;"", AH531=""), "Missing 3rd Comment Dislikes", "Valid"
)))))))))))))))))))))))))))))))))</f>
        <v>Unused</v>
      </c>
      <c r="C529" s="246"/>
      <c r="D529" s="262" t="s">
        <v>1400</v>
      </c>
      <c r="E529" s="263"/>
      <c r="F529" s="246"/>
      <c r="G529" s="246"/>
      <c r="H529" s="249"/>
      <c r="I529" s="263"/>
      <c r="J529" s="246"/>
      <c r="K529" s="246"/>
      <c r="L529" s="249"/>
      <c r="M529" s="265"/>
      <c r="N529" s="319"/>
      <c r="O529" s="320"/>
      <c r="P529" s="320"/>
      <c r="Q529" s="321"/>
      <c r="R529" s="322"/>
      <c r="S529" s="320"/>
      <c r="T529" s="320"/>
      <c r="U529" s="321"/>
      <c r="V529" s="322"/>
      <c r="W529" s="320"/>
      <c r="X529" s="320"/>
      <c r="Y529" s="323"/>
      <c r="Z529" s="271"/>
      <c r="AA529" s="249"/>
      <c r="AB529" s="265"/>
      <c r="AC529" s="246"/>
      <c r="AD529" s="246"/>
      <c r="AE529" s="246"/>
      <c r="AF529" s="249"/>
      <c r="AG529" s="274"/>
      <c r="AH529" s="327"/>
      <c r="AI529" s="56"/>
      <c r="AJ529" s="56"/>
      <c r="AK529" s="56"/>
      <c r="AL529" s="56"/>
      <c r="AM529" s="56"/>
      <c r="AN529" s="56"/>
      <c r="AO529" s="56"/>
      <c r="AP529" s="56"/>
      <c r="AQ529" s="56"/>
    </row>
    <row r="530" ht="22.5" customHeight="1">
      <c r="B530" s="277"/>
      <c r="D530" s="278"/>
      <c r="E530" s="277"/>
      <c r="H530" s="273"/>
      <c r="I530" s="277"/>
      <c r="L530" s="273"/>
      <c r="M530" s="277"/>
      <c r="N530" s="279"/>
      <c r="O530" s="280"/>
      <c r="P530" s="280"/>
      <c r="Q530" s="281"/>
      <c r="R530" s="282"/>
      <c r="S530" s="280"/>
      <c r="T530" s="280"/>
      <c r="U530" s="281"/>
      <c r="V530" s="282"/>
      <c r="W530" s="280"/>
      <c r="X530" s="280"/>
      <c r="Y530" s="283"/>
      <c r="Z530" s="284"/>
      <c r="AA530" s="273"/>
      <c r="AB530" s="272"/>
      <c r="AF530" s="273"/>
      <c r="AG530" s="285"/>
      <c r="AH530" s="325"/>
      <c r="AI530" s="56"/>
      <c r="AJ530" s="56"/>
      <c r="AK530" s="56"/>
      <c r="AL530" s="56"/>
      <c r="AM530" s="56"/>
      <c r="AN530" s="56"/>
      <c r="AO530" s="56"/>
      <c r="AP530" s="56"/>
      <c r="AQ530" s="56"/>
    </row>
    <row r="531" ht="22.5" customHeight="1">
      <c r="B531" s="253"/>
      <c r="C531" s="254"/>
      <c r="D531" s="287"/>
      <c r="E531" s="253"/>
      <c r="F531" s="254"/>
      <c r="G531" s="254"/>
      <c r="H531" s="256"/>
      <c r="I531" s="253"/>
      <c r="J531" s="254"/>
      <c r="K531" s="254"/>
      <c r="L531" s="256"/>
      <c r="M531" s="253"/>
      <c r="N531" s="288"/>
      <c r="O531" s="289"/>
      <c r="P531" s="289"/>
      <c r="Q531" s="290"/>
      <c r="R531" s="291"/>
      <c r="S531" s="289"/>
      <c r="T531" s="289"/>
      <c r="U531" s="290"/>
      <c r="V531" s="291"/>
      <c r="W531" s="289"/>
      <c r="X531" s="289"/>
      <c r="Y531" s="292"/>
      <c r="Z531" s="293"/>
      <c r="AA531" s="256"/>
      <c r="AB531" s="294"/>
      <c r="AC531" s="254"/>
      <c r="AD531" s="254"/>
      <c r="AE531" s="254"/>
      <c r="AF531" s="256"/>
      <c r="AG531" s="295"/>
      <c r="AH531" s="324"/>
      <c r="AI531" s="56"/>
      <c r="AJ531" s="56"/>
      <c r="AK531" s="56"/>
      <c r="AL531" s="56"/>
      <c r="AM531" s="56"/>
      <c r="AN531" s="56"/>
      <c r="AO531" s="56"/>
      <c r="AP531" s="56"/>
      <c r="AQ531" s="56"/>
    </row>
    <row r="532" ht="22.5" customHeight="1">
      <c r="B532" s="261" t="str">
        <f>IF(ISBLANK(D532), "Missing ID",
IF(CONCATENATE(E532:AG534)="", "Unused",
IF(AND(ISBLANK(E532), ISBLANK(I532)), "Missing Headline and Content",
IF(ISBLANK(M532), "Missing Is True",
IF(AND(M532&lt;&gt;"Yes", M532&lt;&gt;"No"), "Is True must be Yes or No",
IF(AND($AJ$3, NOT(ISBLANK(N532)), NOT(ISNUMBER(N532))), "Changes to Followers for Likes must be a Number",
IF(AND($AK$3, NOT(ISBLANK(O532)), NOT(ISNUMBER(O532))), "Changes to Followers for Disikes must be a Number",
IF(AND($AL$3, NOT(ISBLANK(P532)), NOT(ISNUMBER(P532))), "Changes to Followers for Shares must be a Number",
IF(AND($AM$3, NOT(ISBLANK(Q532)), NOT(ISNUMBER(Q532))), "Changes to Followers for Flags must be a Number",
IF(AND($AJ$3, NOT(ISBLANK(R532)), NOT(ISNUMBER(R532))), "Changes to Credibility for Likes must be a Number",
IF(AND($AK$3, NOT(ISBLANK(S532)), NOT(ISNUMBER(S532))), "Changes to Credibility for Disikes must be a Number",
IF(AND($AL$3, NOT(ISBLANK(T532)), NOT(ISNUMBER(T532))), "Changes to Credibility for Shares must be a Number",
IF(AND($AM$3, NOT(ISBLANK(U532)), NOT(ISNUMBER(U532))), "Changes to Credibility for Flags must be a Number",
IF(AND($AJ$3, NOT(ISBLANK(V532)), NOT(ISNUMBER(V532))), "Number of Likes must be a Number",
IF(AND($AK$3, NOT(ISBLANK(W532)), NOT(ISNUMBER(W532))), "Number of Disikes must be a Number",
IF(AND($AL$3, NOT(ISBLANK(X532)), NOT(ISNUMBER(X532))), "Number of Shares must be a Number",
IF(AND($AM$3, NOT(ISBLANK(Y532)), NOT(ISNUMBER(Y532))), "Number of Flags must be a Number",
IF(AND($AJ$3, NOT(ISBLANK(V532)), V532&lt;0), "Number of Likes cannot be Negative",
IF(AND($AK$3, NOT(ISBLANK(W532)), W532&lt;0), "Number of Disikes cannot be Negative",
IF(AND($AL$3, NOT(ISBLANK(X532)), X532&lt;0), "Number of Shares cannot be Negative",
IF(AND($AM$3, NOT(ISBLANK(Y532)), Y532&lt;0), "Number of Flags cannot be Negative",
IF(AND(CONCATENATE(Z532:AH532)&lt;&gt;"", Z532=""), "Missing 1st Comment Source Name",
IF(AND(CONCATENATE(Z532:AH532)&lt;&gt;"", AB532=""), "Missing 1st Comment Message",
IF(AND($AJ$3, CONCATENATE(Z532:AH532)&lt;&gt;"", AG532=""), "Missing 1st Comment Likes",
IF(AND($AK$3, CONCATENATE(Z532:AH532)&lt;&gt;"", AH532=""), "Missing 1st Comment Dislikes",
IF(AND(CONCATENATE(Z533:AH533)&lt;&gt;"", Z533=""), "Missing 2nd Comment Source Name",
IF(AND(CONCATENATE(Z533:AH533)&lt;&gt;"", AB533=""), "Missing 2nd Comment Message",
IF(AND($AJ$3, CONCATENATE(Z533:AH533)&lt;&gt;"", AG533=""), "Missing 2nd Comment Likes",
IF(AND($AK$3, CONCATENATE(Z533:AH533)&lt;&gt;"", AH533=""), "Missing 2nd Comment Dislikes",
IF(AND(CONCATENATE(Z534:AH534)&lt;&gt;"", Z534=""), "Missing 3rd Comment Source Name",
IF(AND(CONCATENATE(Z534:AH534)&lt;&gt;"", AB534=""), "Missing 3rd Comment Message",
IF(AND($AJ$3, CONCATENATE(Z534:AH534)&lt;&gt;"", AG534=""), "Missing 3rd Comment Likes",
IF(AND($AK$3, CONCATENATE(Z534:AH534)&lt;&gt;"", AH534=""), "Missing 3rd Comment Dislikes", "Valid"
)))))))))))))))))))))))))))))))))</f>
        <v>Unused</v>
      </c>
      <c r="C532" s="246"/>
      <c r="D532" s="297" t="s">
        <v>1401</v>
      </c>
      <c r="E532" s="298"/>
      <c r="F532" s="246"/>
      <c r="G532" s="246"/>
      <c r="H532" s="249"/>
      <c r="I532" s="298"/>
      <c r="J532" s="246"/>
      <c r="K532" s="246"/>
      <c r="L532" s="249"/>
      <c r="M532" s="300"/>
      <c r="N532" s="301"/>
      <c r="O532" s="302"/>
      <c r="P532" s="302"/>
      <c r="Q532" s="303"/>
      <c r="R532" s="304"/>
      <c r="S532" s="302"/>
      <c r="T532" s="302"/>
      <c r="U532" s="303"/>
      <c r="V532" s="304"/>
      <c r="W532" s="302"/>
      <c r="X532" s="302"/>
      <c r="Y532" s="305"/>
      <c r="Z532" s="306"/>
      <c r="AA532" s="249"/>
      <c r="AB532" s="300"/>
      <c r="AC532" s="246"/>
      <c r="AD532" s="246"/>
      <c r="AE532" s="246"/>
      <c r="AF532" s="249"/>
      <c r="AG532" s="307"/>
      <c r="AH532" s="326"/>
      <c r="AI532" s="56"/>
      <c r="AJ532" s="56"/>
      <c r="AK532" s="56"/>
      <c r="AL532" s="56"/>
      <c r="AM532" s="56"/>
      <c r="AN532" s="56"/>
      <c r="AO532" s="56"/>
      <c r="AP532" s="56"/>
      <c r="AQ532" s="56"/>
    </row>
    <row r="533" ht="22.5" customHeight="1">
      <c r="B533" s="277"/>
      <c r="D533" s="309"/>
      <c r="E533" s="277"/>
      <c r="H533" s="273"/>
      <c r="I533" s="277"/>
      <c r="L533" s="273"/>
      <c r="M533" s="277"/>
      <c r="N533" s="279"/>
      <c r="O533" s="280"/>
      <c r="P533" s="280"/>
      <c r="Q533" s="281"/>
      <c r="R533" s="282"/>
      <c r="S533" s="280"/>
      <c r="T533" s="280"/>
      <c r="U533" s="281"/>
      <c r="V533" s="282"/>
      <c r="W533" s="280"/>
      <c r="X533" s="280"/>
      <c r="Y533" s="283"/>
      <c r="Z533" s="310"/>
      <c r="AA533" s="273"/>
      <c r="AB533" s="311"/>
      <c r="AF533" s="273"/>
      <c r="AG533" s="312"/>
      <c r="AH533" s="313"/>
      <c r="AI533" s="56"/>
      <c r="AJ533" s="56"/>
      <c r="AK533" s="56"/>
      <c r="AL533" s="56"/>
      <c r="AM533" s="56"/>
      <c r="AN533" s="56"/>
      <c r="AO533" s="56"/>
      <c r="AP533" s="56"/>
      <c r="AQ533" s="56"/>
    </row>
    <row r="534" ht="22.5" customHeight="1">
      <c r="B534" s="253"/>
      <c r="C534" s="254"/>
      <c r="D534" s="314"/>
      <c r="E534" s="253"/>
      <c r="F534" s="254"/>
      <c r="G534" s="254"/>
      <c r="H534" s="256"/>
      <c r="I534" s="253"/>
      <c r="J534" s="254"/>
      <c r="K534" s="254"/>
      <c r="L534" s="256"/>
      <c r="M534" s="253"/>
      <c r="N534" s="288"/>
      <c r="O534" s="289"/>
      <c r="P534" s="289"/>
      <c r="Q534" s="290"/>
      <c r="R534" s="291"/>
      <c r="S534" s="289"/>
      <c r="T534" s="289"/>
      <c r="U534" s="290"/>
      <c r="V534" s="291"/>
      <c r="W534" s="289"/>
      <c r="X534" s="289"/>
      <c r="Y534" s="292"/>
      <c r="Z534" s="315"/>
      <c r="AA534" s="256"/>
      <c r="AB534" s="316"/>
      <c r="AC534" s="254"/>
      <c r="AD534" s="254"/>
      <c r="AE534" s="254"/>
      <c r="AF534" s="256"/>
      <c r="AG534" s="317"/>
      <c r="AH534" s="318"/>
      <c r="AI534" s="56"/>
      <c r="AJ534" s="56"/>
      <c r="AK534" s="56"/>
      <c r="AL534" s="56"/>
      <c r="AM534" s="56"/>
      <c r="AN534" s="56"/>
      <c r="AO534" s="56"/>
      <c r="AP534" s="56"/>
      <c r="AQ534" s="56"/>
    </row>
    <row r="535" ht="22.5" customHeight="1">
      <c r="B535" s="261" t="str">
        <f>IF(ISBLANK(D535), "Missing ID",
IF(CONCATENATE(E535:AG537)="", "Unused",
IF(AND(ISBLANK(E535), ISBLANK(I535)), "Missing Headline and Content",
IF(ISBLANK(M535), "Missing Is True",
IF(AND(M535&lt;&gt;"Yes", M535&lt;&gt;"No"), "Is True must be Yes or No",
IF(AND($AJ$3, NOT(ISBLANK(N535)), NOT(ISNUMBER(N535))), "Changes to Followers for Likes must be a Number",
IF(AND($AK$3, NOT(ISBLANK(O535)), NOT(ISNUMBER(O535))), "Changes to Followers for Disikes must be a Number",
IF(AND($AL$3, NOT(ISBLANK(P535)), NOT(ISNUMBER(P535))), "Changes to Followers for Shares must be a Number",
IF(AND($AM$3, NOT(ISBLANK(Q535)), NOT(ISNUMBER(Q535))), "Changes to Followers for Flags must be a Number",
IF(AND($AJ$3, NOT(ISBLANK(R535)), NOT(ISNUMBER(R535))), "Changes to Credibility for Likes must be a Number",
IF(AND($AK$3, NOT(ISBLANK(S535)), NOT(ISNUMBER(S535))), "Changes to Credibility for Disikes must be a Number",
IF(AND($AL$3, NOT(ISBLANK(T535)), NOT(ISNUMBER(T535))), "Changes to Credibility for Shares must be a Number",
IF(AND($AM$3, NOT(ISBLANK(U535)), NOT(ISNUMBER(U535))), "Changes to Credibility for Flags must be a Number",
IF(AND($AJ$3, NOT(ISBLANK(V535)), NOT(ISNUMBER(V535))), "Number of Likes must be a Number",
IF(AND($AK$3, NOT(ISBLANK(W535)), NOT(ISNUMBER(W535))), "Number of Disikes must be a Number",
IF(AND($AL$3, NOT(ISBLANK(X535)), NOT(ISNUMBER(X535))), "Number of Shares must be a Number",
IF(AND($AM$3, NOT(ISBLANK(Y535)), NOT(ISNUMBER(Y535))), "Number of Flags must be a Number",
IF(AND($AJ$3, NOT(ISBLANK(V535)), V535&lt;0), "Number of Likes cannot be Negative",
IF(AND($AK$3, NOT(ISBLANK(W535)), W535&lt;0), "Number of Disikes cannot be Negative",
IF(AND($AL$3, NOT(ISBLANK(X535)), X535&lt;0), "Number of Shares cannot be Negative",
IF(AND($AM$3, NOT(ISBLANK(Y535)), Y535&lt;0), "Number of Flags cannot be Negative",
IF(AND(CONCATENATE(Z535:AH535)&lt;&gt;"", Z535=""), "Missing 1st Comment Source Name",
IF(AND(CONCATENATE(Z535:AH535)&lt;&gt;"", AB535=""), "Missing 1st Comment Message",
IF(AND($AJ$3, CONCATENATE(Z535:AH535)&lt;&gt;"", AG535=""), "Missing 1st Comment Likes",
IF(AND($AK$3, CONCATENATE(Z535:AH535)&lt;&gt;"", AH535=""), "Missing 1st Comment Dislikes",
IF(AND(CONCATENATE(Z536:AH536)&lt;&gt;"", Z536=""), "Missing 2nd Comment Source Name",
IF(AND(CONCATENATE(Z536:AH536)&lt;&gt;"", AB536=""), "Missing 2nd Comment Message",
IF(AND($AJ$3, CONCATENATE(Z536:AH536)&lt;&gt;"", AG536=""), "Missing 2nd Comment Likes",
IF(AND($AK$3, CONCATENATE(Z536:AH536)&lt;&gt;"", AH536=""), "Missing 2nd Comment Dislikes",
IF(AND(CONCATENATE(Z537:AH537)&lt;&gt;"", Z537=""), "Missing 3rd Comment Source Name",
IF(AND(CONCATENATE(Z537:AH537)&lt;&gt;"", AB537=""), "Missing 3rd Comment Message",
IF(AND($AJ$3, CONCATENATE(Z537:AH537)&lt;&gt;"", AG537=""), "Missing 3rd Comment Likes",
IF(AND($AK$3, CONCATENATE(Z537:AH537)&lt;&gt;"", AH537=""), "Missing 3rd Comment Dislikes", "Valid"
)))))))))))))))))))))))))))))))))</f>
        <v>Unused</v>
      </c>
      <c r="C535" s="246"/>
      <c r="D535" s="262" t="s">
        <v>1402</v>
      </c>
      <c r="E535" s="263"/>
      <c r="F535" s="246"/>
      <c r="G535" s="246"/>
      <c r="H535" s="249"/>
      <c r="I535" s="263"/>
      <c r="J535" s="246"/>
      <c r="K535" s="246"/>
      <c r="L535" s="249"/>
      <c r="M535" s="265"/>
      <c r="N535" s="319"/>
      <c r="O535" s="320"/>
      <c r="P535" s="320"/>
      <c r="Q535" s="321"/>
      <c r="R535" s="322"/>
      <c r="S535" s="320"/>
      <c r="T535" s="320"/>
      <c r="U535" s="321"/>
      <c r="V535" s="322"/>
      <c r="W535" s="320"/>
      <c r="X535" s="320"/>
      <c r="Y535" s="323"/>
      <c r="Z535" s="271"/>
      <c r="AA535" s="249"/>
      <c r="AB535" s="265"/>
      <c r="AC535" s="246"/>
      <c r="AD535" s="246"/>
      <c r="AE535" s="246"/>
      <c r="AF535" s="249"/>
      <c r="AG535" s="274"/>
      <c r="AH535" s="327"/>
      <c r="AI535" s="56"/>
      <c r="AJ535" s="56"/>
      <c r="AK535" s="56"/>
      <c r="AL535" s="56"/>
      <c r="AM535" s="56"/>
      <c r="AN535" s="56"/>
      <c r="AO535" s="56"/>
      <c r="AP535" s="56"/>
      <c r="AQ535" s="56"/>
    </row>
    <row r="536" ht="22.5" customHeight="1">
      <c r="B536" s="277"/>
      <c r="D536" s="278"/>
      <c r="E536" s="277"/>
      <c r="H536" s="273"/>
      <c r="I536" s="277"/>
      <c r="L536" s="273"/>
      <c r="M536" s="277"/>
      <c r="N536" s="279"/>
      <c r="O536" s="280"/>
      <c r="P536" s="280"/>
      <c r="Q536" s="281"/>
      <c r="R536" s="282"/>
      <c r="S536" s="280"/>
      <c r="T536" s="280"/>
      <c r="U536" s="281"/>
      <c r="V536" s="282"/>
      <c r="W536" s="280"/>
      <c r="X536" s="280"/>
      <c r="Y536" s="283"/>
      <c r="Z536" s="284"/>
      <c r="AA536" s="273"/>
      <c r="AB536" s="272"/>
      <c r="AF536" s="273"/>
      <c r="AG536" s="285"/>
      <c r="AH536" s="325"/>
      <c r="AI536" s="56"/>
      <c r="AJ536" s="56"/>
      <c r="AK536" s="56"/>
      <c r="AL536" s="56"/>
      <c r="AM536" s="56"/>
      <c r="AN536" s="56"/>
      <c r="AO536" s="56"/>
      <c r="AP536" s="56"/>
      <c r="AQ536" s="56"/>
    </row>
    <row r="537" ht="22.5" customHeight="1">
      <c r="B537" s="253"/>
      <c r="C537" s="254"/>
      <c r="D537" s="287"/>
      <c r="E537" s="253"/>
      <c r="F537" s="254"/>
      <c r="G537" s="254"/>
      <c r="H537" s="256"/>
      <c r="I537" s="253"/>
      <c r="J537" s="254"/>
      <c r="K537" s="254"/>
      <c r="L537" s="256"/>
      <c r="M537" s="253"/>
      <c r="N537" s="288"/>
      <c r="O537" s="289"/>
      <c r="P537" s="289"/>
      <c r="Q537" s="290"/>
      <c r="R537" s="291"/>
      <c r="S537" s="289"/>
      <c r="T537" s="289"/>
      <c r="U537" s="290"/>
      <c r="V537" s="291"/>
      <c r="W537" s="289"/>
      <c r="X537" s="289"/>
      <c r="Y537" s="292"/>
      <c r="Z537" s="293"/>
      <c r="AA537" s="256"/>
      <c r="AB537" s="294"/>
      <c r="AC537" s="254"/>
      <c r="AD537" s="254"/>
      <c r="AE537" s="254"/>
      <c r="AF537" s="256"/>
      <c r="AG537" s="295"/>
      <c r="AH537" s="324"/>
      <c r="AI537" s="56"/>
      <c r="AJ537" s="56"/>
      <c r="AK537" s="56"/>
      <c r="AL537" s="56"/>
      <c r="AM537" s="56"/>
      <c r="AN537" s="56"/>
      <c r="AO537" s="56"/>
      <c r="AP537" s="56"/>
      <c r="AQ537" s="56"/>
    </row>
    <row r="538" ht="22.5" customHeight="1">
      <c r="B538" s="261" t="str">
        <f>IF(ISBLANK(D538), "Missing ID",
IF(CONCATENATE(E538:AG540)="", "Unused",
IF(AND(ISBLANK(E538), ISBLANK(I538)), "Missing Headline and Content",
IF(ISBLANK(M538), "Missing Is True",
IF(AND(M538&lt;&gt;"Yes", M538&lt;&gt;"No"), "Is True must be Yes or No",
IF(AND($AJ$3, NOT(ISBLANK(N538)), NOT(ISNUMBER(N538))), "Changes to Followers for Likes must be a Number",
IF(AND($AK$3, NOT(ISBLANK(O538)), NOT(ISNUMBER(O538))), "Changes to Followers for Disikes must be a Number",
IF(AND($AL$3, NOT(ISBLANK(P538)), NOT(ISNUMBER(P538))), "Changes to Followers for Shares must be a Number",
IF(AND($AM$3, NOT(ISBLANK(Q538)), NOT(ISNUMBER(Q538))), "Changes to Followers for Flags must be a Number",
IF(AND($AJ$3, NOT(ISBLANK(R538)), NOT(ISNUMBER(R538))), "Changes to Credibility for Likes must be a Number",
IF(AND($AK$3, NOT(ISBLANK(S538)), NOT(ISNUMBER(S538))), "Changes to Credibility for Disikes must be a Number",
IF(AND($AL$3, NOT(ISBLANK(T538)), NOT(ISNUMBER(T538))), "Changes to Credibility for Shares must be a Number",
IF(AND($AM$3, NOT(ISBLANK(U538)), NOT(ISNUMBER(U538))), "Changes to Credibility for Flags must be a Number",
IF(AND($AJ$3, NOT(ISBLANK(V538)), NOT(ISNUMBER(V538))), "Number of Likes must be a Number",
IF(AND($AK$3, NOT(ISBLANK(W538)), NOT(ISNUMBER(W538))), "Number of Disikes must be a Number",
IF(AND($AL$3, NOT(ISBLANK(X538)), NOT(ISNUMBER(X538))), "Number of Shares must be a Number",
IF(AND($AM$3, NOT(ISBLANK(Y538)), NOT(ISNUMBER(Y538))), "Number of Flags must be a Number",
IF(AND($AJ$3, NOT(ISBLANK(V538)), V538&lt;0), "Number of Likes cannot be Negative",
IF(AND($AK$3, NOT(ISBLANK(W538)), W538&lt;0), "Number of Disikes cannot be Negative",
IF(AND($AL$3, NOT(ISBLANK(X538)), X538&lt;0), "Number of Shares cannot be Negative",
IF(AND($AM$3, NOT(ISBLANK(Y538)), Y538&lt;0), "Number of Flags cannot be Negative",
IF(AND(CONCATENATE(Z538:AH538)&lt;&gt;"", Z538=""), "Missing 1st Comment Source Name",
IF(AND(CONCATENATE(Z538:AH538)&lt;&gt;"", AB538=""), "Missing 1st Comment Message",
IF(AND($AJ$3, CONCATENATE(Z538:AH538)&lt;&gt;"", AG538=""), "Missing 1st Comment Likes",
IF(AND($AK$3, CONCATENATE(Z538:AH538)&lt;&gt;"", AH538=""), "Missing 1st Comment Dislikes",
IF(AND(CONCATENATE(Z539:AH539)&lt;&gt;"", Z539=""), "Missing 2nd Comment Source Name",
IF(AND(CONCATENATE(Z539:AH539)&lt;&gt;"", AB539=""), "Missing 2nd Comment Message",
IF(AND($AJ$3, CONCATENATE(Z539:AH539)&lt;&gt;"", AG539=""), "Missing 2nd Comment Likes",
IF(AND($AK$3, CONCATENATE(Z539:AH539)&lt;&gt;"", AH539=""), "Missing 2nd Comment Dislikes",
IF(AND(CONCATENATE(Z540:AH540)&lt;&gt;"", Z540=""), "Missing 3rd Comment Source Name",
IF(AND(CONCATENATE(Z540:AH540)&lt;&gt;"", AB540=""), "Missing 3rd Comment Message",
IF(AND($AJ$3, CONCATENATE(Z540:AH540)&lt;&gt;"", AG540=""), "Missing 3rd Comment Likes",
IF(AND($AK$3, CONCATENATE(Z540:AH540)&lt;&gt;"", AH540=""), "Missing 3rd Comment Dislikes", "Valid"
)))))))))))))))))))))))))))))))))</f>
        <v>Unused</v>
      </c>
      <c r="C538" s="246"/>
      <c r="D538" s="297" t="s">
        <v>1403</v>
      </c>
      <c r="E538" s="298"/>
      <c r="F538" s="246"/>
      <c r="G538" s="246"/>
      <c r="H538" s="249"/>
      <c r="I538" s="298"/>
      <c r="J538" s="246"/>
      <c r="K538" s="246"/>
      <c r="L538" s="249"/>
      <c r="M538" s="300"/>
      <c r="N538" s="301"/>
      <c r="O538" s="302"/>
      <c r="P538" s="302"/>
      <c r="Q538" s="303"/>
      <c r="R538" s="304"/>
      <c r="S538" s="302"/>
      <c r="T538" s="302"/>
      <c r="U538" s="303"/>
      <c r="V538" s="304"/>
      <c r="W538" s="302"/>
      <c r="X538" s="302"/>
      <c r="Y538" s="305"/>
      <c r="Z538" s="306"/>
      <c r="AA538" s="249"/>
      <c r="AB538" s="300"/>
      <c r="AC538" s="246"/>
      <c r="AD538" s="246"/>
      <c r="AE538" s="246"/>
      <c r="AF538" s="249"/>
      <c r="AG538" s="307"/>
      <c r="AH538" s="326"/>
      <c r="AI538" s="56"/>
      <c r="AJ538" s="56"/>
      <c r="AK538" s="56"/>
      <c r="AL538" s="56"/>
      <c r="AM538" s="56"/>
      <c r="AN538" s="56"/>
      <c r="AO538" s="56"/>
      <c r="AP538" s="56"/>
      <c r="AQ538" s="56"/>
    </row>
    <row r="539" ht="22.5" customHeight="1">
      <c r="B539" s="277"/>
      <c r="D539" s="309"/>
      <c r="E539" s="277"/>
      <c r="H539" s="273"/>
      <c r="I539" s="277"/>
      <c r="L539" s="273"/>
      <c r="M539" s="277"/>
      <c r="N539" s="279"/>
      <c r="O539" s="280"/>
      <c r="P539" s="280"/>
      <c r="Q539" s="281"/>
      <c r="R539" s="282"/>
      <c r="S539" s="280"/>
      <c r="T539" s="280"/>
      <c r="U539" s="281"/>
      <c r="V539" s="282"/>
      <c r="W539" s="280"/>
      <c r="X539" s="280"/>
      <c r="Y539" s="283"/>
      <c r="Z539" s="310"/>
      <c r="AA539" s="273"/>
      <c r="AB539" s="311"/>
      <c r="AF539" s="273"/>
      <c r="AG539" s="312"/>
      <c r="AH539" s="313"/>
      <c r="AI539" s="56"/>
      <c r="AJ539" s="56"/>
      <c r="AK539" s="56"/>
      <c r="AL539" s="56"/>
      <c r="AM539" s="56"/>
      <c r="AN539" s="56"/>
      <c r="AO539" s="56"/>
      <c r="AP539" s="56"/>
      <c r="AQ539" s="56"/>
    </row>
    <row r="540" ht="22.5" customHeight="1">
      <c r="B540" s="253"/>
      <c r="C540" s="254"/>
      <c r="D540" s="314"/>
      <c r="E540" s="253"/>
      <c r="F540" s="254"/>
      <c r="G540" s="254"/>
      <c r="H540" s="256"/>
      <c r="I540" s="253"/>
      <c r="J540" s="254"/>
      <c r="K540" s="254"/>
      <c r="L540" s="256"/>
      <c r="M540" s="253"/>
      <c r="N540" s="288"/>
      <c r="O540" s="289"/>
      <c r="P540" s="289"/>
      <c r="Q540" s="290"/>
      <c r="R540" s="291"/>
      <c r="S540" s="289"/>
      <c r="T540" s="289"/>
      <c r="U540" s="290"/>
      <c r="V540" s="291"/>
      <c r="W540" s="289"/>
      <c r="X540" s="289"/>
      <c r="Y540" s="292"/>
      <c r="Z540" s="315"/>
      <c r="AA540" s="256"/>
      <c r="AB540" s="316"/>
      <c r="AC540" s="254"/>
      <c r="AD540" s="254"/>
      <c r="AE540" s="254"/>
      <c r="AF540" s="256"/>
      <c r="AG540" s="317"/>
      <c r="AH540" s="318"/>
      <c r="AI540" s="56"/>
      <c r="AJ540" s="56"/>
      <c r="AK540" s="56"/>
      <c r="AL540" s="56"/>
      <c r="AM540" s="56"/>
      <c r="AN540" s="56"/>
      <c r="AO540" s="56"/>
      <c r="AP540" s="56"/>
      <c r="AQ540" s="56"/>
    </row>
    <row r="541" ht="22.5" customHeight="1">
      <c r="B541" s="261" t="str">
        <f>IF(ISBLANK(D541), "Missing ID",
IF(CONCATENATE(E541:AG543)="", "Unused",
IF(AND(ISBLANK(E541), ISBLANK(I541)), "Missing Headline and Content",
IF(ISBLANK(M541), "Missing Is True",
IF(AND(M541&lt;&gt;"Yes", M541&lt;&gt;"No"), "Is True must be Yes or No",
IF(AND($AJ$3, NOT(ISBLANK(N541)), NOT(ISNUMBER(N541))), "Changes to Followers for Likes must be a Number",
IF(AND($AK$3, NOT(ISBLANK(O541)), NOT(ISNUMBER(O541))), "Changes to Followers for Disikes must be a Number",
IF(AND($AL$3, NOT(ISBLANK(P541)), NOT(ISNUMBER(P541))), "Changes to Followers for Shares must be a Number",
IF(AND($AM$3, NOT(ISBLANK(Q541)), NOT(ISNUMBER(Q541))), "Changes to Followers for Flags must be a Number",
IF(AND($AJ$3, NOT(ISBLANK(R541)), NOT(ISNUMBER(R541))), "Changes to Credibility for Likes must be a Number",
IF(AND($AK$3, NOT(ISBLANK(S541)), NOT(ISNUMBER(S541))), "Changes to Credibility for Disikes must be a Number",
IF(AND($AL$3, NOT(ISBLANK(T541)), NOT(ISNUMBER(T541))), "Changes to Credibility for Shares must be a Number",
IF(AND($AM$3, NOT(ISBLANK(U541)), NOT(ISNUMBER(U541))), "Changes to Credibility for Flags must be a Number",
IF(AND($AJ$3, NOT(ISBLANK(V541)), NOT(ISNUMBER(V541))), "Number of Likes must be a Number",
IF(AND($AK$3, NOT(ISBLANK(W541)), NOT(ISNUMBER(W541))), "Number of Disikes must be a Number",
IF(AND($AL$3, NOT(ISBLANK(X541)), NOT(ISNUMBER(X541))), "Number of Shares must be a Number",
IF(AND($AM$3, NOT(ISBLANK(Y541)), NOT(ISNUMBER(Y541))), "Number of Flags must be a Number",
IF(AND($AJ$3, NOT(ISBLANK(V541)), V541&lt;0), "Number of Likes cannot be Negative",
IF(AND($AK$3, NOT(ISBLANK(W541)), W541&lt;0), "Number of Disikes cannot be Negative",
IF(AND($AL$3, NOT(ISBLANK(X541)), X541&lt;0), "Number of Shares cannot be Negative",
IF(AND($AM$3, NOT(ISBLANK(Y541)), Y541&lt;0), "Number of Flags cannot be Negative",
IF(AND(CONCATENATE(Z541:AH541)&lt;&gt;"", Z541=""), "Missing 1st Comment Source Name",
IF(AND(CONCATENATE(Z541:AH541)&lt;&gt;"", AB541=""), "Missing 1st Comment Message",
IF(AND($AJ$3, CONCATENATE(Z541:AH541)&lt;&gt;"", AG541=""), "Missing 1st Comment Likes",
IF(AND($AK$3, CONCATENATE(Z541:AH541)&lt;&gt;"", AH541=""), "Missing 1st Comment Dislikes",
IF(AND(CONCATENATE(Z542:AH542)&lt;&gt;"", Z542=""), "Missing 2nd Comment Source Name",
IF(AND(CONCATENATE(Z542:AH542)&lt;&gt;"", AB542=""), "Missing 2nd Comment Message",
IF(AND($AJ$3, CONCATENATE(Z542:AH542)&lt;&gt;"", AG542=""), "Missing 2nd Comment Likes",
IF(AND($AK$3, CONCATENATE(Z542:AH542)&lt;&gt;"", AH542=""), "Missing 2nd Comment Dislikes",
IF(AND(CONCATENATE(Z543:AH543)&lt;&gt;"", Z543=""), "Missing 3rd Comment Source Name",
IF(AND(CONCATENATE(Z543:AH543)&lt;&gt;"", AB543=""), "Missing 3rd Comment Message",
IF(AND($AJ$3, CONCATENATE(Z543:AH543)&lt;&gt;"", AG543=""), "Missing 3rd Comment Likes",
IF(AND($AK$3, CONCATENATE(Z543:AH543)&lt;&gt;"", AH543=""), "Missing 3rd Comment Dislikes", "Valid"
)))))))))))))))))))))))))))))))))</f>
        <v>Unused</v>
      </c>
      <c r="C541" s="246"/>
      <c r="D541" s="262" t="s">
        <v>1404</v>
      </c>
      <c r="E541" s="263"/>
      <c r="F541" s="246"/>
      <c r="G541" s="246"/>
      <c r="H541" s="249"/>
      <c r="I541" s="263"/>
      <c r="J541" s="246"/>
      <c r="K541" s="246"/>
      <c r="L541" s="249"/>
      <c r="M541" s="265"/>
      <c r="N541" s="319"/>
      <c r="O541" s="320"/>
      <c r="P541" s="320"/>
      <c r="Q541" s="321"/>
      <c r="R541" s="322"/>
      <c r="S541" s="320"/>
      <c r="T541" s="320"/>
      <c r="U541" s="321"/>
      <c r="V541" s="322"/>
      <c r="W541" s="320"/>
      <c r="X541" s="320"/>
      <c r="Y541" s="323"/>
      <c r="Z541" s="271"/>
      <c r="AA541" s="249"/>
      <c r="AB541" s="265"/>
      <c r="AC541" s="246"/>
      <c r="AD541" s="246"/>
      <c r="AE541" s="246"/>
      <c r="AF541" s="249"/>
      <c r="AG541" s="274"/>
      <c r="AH541" s="327"/>
      <c r="AI541" s="56"/>
      <c r="AJ541" s="56"/>
      <c r="AK541" s="56"/>
      <c r="AL541" s="56"/>
      <c r="AM541" s="56"/>
      <c r="AN541" s="56"/>
      <c r="AO541" s="56"/>
      <c r="AP541" s="56"/>
      <c r="AQ541" s="56"/>
    </row>
    <row r="542" ht="22.5" customHeight="1">
      <c r="B542" s="277"/>
      <c r="D542" s="278"/>
      <c r="E542" s="277"/>
      <c r="H542" s="273"/>
      <c r="I542" s="277"/>
      <c r="L542" s="273"/>
      <c r="M542" s="277"/>
      <c r="N542" s="279"/>
      <c r="O542" s="280"/>
      <c r="P542" s="280"/>
      <c r="Q542" s="281"/>
      <c r="R542" s="282"/>
      <c r="S542" s="280"/>
      <c r="T542" s="280"/>
      <c r="U542" s="281"/>
      <c r="V542" s="282"/>
      <c r="W542" s="280"/>
      <c r="X542" s="280"/>
      <c r="Y542" s="283"/>
      <c r="Z542" s="284"/>
      <c r="AA542" s="273"/>
      <c r="AB542" s="272"/>
      <c r="AF542" s="273"/>
      <c r="AG542" s="285"/>
      <c r="AH542" s="325"/>
      <c r="AI542" s="56"/>
      <c r="AJ542" s="56"/>
      <c r="AK542" s="56"/>
      <c r="AL542" s="56"/>
      <c r="AM542" s="56"/>
      <c r="AN542" s="56"/>
      <c r="AO542" s="56"/>
      <c r="AP542" s="56"/>
      <c r="AQ542" s="56"/>
    </row>
    <row r="543" ht="22.5" customHeight="1">
      <c r="B543" s="253"/>
      <c r="C543" s="254"/>
      <c r="D543" s="287"/>
      <c r="E543" s="253"/>
      <c r="F543" s="254"/>
      <c r="G543" s="254"/>
      <c r="H543" s="256"/>
      <c r="I543" s="253"/>
      <c r="J543" s="254"/>
      <c r="K543" s="254"/>
      <c r="L543" s="256"/>
      <c r="M543" s="253"/>
      <c r="N543" s="288"/>
      <c r="O543" s="289"/>
      <c r="P543" s="289"/>
      <c r="Q543" s="290"/>
      <c r="R543" s="291"/>
      <c r="S543" s="289"/>
      <c r="T543" s="289"/>
      <c r="U543" s="290"/>
      <c r="V543" s="291"/>
      <c r="W543" s="289"/>
      <c r="X543" s="289"/>
      <c r="Y543" s="292"/>
      <c r="Z543" s="293"/>
      <c r="AA543" s="256"/>
      <c r="AB543" s="294"/>
      <c r="AC543" s="254"/>
      <c r="AD543" s="254"/>
      <c r="AE543" s="254"/>
      <c r="AF543" s="256"/>
      <c r="AG543" s="295"/>
      <c r="AH543" s="324"/>
      <c r="AI543" s="56"/>
      <c r="AJ543" s="56"/>
      <c r="AK543" s="56"/>
      <c r="AL543" s="56"/>
      <c r="AM543" s="56"/>
      <c r="AN543" s="56"/>
      <c r="AO543" s="56"/>
      <c r="AP543" s="56"/>
      <c r="AQ543" s="56"/>
    </row>
    <row r="544" ht="22.5" customHeight="1">
      <c r="B544" s="261" t="str">
        <f>IF(ISBLANK(D544), "Missing ID",
IF(CONCATENATE(E544:AG546)="", "Unused",
IF(AND(ISBLANK(E544), ISBLANK(I544)), "Missing Headline and Content",
IF(ISBLANK(M544), "Missing Is True",
IF(AND(M544&lt;&gt;"Yes", M544&lt;&gt;"No"), "Is True must be Yes or No",
IF(AND($AJ$3, NOT(ISBLANK(N544)), NOT(ISNUMBER(N544))), "Changes to Followers for Likes must be a Number",
IF(AND($AK$3, NOT(ISBLANK(O544)), NOT(ISNUMBER(O544))), "Changes to Followers for Disikes must be a Number",
IF(AND($AL$3, NOT(ISBLANK(P544)), NOT(ISNUMBER(P544))), "Changes to Followers for Shares must be a Number",
IF(AND($AM$3, NOT(ISBLANK(Q544)), NOT(ISNUMBER(Q544))), "Changes to Followers for Flags must be a Number",
IF(AND($AJ$3, NOT(ISBLANK(R544)), NOT(ISNUMBER(R544))), "Changes to Credibility for Likes must be a Number",
IF(AND($AK$3, NOT(ISBLANK(S544)), NOT(ISNUMBER(S544))), "Changes to Credibility for Disikes must be a Number",
IF(AND($AL$3, NOT(ISBLANK(T544)), NOT(ISNUMBER(T544))), "Changes to Credibility for Shares must be a Number",
IF(AND($AM$3, NOT(ISBLANK(U544)), NOT(ISNUMBER(U544))), "Changes to Credibility for Flags must be a Number",
IF(AND($AJ$3, NOT(ISBLANK(V544)), NOT(ISNUMBER(V544))), "Number of Likes must be a Number",
IF(AND($AK$3, NOT(ISBLANK(W544)), NOT(ISNUMBER(W544))), "Number of Disikes must be a Number",
IF(AND($AL$3, NOT(ISBLANK(X544)), NOT(ISNUMBER(X544))), "Number of Shares must be a Number",
IF(AND($AM$3, NOT(ISBLANK(Y544)), NOT(ISNUMBER(Y544))), "Number of Flags must be a Number",
IF(AND($AJ$3, NOT(ISBLANK(V544)), V544&lt;0), "Number of Likes cannot be Negative",
IF(AND($AK$3, NOT(ISBLANK(W544)), W544&lt;0), "Number of Disikes cannot be Negative",
IF(AND($AL$3, NOT(ISBLANK(X544)), X544&lt;0), "Number of Shares cannot be Negative",
IF(AND($AM$3, NOT(ISBLANK(Y544)), Y544&lt;0), "Number of Flags cannot be Negative",
IF(AND(CONCATENATE(Z544:AH544)&lt;&gt;"", Z544=""), "Missing 1st Comment Source Name",
IF(AND(CONCATENATE(Z544:AH544)&lt;&gt;"", AB544=""), "Missing 1st Comment Message",
IF(AND($AJ$3, CONCATENATE(Z544:AH544)&lt;&gt;"", AG544=""), "Missing 1st Comment Likes",
IF(AND($AK$3, CONCATENATE(Z544:AH544)&lt;&gt;"", AH544=""), "Missing 1st Comment Dislikes",
IF(AND(CONCATENATE(Z545:AH545)&lt;&gt;"", Z545=""), "Missing 2nd Comment Source Name",
IF(AND(CONCATENATE(Z545:AH545)&lt;&gt;"", AB545=""), "Missing 2nd Comment Message",
IF(AND($AJ$3, CONCATENATE(Z545:AH545)&lt;&gt;"", AG545=""), "Missing 2nd Comment Likes",
IF(AND($AK$3, CONCATENATE(Z545:AH545)&lt;&gt;"", AH545=""), "Missing 2nd Comment Dislikes",
IF(AND(CONCATENATE(Z546:AH546)&lt;&gt;"", Z546=""), "Missing 3rd Comment Source Name",
IF(AND(CONCATENATE(Z546:AH546)&lt;&gt;"", AB546=""), "Missing 3rd Comment Message",
IF(AND($AJ$3, CONCATENATE(Z546:AH546)&lt;&gt;"", AG546=""), "Missing 3rd Comment Likes",
IF(AND($AK$3, CONCATENATE(Z546:AH546)&lt;&gt;"", AH546=""), "Missing 3rd Comment Dislikes", "Valid"
)))))))))))))))))))))))))))))))))</f>
        <v>Unused</v>
      </c>
      <c r="C544" s="246"/>
      <c r="D544" s="297" t="s">
        <v>1405</v>
      </c>
      <c r="E544" s="298"/>
      <c r="F544" s="246"/>
      <c r="G544" s="246"/>
      <c r="H544" s="249"/>
      <c r="I544" s="298"/>
      <c r="J544" s="246"/>
      <c r="K544" s="246"/>
      <c r="L544" s="249"/>
      <c r="M544" s="300"/>
      <c r="N544" s="301"/>
      <c r="O544" s="302"/>
      <c r="P544" s="302"/>
      <c r="Q544" s="303"/>
      <c r="R544" s="304"/>
      <c r="S544" s="302"/>
      <c r="T544" s="302"/>
      <c r="U544" s="303"/>
      <c r="V544" s="304"/>
      <c r="W544" s="302"/>
      <c r="X544" s="302"/>
      <c r="Y544" s="305"/>
      <c r="Z544" s="306"/>
      <c r="AA544" s="249"/>
      <c r="AB544" s="300"/>
      <c r="AC544" s="246"/>
      <c r="AD544" s="246"/>
      <c r="AE544" s="246"/>
      <c r="AF544" s="249"/>
      <c r="AG544" s="307"/>
      <c r="AH544" s="326"/>
      <c r="AI544" s="56"/>
      <c r="AJ544" s="56"/>
      <c r="AK544" s="56"/>
      <c r="AL544" s="56"/>
      <c r="AM544" s="56"/>
      <c r="AN544" s="56"/>
      <c r="AO544" s="56"/>
      <c r="AP544" s="56"/>
      <c r="AQ544" s="56"/>
    </row>
    <row r="545" ht="22.5" customHeight="1">
      <c r="B545" s="277"/>
      <c r="D545" s="309"/>
      <c r="E545" s="277"/>
      <c r="H545" s="273"/>
      <c r="I545" s="277"/>
      <c r="L545" s="273"/>
      <c r="M545" s="277"/>
      <c r="N545" s="279"/>
      <c r="O545" s="280"/>
      <c r="P545" s="280"/>
      <c r="Q545" s="281"/>
      <c r="R545" s="282"/>
      <c r="S545" s="280"/>
      <c r="T545" s="280"/>
      <c r="U545" s="281"/>
      <c r="V545" s="282"/>
      <c r="W545" s="280"/>
      <c r="X545" s="280"/>
      <c r="Y545" s="283"/>
      <c r="Z545" s="310"/>
      <c r="AA545" s="273"/>
      <c r="AB545" s="311"/>
      <c r="AF545" s="273"/>
      <c r="AG545" s="312"/>
      <c r="AH545" s="313"/>
      <c r="AI545" s="56"/>
      <c r="AJ545" s="56"/>
      <c r="AK545" s="56"/>
      <c r="AL545" s="56"/>
      <c r="AM545" s="56"/>
      <c r="AN545" s="56"/>
      <c r="AO545" s="56"/>
      <c r="AP545" s="56"/>
      <c r="AQ545" s="56"/>
    </row>
    <row r="546" ht="22.5" customHeight="1">
      <c r="B546" s="253"/>
      <c r="C546" s="254"/>
      <c r="D546" s="314"/>
      <c r="E546" s="253"/>
      <c r="F546" s="254"/>
      <c r="G546" s="254"/>
      <c r="H546" s="256"/>
      <c r="I546" s="253"/>
      <c r="J546" s="254"/>
      <c r="K546" s="254"/>
      <c r="L546" s="256"/>
      <c r="M546" s="253"/>
      <c r="N546" s="288"/>
      <c r="O546" s="289"/>
      <c r="P546" s="289"/>
      <c r="Q546" s="290"/>
      <c r="R546" s="291"/>
      <c r="S546" s="289"/>
      <c r="T546" s="289"/>
      <c r="U546" s="290"/>
      <c r="V546" s="291"/>
      <c r="W546" s="289"/>
      <c r="X546" s="289"/>
      <c r="Y546" s="292"/>
      <c r="Z546" s="315"/>
      <c r="AA546" s="256"/>
      <c r="AB546" s="316"/>
      <c r="AC546" s="254"/>
      <c r="AD546" s="254"/>
      <c r="AE546" s="254"/>
      <c r="AF546" s="256"/>
      <c r="AG546" s="317"/>
      <c r="AH546" s="318"/>
      <c r="AI546" s="56"/>
      <c r="AJ546" s="56"/>
      <c r="AK546" s="56"/>
      <c r="AL546" s="56"/>
      <c r="AM546" s="56"/>
      <c r="AN546" s="56"/>
      <c r="AO546" s="56"/>
      <c r="AP546" s="56"/>
      <c r="AQ546" s="56"/>
    </row>
    <row r="547" ht="22.5" customHeight="1">
      <c r="B547" s="261" t="str">
        <f>IF(ISBLANK(D547), "Missing ID",
IF(CONCATENATE(E547:AG549)="", "Unused",
IF(AND(ISBLANK(E547), ISBLANK(I547)), "Missing Headline and Content",
IF(ISBLANK(M547), "Missing Is True",
IF(AND(M547&lt;&gt;"Yes", M547&lt;&gt;"No"), "Is True must be Yes or No",
IF(AND($AJ$3, NOT(ISBLANK(N547)), NOT(ISNUMBER(N547))), "Changes to Followers for Likes must be a Number",
IF(AND($AK$3, NOT(ISBLANK(O547)), NOT(ISNUMBER(O547))), "Changes to Followers for Disikes must be a Number",
IF(AND($AL$3, NOT(ISBLANK(P547)), NOT(ISNUMBER(P547))), "Changes to Followers for Shares must be a Number",
IF(AND($AM$3, NOT(ISBLANK(Q547)), NOT(ISNUMBER(Q547))), "Changes to Followers for Flags must be a Number",
IF(AND($AJ$3, NOT(ISBLANK(R547)), NOT(ISNUMBER(R547))), "Changes to Credibility for Likes must be a Number",
IF(AND($AK$3, NOT(ISBLANK(S547)), NOT(ISNUMBER(S547))), "Changes to Credibility for Disikes must be a Number",
IF(AND($AL$3, NOT(ISBLANK(T547)), NOT(ISNUMBER(T547))), "Changes to Credibility for Shares must be a Number",
IF(AND($AM$3, NOT(ISBLANK(U547)), NOT(ISNUMBER(U547))), "Changes to Credibility for Flags must be a Number",
IF(AND($AJ$3, NOT(ISBLANK(V547)), NOT(ISNUMBER(V547))), "Number of Likes must be a Number",
IF(AND($AK$3, NOT(ISBLANK(W547)), NOT(ISNUMBER(W547))), "Number of Disikes must be a Number",
IF(AND($AL$3, NOT(ISBLANK(X547)), NOT(ISNUMBER(X547))), "Number of Shares must be a Number",
IF(AND($AM$3, NOT(ISBLANK(Y547)), NOT(ISNUMBER(Y547))), "Number of Flags must be a Number",
IF(AND($AJ$3, NOT(ISBLANK(V547)), V547&lt;0), "Number of Likes cannot be Negative",
IF(AND($AK$3, NOT(ISBLANK(W547)), W547&lt;0), "Number of Disikes cannot be Negative",
IF(AND($AL$3, NOT(ISBLANK(X547)), X547&lt;0), "Number of Shares cannot be Negative",
IF(AND($AM$3, NOT(ISBLANK(Y547)), Y547&lt;0), "Number of Flags cannot be Negative",
IF(AND(CONCATENATE(Z547:AH547)&lt;&gt;"", Z547=""), "Missing 1st Comment Source Name",
IF(AND(CONCATENATE(Z547:AH547)&lt;&gt;"", AB547=""), "Missing 1st Comment Message",
IF(AND($AJ$3, CONCATENATE(Z547:AH547)&lt;&gt;"", AG547=""), "Missing 1st Comment Likes",
IF(AND($AK$3, CONCATENATE(Z547:AH547)&lt;&gt;"", AH547=""), "Missing 1st Comment Dislikes",
IF(AND(CONCATENATE(Z548:AH548)&lt;&gt;"", Z548=""), "Missing 2nd Comment Source Name",
IF(AND(CONCATENATE(Z548:AH548)&lt;&gt;"", AB548=""), "Missing 2nd Comment Message",
IF(AND($AJ$3, CONCATENATE(Z548:AH548)&lt;&gt;"", AG548=""), "Missing 2nd Comment Likes",
IF(AND($AK$3, CONCATENATE(Z548:AH548)&lt;&gt;"", AH548=""), "Missing 2nd Comment Dislikes",
IF(AND(CONCATENATE(Z549:AH549)&lt;&gt;"", Z549=""), "Missing 3rd Comment Source Name",
IF(AND(CONCATENATE(Z549:AH549)&lt;&gt;"", AB549=""), "Missing 3rd Comment Message",
IF(AND($AJ$3, CONCATENATE(Z549:AH549)&lt;&gt;"", AG549=""), "Missing 3rd Comment Likes",
IF(AND($AK$3, CONCATENATE(Z549:AH549)&lt;&gt;"", AH549=""), "Missing 3rd Comment Dislikes", "Valid"
)))))))))))))))))))))))))))))))))</f>
        <v>Unused</v>
      </c>
      <c r="C547" s="246"/>
      <c r="D547" s="262" t="s">
        <v>1406</v>
      </c>
      <c r="E547" s="263"/>
      <c r="F547" s="246"/>
      <c r="G547" s="246"/>
      <c r="H547" s="249"/>
      <c r="I547" s="263"/>
      <c r="J547" s="246"/>
      <c r="K547" s="246"/>
      <c r="L547" s="249"/>
      <c r="M547" s="265"/>
      <c r="N547" s="319"/>
      <c r="O547" s="320"/>
      <c r="P547" s="320"/>
      <c r="Q547" s="321"/>
      <c r="R547" s="322"/>
      <c r="S547" s="320"/>
      <c r="T547" s="320"/>
      <c r="U547" s="321"/>
      <c r="V547" s="322"/>
      <c r="W547" s="320"/>
      <c r="X547" s="320"/>
      <c r="Y547" s="323"/>
      <c r="Z547" s="271"/>
      <c r="AA547" s="249"/>
      <c r="AB547" s="265"/>
      <c r="AC547" s="246"/>
      <c r="AD547" s="246"/>
      <c r="AE547" s="246"/>
      <c r="AF547" s="249"/>
      <c r="AG547" s="274"/>
      <c r="AH547" s="327"/>
      <c r="AI547" s="56"/>
      <c r="AJ547" s="56"/>
      <c r="AK547" s="56"/>
      <c r="AL547" s="56"/>
      <c r="AM547" s="56"/>
      <c r="AN547" s="56"/>
      <c r="AO547" s="56"/>
      <c r="AP547" s="56"/>
      <c r="AQ547" s="56"/>
    </row>
    <row r="548" ht="22.5" customHeight="1">
      <c r="B548" s="277"/>
      <c r="D548" s="278"/>
      <c r="E548" s="277"/>
      <c r="H548" s="273"/>
      <c r="I548" s="277"/>
      <c r="L548" s="273"/>
      <c r="M548" s="277"/>
      <c r="N548" s="279"/>
      <c r="O548" s="280"/>
      <c r="P548" s="280"/>
      <c r="Q548" s="281"/>
      <c r="R548" s="282"/>
      <c r="S548" s="280"/>
      <c r="T548" s="280"/>
      <c r="U548" s="281"/>
      <c r="V548" s="282"/>
      <c r="W548" s="280"/>
      <c r="X548" s="280"/>
      <c r="Y548" s="283"/>
      <c r="Z548" s="284"/>
      <c r="AA548" s="273"/>
      <c r="AB548" s="272"/>
      <c r="AF548" s="273"/>
      <c r="AG548" s="285"/>
      <c r="AH548" s="325"/>
      <c r="AI548" s="56"/>
      <c r="AJ548" s="56"/>
      <c r="AK548" s="56"/>
      <c r="AL548" s="56"/>
      <c r="AM548" s="56"/>
      <c r="AN548" s="56"/>
      <c r="AO548" s="56"/>
      <c r="AP548" s="56"/>
      <c r="AQ548" s="56"/>
    </row>
    <row r="549" ht="22.5" customHeight="1">
      <c r="B549" s="253"/>
      <c r="C549" s="254"/>
      <c r="D549" s="287"/>
      <c r="E549" s="253"/>
      <c r="F549" s="254"/>
      <c r="G549" s="254"/>
      <c r="H549" s="256"/>
      <c r="I549" s="253"/>
      <c r="J549" s="254"/>
      <c r="K549" s="254"/>
      <c r="L549" s="256"/>
      <c r="M549" s="253"/>
      <c r="N549" s="288"/>
      <c r="O549" s="289"/>
      <c r="P549" s="289"/>
      <c r="Q549" s="290"/>
      <c r="R549" s="291"/>
      <c r="S549" s="289"/>
      <c r="T549" s="289"/>
      <c r="U549" s="290"/>
      <c r="V549" s="291"/>
      <c r="W549" s="289"/>
      <c r="X549" s="289"/>
      <c r="Y549" s="292"/>
      <c r="Z549" s="293"/>
      <c r="AA549" s="256"/>
      <c r="AB549" s="294"/>
      <c r="AC549" s="254"/>
      <c r="AD549" s="254"/>
      <c r="AE549" s="254"/>
      <c r="AF549" s="256"/>
      <c r="AG549" s="295"/>
      <c r="AH549" s="324"/>
      <c r="AI549" s="56"/>
      <c r="AJ549" s="56"/>
      <c r="AK549" s="56"/>
      <c r="AL549" s="56"/>
      <c r="AM549" s="56"/>
      <c r="AN549" s="56"/>
      <c r="AO549" s="56"/>
      <c r="AP549" s="56"/>
      <c r="AQ549" s="56"/>
    </row>
    <row r="550" ht="22.5" customHeight="1">
      <c r="B550" s="261" t="str">
        <f>IF(ISBLANK(D550), "Missing ID",
IF(CONCATENATE(E550:AG552)="", "Unused",
IF(AND(ISBLANK(E550), ISBLANK(I550)), "Missing Headline and Content",
IF(ISBLANK(M550), "Missing Is True",
IF(AND(M550&lt;&gt;"Yes", M550&lt;&gt;"No"), "Is True must be Yes or No",
IF(AND($AJ$3, NOT(ISBLANK(N550)), NOT(ISNUMBER(N550))), "Changes to Followers for Likes must be a Number",
IF(AND($AK$3, NOT(ISBLANK(O550)), NOT(ISNUMBER(O550))), "Changes to Followers for Disikes must be a Number",
IF(AND($AL$3, NOT(ISBLANK(P550)), NOT(ISNUMBER(P550))), "Changes to Followers for Shares must be a Number",
IF(AND($AM$3, NOT(ISBLANK(Q550)), NOT(ISNUMBER(Q550))), "Changes to Followers for Flags must be a Number",
IF(AND($AJ$3, NOT(ISBLANK(R550)), NOT(ISNUMBER(R550))), "Changes to Credibility for Likes must be a Number",
IF(AND($AK$3, NOT(ISBLANK(S550)), NOT(ISNUMBER(S550))), "Changes to Credibility for Disikes must be a Number",
IF(AND($AL$3, NOT(ISBLANK(T550)), NOT(ISNUMBER(T550))), "Changes to Credibility for Shares must be a Number",
IF(AND($AM$3, NOT(ISBLANK(U550)), NOT(ISNUMBER(U550))), "Changes to Credibility for Flags must be a Number",
IF(AND($AJ$3, NOT(ISBLANK(V550)), NOT(ISNUMBER(V550))), "Number of Likes must be a Number",
IF(AND($AK$3, NOT(ISBLANK(W550)), NOT(ISNUMBER(W550))), "Number of Disikes must be a Number",
IF(AND($AL$3, NOT(ISBLANK(X550)), NOT(ISNUMBER(X550))), "Number of Shares must be a Number",
IF(AND($AM$3, NOT(ISBLANK(Y550)), NOT(ISNUMBER(Y550))), "Number of Flags must be a Number",
IF(AND($AJ$3, NOT(ISBLANK(V550)), V550&lt;0), "Number of Likes cannot be Negative",
IF(AND($AK$3, NOT(ISBLANK(W550)), W550&lt;0), "Number of Disikes cannot be Negative",
IF(AND($AL$3, NOT(ISBLANK(X550)), X550&lt;0), "Number of Shares cannot be Negative",
IF(AND($AM$3, NOT(ISBLANK(Y550)), Y550&lt;0), "Number of Flags cannot be Negative",
IF(AND(CONCATENATE(Z550:AH550)&lt;&gt;"", Z550=""), "Missing 1st Comment Source Name",
IF(AND(CONCATENATE(Z550:AH550)&lt;&gt;"", AB550=""), "Missing 1st Comment Message",
IF(AND($AJ$3, CONCATENATE(Z550:AH550)&lt;&gt;"", AG550=""), "Missing 1st Comment Likes",
IF(AND($AK$3, CONCATENATE(Z550:AH550)&lt;&gt;"", AH550=""), "Missing 1st Comment Dislikes",
IF(AND(CONCATENATE(Z551:AH551)&lt;&gt;"", Z551=""), "Missing 2nd Comment Source Name",
IF(AND(CONCATENATE(Z551:AH551)&lt;&gt;"", AB551=""), "Missing 2nd Comment Message",
IF(AND($AJ$3, CONCATENATE(Z551:AH551)&lt;&gt;"", AG551=""), "Missing 2nd Comment Likes",
IF(AND($AK$3, CONCATENATE(Z551:AH551)&lt;&gt;"", AH551=""), "Missing 2nd Comment Dislikes",
IF(AND(CONCATENATE(Z552:AH552)&lt;&gt;"", Z552=""), "Missing 3rd Comment Source Name",
IF(AND(CONCATENATE(Z552:AH552)&lt;&gt;"", AB552=""), "Missing 3rd Comment Message",
IF(AND($AJ$3, CONCATENATE(Z552:AH552)&lt;&gt;"", AG552=""), "Missing 3rd Comment Likes",
IF(AND($AK$3, CONCATENATE(Z552:AH552)&lt;&gt;"", AH552=""), "Missing 3rd Comment Dislikes", "Valid"
)))))))))))))))))))))))))))))))))</f>
        <v>Unused</v>
      </c>
      <c r="C550" s="246"/>
      <c r="D550" s="297" t="s">
        <v>1407</v>
      </c>
      <c r="E550" s="298"/>
      <c r="F550" s="246"/>
      <c r="G550" s="246"/>
      <c r="H550" s="249"/>
      <c r="I550" s="298"/>
      <c r="J550" s="246"/>
      <c r="K550" s="246"/>
      <c r="L550" s="249"/>
      <c r="M550" s="300"/>
      <c r="N550" s="301"/>
      <c r="O550" s="302"/>
      <c r="P550" s="302"/>
      <c r="Q550" s="303"/>
      <c r="R550" s="304"/>
      <c r="S550" s="302"/>
      <c r="T550" s="302"/>
      <c r="U550" s="303"/>
      <c r="V550" s="304"/>
      <c r="W550" s="302"/>
      <c r="X550" s="302"/>
      <c r="Y550" s="305"/>
      <c r="Z550" s="306"/>
      <c r="AA550" s="249"/>
      <c r="AB550" s="300"/>
      <c r="AC550" s="246"/>
      <c r="AD550" s="246"/>
      <c r="AE550" s="246"/>
      <c r="AF550" s="249"/>
      <c r="AG550" s="307"/>
      <c r="AH550" s="326"/>
      <c r="AI550" s="56"/>
      <c r="AJ550" s="56"/>
      <c r="AK550" s="56"/>
      <c r="AL550" s="56"/>
      <c r="AM550" s="56"/>
      <c r="AN550" s="56"/>
      <c r="AO550" s="56"/>
      <c r="AP550" s="56"/>
      <c r="AQ550" s="56"/>
    </row>
    <row r="551" ht="22.5" customHeight="1">
      <c r="B551" s="277"/>
      <c r="D551" s="309"/>
      <c r="E551" s="277"/>
      <c r="H551" s="273"/>
      <c r="I551" s="277"/>
      <c r="L551" s="273"/>
      <c r="M551" s="277"/>
      <c r="N551" s="279"/>
      <c r="O551" s="280"/>
      <c r="P551" s="280"/>
      <c r="Q551" s="281"/>
      <c r="R551" s="282"/>
      <c r="S551" s="280"/>
      <c r="T551" s="280"/>
      <c r="U551" s="281"/>
      <c r="V551" s="282"/>
      <c r="W551" s="280"/>
      <c r="X551" s="280"/>
      <c r="Y551" s="283"/>
      <c r="Z551" s="310"/>
      <c r="AA551" s="273"/>
      <c r="AB551" s="311"/>
      <c r="AF551" s="273"/>
      <c r="AG551" s="312"/>
      <c r="AH551" s="313"/>
      <c r="AI551" s="56"/>
      <c r="AJ551" s="56"/>
      <c r="AK551" s="56"/>
      <c r="AL551" s="56"/>
      <c r="AM551" s="56"/>
      <c r="AN551" s="56"/>
      <c r="AO551" s="56"/>
      <c r="AP551" s="56"/>
      <c r="AQ551" s="56"/>
    </row>
    <row r="552" ht="22.5" customHeight="1">
      <c r="B552" s="253"/>
      <c r="C552" s="254"/>
      <c r="D552" s="314"/>
      <c r="E552" s="253"/>
      <c r="F552" s="254"/>
      <c r="G552" s="254"/>
      <c r="H552" s="256"/>
      <c r="I552" s="253"/>
      <c r="J552" s="254"/>
      <c r="K552" s="254"/>
      <c r="L552" s="256"/>
      <c r="M552" s="253"/>
      <c r="N552" s="288"/>
      <c r="O552" s="289"/>
      <c r="P552" s="289"/>
      <c r="Q552" s="290"/>
      <c r="R552" s="291"/>
      <c r="S552" s="289"/>
      <c r="T552" s="289"/>
      <c r="U552" s="290"/>
      <c r="V552" s="291"/>
      <c r="W552" s="289"/>
      <c r="X552" s="289"/>
      <c r="Y552" s="292"/>
      <c r="Z552" s="315"/>
      <c r="AA552" s="256"/>
      <c r="AB552" s="316"/>
      <c r="AC552" s="254"/>
      <c r="AD552" s="254"/>
      <c r="AE552" s="254"/>
      <c r="AF552" s="256"/>
      <c r="AG552" s="317"/>
      <c r="AH552" s="318"/>
      <c r="AI552" s="56"/>
      <c r="AJ552" s="56"/>
      <c r="AK552" s="56"/>
      <c r="AL552" s="56"/>
      <c r="AM552" s="56"/>
      <c r="AN552" s="56"/>
      <c r="AO552" s="56"/>
      <c r="AP552" s="56"/>
      <c r="AQ552" s="56"/>
    </row>
    <row r="553" ht="22.5" customHeight="1">
      <c r="B553" s="261" t="str">
        <f>IF(ISBLANK(D553), "Missing ID",
IF(CONCATENATE(E553:AG555)="", "Unused",
IF(AND(ISBLANK(E553), ISBLANK(I553)), "Missing Headline and Content",
IF(ISBLANK(M553), "Missing Is True",
IF(AND(M553&lt;&gt;"Yes", M553&lt;&gt;"No"), "Is True must be Yes or No",
IF(AND($AJ$3, NOT(ISBLANK(N553)), NOT(ISNUMBER(N553))), "Changes to Followers for Likes must be a Number",
IF(AND($AK$3, NOT(ISBLANK(O553)), NOT(ISNUMBER(O553))), "Changes to Followers for Disikes must be a Number",
IF(AND($AL$3, NOT(ISBLANK(P553)), NOT(ISNUMBER(P553))), "Changes to Followers for Shares must be a Number",
IF(AND($AM$3, NOT(ISBLANK(Q553)), NOT(ISNUMBER(Q553))), "Changes to Followers for Flags must be a Number",
IF(AND($AJ$3, NOT(ISBLANK(R553)), NOT(ISNUMBER(R553))), "Changes to Credibility for Likes must be a Number",
IF(AND($AK$3, NOT(ISBLANK(S553)), NOT(ISNUMBER(S553))), "Changes to Credibility for Disikes must be a Number",
IF(AND($AL$3, NOT(ISBLANK(T553)), NOT(ISNUMBER(T553))), "Changes to Credibility for Shares must be a Number",
IF(AND($AM$3, NOT(ISBLANK(U553)), NOT(ISNUMBER(U553))), "Changes to Credibility for Flags must be a Number",
IF(AND($AJ$3, NOT(ISBLANK(V553)), NOT(ISNUMBER(V553))), "Number of Likes must be a Number",
IF(AND($AK$3, NOT(ISBLANK(W553)), NOT(ISNUMBER(W553))), "Number of Disikes must be a Number",
IF(AND($AL$3, NOT(ISBLANK(X553)), NOT(ISNUMBER(X553))), "Number of Shares must be a Number",
IF(AND($AM$3, NOT(ISBLANK(Y553)), NOT(ISNUMBER(Y553))), "Number of Flags must be a Number",
IF(AND($AJ$3, NOT(ISBLANK(V553)), V553&lt;0), "Number of Likes cannot be Negative",
IF(AND($AK$3, NOT(ISBLANK(W553)), W553&lt;0), "Number of Disikes cannot be Negative",
IF(AND($AL$3, NOT(ISBLANK(X553)), X553&lt;0), "Number of Shares cannot be Negative",
IF(AND($AM$3, NOT(ISBLANK(Y553)), Y553&lt;0), "Number of Flags cannot be Negative",
IF(AND(CONCATENATE(Z553:AH553)&lt;&gt;"", Z553=""), "Missing 1st Comment Source Name",
IF(AND(CONCATENATE(Z553:AH553)&lt;&gt;"", AB553=""), "Missing 1st Comment Message",
IF(AND($AJ$3, CONCATENATE(Z553:AH553)&lt;&gt;"", AG553=""), "Missing 1st Comment Likes",
IF(AND($AK$3, CONCATENATE(Z553:AH553)&lt;&gt;"", AH553=""), "Missing 1st Comment Dislikes",
IF(AND(CONCATENATE(Z554:AH554)&lt;&gt;"", Z554=""), "Missing 2nd Comment Source Name",
IF(AND(CONCATENATE(Z554:AH554)&lt;&gt;"", AB554=""), "Missing 2nd Comment Message",
IF(AND($AJ$3, CONCATENATE(Z554:AH554)&lt;&gt;"", AG554=""), "Missing 2nd Comment Likes",
IF(AND($AK$3, CONCATENATE(Z554:AH554)&lt;&gt;"", AH554=""), "Missing 2nd Comment Dislikes",
IF(AND(CONCATENATE(Z555:AH555)&lt;&gt;"", Z555=""), "Missing 3rd Comment Source Name",
IF(AND(CONCATENATE(Z555:AH555)&lt;&gt;"", AB555=""), "Missing 3rd Comment Message",
IF(AND($AJ$3, CONCATENATE(Z555:AH555)&lt;&gt;"", AG555=""), "Missing 3rd Comment Likes",
IF(AND($AK$3, CONCATENATE(Z555:AH555)&lt;&gt;"", AH555=""), "Missing 3rd Comment Dislikes", "Valid"
)))))))))))))))))))))))))))))))))</f>
        <v>Unused</v>
      </c>
      <c r="C553" s="246"/>
      <c r="D553" s="262" t="s">
        <v>1408</v>
      </c>
      <c r="E553" s="263"/>
      <c r="F553" s="246"/>
      <c r="G553" s="246"/>
      <c r="H553" s="249"/>
      <c r="I553" s="263"/>
      <c r="J553" s="246"/>
      <c r="K553" s="246"/>
      <c r="L553" s="249"/>
      <c r="M553" s="265"/>
      <c r="N553" s="319"/>
      <c r="O553" s="320"/>
      <c r="P553" s="320"/>
      <c r="Q553" s="321"/>
      <c r="R553" s="322"/>
      <c r="S553" s="320"/>
      <c r="T553" s="320"/>
      <c r="U553" s="321"/>
      <c r="V553" s="322"/>
      <c r="W553" s="320"/>
      <c r="X553" s="320"/>
      <c r="Y553" s="323"/>
      <c r="Z553" s="271"/>
      <c r="AA553" s="249"/>
      <c r="AB553" s="265"/>
      <c r="AC553" s="246"/>
      <c r="AD553" s="246"/>
      <c r="AE553" s="246"/>
      <c r="AF553" s="249"/>
      <c r="AG553" s="274"/>
      <c r="AH553" s="327"/>
      <c r="AI553" s="56"/>
      <c r="AJ553" s="56"/>
      <c r="AK553" s="56"/>
      <c r="AL553" s="56"/>
      <c r="AM553" s="56"/>
      <c r="AN553" s="56"/>
      <c r="AO553" s="56"/>
      <c r="AP553" s="56"/>
      <c r="AQ553" s="56"/>
    </row>
    <row r="554" ht="22.5" customHeight="1">
      <c r="B554" s="277"/>
      <c r="D554" s="278"/>
      <c r="E554" s="277"/>
      <c r="H554" s="273"/>
      <c r="I554" s="277"/>
      <c r="L554" s="273"/>
      <c r="M554" s="277"/>
      <c r="N554" s="279"/>
      <c r="O554" s="280"/>
      <c r="P554" s="280"/>
      <c r="Q554" s="281"/>
      <c r="R554" s="282"/>
      <c r="S554" s="280"/>
      <c r="T554" s="280"/>
      <c r="U554" s="281"/>
      <c r="V554" s="282"/>
      <c r="W554" s="280"/>
      <c r="X554" s="280"/>
      <c r="Y554" s="283"/>
      <c r="Z554" s="284"/>
      <c r="AA554" s="273"/>
      <c r="AB554" s="272"/>
      <c r="AF554" s="273"/>
      <c r="AG554" s="285"/>
      <c r="AH554" s="325"/>
      <c r="AI554" s="56"/>
      <c r="AJ554" s="56"/>
      <c r="AK554" s="56"/>
      <c r="AL554" s="56"/>
      <c r="AM554" s="56"/>
      <c r="AN554" s="56"/>
      <c r="AO554" s="56"/>
      <c r="AP554" s="56"/>
      <c r="AQ554" s="56"/>
    </row>
    <row r="555" ht="22.5" customHeight="1">
      <c r="B555" s="253"/>
      <c r="C555" s="254"/>
      <c r="D555" s="287"/>
      <c r="E555" s="253"/>
      <c r="F555" s="254"/>
      <c r="G555" s="254"/>
      <c r="H555" s="256"/>
      <c r="I555" s="253"/>
      <c r="J555" s="254"/>
      <c r="K555" s="254"/>
      <c r="L555" s="256"/>
      <c r="M555" s="253"/>
      <c r="N555" s="288"/>
      <c r="O555" s="289"/>
      <c r="P555" s="289"/>
      <c r="Q555" s="290"/>
      <c r="R555" s="291"/>
      <c r="S555" s="289"/>
      <c r="T555" s="289"/>
      <c r="U555" s="290"/>
      <c r="V555" s="291"/>
      <c r="W555" s="289"/>
      <c r="X555" s="289"/>
      <c r="Y555" s="292"/>
      <c r="Z555" s="293"/>
      <c r="AA555" s="256"/>
      <c r="AB555" s="294"/>
      <c r="AC555" s="254"/>
      <c r="AD555" s="254"/>
      <c r="AE555" s="254"/>
      <c r="AF555" s="256"/>
      <c r="AG555" s="295"/>
      <c r="AH555" s="324"/>
      <c r="AI555" s="56"/>
      <c r="AJ555" s="56"/>
      <c r="AK555" s="56"/>
      <c r="AL555" s="56"/>
      <c r="AM555" s="56"/>
      <c r="AN555" s="56"/>
      <c r="AO555" s="56"/>
      <c r="AP555" s="56"/>
      <c r="AQ555" s="56"/>
    </row>
    <row r="556" ht="22.5" customHeight="1">
      <c r="B556" s="261" t="str">
        <f>IF(ISBLANK(D556), "Missing ID",
IF(CONCATENATE(E556:AG558)="", "Unused",
IF(AND(ISBLANK(E556), ISBLANK(I556)), "Missing Headline and Content",
IF(ISBLANK(M556), "Missing Is True",
IF(AND(M556&lt;&gt;"Yes", M556&lt;&gt;"No"), "Is True must be Yes or No",
IF(AND($AJ$3, NOT(ISBLANK(N556)), NOT(ISNUMBER(N556))), "Changes to Followers for Likes must be a Number",
IF(AND($AK$3, NOT(ISBLANK(O556)), NOT(ISNUMBER(O556))), "Changes to Followers for Disikes must be a Number",
IF(AND($AL$3, NOT(ISBLANK(P556)), NOT(ISNUMBER(P556))), "Changes to Followers for Shares must be a Number",
IF(AND($AM$3, NOT(ISBLANK(Q556)), NOT(ISNUMBER(Q556))), "Changes to Followers for Flags must be a Number",
IF(AND($AJ$3, NOT(ISBLANK(R556)), NOT(ISNUMBER(R556))), "Changes to Credibility for Likes must be a Number",
IF(AND($AK$3, NOT(ISBLANK(S556)), NOT(ISNUMBER(S556))), "Changes to Credibility for Disikes must be a Number",
IF(AND($AL$3, NOT(ISBLANK(T556)), NOT(ISNUMBER(T556))), "Changes to Credibility for Shares must be a Number",
IF(AND($AM$3, NOT(ISBLANK(U556)), NOT(ISNUMBER(U556))), "Changes to Credibility for Flags must be a Number",
IF(AND($AJ$3, NOT(ISBLANK(V556)), NOT(ISNUMBER(V556))), "Number of Likes must be a Number",
IF(AND($AK$3, NOT(ISBLANK(W556)), NOT(ISNUMBER(W556))), "Number of Disikes must be a Number",
IF(AND($AL$3, NOT(ISBLANK(X556)), NOT(ISNUMBER(X556))), "Number of Shares must be a Number",
IF(AND($AM$3, NOT(ISBLANK(Y556)), NOT(ISNUMBER(Y556))), "Number of Flags must be a Number",
IF(AND($AJ$3, NOT(ISBLANK(V556)), V556&lt;0), "Number of Likes cannot be Negative",
IF(AND($AK$3, NOT(ISBLANK(W556)), W556&lt;0), "Number of Disikes cannot be Negative",
IF(AND($AL$3, NOT(ISBLANK(X556)), X556&lt;0), "Number of Shares cannot be Negative",
IF(AND($AM$3, NOT(ISBLANK(Y556)), Y556&lt;0), "Number of Flags cannot be Negative",
IF(AND(CONCATENATE(Z556:AH556)&lt;&gt;"", Z556=""), "Missing 1st Comment Source Name",
IF(AND(CONCATENATE(Z556:AH556)&lt;&gt;"", AB556=""), "Missing 1st Comment Message",
IF(AND($AJ$3, CONCATENATE(Z556:AH556)&lt;&gt;"", AG556=""), "Missing 1st Comment Likes",
IF(AND($AK$3, CONCATENATE(Z556:AH556)&lt;&gt;"", AH556=""), "Missing 1st Comment Dislikes",
IF(AND(CONCATENATE(Z557:AH557)&lt;&gt;"", Z557=""), "Missing 2nd Comment Source Name",
IF(AND(CONCATENATE(Z557:AH557)&lt;&gt;"", AB557=""), "Missing 2nd Comment Message",
IF(AND($AJ$3, CONCATENATE(Z557:AH557)&lt;&gt;"", AG557=""), "Missing 2nd Comment Likes",
IF(AND($AK$3, CONCATENATE(Z557:AH557)&lt;&gt;"", AH557=""), "Missing 2nd Comment Dislikes",
IF(AND(CONCATENATE(Z558:AH558)&lt;&gt;"", Z558=""), "Missing 3rd Comment Source Name",
IF(AND(CONCATENATE(Z558:AH558)&lt;&gt;"", AB558=""), "Missing 3rd Comment Message",
IF(AND($AJ$3, CONCATENATE(Z558:AH558)&lt;&gt;"", AG558=""), "Missing 3rd Comment Likes",
IF(AND($AK$3, CONCATENATE(Z558:AH558)&lt;&gt;"", AH558=""), "Missing 3rd Comment Dislikes", "Valid"
)))))))))))))))))))))))))))))))))</f>
        <v>Unused</v>
      </c>
      <c r="C556" s="246"/>
      <c r="D556" s="297" t="s">
        <v>1409</v>
      </c>
      <c r="E556" s="298"/>
      <c r="F556" s="246"/>
      <c r="G556" s="246"/>
      <c r="H556" s="249"/>
      <c r="I556" s="298"/>
      <c r="J556" s="246"/>
      <c r="K556" s="246"/>
      <c r="L556" s="249"/>
      <c r="M556" s="300"/>
      <c r="N556" s="301"/>
      <c r="O556" s="302"/>
      <c r="P556" s="302"/>
      <c r="Q556" s="303"/>
      <c r="R556" s="304"/>
      <c r="S556" s="302"/>
      <c r="T556" s="302"/>
      <c r="U556" s="303"/>
      <c r="V556" s="304"/>
      <c r="W556" s="302"/>
      <c r="X556" s="302"/>
      <c r="Y556" s="305"/>
      <c r="Z556" s="306"/>
      <c r="AA556" s="249"/>
      <c r="AB556" s="300"/>
      <c r="AC556" s="246"/>
      <c r="AD556" s="246"/>
      <c r="AE556" s="246"/>
      <c r="AF556" s="249"/>
      <c r="AG556" s="307"/>
      <c r="AH556" s="326"/>
      <c r="AI556" s="56"/>
      <c r="AJ556" s="56"/>
      <c r="AK556" s="56"/>
      <c r="AL556" s="56"/>
      <c r="AM556" s="56"/>
      <c r="AN556" s="56"/>
      <c r="AO556" s="56"/>
      <c r="AP556" s="56"/>
      <c r="AQ556" s="56"/>
    </row>
    <row r="557" ht="22.5" customHeight="1">
      <c r="B557" s="277"/>
      <c r="D557" s="309"/>
      <c r="E557" s="277"/>
      <c r="H557" s="273"/>
      <c r="I557" s="277"/>
      <c r="L557" s="273"/>
      <c r="M557" s="277"/>
      <c r="N557" s="279"/>
      <c r="O557" s="280"/>
      <c r="P557" s="280"/>
      <c r="Q557" s="281"/>
      <c r="R557" s="282"/>
      <c r="S557" s="280"/>
      <c r="T557" s="280"/>
      <c r="U557" s="281"/>
      <c r="V557" s="282"/>
      <c r="W557" s="280"/>
      <c r="X557" s="280"/>
      <c r="Y557" s="283"/>
      <c r="Z557" s="310"/>
      <c r="AA557" s="273"/>
      <c r="AB557" s="311"/>
      <c r="AF557" s="273"/>
      <c r="AG557" s="312"/>
      <c r="AH557" s="313"/>
      <c r="AI557" s="56"/>
      <c r="AJ557" s="56"/>
      <c r="AK557" s="56"/>
      <c r="AL557" s="56"/>
      <c r="AM557" s="56"/>
      <c r="AN557" s="56"/>
      <c r="AO557" s="56"/>
      <c r="AP557" s="56"/>
      <c r="AQ557" s="56"/>
    </row>
    <row r="558" ht="22.5" customHeight="1">
      <c r="B558" s="253"/>
      <c r="C558" s="254"/>
      <c r="D558" s="314"/>
      <c r="E558" s="253"/>
      <c r="F558" s="254"/>
      <c r="G558" s="254"/>
      <c r="H558" s="256"/>
      <c r="I558" s="253"/>
      <c r="J558" s="254"/>
      <c r="K558" s="254"/>
      <c r="L558" s="256"/>
      <c r="M558" s="253"/>
      <c r="N558" s="288"/>
      <c r="O558" s="289"/>
      <c r="P558" s="289"/>
      <c r="Q558" s="290"/>
      <c r="R558" s="291"/>
      <c r="S558" s="289"/>
      <c r="T558" s="289"/>
      <c r="U558" s="290"/>
      <c r="V558" s="291"/>
      <c r="W558" s="289"/>
      <c r="X558" s="289"/>
      <c r="Y558" s="292"/>
      <c r="Z558" s="315"/>
      <c r="AA558" s="256"/>
      <c r="AB558" s="316"/>
      <c r="AC558" s="254"/>
      <c r="AD558" s="254"/>
      <c r="AE558" s="254"/>
      <c r="AF558" s="256"/>
      <c r="AG558" s="317"/>
      <c r="AH558" s="318"/>
      <c r="AI558" s="56"/>
      <c r="AJ558" s="56"/>
      <c r="AK558" s="56"/>
      <c r="AL558" s="56"/>
      <c r="AM558" s="56"/>
      <c r="AN558" s="56"/>
      <c r="AO558" s="56"/>
      <c r="AP558" s="56"/>
      <c r="AQ558" s="56"/>
    </row>
    <row r="559" ht="22.5" customHeight="1">
      <c r="B559" s="261" t="str">
        <f>IF(ISBLANK(D559), "Missing ID",
IF(CONCATENATE(E559:AG561)="", "Unused",
IF(AND(ISBLANK(E559), ISBLANK(I559)), "Missing Headline and Content",
IF(ISBLANK(M559), "Missing Is True",
IF(AND(M559&lt;&gt;"Yes", M559&lt;&gt;"No"), "Is True must be Yes or No",
IF(AND($AJ$3, NOT(ISBLANK(N559)), NOT(ISNUMBER(N559))), "Changes to Followers for Likes must be a Number",
IF(AND($AK$3, NOT(ISBLANK(O559)), NOT(ISNUMBER(O559))), "Changes to Followers for Disikes must be a Number",
IF(AND($AL$3, NOT(ISBLANK(P559)), NOT(ISNUMBER(P559))), "Changes to Followers for Shares must be a Number",
IF(AND($AM$3, NOT(ISBLANK(Q559)), NOT(ISNUMBER(Q559))), "Changes to Followers for Flags must be a Number",
IF(AND($AJ$3, NOT(ISBLANK(R559)), NOT(ISNUMBER(R559))), "Changes to Credibility for Likes must be a Number",
IF(AND($AK$3, NOT(ISBLANK(S559)), NOT(ISNUMBER(S559))), "Changes to Credibility for Disikes must be a Number",
IF(AND($AL$3, NOT(ISBLANK(T559)), NOT(ISNUMBER(T559))), "Changes to Credibility for Shares must be a Number",
IF(AND($AM$3, NOT(ISBLANK(U559)), NOT(ISNUMBER(U559))), "Changes to Credibility for Flags must be a Number",
IF(AND($AJ$3, NOT(ISBLANK(V559)), NOT(ISNUMBER(V559))), "Number of Likes must be a Number",
IF(AND($AK$3, NOT(ISBLANK(W559)), NOT(ISNUMBER(W559))), "Number of Disikes must be a Number",
IF(AND($AL$3, NOT(ISBLANK(X559)), NOT(ISNUMBER(X559))), "Number of Shares must be a Number",
IF(AND($AM$3, NOT(ISBLANK(Y559)), NOT(ISNUMBER(Y559))), "Number of Flags must be a Number",
IF(AND($AJ$3, NOT(ISBLANK(V559)), V559&lt;0), "Number of Likes cannot be Negative",
IF(AND($AK$3, NOT(ISBLANK(W559)), W559&lt;0), "Number of Disikes cannot be Negative",
IF(AND($AL$3, NOT(ISBLANK(X559)), X559&lt;0), "Number of Shares cannot be Negative",
IF(AND($AM$3, NOT(ISBLANK(Y559)), Y559&lt;0), "Number of Flags cannot be Negative",
IF(AND(CONCATENATE(Z559:AH559)&lt;&gt;"", Z559=""), "Missing 1st Comment Source Name",
IF(AND(CONCATENATE(Z559:AH559)&lt;&gt;"", AB559=""), "Missing 1st Comment Message",
IF(AND($AJ$3, CONCATENATE(Z559:AH559)&lt;&gt;"", AG559=""), "Missing 1st Comment Likes",
IF(AND($AK$3, CONCATENATE(Z559:AH559)&lt;&gt;"", AH559=""), "Missing 1st Comment Dislikes",
IF(AND(CONCATENATE(Z560:AH560)&lt;&gt;"", Z560=""), "Missing 2nd Comment Source Name",
IF(AND(CONCATENATE(Z560:AH560)&lt;&gt;"", AB560=""), "Missing 2nd Comment Message",
IF(AND($AJ$3, CONCATENATE(Z560:AH560)&lt;&gt;"", AG560=""), "Missing 2nd Comment Likes",
IF(AND($AK$3, CONCATENATE(Z560:AH560)&lt;&gt;"", AH560=""), "Missing 2nd Comment Dislikes",
IF(AND(CONCATENATE(Z561:AH561)&lt;&gt;"", Z561=""), "Missing 3rd Comment Source Name",
IF(AND(CONCATENATE(Z561:AH561)&lt;&gt;"", AB561=""), "Missing 3rd Comment Message",
IF(AND($AJ$3, CONCATENATE(Z561:AH561)&lt;&gt;"", AG561=""), "Missing 3rd Comment Likes",
IF(AND($AK$3, CONCATENATE(Z561:AH561)&lt;&gt;"", AH561=""), "Missing 3rd Comment Dislikes", "Valid"
)))))))))))))))))))))))))))))))))</f>
        <v>Unused</v>
      </c>
      <c r="C559" s="246"/>
      <c r="D559" s="262" t="s">
        <v>1410</v>
      </c>
      <c r="E559" s="263"/>
      <c r="F559" s="246"/>
      <c r="G559" s="246"/>
      <c r="H559" s="249"/>
      <c r="I559" s="263"/>
      <c r="J559" s="246"/>
      <c r="K559" s="246"/>
      <c r="L559" s="249"/>
      <c r="M559" s="265"/>
      <c r="N559" s="319"/>
      <c r="O559" s="320"/>
      <c r="P559" s="320"/>
      <c r="Q559" s="321"/>
      <c r="R559" s="322"/>
      <c r="S559" s="320"/>
      <c r="T559" s="320"/>
      <c r="U559" s="321"/>
      <c r="V559" s="322"/>
      <c r="W559" s="320"/>
      <c r="X559" s="320"/>
      <c r="Y559" s="323"/>
      <c r="Z559" s="271"/>
      <c r="AA559" s="249"/>
      <c r="AB559" s="265"/>
      <c r="AC559" s="246"/>
      <c r="AD559" s="246"/>
      <c r="AE559" s="246"/>
      <c r="AF559" s="249"/>
      <c r="AG559" s="274"/>
      <c r="AH559" s="327"/>
      <c r="AI559" s="56"/>
      <c r="AJ559" s="56"/>
      <c r="AK559" s="56"/>
      <c r="AL559" s="56"/>
      <c r="AM559" s="56"/>
      <c r="AN559" s="56"/>
      <c r="AO559" s="56"/>
      <c r="AP559" s="56"/>
      <c r="AQ559" s="56"/>
    </row>
    <row r="560" ht="22.5" customHeight="1">
      <c r="B560" s="277"/>
      <c r="D560" s="278"/>
      <c r="E560" s="277"/>
      <c r="H560" s="273"/>
      <c r="I560" s="277"/>
      <c r="L560" s="273"/>
      <c r="M560" s="277"/>
      <c r="N560" s="279"/>
      <c r="O560" s="280"/>
      <c r="P560" s="280"/>
      <c r="Q560" s="281"/>
      <c r="R560" s="282"/>
      <c r="S560" s="280"/>
      <c r="T560" s="280"/>
      <c r="U560" s="281"/>
      <c r="V560" s="282"/>
      <c r="W560" s="280"/>
      <c r="X560" s="280"/>
      <c r="Y560" s="283"/>
      <c r="Z560" s="284"/>
      <c r="AA560" s="273"/>
      <c r="AB560" s="272"/>
      <c r="AF560" s="273"/>
      <c r="AG560" s="285"/>
      <c r="AH560" s="325"/>
      <c r="AI560" s="56"/>
      <c r="AJ560" s="56"/>
      <c r="AK560" s="56"/>
      <c r="AL560" s="56"/>
      <c r="AM560" s="56"/>
      <c r="AN560" s="56"/>
      <c r="AO560" s="56"/>
      <c r="AP560" s="56"/>
      <c r="AQ560" s="56"/>
    </row>
    <row r="561" ht="22.5" customHeight="1">
      <c r="B561" s="253"/>
      <c r="C561" s="254"/>
      <c r="D561" s="287"/>
      <c r="E561" s="253"/>
      <c r="F561" s="254"/>
      <c r="G561" s="254"/>
      <c r="H561" s="256"/>
      <c r="I561" s="253"/>
      <c r="J561" s="254"/>
      <c r="K561" s="254"/>
      <c r="L561" s="256"/>
      <c r="M561" s="253"/>
      <c r="N561" s="288"/>
      <c r="O561" s="289"/>
      <c r="P561" s="289"/>
      <c r="Q561" s="290"/>
      <c r="R561" s="291"/>
      <c r="S561" s="289"/>
      <c r="T561" s="289"/>
      <c r="U561" s="290"/>
      <c r="V561" s="291"/>
      <c r="W561" s="289"/>
      <c r="X561" s="289"/>
      <c r="Y561" s="292"/>
      <c r="Z561" s="293"/>
      <c r="AA561" s="256"/>
      <c r="AB561" s="294"/>
      <c r="AC561" s="254"/>
      <c r="AD561" s="254"/>
      <c r="AE561" s="254"/>
      <c r="AF561" s="256"/>
      <c r="AG561" s="295"/>
      <c r="AH561" s="324"/>
      <c r="AI561" s="56"/>
      <c r="AJ561" s="56"/>
      <c r="AK561" s="56"/>
      <c r="AL561" s="56"/>
      <c r="AM561" s="56"/>
      <c r="AN561" s="56"/>
      <c r="AO561" s="56"/>
      <c r="AP561" s="56"/>
      <c r="AQ561" s="56"/>
    </row>
    <row r="562" ht="22.5" customHeight="1">
      <c r="B562" s="261" t="str">
        <f>IF(ISBLANK(D562), "Missing ID",
IF(CONCATENATE(E562:AG564)="", "Unused",
IF(AND(ISBLANK(E562), ISBLANK(I562)), "Missing Headline and Content",
IF(ISBLANK(M562), "Missing Is True",
IF(AND(M562&lt;&gt;"Yes", M562&lt;&gt;"No"), "Is True must be Yes or No",
IF(AND($AJ$3, NOT(ISBLANK(N562)), NOT(ISNUMBER(N562))), "Changes to Followers for Likes must be a Number",
IF(AND($AK$3, NOT(ISBLANK(O562)), NOT(ISNUMBER(O562))), "Changes to Followers for Disikes must be a Number",
IF(AND($AL$3, NOT(ISBLANK(P562)), NOT(ISNUMBER(P562))), "Changes to Followers for Shares must be a Number",
IF(AND($AM$3, NOT(ISBLANK(Q562)), NOT(ISNUMBER(Q562))), "Changes to Followers for Flags must be a Number",
IF(AND($AJ$3, NOT(ISBLANK(R562)), NOT(ISNUMBER(R562))), "Changes to Credibility for Likes must be a Number",
IF(AND($AK$3, NOT(ISBLANK(S562)), NOT(ISNUMBER(S562))), "Changes to Credibility for Disikes must be a Number",
IF(AND($AL$3, NOT(ISBLANK(T562)), NOT(ISNUMBER(T562))), "Changes to Credibility for Shares must be a Number",
IF(AND($AM$3, NOT(ISBLANK(U562)), NOT(ISNUMBER(U562))), "Changes to Credibility for Flags must be a Number",
IF(AND($AJ$3, NOT(ISBLANK(V562)), NOT(ISNUMBER(V562))), "Number of Likes must be a Number",
IF(AND($AK$3, NOT(ISBLANK(W562)), NOT(ISNUMBER(W562))), "Number of Disikes must be a Number",
IF(AND($AL$3, NOT(ISBLANK(X562)), NOT(ISNUMBER(X562))), "Number of Shares must be a Number",
IF(AND($AM$3, NOT(ISBLANK(Y562)), NOT(ISNUMBER(Y562))), "Number of Flags must be a Number",
IF(AND($AJ$3, NOT(ISBLANK(V562)), V562&lt;0), "Number of Likes cannot be Negative",
IF(AND($AK$3, NOT(ISBLANK(W562)), W562&lt;0), "Number of Disikes cannot be Negative",
IF(AND($AL$3, NOT(ISBLANK(X562)), X562&lt;0), "Number of Shares cannot be Negative",
IF(AND($AM$3, NOT(ISBLANK(Y562)), Y562&lt;0), "Number of Flags cannot be Negative",
IF(AND(CONCATENATE(Z562:AH562)&lt;&gt;"", Z562=""), "Missing 1st Comment Source Name",
IF(AND(CONCATENATE(Z562:AH562)&lt;&gt;"", AB562=""), "Missing 1st Comment Message",
IF(AND($AJ$3, CONCATENATE(Z562:AH562)&lt;&gt;"", AG562=""), "Missing 1st Comment Likes",
IF(AND($AK$3, CONCATENATE(Z562:AH562)&lt;&gt;"", AH562=""), "Missing 1st Comment Dislikes",
IF(AND(CONCATENATE(Z563:AH563)&lt;&gt;"", Z563=""), "Missing 2nd Comment Source Name",
IF(AND(CONCATENATE(Z563:AH563)&lt;&gt;"", AB563=""), "Missing 2nd Comment Message",
IF(AND($AJ$3, CONCATENATE(Z563:AH563)&lt;&gt;"", AG563=""), "Missing 2nd Comment Likes",
IF(AND($AK$3, CONCATENATE(Z563:AH563)&lt;&gt;"", AH563=""), "Missing 2nd Comment Dislikes",
IF(AND(CONCATENATE(Z564:AH564)&lt;&gt;"", Z564=""), "Missing 3rd Comment Source Name",
IF(AND(CONCATENATE(Z564:AH564)&lt;&gt;"", AB564=""), "Missing 3rd Comment Message",
IF(AND($AJ$3, CONCATENATE(Z564:AH564)&lt;&gt;"", AG564=""), "Missing 3rd Comment Likes",
IF(AND($AK$3, CONCATENATE(Z564:AH564)&lt;&gt;"", AH564=""), "Missing 3rd Comment Dislikes", "Valid"
)))))))))))))))))))))))))))))))))</f>
        <v>Unused</v>
      </c>
      <c r="C562" s="246"/>
      <c r="D562" s="297" t="s">
        <v>1411</v>
      </c>
      <c r="E562" s="298"/>
      <c r="F562" s="246"/>
      <c r="G562" s="246"/>
      <c r="H562" s="249"/>
      <c r="I562" s="298"/>
      <c r="J562" s="246"/>
      <c r="K562" s="246"/>
      <c r="L562" s="249"/>
      <c r="M562" s="300"/>
      <c r="N562" s="301"/>
      <c r="O562" s="302"/>
      <c r="P562" s="302"/>
      <c r="Q562" s="303"/>
      <c r="R562" s="304"/>
      <c r="S562" s="302"/>
      <c r="T562" s="302"/>
      <c r="U562" s="303"/>
      <c r="V562" s="304"/>
      <c r="W562" s="302"/>
      <c r="X562" s="302"/>
      <c r="Y562" s="305"/>
      <c r="Z562" s="306"/>
      <c r="AA562" s="249"/>
      <c r="AB562" s="300"/>
      <c r="AC562" s="246"/>
      <c r="AD562" s="246"/>
      <c r="AE562" s="246"/>
      <c r="AF562" s="249"/>
      <c r="AG562" s="307"/>
      <c r="AH562" s="326"/>
      <c r="AI562" s="56"/>
      <c r="AJ562" s="56"/>
      <c r="AK562" s="56"/>
      <c r="AL562" s="56"/>
      <c r="AM562" s="56"/>
      <c r="AN562" s="56"/>
      <c r="AO562" s="56"/>
      <c r="AP562" s="56"/>
      <c r="AQ562" s="56"/>
    </row>
    <row r="563" ht="22.5" customHeight="1">
      <c r="B563" s="277"/>
      <c r="D563" s="309"/>
      <c r="E563" s="277"/>
      <c r="H563" s="273"/>
      <c r="I563" s="277"/>
      <c r="L563" s="273"/>
      <c r="M563" s="277"/>
      <c r="N563" s="279"/>
      <c r="O563" s="280"/>
      <c r="P563" s="280"/>
      <c r="Q563" s="281"/>
      <c r="R563" s="282"/>
      <c r="S563" s="280"/>
      <c r="T563" s="280"/>
      <c r="U563" s="281"/>
      <c r="V563" s="282"/>
      <c r="W563" s="280"/>
      <c r="X563" s="280"/>
      <c r="Y563" s="283"/>
      <c r="Z563" s="310"/>
      <c r="AA563" s="273"/>
      <c r="AB563" s="311"/>
      <c r="AF563" s="273"/>
      <c r="AG563" s="312"/>
      <c r="AH563" s="313"/>
      <c r="AI563" s="56"/>
      <c r="AJ563" s="56"/>
      <c r="AK563" s="56"/>
      <c r="AL563" s="56"/>
      <c r="AM563" s="56"/>
      <c r="AN563" s="56"/>
      <c r="AO563" s="56"/>
      <c r="AP563" s="56"/>
      <c r="AQ563" s="56"/>
    </row>
    <row r="564" ht="22.5" customHeight="1">
      <c r="B564" s="253"/>
      <c r="C564" s="254"/>
      <c r="D564" s="314"/>
      <c r="E564" s="253"/>
      <c r="F564" s="254"/>
      <c r="G564" s="254"/>
      <c r="H564" s="256"/>
      <c r="I564" s="253"/>
      <c r="J564" s="254"/>
      <c r="K564" s="254"/>
      <c r="L564" s="256"/>
      <c r="M564" s="253"/>
      <c r="N564" s="288"/>
      <c r="O564" s="289"/>
      <c r="P564" s="289"/>
      <c r="Q564" s="290"/>
      <c r="R564" s="291"/>
      <c r="S564" s="289"/>
      <c r="T564" s="289"/>
      <c r="U564" s="290"/>
      <c r="V564" s="291"/>
      <c r="W564" s="289"/>
      <c r="X564" s="289"/>
      <c r="Y564" s="292"/>
      <c r="Z564" s="315"/>
      <c r="AA564" s="256"/>
      <c r="AB564" s="316"/>
      <c r="AC564" s="254"/>
      <c r="AD564" s="254"/>
      <c r="AE564" s="254"/>
      <c r="AF564" s="256"/>
      <c r="AG564" s="317"/>
      <c r="AH564" s="318"/>
      <c r="AI564" s="56"/>
      <c r="AJ564" s="56"/>
      <c r="AK564" s="56"/>
      <c r="AL564" s="56"/>
      <c r="AM564" s="56"/>
      <c r="AN564" s="56"/>
      <c r="AO564" s="56"/>
      <c r="AP564" s="56"/>
      <c r="AQ564" s="56"/>
    </row>
    <row r="565" ht="22.5" customHeight="1">
      <c r="B565" s="261" t="str">
        <f>IF(ISBLANK(D565), "Missing ID",
IF(CONCATENATE(E565:AG567)="", "Unused",
IF(AND(ISBLANK(E565), ISBLANK(I565)), "Missing Headline and Content",
IF(ISBLANK(M565), "Missing Is True",
IF(AND(M565&lt;&gt;"Yes", M565&lt;&gt;"No"), "Is True must be Yes or No",
IF(AND($AJ$3, NOT(ISBLANK(N565)), NOT(ISNUMBER(N565))), "Changes to Followers for Likes must be a Number",
IF(AND($AK$3, NOT(ISBLANK(O565)), NOT(ISNUMBER(O565))), "Changes to Followers for Disikes must be a Number",
IF(AND($AL$3, NOT(ISBLANK(P565)), NOT(ISNUMBER(P565))), "Changes to Followers for Shares must be a Number",
IF(AND($AM$3, NOT(ISBLANK(Q565)), NOT(ISNUMBER(Q565))), "Changes to Followers for Flags must be a Number",
IF(AND($AJ$3, NOT(ISBLANK(R565)), NOT(ISNUMBER(R565))), "Changes to Credibility for Likes must be a Number",
IF(AND($AK$3, NOT(ISBLANK(S565)), NOT(ISNUMBER(S565))), "Changes to Credibility for Disikes must be a Number",
IF(AND($AL$3, NOT(ISBLANK(T565)), NOT(ISNUMBER(T565))), "Changes to Credibility for Shares must be a Number",
IF(AND($AM$3, NOT(ISBLANK(U565)), NOT(ISNUMBER(U565))), "Changes to Credibility for Flags must be a Number",
IF(AND($AJ$3, NOT(ISBLANK(V565)), NOT(ISNUMBER(V565))), "Number of Likes must be a Number",
IF(AND($AK$3, NOT(ISBLANK(W565)), NOT(ISNUMBER(W565))), "Number of Disikes must be a Number",
IF(AND($AL$3, NOT(ISBLANK(X565)), NOT(ISNUMBER(X565))), "Number of Shares must be a Number",
IF(AND($AM$3, NOT(ISBLANK(Y565)), NOT(ISNUMBER(Y565))), "Number of Flags must be a Number",
IF(AND($AJ$3, NOT(ISBLANK(V565)), V565&lt;0), "Number of Likes cannot be Negative",
IF(AND($AK$3, NOT(ISBLANK(W565)), W565&lt;0), "Number of Disikes cannot be Negative",
IF(AND($AL$3, NOT(ISBLANK(X565)), X565&lt;0), "Number of Shares cannot be Negative",
IF(AND($AM$3, NOT(ISBLANK(Y565)), Y565&lt;0), "Number of Flags cannot be Negative",
IF(AND(CONCATENATE(Z565:AH565)&lt;&gt;"", Z565=""), "Missing 1st Comment Source Name",
IF(AND(CONCATENATE(Z565:AH565)&lt;&gt;"", AB565=""), "Missing 1st Comment Message",
IF(AND($AJ$3, CONCATENATE(Z565:AH565)&lt;&gt;"", AG565=""), "Missing 1st Comment Likes",
IF(AND($AK$3, CONCATENATE(Z565:AH565)&lt;&gt;"", AH565=""), "Missing 1st Comment Dislikes",
IF(AND(CONCATENATE(Z566:AH566)&lt;&gt;"", Z566=""), "Missing 2nd Comment Source Name",
IF(AND(CONCATENATE(Z566:AH566)&lt;&gt;"", AB566=""), "Missing 2nd Comment Message",
IF(AND($AJ$3, CONCATENATE(Z566:AH566)&lt;&gt;"", AG566=""), "Missing 2nd Comment Likes",
IF(AND($AK$3, CONCATENATE(Z566:AH566)&lt;&gt;"", AH566=""), "Missing 2nd Comment Dislikes",
IF(AND(CONCATENATE(Z567:AH567)&lt;&gt;"", Z567=""), "Missing 3rd Comment Source Name",
IF(AND(CONCATENATE(Z567:AH567)&lt;&gt;"", AB567=""), "Missing 3rd Comment Message",
IF(AND($AJ$3, CONCATENATE(Z567:AH567)&lt;&gt;"", AG567=""), "Missing 3rd Comment Likes",
IF(AND($AK$3, CONCATENATE(Z567:AH567)&lt;&gt;"", AH567=""), "Missing 3rd Comment Dislikes", "Valid"
)))))))))))))))))))))))))))))))))</f>
        <v>Unused</v>
      </c>
      <c r="C565" s="246"/>
      <c r="D565" s="262" t="s">
        <v>1412</v>
      </c>
      <c r="E565" s="263"/>
      <c r="F565" s="246"/>
      <c r="G565" s="246"/>
      <c r="H565" s="249"/>
      <c r="I565" s="263"/>
      <c r="J565" s="246"/>
      <c r="K565" s="246"/>
      <c r="L565" s="249"/>
      <c r="M565" s="265"/>
      <c r="N565" s="319"/>
      <c r="O565" s="320"/>
      <c r="P565" s="320"/>
      <c r="Q565" s="321"/>
      <c r="R565" s="322"/>
      <c r="S565" s="320"/>
      <c r="T565" s="320"/>
      <c r="U565" s="321"/>
      <c r="V565" s="322"/>
      <c r="W565" s="320"/>
      <c r="X565" s="320"/>
      <c r="Y565" s="323"/>
      <c r="Z565" s="271"/>
      <c r="AA565" s="249"/>
      <c r="AB565" s="265"/>
      <c r="AC565" s="246"/>
      <c r="AD565" s="246"/>
      <c r="AE565" s="246"/>
      <c r="AF565" s="249"/>
      <c r="AG565" s="274"/>
      <c r="AH565" s="327"/>
      <c r="AI565" s="56"/>
      <c r="AJ565" s="56"/>
      <c r="AK565" s="56"/>
      <c r="AL565" s="56"/>
      <c r="AM565" s="56"/>
      <c r="AN565" s="56"/>
      <c r="AO565" s="56"/>
      <c r="AP565" s="56"/>
      <c r="AQ565" s="56"/>
    </row>
    <row r="566" ht="22.5" customHeight="1">
      <c r="B566" s="277"/>
      <c r="D566" s="278"/>
      <c r="E566" s="277"/>
      <c r="H566" s="273"/>
      <c r="I566" s="277"/>
      <c r="L566" s="273"/>
      <c r="M566" s="277"/>
      <c r="N566" s="279"/>
      <c r="O566" s="280"/>
      <c r="P566" s="280"/>
      <c r="Q566" s="281"/>
      <c r="R566" s="282"/>
      <c r="S566" s="280"/>
      <c r="T566" s="280"/>
      <c r="U566" s="281"/>
      <c r="V566" s="282"/>
      <c r="W566" s="280"/>
      <c r="X566" s="280"/>
      <c r="Y566" s="283"/>
      <c r="Z566" s="284"/>
      <c r="AA566" s="273"/>
      <c r="AB566" s="272"/>
      <c r="AF566" s="273"/>
      <c r="AG566" s="285"/>
      <c r="AH566" s="325"/>
      <c r="AI566" s="56"/>
      <c r="AJ566" s="56"/>
      <c r="AK566" s="56"/>
      <c r="AL566" s="56"/>
      <c r="AM566" s="56"/>
      <c r="AN566" s="56"/>
      <c r="AO566" s="56"/>
      <c r="AP566" s="56"/>
      <c r="AQ566" s="56"/>
    </row>
    <row r="567" ht="22.5" customHeight="1">
      <c r="B567" s="253"/>
      <c r="C567" s="254"/>
      <c r="D567" s="287"/>
      <c r="E567" s="253"/>
      <c r="F567" s="254"/>
      <c r="G567" s="254"/>
      <c r="H567" s="256"/>
      <c r="I567" s="253"/>
      <c r="J567" s="254"/>
      <c r="K567" s="254"/>
      <c r="L567" s="256"/>
      <c r="M567" s="253"/>
      <c r="N567" s="288"/>
      <c r="O567" s="289"/>
      <c r="P567" s="289"/>
      <c r="Q567" s="290"/>
      <c r="R567" s="291"/>
      <c r="S567" s="289"/>
      <c r="T567" s="289"/>
      <c r="U567" s="290"/>
      <c r="V567" s="291"/>
      <c r="W567" s="289"/>
      <c r="X567" s="289"/>
      <c r="Y567" s="292"/>
      <c r="Z567" s="293"/>
      <c r="AA567" s="256"/>
      <c r="AB567" s="294"/>
      <c r="AC567" s="254"/>
      <c r="AD567" s="254"/>
      <c r="AE567" s="254"/>
      <c r="AF567" s="256"/>
      <c r="AG567" s="295"/>
      <c r="AH567" s="324"/>
      <c r="AI567" s="56"/>
      <c r="AJ567" s="56"/>
      <c r="AK567" s="56"/>
      <c r="AL567" s="56"/>
      <c r="AM567" s="56"/>
      <c r="AN567" s="56"/>
      <c r="AO567" s="56"/>
      <c r="AP567" s="56"/>
      <c r="AQ567" s="56"/>
    </row>
    <row r="568" ht="22.5" customHeight="1">
      <c r="B568" s="261" t="str">
        <f>IF(ISBLANK(D568), "Missing ID",
IF(CONCATENATE(E568:AG570)="", "Unused",
IF(AND(ISBLANK(E568), ISBLANK(I568)), "Missing Headline and Content",
IF(ISBLANK(M568), "Missing Is True",
IF(AND(M568&lt;&gt;"Yes", M568&lt;&gt;"No"), "Is True must be Yes or No",
IF(AND($AJ$3, NOT(ISBLANK(N568)), NOT(ISNUMBER(N568))), "Changes to Followers for Likes must be a Number",
IF(AND($AK$3, NOT(ISBLANK(O568)), NOT(ISNUMBER(O568))), "Changes to Followers for Disikes must be a Number",
IF(AND($AL$3, NOT(ISBLANK(P568)), NOT(ISNUMBER(P568))), "Changes to Followers for Shares must be a Number",
IF(AND($AM$3, NOT(ISBLANK(Q568)), NOT(ISNUMBER(Q568))), "Changes to Followers for Flags must be a Number",
IF(AND($AJ$3, NOT(ISBLANK(R568)), NOT(ISNUMBER(R568))), "Changes to Credibility for Likes must be a Number",
IF(AND($AK$3, NOT(ISBLANK(S568)), NOT(ISNUMBER(S568))), "Changes to Credibility for Disikes must be a Number",
IF(AND($AL$3, NOT(ISBLANK(T568)), NOT(ISNUMBER(T568))), "Changes to Credibility for Shares must be a Number",
IF(AND($AM$3, NOT(ISBLANK(U568)), NOT(ISNUMBER(U568))), "Changes to Credibility for Flags must be a Number",
IF(AND($AJ$3, NOT(ISBLANK(V568)), NOT(ISNUMBER(V568))), "Number of Likes must be a Number",
IF(AND($AK$3, NOT(ISBLANK(W568)), NOT(ISNUMBER(W568))), "Number of Disikes must be a Number",
IF(AND($AL$3, NOT(ISBLANK(X568)), NOT(ISNUMBER(X568))), "Number of Shares must be a Number",
IF(AND($AM$3, NOT(ISBLANK(Y568)), NOT(ISNUMBER(Y568))), "Number of Flags must be a Number",
IF(AND($AJ$3, NOT(ISBLANK(V568)), V568&lt;0), "Number of Likes cannot be Negative",
IF(AND($AK$3, NOT(ISBLANK(W568)), W568&lt;0), "Number of Disikes cannot be Negative",
IF(AND($AL$3, NOT(ISBLANK(X568)), X568&lt;0), "Number of Shares cannot be Negative",
IF(AND($AM$3, NOT(ISBLANK(Y568)), Y568&lt;0), "Number of Flags cannot be Negative",
IF(AND(CONCATENATE(Z568:AH568)&lt;&gt;"", Z568=""), "Missing 1st Comment Source Name",
IF(AND(CONCATENATE(Z568:AH568)&lt;&gt;"", AB568=""), "Missing 1st Comment Message",
IF(AND($AJ$3, CONCATENATE(Z568:AH568)&lt;&gt;"", AG568=""), "Missing 1st Comment Likes",
IF(AND($AK$3, CONCATENATE(Z568:AH568)&lt;&gt;"", AH568=""), "Missing 1st Comment Dislikes",
IF(AND(CONCATENATE(Z569:AH569)&lt;&gt;"", Z569=""), "Missing 2nd Comment Source Name",
IF(AND(CONCATENATE(Z569:AH569)&lt;&gt;"", AB569=""), "Missing 2nd Comment Message",
IF(AND($AJ$3, CONCATENATE(Z569:AH569)&lt;&gt;"", AG569=""), "Missing 2nd Comment Likes",
IF(AND($AK$3, CONCATENATE(Z569:AH569)&lt;&gt;"", AH569=""), "Missing 2nd Comment Dislikes",
IF(AND(CONCATENATE(Z570:AH570)&lt;&gt;"", Z570=""), "Missing 3rd Comment Source Name",
IF(AND(CONCATENATE(Z570:AH570)&lt;&gt;"", AB570=""), "Missing 3rd Comment Message",
IF(AND($AJ$3, CONCATENATE(Z570:AH570)&lt;&gt;"", AG570=""), "Missing 3rd Comment Likes",
IF(AND($AK$3, CONCATENATE(Z570:AH570)&lt;&gt;"", AH570=""), "Missing 3rd Comment Dislikes", "Valid"
)))))))))))))))))))))))))))))))))</f>
        <v>Unused</v>
      </c>
      <c r="C568" s="246"/>
      <c r="D568" s="297" t="s">
        <v>1413</v>
      </c>
      <c r="E568" s="298"/>
      <c r="F568" s="246"/>
      <c r="G568" s="246"/>
      <c r="H568" s="249"/>
      <c r="I568" s="298"/>
      <c r="J568" s="246"/>
      <c r="K568" s="246"/>
      <c r="L568" s="249"/>
      <c r="M568" s="300"/>
      <c r="N568" s="301"/>
      <c r="O568" s="302"/>
      <c r="P568" s="302"/>
      <c r="Q568" s="303"/>
      <c r="R568" s="304"/>
      <c r="S568" s="302"/>
      <c r="T568" s="302"/>
      <c r="U568" s="303"/>
      <c r="V568" s="304"/>
      <c r="W568" s="302"/>
      <c r="X568" s="302"/>
      <c r="Y568" s="305"/>
      <c r="Z568" s="306"/>
      <c r="AA568" s="249"/>
      <c r="AB568" s="300"/>
      <c r="AC568" s="246"/>
      <c r="AD568" s="246"/>
      <c r="AE568" s="246"/>
      <c r="AF568" s="249"/>
      <c r="AG568" s="307"/>
      <c r="AH568" s="326"/>
      <c r="AI568" s="56"/>
      <c r="AJ568" s="56"/>
      <c r="AK568" s="56"/>
      <c r="AL568" s="56"/>
      <c r="AM568" s="56"/>
      <c r="AN568" s="56"/>
      <c r="AO568" s="56"/>
      <c r="AP568" s="56"/>
      <c r="AQ568" s="56"/>
    </row>
    <row r="569" ht="22.5" customHeight="1">
      <c r="B569" s="277"/>
      <c r="D569" s="309"/>
      <c r="E569" s="277"/>
      <c r="H569" s="273"/>
      <c r="I569" s="277"/>
      <c r="L569" s="273"/>
      <c r="M569" s="277"/>
      <c r="N569" s="279"/>
      <c r="O569" s="280"/>
      <c r="P569" s="280"/>
      <c r="Q569" s="281"/>
      <c r="R569" s="282"/>
      <c r="S569" s="280"/>
      <c r="T569" s="280"/>
      <c r="U569" s="281"/>
      <c r="V569" s="282"/>
      <c r="W569" s="280"/>
      <c r="X569" s="280"/>
      <c r="Y569" s="283"/>
      <c r="Z569" s="310"/>
      <c r="AA569" s="273"/>
      <c r="AB569" s="311"/>
      <c r="AF569" s="273"/>
      <c r="AG569" s="312"/>
      <c r="AH569" s="313"/>
      <c r="AI569" s="56"/>
      <c r="AJ569" s="56"/>
      <c r="AK569" s="56"/>
      <c r="AL569" s="56"/>
      <c r="AM569" s="56"/>
      <c r="AN569" s="56"/>
      <c r="AO569" s="56"/>
      <c r="AP569" s="56"/>
      <c r="AQ569" s="56"/>
    </row>
    <row r="570" ht="22.5" customHeight="1">
      <c r="B570" s="253"/>
      <c r="C570" s="254"/>
      <c r="D570" s="314"/>
      <c r="E570" s="253"/>
      <c r="F570" s="254"/>
      <c r="G570" s="254"/>
      <c r="H570" s="256"/>
      <c r="I570" s="253"/>
      <c r="J570" s="254"/>
      <c r="K570" s="254"/>
      <c r="L570" s="256"/>
      <c r="M570" s="253"/>
      <c r="N570" s="288"/>
      <c r="O570" s="289"/>
      <c r="P570" s="289"/>
      <c r="Q570" s="290"/>
      <c r="R570" s="291"/>
      <c r="S570" s="289"/>
      <c r="T570" s="289"/>
      <c r="U570" s="290"/>
      <c r="V570" s="291"/>
      <c r="W570" s="289"/>
      <c r="X570" s="289"/>
      <c r="Y570" s="292"/>
      <c r="Z570" s="315"/>
      <c r="AA570" s="256"/>
      <c r="AB570" s="316"/>
      <c r="AC570" s="254"/>
      <c r="AD570" s="254"/>
      <c r="AE570" s="254"/>
      <c r="AF570" s="256"/>
      <c r="AG570" s="317"/>
      <c r="AH570" s="318"/>
      <c r="AI570" s="56"/>
      <c r="AJ570" s="56"/>
      <c r="AK570" s="56"/>
      <c r="AL570" s="56"/>
      <c r="AM570" s="56"/>
      <c r="AN570" s="56"/>
      <c r="AO570" s="56"/>
      <c r="AP570" s="56"/>
      <c r="AQ570" s="56"/>
    </row>
    <row r="571" ht="22.5" customHeight="1">
      <c r="B571" s="261" t="str">
        <f>IF(ISBLANK(D571), "Missing ID",
IF(CONCATENATE(E571:AG573)="", "Unused",
IF(AND(ISBLANK(E571), ISBLANK(I571)), "Missing Headline and Content",
IF(ISBLANK(M571), "Missing Is True",
IF(AND(M571&lt;&gt;"Yes", M571&lt;&gt;"No"), "Is True must be Yes or No",
IF(AND($AJ$3, NOT(ISBLANK(N571)), NOT(ISNUMBER(N571))), "Changes to Followers for Likes must be a Number",
IF(AND($AK$3, NOT(ISBLANK(O571)), NOT(ISNUMBER(O571))), "Changes to Followers for Disikes must be a Number",
IF(AND($AL$3, NOT(ISBLANK(P571)), NOT(ISNUMBER(P571))), "Changes to Followers for Shares must be a Number",
IF(AND($AM$3, NOT(ISBLANK(Q571)), NOT(ISNUMBER(Q571))), "Changes to Followers for Flags must be a Number",
IF(AND($AJ$3, NOT(ISBLANK(R571)), NOT(ISNUMBER(R571))), "Changes to Credibility for Likes must be a Number",
IF(AND($AK$3, NOT(ISBLANK(S571)), NOT(ISNUMBER(S571))), "Changes to Credibility for Disikes must be a Number",
IF(AND($AL$3, NOT(ISBLANK(T571)), NOT(ISNUMBER(T571))), "Changes to Credibility for Shares must be a Number",
IF(AND($AM$3, NOT(ISBLANK(U571)), NOT(ISNUMBER(U571))), "Changes to Credibility for Flags must be a Number",
IF(AND($AJ$3, NOT(ISBLANK(V571)), NOT(ISNUMBER(V571))), "Number of Likes must be a Number",
IF(AND($AK$3, NOT(ISBLANK(W571)), NOT(ISNUMBER(W571))), "Number of Disikes must be a Number",
IF(AND($AL$3, NOT(ISBLANK(X571)), NOT(ISNUMBER(X571))), "Number of Shares must be a Number",
IF(AND($AM$3, NOT(ISBLANK(Y571)), NOT(ISNUMBER(Y571))), "Number of Flags must be a Number",
IF(AND($AJ$3, NOT(ISBLANK(V571)), V571&lt;0), "Number of Likes cannot be Negative",
IF(AND($AK$3, NOT(ISBLANK(W571)), W571&lt;0), "Number of Disikes cannot be Negative",
IF(AND($AL$3, NOT(ISBLANK(X571)), X571&lt;0), "Number of Shares cannot be Negative",
IF(AND($AM$3, NOT(ISBLANK(Y571)), Y571&lt;0), "Number of Flags cannot be Negative",
IF(AND(CONCATENATE(Z571:AH571)&lt;&gt;"", Z571=""), "Missing 1st Comment Source Name",
IF(AND(CONCATENATE(Z571:AH571)&lt;&gt;"", AB571=""), "Missing 1st Comment Message",
IF(AND($AJ$3, CONCATENATE(Z571:AH571)&lt;&gt;"", AG571=""), "Missing 1st Comment Likes",
IF(AND($AK$3, CONCATENATE(Z571:AH571)&lt;&gt;"", AH571=""), "Missing 1st Comment Dislikes",
IF(AND(CONCATENATE(Z572:AH572)&lt;&gt;"", Z572=""), "Missing 2nd Comment Source Name",
IF(AND(CONCATENATE(Z572:AH572)&lt;&gt;"", AB572=""), "Missing 2nd Comment Message",
IF(AND($AJ$3, CONCATENATE(Z572:AH572)&lt;&gt;"", AG572=""), "Missing 2nd Comment Likes",
IF(AND($AK$3, CONCATENATE(Z572:AH572)&lt;&gt;"", AH572=""), "Missing 2nd Comment Dislikes",
IF(AND(CONCATENATE(Z573:AH573)&lt;&gt;"", Z573=""), "Missing 3rd Comment Source Name",
IF(AND(CONCATENATE(Z573:AH573)&lt;&gt;"", AB573=""), "Missing 3rd Comment Message",
IF(AND($AJ$3, CONCATENATE(Z573:AH573)&lt;&gt;"", AG573=""), "Missing 3rd Comment Likes",
IF(AND($AK$3, CONCATENATE(Z573:AH573)&lt;&gt;"", AH573=""), "Missing 3rd Comment Dislikes", "Valid"
)))))))))))))))))))))))))))))))))</f>
        <v>Unused</v>
      </c>
      <c r="C571" s="246"/>
      <c r="D571" s="262" t="s">
        <v>1414</v>
      </c>
      <c r="E571" s="263"/>
      <c r="F571" s="246"/>
      <c r="G571" s="246"/>
      <c r="H571" s="249"/>
      <c r="I571" s="263"/>
      <c r="J571" s="246"/>
      <c r="K571" s="246"/>
      <c r="L571" s="249"/>
      <c r="M571" s="265"/>
      <c r="N571" s="319"/>
      <c r="O571" s="320"/>
      <c r="P571" s="320"/>
      <c r="Q571" s="321"/>
      <c r="R571" s="322"/>
      <c r="S571" s="320"/>
      <c r="T571" s="320"/>
      <c r="U571" s="321"/>
      <c r="V571" s="322"/>
      <c r="W571" s="320"/>
      <c r="X571" s="320"/>
      <c r="Y571" s="323"/>
      <c r="Z571" s="271"/>
      <c r="AA571" s="249"/>
      <c r="AB571" s="265"/>
      <c r="AC571" s="246"/>
      <c r="AD571" s="246"/>
      <c r="AE571" s="246"/>
      <c r="AF571" s="249"/>
      <c r="AG571" s="274"/>
      <c r="AH571" s="327"/>
      <c r="AI571" s="56"/>
      <c r="AJ571" s="56"/>
      <c r="AK571" s="56"/>
      <c r="AL571" s="56"/>
      <c r="AM571" s="56"/>
      <c r="AN571" s="56"/>
      <c r="AO571" s="56"/>
      <c r="AP571" s="56"/>
      <c r="AQ571" s="56"/>
    </row>
    <row r="572" ht="22.5" customHeight="1">
      <c r="B572" s="277"/>
      <c r="D572" s="278"/>
      <c r="E572" s="277"/>
      <c r="H572" s="273"/>
      <c r="I572" s="277"/>
      <c r="L572" s="273"/>
      <c r="M572" s="277"/>
      <c r="N572" s="279"/>
      <c r="O572" s="280"/>
      <c r="P572" s="280"/>
      <c r="Q572" s="281"/>
      <c r="R572" s="282"/>
      <c r="S572" s="280"/>
      <c r="T572" s="280"/>
      <c r="U572" s="281"/>
      <c r="V572" s="282"/>
      <c r="W572" s="280"/>
      <c r="X572" s="280"/>
      <c r="Y572" s="283"/>
      <c r="Z572" s="284"/>
      <c r="AA572" s="273"/>
      <c r="AB572" s="272"/>
      <c r="AF572" s="273"/>
      <c r="AG572" s="285"/>
      <c r="AH572" s="325"/>
      <c r="AI572" s="56"/>
      <c r="AJ572" s="56"/>
      <c r="AK572" s="56"/>
      <c r="AL572" s="56"/>
      <c r="AM572" s="56"/>
      <c r="AN572" s="56"/>
      <c r="AO572" s="56"/>
      <c r="AP572" s="56"/>
      <c r="AQ572" s="56"/>
    </row>
    <row r="573" ht="22.5" customHeight="1">
      <c r="B573" s="253"/>
      <c r="C573" s="254"/>
      <c r="D573" s="287"/>
      <c r="E573" s="253"/>
      <c r="F573" s="254"/>
      <c r="G573" s="254"/>
      <c r="H573" s="256"/>
      <c r="I573" s="253"/>
      <c r="J573" s="254"/>
      <c r="K573" s="254"/>
      <c r="L573" s="256"/>
      <c r="M573" s="253"/>
      <c r="N573" s="288"/>
      <c r="O573" s="289"/>
      <c r="P573" s="289"/>
      <c r="Q573" s="290"/>
      <c r="R573" s="291"/>
      <c r="S573" s="289"/>
      <c r="T573" s="289"/>
      <c r="U573" s="290"/>
      <c r="V573" s="291"/>
      <c r="W573" s="289"/>
      <c r="X573" s="289"/>
      <c r="Y573" s="292"/>
      <c r="Z573" s="293"/>
      <c r="AA573" s="256"/>
      <c r="AB573" s="294"/>
      <c r="AC573" s="254"/>
      <c r="AD573" s="254"/>
      <c r="AE573" s="254"/>
      <c r="AF573" s="256"/>
      <c r="AG573" s="295"/>
      <c r="AH573" s="324"/>
      <c r="AI573" s="56"/>
      <c r="AJ573" s="56"/>
      <c r="AK573" s="56"/>
      <c r="AL573" s="56"/>
      <c r="AM573" s="56"/>
      <c r="AN573" s="56"/>
      <c r="AO573" s="56"/>
      <c r="AP573" s="56"/>
      <c r="AQ573" s="56"/>
    </row>
    <row r="574" ht="22.5" customHeight="1">
      <c r="B574" s="261" t="str">
        <f>IF(ISBLANK(D574), "Missing ID",
IF(CONCATENATE(E574:AG576)="", "Unused",
IF(AND(ISBLANK(E574), ISBLANK(I574)), "Missing Headline and Content",
IF(ISBLANK(M574), "Missing Is True",
IF(AND(M574&lt;&gt;"Yes", M574&lt;&gt;"No"), "Is True must be Yes or No",
IF(AND($AJ$3, NOT(ISBLANK(N574)), NOT(ISNUMBER(N574))), "Changes to Followers for Likes must be a Number",
IF(AND($AK$3, NOT(ISBLANK(O574)), NOT(ISNUMBER(O574))), "Changes to Followers for Disikes must be a Number",
IF(AND($AL$3, NOT(ISBLANK(P574)), NOT(ISNUMBER(P574))), "Changes to Followers for Shares must be a Number",
IF(AND($AM$3, NOT(ISBLANK(Q574)), NOT(ISNUMBER(Q574))), "Changes to Followers for Flags must be a Number",
IF(AND($AJ$3, NOT(ISBLANK(R574)), NOT(ISNUMBER(R574))), "Changes to Credibility for Likes must be a Number",
IF(AND($AK$3, NOT(ISBLANK(S574)), NOT(ISNUMBER(S574))), "Changes to Credibility for Disikes must be a Number",
IF(AND($AL$3, NOT(ISBLANK(T574)), NOT(ISNUMBER(T574))), "Changes to Credibility for Shares must be a Number",
IF(AND($AM$3, NOT(ISBLANK(U574)), NOT(ISNUMBER(U574))), "Changes to Credibility for Flags must be a Number",
IF(AND($AJ$3, NOT(ISBLANK(V574)), NOT(ISNUMBER(V574))), "Number of Likes must be a Number",
IF(AND($AK$3, NOT(ISBLANK(W574)), NOT(ISNUMBER(W574))), "Number of Disikes must be a Number",
IF(AND($AL$3, NOT(ISBLANK(X574)), NOT(ISNUMBER(X574))), "Number of Shares must be a Number",
IF(AND($AM$3, NOT(ISBLANK(Y574)), NOT(ISNUMBER(Y574))), "Number of Flags must be a Number",
IF(AND($AJ$3, NOT(ISBLANK(V574)), V574&lt;0), "Number of Likes cannot be Negative",
IF(AND($AK$3, NOT(ISBLANK(W574)), W574&lt;0), "Number of Disikes cannot be Negative",
IF(AND($AL$3, NOT(ISBLANK(X574)), X574&lt;0), "Number of Shares cannot be Negative",
IF(AND($AM$3, NOT(ISBLANK(Y574)), Y574&lt;0), "Number of Flags cannot be Negative",
IF(AND(CONCATENATE(Z574:AH574)&lt;&gt;"", Z574=""), "Missing 1st Comment Source Name",
IF(AND(CONCATENATE(Z574:AH574)&lt;&gt;"", AB574=""), "Missing 1st Comment Message",
IF(AND($AJ$3, CONCATENATE(Z574:AH574)&lt;&gt;"", AG574=""), "Missing 1st Comment Likes",
IF(AND($AK$3, CONCATENATE(Z574:AH574)&lt;&gt;"", AH574=""), "Missing 1st Comment Dislikes",
IF(AND(CONCATENATE(Z575:AH575)&lt;&gt;"", Z575=""), "Missing 2nd Comment Source Name",
IF(AND(CONCATENATE(Z575:AH575)&lt;&gt;"", AB575=""), "Missing 2nd Comment Message",
IF(AND($AJ$3, CONCATENATE(Z575:AH575)&lt;&gt;"", AG575=""), "Missing 2nd Comment Likes",
IF(AND($AK$3, CONCATENATE(Z575:AH575)&lt;&gt;"", AH575=""), "Missing 2nd Comment Dislikes",
IF(AND(CONCATENATE(Z576:AH576)&lt;&gt;"", Z576=""), "Missing 3rd Comment Source Name",
IF(AND(CONCATENATE(Z576:AH576)&lt;&gt;"", AB576=""), "Missing 3rd Comment Message",
IF(AND($AJ$3, CONCATENATE(Z576:AH576)&lt;&gt;"", AG576=""), "Missing 3rd Comment Likes",
IF(AND($AK$3, CONCATENATE(Z576:AH576)&lt;&gt;"", AH576=""), "Missing 3rd Comment Dislikes", "Valid"
)))))))))))))))))))))))))))))))))</f>
        <v>Unused</v>
      </c>
      <c r="C574" s="246"/>
      <c r="D574" s="297" t="s">
        <v>1415</v>
      </c>
      <c r="E574" s="298"/>
      <c r="F574" s="246"/>
      <c r="G574" s="246"/>
      <c r="H574" s="249"/>
      <c r="I574" s="298"/>
      <c r="J574" s="246"/>
      <c r="K574" s="246"/>
      <c r="L574" s="249"/>
      <c r="M574" s="300"/>
      <c r="N574" s="301"/>
      <c r="O574" s="302"/>
      <c r="P574" s="302"/>
      <c r="Q574" s="303"/>
      <c r="R574" s="304"/>
      <c r="S574" s="302"/>
      <c r="T574" s="302"/>
      <c r="U574" s="303"/>
      <c r="V574" s="304"/>
      <c r="W574" s="302"/>
      <c r="X574" s="302"/>
      <c r="Y574" s="305"/>
      <c r="Z574" s="306"/>
      <c r="AA574" s="249"/>
      <c r="AB574" s="300"/>
      <c r="AC574" s="246"/>
      <c r="AD574" s="246"/>
      <c r="AE574" s="246"/>
      <c r="AF574" s="249"/>
      <c r="AG574" s="307"/>
      <c r="AH574" s="326"/>
      <c r="AI574" s="56"/>
      <c r="AJ574" s="56"/>
      <c r="AK574" s="56"/>
      <c r="AL574" s="56"/>
      <c r="AM574" s="56"/>
      <c r="AN574" s="56"/>
      <c r="AO574" s="56"/>
      <c r="AP574" s="56"/>
      <c r="AQ574" s="56"/>
    </row>
    <row r="575" ht="22.5" customHeight="1">
      <c r="B575" s="277"/>
      <c r="D575" s="309"/>
      <c r="E575" s="277"/>
      <c r="H575" s="273"/>
      <c r="I575" s="277"/>
      <c r="L575" s="273"/>
      <c r="M575" s="277"/>
      <c r="N575" s="279"/>
      <c r="O575" s="280"/>
      <c r="P575" s="280"/>
      <c r="Q575" s="281"/>
      <c r="R575" s="282"/>
      <c r="S575" s="280"/>
      <c r="T575" s="280"/>
      <c r="U575" s="281"/>
      <c r="V575" s="282"/>
      <c r="W575" s="280"/>
      <c r="X575" s="280"/>
      <c r="Y575" s="283"/>
      <c r="Z575" s="310"/>
      <c r="AA575" s="273"/>
      <c r="AB575" s="311"/>
      <c r="AF575" s="273"/>
      <c r="AG575" s="312"/>
      <c r="AH575" s="313"/>
      <c r="AI575" s="56"/>
      <c r="AJ575" s="56"/>
      <c r="AK575" s="56"/>
      <c r="AL575" s="56"/>
      <c r="AM575" s="56"/>
      <c r="AN575" s="56"/>
      <c r="AO575" s="56"/>
      <c r="AP575" s="56"/>
      <c r="AQ575" s="56"/>
    </row>
    <row r="576" ht="22.5" customHeight="1">
      <c r="B576" s="253"/>
      <c r="C576" s="254"/>
      <c r="D576" s="314"/>
      <c r="E576" s="253"/>
      <c r="F576" s="254"/>
      <c r="G576" s="254"/>
      <c r="H576" s="256"/>
      <c r="I576" s="253"/>
      <c r="J576" s="254"/>
      <c r="K576" s="254"/>
      <c r="L576" s="256"/>
      <c r="M576" s="253"/>
      <c r="N576" s="288"/>
      <c r="O576" s="289"/>
      <c r="P576" s="289"/>
      <c r="Q576" s="290"/>
      <c r="R576" s="291"/>
      <c r="S576" s="289"/>
      <c r="T576" s="289"/>
      <c r="U576" s="290"/>
      <c r="V576" s="291"/>
      <c r="W576" s="289"/>
      <c r="X576" s="289"/>
      <c r="Y576" s="292"/>
      <c r="Z576" s="315"/>
      <c r="AA576" s="256"/>
      <c r="AB576" s="316"/>
      <c r="AC576" s="254"/>
      <c r="AD576" s="254"/>
      <c r="AE576" s="254"/>
      <c r="AF576" s="256"/>
      <c r="AG576" s="317"/>
      <c r="AH576" s="318"/>
      <c r="AI576" s="56"/>
      <c r="AJ576" s="56"/>
      <c r="AK576" s="56"/>
      <c r="AL576" s="56"/>
      <c r="AM576" s="56"/>
      <c r="AN576" s="56"/>
      <c r="AO576" s="56"/>
      <c r="AP576" s="56"/>
      <c r="AQ576" s="56"/>
    </row>
    <row r="577" ht="22.5" customHeight="1">
      <c r="B577" s="261" t="str">
        <f>IF(ISBLANK(D577), "Missing ID",
IF(CONCATENATE(E577:AG579)="", "Unused",
IF(AND(ISBLANK(E577), ISBLANK(I577)), "Missing Headline and Content",
IF(ISBLANK(M577), "Missing Is True",
IF(AND(M577&lt;&gt;"Yes", M577&lt;&gt;"No"), "Is True must be Yes or No",
IF(AND($AJ$3, NOT(ISBLANK(N577)), NOT(ISNUMBER(N577))), "Changes to Followers for Likes must be a Number",
IF(AND($AK$3, NOT(ISBLANK(O577)), NOT(ISNUMBER(O577))), "Changes to Followers for Disikes must be a Number",
IF(AND($AL$3, NOT(ISBLANK(P577)), NOT(ISNUMBER(P577))), "Changes to Followers for Shares must be a Number",
IF(AND($AM$3, NOT(ISBLANK(Q577)), NOT(ISNUMBER(Q577))), "Changes to Followers for Flags must be a Number",
IF(AND($AJ$3, NOT(ISBLANK(R577)), NOT(ISNUMBER(R577))), "Changes to Credibility for Likes must be a Number",
IF(AND($AK$3, NOT(ISBLANK(S577)), NOT(ISNUMBER(S577))), "Changes to Credibility for Disikes must be a Number",
IF(AND($AL$3, NOT(ISBLANK(T577)), NOT(ISNUMBER(T577))), "Changes to Credibility for Shares must be a Number",
IF(AND($AM$3, NOT(ISBLANK(U577)), NOT(ISNUMBER(U577))), "Changes to Credibility for Flags must be a Number",
IF(AND($AJ$3, NOT(ISBLANK(V577)), NOT(ISNUMBER(V577))), "Number of Likes must be a Number",
IF(AND($AK$3, NOT(ISBLANK(W577)), NOT(ISNUMBER(W577))), "Number of Disikes must be a Number",
IF(AND($AL$3, NOT(ISBLANK(X577)), NOT(ISNUMBER(X577))), "Number of Shares must be a Number",
IF(AND($AM$3, NOT(ISBLANK(Y577)), NOT(ISNUMBER(Y577))), "Number of Flags must be a Number",
IF(AND($AJ$3, NOT(ISBLANK(V577)), V577&lt;0), "Number of Likes cannot be Negative",
IF(AND($AK$3, NOT(ISBLANK(W577)), W577&lt;0), "Number of Disikes cannot be Negative",
IF(AND($AL$3, NOT(ISBLANK(X577)), X577&lt;0), "Number of Shares cannot be Negative",
IF(AND($AM$3, NOT(ISBLANK(Y577)), Y577&lt;0), "Number of Flags cannot be Negative",
IF(AND(CONCATENATE(Z577:AH577)&lt;&gt;"", Z577=""), "Missing 1st Comment Source Name",
IF(AND(CONCATENATE(Z577:AH577)&lt;&gt;"", AB577=""), "Missing 1st Comment Message",
IF(AND($AJ$3, CONCATENATE(Z577:AH577)&lt;&gt;"", AG577=""), "Missing 1st Comment Likes",
IF(AND($AK$3, CONCATENATE(Z577:AH577)&lt;&gt;"", AH577=""), "Missing 1st Comment Dislikes",
IF(AND(CONCATENATE(Z578:AH578)&lt;&gt;"", Z578=""), "Missing 2nd Comment Source Name",
IF(AND(CONCATENATE(Z578:AH578)&lt;&gt;"", AB578=""), "Missing 2nd Comment Message",
IF(AND($AJ$3, CONCATENATE(Z578:AH578)&lt;&gt;"", AG578=""), "Missing 2nd Comment Likes",
IF(AND($AK$3, CONCATENATE(Z578:AH578)&lt;&gt;"", AH578=""), "Missing 2nd Comment Dislikes",
IF(AND(CONCATENATE(Z579:AH579)&lt;&gt;"", Z579=""), "Missing 3rd Comment Source Name",
IF(AND(CONCATENATE(Z579:AH579)&lt;&gt;"", AB579=""), "Missing 3rd Comment Message",
IF(AND($AJ$3, CONCATENATE(Z579:AH579)&lt;&gt;"", AG579=""), "Missing 3rd Comment Likes",
IF(AND($AK$3, CONCATENATE(Z579:AH579)&lt;&gt;"", AH579=""), "Missing 3rd Comment Dislikes", "Valid"
)))))))))))))))))))))))))))))))))</f>
        <v>Unused</v>
      </c>
      <c r="C577" s="246"/>
      <c r="D577" s="262" t="s">
        <v>1416</v>
      </c>
      <c r="E577" s="263"/>
      <c r="F577" s="246"/>
      <c r="G577" s="246"/>
      <c r="H577" s="249"/>
      <c r="I577" s="263"/>
      <c r="J577" s="246"/>
      <c r="K577" s="246"/>
      <c r="L577" s="249"/>
      <c r="M577" s="265"/>
      <c r="N577" s="319"/>
      <c r="O577" s="320"/>
      <c r="P577" s="320"/>
      <c r="Q577" s="321"/>
      <c r="R577" s="322"/>
      <c r="S577" s="320"/>
      <c r="T577" s="320"/>
      <c r="U577" s="321"/>
      <c r="V577" s="322"/>
      <c r="W577" s="320"/>
      <c r="X577" s="320"/>
      <c r="Y577" s="323"/>
      <c r="Z577" s="271"/>
      <c r="AA577" s="249"/>
      <c r="AB577" s="265"/>
      <c r="AC577" s="246"/>
      <c r="AD577" s="246"/>
      <c r="AE577" s="246"/>
      <c r="AF577" s="249"/>
      <c r="AG577" s="274"/>
      <c r="AH577" s="327"/>
      <c r="AI577" s="56"/>
      <c r="AJ577" s="56"/>
      <c r="AK577" s="56"/>
      <c r="AL577" s="56"/>
      <c r="AM577" s="56"/>
      <c r="AN577" s="56"/>
      <c r="AO577" s="56"/>
      <c r="AP577" s="56"/>
      <c r="AQ577" s="56"/>
    </row>
    <row r="578" ht="22.5" customHeight="1">
      <c r="B578" s="277"/>
      <c r="D578" s="278"/>
      <c r="E578" s="277"/>
      <c r="H578" s="273"/>
      <c r="I578" s="277"/>
      <c r="L578" s="273"/>
      <c r="M578" s="277"/>
      <c r="N578" s="279"/>
      <c r="O578" s="280"/>
      <c r="P578" s="280"/>
      <c r="Q578" s="281"/>
      <c r="R578" s="282"/>
      <c r="S578" s="280"/>
      <c r="T578" s="280"/>
      <c r="U578" s="281"/>
      <c r="V578" s="282"/>
      <c r="W578" s="280"/>
      <c r="X578" s="280"/>
      <c r="Y578" s="283"/>
      <c r="Z578" s="284"/>
      <c r="AA578" s="273"/>
      <c r="AB578" s="272"/>
      <c r="AF578" s="273"/>
      <c r="AG578" s="285"/>
      <c r="AH578" s="325"/>
      <c r="AI578" s="56"/>
      <c r="AJ578" s="56"/>
      <c r="AK578" s="56"/>
      <c r="AL578" s="56"/>
      <c r="AM578" s="56"/>
      <c r="AN578" s="56"/>
      <c r="AO578" s="56"/>
      <c r="AP578" s="56"/>
      <c r="AQ578" s="56"/>
    </row>
    <row r="579" ht="22.5" customHeight="1">
      <c r="B579" s="253"/>
      <c r="C579" s="254"/>
      <c r="D579" s="287"/>
      <c r="E579" s="253"/>
      <c r="F579" s="254"/>
      <c r="G579" s="254"/>
      <c r="H579" s="256"/>
      <c r="I579" s="253"/>
      <c r="J579" s="254"/>
      <c r="K579" s="254"/>
      <c r="L579" s="256"/>
      <c r="M579" s="253"/>
      <c r="N579" s="288"/>
      <c r="O579" s="289"/>
      <c r="P579" s="289"/>
      <c r="Q579" s="290"/>
      <c r="R579" s="291"/>
      <c r="S579" s="289"/>
      <c r="T579" s="289"/>
      <c r="U579" s="290"/>
      <c r="V579" s="291"/>
      <c r="W579" s="289"/>
      <c r="X579" s="289"/>
      <c r="Y579" s="292"/>
      <c r="Z579" s="293"/>
      <c r="AA579" s="256"/>
      <c r="AB579" s="294"/>
      <c r="AC579" s="254"/>
      <c r="AD579" s="254"/>
      <c r="AE579" s="254"/>
      <c r="AF579" s="256"/>
      <c r="AG579" s="295"/>
      <c r="AH579" s="324"/>
      <c r="AI579" s="56"/>
      <c r="AJ579" s="56"/>
      <c r="AK579" s="56"/>
      <c r="AL579" s="56"/>
      <c r="AM579" s="56"/>
      <c r="AN579" s="56"/>
      <c r="AO579" s="56"/>
      <c r="AP579" s="56"/>
      <c r="AQ579" s="56"/>
    </row>
    <row r="580" ht="22.5" customHeight="1">
      <c r="B580" s="261" t="str">
        <f>IF(ISBLANK(D580), "Missing ID",
IF(CONCATENATE(E580:AG582)="", "Unused",
IF(AND(ISBLANK(E580), ISBLANK(I580)), "Missing Headline and Content",
IF(ISBLANK(M580), "Missing Is True",
IF(AND(M580&lt;&gt;"Yes", M580&lt;&gt;"No"), "Is True must be Yes or No",
IF(AND($AJ$3, NOT(ISBLANK(N580)), NOT(ISNUMBER(N580))), "Changes to Followers for Likes must be a Number",
IF(AND($AK$3, NOT(ISBLANK(O580)), NOT(ISNUMBER(O580))), "Changes to Followers for Disikes must be a Number",
IF(AND($AL$3, NOT(ISBLANK(P580)), NOT(ISNUMBER(P580))), "Changes to Followers for Shares must be a Number",
IF(AND($AM$3, NOT(ISBLANK(Q580)), NOT(ISNUMBER(Q580))), "Changes to Followers for Flags must be a Number",
IF(AND($AJ$3, NOT(ISBLANK(R580)), NOT(ISNUMBER(R580))), "Changes to Credibility for Likes must be a Number",
IF(AND($AK$3, NOT(ISBLANK(S580)), NOT(ISNUMBER(S580))), "Changes to Credibility for Disikes must be a Number",
IF(AND($AL$3, NOT(ISBLANK(T580)), NOT(ISNUMBER(T580))), "Changes to Credibility for Shares must be a Number",
IF(AND($AM$3, NOT(ISBLANK(U580)), NOT(ISNUMBER(U580))), "Changes to Credibility for Flags must be a Number",
IF(AND($AJ$3, NOT(ISBLANK(V580)), NOT(ISNUMBER(V580))), "Number of Likes must be a Number",
IF(AND($AK$3, NOT(ISBLANK(W580)), NOT(ISNUMBER(W580))), "Number of Disikes must be a Number",
IF(AND($AL$3, NOT(ISBLANK(X580)), NOT(ISNUMBER(X580))), "Number of Shares must be a Number",
IF(AND($AM$3, NOT(ISBLANK(Y580)), NOT(ISNUMBER(Y580))), "Number of Flags must be a Number",
IF(AND($AJ$3, NOT(ISBLANK(V580)), V580&lt;0), "Number of Likes cannot be Negative",
IF(AND($AK$3, NOT(ISBLANK(W580)), W580&lt;0), "Number of Disikes cannot be Negative",
IF(AND($AL$3, NOT(ISBLANK(X580)), X580&lt;0), "Number of Shares cannot be Negative",
IF(AND($AM$3, NOT(ISBLANK(Y580)), Y580&lt;0), "Number of Flags cannot be Negative",
IF(AND(CONCATENATE(Z580:AH580)&lt;&gt;"", Z580=""), "Missing 1st Comment Source Name",
IF(AND(CONCATENATE(Z580:AH580)&lt;&gt;"", AB580=""), "Missing 1st Comment Message",
IF(AND($AJ$3, CONCATENATE(Z580:AH580)&lt;&gt;"", AG580=""), "Missing 1st Comment Likes",
IF(AND($AK$3, CONCATENATE(Z580:AH580)&lt;&gt;"", AH580=""), "Missing 1st Comment Dislikes",
IF(AND(CONCATENATE(Z581:AH581)&lt;&gt;"", Z581=""), "Missing 2nd Comment Source Name",
IF(AND(CONCATENATE(Z581:AH581)&lt;&gt;"", AB581=""), "Missing 2nd Comment Message",
IF(AND($AJ$3, CONCATENATE(Z581:AH581)&lt;&gt;"", AG581=""), "Missing 2nd Comment Likes",
IF(AND($AK$3, CONCATENATE(Z581:AH581)&lt;&gt;"", AH581=""), "Missing 2nd Comment Dislikes",
IF(AND(CONCATENATE(Z582:AH582)&lt;&gt;"", Z582=""), "Missing 3rd Comment Source Name",
IF(AND(CONCATENATE(Z582:AH582)&lt;&gt;"", AB582=""), "Missing 3rd Comment Message",
IF(AND($AJ$3, CONCATENATE(Z582:AH582)&lt;&gt;"", AG582=""), "Missing 3rd Comment Likes",
IF(AND($AK$3, CONCATENATE(Z582:AH582)&lt;&gt;"", AH582=""), "Missing 3rd Comment Dislikes", "Valid"
)))))))))))))))))))))))))))))))))</f>
        <v>Unused</v>
      </c>
      <c r="C580" s="246"/>
      <c r="D580" s="297" t="s">
        <v>1417</v>
      </c>
      <c r="E580" s="298"/>
      <c r="F580" s="246"/>
      <c r="G580" s="246"/>
      <c r="H580" s="249"/>
      <c r="I580" s="298"/>
      <c r="J580" s="246"/>
      <c r="K580" s="246"/>
      <c r="L580" s="249"/>
      <c r="M580" s="300"/>
      <c r="N580" s="301"/>
      <c r="O580" s="302"/>
      <c r="P580" s="302"/>
      <c r="Q580" s="303"/>
      <c r="R580" s="304"/>
      <c r="S580" s="302"/>
      <c r="T580" s="302"/>
      <c r="U580" s="303"/>
      <c r="V580" s="304"/>
      <c r="W580" s="302"/>
      <c r="X580" s="302"/>
      <c r="Y580" s="305"/>
      <c r="Z580" s="306"/>
      <c r="AA580" s="249"/>
      <c r="AB580" s="300"/>
      <c r="AC580" s="246"/>
      <c r="AD580" s="246"/>
      <c r="AE580" s="246"/>
      <c r="AF580" s="249"/>
      <c r="AG580" s="307"/>
      <c r="AH580" s="326"/>
      <c r="AI580" s="56"/>
      <c r="AJ580" s="56"/>
      <c r="AK580" s="56"/>
      <c r="AL580" s="56"/>
      <c r="AM580" s="56"/>
      <c r="AN580" s="56"/>
      <c r="AO580" s="56"/>
      <c r="AP580" s="56"/>
      <c r="AQ580" s="56"/>
    </row>
    <row r="581" ht="22.5" customHeight="1">
      <c r="B581" s="277"/>
      <c r="D581" s="309"/>
      <c r="E581" s="277"/>
      <c r="H581" s="273"/>
      <c r="I581" s="277"/>
      <c r="L581" s="273"/>
      <c r="M581" s="277"/>
      <c r="N581" s="279"/>
      <c r="O581" s="280"/>
      <c r="P581" s="280"/>
      <c r="Q581" s="281"/>
      <c r="R581" s="282"/>
      <c r="S581" s="280"/>
      <c r="T581" s="280"/>
      <c r="U581" s="281"/>
      <c r="V581" s="282"/>
      <c r="W581" s="280"/>
      <c r="X581" s="280"/>
      <c r="Y581" s="283"/>
      <c r="Z581" s="310"/>
      <c r="AA581" s="273"/>
      <c r="AB581" s="311"/>
      <c r="AF581" s="273"/>
      <c r="AG581" s="312"/>
      <c r="AH581" s="313"/>
      <c r="AI581" s="56"/>
      <c r="AJ581" s="56"/>
      <c r="AK581" s="56"/>
      <c r="AL581" s="56"/>
      <c r="AM581" s="56"/>
      <c r="AN581" s="56"/>
      <c r="AO581" s="56"/>
      <c r="AP581" s="56"/>
      <c r="AQ581" s="56"/>
    </row>
    <row r="582" ht="22.5" customHeight="1">
      <c r="B582" s="253"/>
      <c r="C582" s="254"/>
      <c r="D582" s="314"/>
      <c r="E582" s="253"/>
      <c r="F582" s="254"/>
      <c r="G582" s="254"/>
      <c r="H582" s="256"/>
      <c r="I582" s="253"/>
      <c r="J582" s="254"/>
      <c r="K582" s="254"/>
      <c r="L582" s="256"/>
      <c r="M582" s="253"/>
      <c r="N582" s="288"/>
      <c r="O582" s="289"/>
      <c r="P582" s="289"/>
      <c r="Q582" s="290"/>
      <c r="R582" s="291"/>
      <c r="S582" s="289"/>
      <c r="T582" s="289"/>
      <c r="U582" s="290"/>
      <c r="V582" s="291"/>
      <c r="W582" s="289"/>
      <c r="X582" s="289"/>
      <c r="Y582" s="292"/>
      <c r="Z582" s="315"/>
      <c r="AA582" s="256"/>
      <c r="AB582" s="316"/>
      <c r="AC582" s="254"/>
      <c r="AD582" s="254"/>
      <c r="AE582" s="254"/>
      <c r="AF582" s="256"/>
      <c r="AG582" s="317"/>
      <c r="AH582" s="318"/>
      <c r="AI582" s="56"/>
      <c r="AJ582" s="56"/>
      <c r="AK582" s="56"/>
      <c r="AL582" s="56"/>
      <c r="AM582" s="56"/>
      <c r="AN582" s="56"/>
      <c r="AO582" s="56"/>
      <c r="AP582" s="56"/>
      <c r="AQ582" s="56"/>
    </row>
    <row r="583" ht="22.5" customHeight="1">
      <c r="B583" s="261" t="str">
        <f>IF(ISBLANK(D583), "Missing ID",
IF(CONCATENATE(E583:AG585)="", "Unused",
IF(AND(ISBLANK(E583), ISBLANK(I583)), "Missing Headline and Content",
IF(ISBLANK(M583), "Missing Is True",
IF(AND(M583&lt;&gt;"Yes", M583&lt;&gt;"No"), "Is True must be Yes or No",
IF(AND($AJ$3, NOT(ISBLANK(N583)), NOT(ISNUMBER(N583))), "Changes to Followers for Likes must be a Number",
IF(AND($AK$3, NOT(ISBLANK(O583)), NOT(ISNUMBER(O583))), "Changes to Followers for Disikes must be a Number",
IF(AND($AL$3, NOT(ISBLANK(P583)), NOT(ISNUMBER(P583))), "Changes to Followers for Shares must be a Number",
IF(AND($AM$3, NOT(ISBLANK(Q583)), NOT(ISNUMBER(Q583))), "Changes to Followers for Flags must be a Number",
IF(AND($AJ$3, NOT(ISBLANK(R583)), NOT(ISNUMBER(R583))), "Changes to Credibility for Likes must be a Number",
IF(AND($AK$3, NOT(ISBLANK(S583)), NOT(ISNUMBER(S583))), "Changes to Credibility for Disikes must be a Number",
IF(AND($AL$3, NOT(ISBLANK(T583)), NOT(ISNUMBER(T583))), "Changes to Credibility for Shares must be a Number",
IF(AND($AM$3, NOT(ISBLANK(U583)), NOT(ISNUMBER(U583))), "Changes to Credibility for Flags must be a Number",
IF(AND($AJ$3, NOT(ISBLANK(V583)), NOT(ISNUMBER(V583))), "Number of Likes must be a Number",
IF(AND($AK$3, NOT(ISBLANK(W583)), NOT(ISNUMBER(W583))), "Number of Disikes must be a Number",
IF(AND($AL$3, NOT(ISBLANK(X583)), NOT(ISNUMBER(X583))), "Number of Shares must be a Number",
IF(AND($AM$3, NOT(ISBLANK(Y583)), NOT(ISNUMBER(Y583))), "Number of Flags must be a Number",
IF(AND($AJ$3, NOT(ISBLANK(V583)), V583&lt;0), "Number of Likes cannot be Negative",
IF(AND($AK$3, NOT(ISBLANK(W583)), W583&lt;0), "Number of Disikes cannot be Negative",
IF(AND($AL$3, NOT(ISBLANK(X583)), X583&lt;0), "Number of Shares cannot be Negative",
IF(AND($AM$3, NOT(ISBLANK(Y583)), Y583&lt;0), "Number of Flags cannot be Negative",
IF(AND(CONCATENATE(Z583:AH583)&lt;&gt;"", Z583=""), "Missing 1st Comment Source Name",
IF(AND(CONCATENATE(Z583:AH583)&lt;&gt;"", AB583=""), "Missing 1st Comment Message",
IF(AND($AJ$3, CONCATENATE(Z583:AH583)&lt;&gt;"", AG583=""), "Missing 1st Comment Likes",
IF(AND($AK$3, CONCATENATE(Z583:AH583)&lt;&gt;"", AH583=""), "Missing 1st Comment Dislikes",
IF(AND(CONCATENATE(Z584:AH584)&lt;&gt;"", Z584=""), "Missing 2nd Comment Source Name",
IF(AND(CONCATENATE(Z584:AH584)&lt;&gt;"", AB584=""), "Missing 2nd Comment Message",
IF(AND($AJ$3, CONCATENATE(Z584:AH584)&lt;&gt;"", AG584=""), "Missing 2nd Comment Likes",
IF(AND($AK$3, CONCATENATE(Z584:AH584)&lt;&gt;"", AH584=""), "Missing 2nd Comment Dislikes",
IF(AND(CONCATENATE(Z585:AH585)&lt;&gt;"", Z585=""), "Missing 3rd Comment Source Name",
IF(AND(CONCATENATE(Z585:AH585)&lt;&gt;"", AB585=""), "Missing 3rd Comment Message",
IF(AND($AJ$3, CONCATENATE(Z585:AH585)&lt;&gt;"", AG585=""), "Missing 3rd Comment Likes",
IF(AND($AK$3, CONCATENATE(Z585:AH585)&lt;&gt;"", AH585=""), "Missing 3rd Comment Dislikes", "Valid"
)))))))))))))))))))))))))))))))))</f>
        <v>Unused</v>
      </c>
      <c r="C583" s="246"/>
      <c r="D583" s="262" t="s">
        <v>1418</v>
      </c>
      <c r="E583" s="263"/>
      <c r="F583" s="246"/>
      <c r="G583" s="246"/>
      <c r="H583" s="249"/>
      <c r="I583" s="263"/>
      <c r="J583" s="246"/>
      <c r="K583" s="246"/>
      <c r="L583" s="249"/>
      <c r="M583" s="265"/>
      <c r="N583" s="319"/>
      <c r="O583" s="320"/>
      <c r="P583" s="320"/>
      <c r="Q583" s="321"/>
      <c r="R583" s="322"/>
      <c r="S583" s="320"/>
      <c r="T583" s="320"/>
      <c r="U583" s="321"/>
      <c r="V583" s="322"/>
      <c r="W583" s="320"/>
      <c r="X583" s="320"/>
      <c r="Y583" s="323"/>
      <c r="Z583" s="271"/>
      <c r="AA583" s="249"/>
      <c r="AB583" s="265"/>
      <c r="AC583" s="246"/>
      <c r="AD583" s="246"/>
      <c r="AE583" s="246"/>
      <c r="AF583" s="249"/>
      <c r="AG583" s="274"/>
      <c r="AH583" s="327"/>
      <c r="AI583" s="56"/>
      <c r="AJ583" s="56"/>
      <c r="AK583" s="56"/>
      <c r="AL583" s="56"/>
      <c r="AM583" s="56"/>
      <c r="AN583" s="56"/>
      <c r="AO583" s="56"/>
      <c r="AP583" s="56"/>
      <c r="AQ583" s="56"/>
    </row>
    <row r="584" ht="22.5" customHeight="1">
      <c r="B584" s="277"/>
      <c r="D584" s="278"/>
      <c r="E584" s="277"/>
      <c r="H584" s="273"/>
      <c r="I584" s="277"/>
      <c r="L584" s="273"/>
      <c r="M584" s="277"/>
      <c r="N584" s="279"/>
      <c r="O584" s="280"/>
      <c r="P584" s="280"/>
      <c r="Q584" s="281"/>
      <c r="R584" s="282"/>
      <c r="S584" s="280"/>
      <c r="T584" s="280"/>
      <c r="U584" s="281"/>
      <c r="V584" s="282"/>
      <c r="W584" s="280"/>
      <c r="X584" s="280"/>
      <c r="Y584" s="283"/>
      <c r="Z584" s="284"/>
      <c r="AA584" s="273"/>
      <c r="AB584" s="272"/>
      <c r="AF584" s="273"/>
      <c r="AG584" s="285"/>
      <c r="AH584" s="325"/>
      <c r="AI584" s="56"/>
      <c r="AJ584" s="56"/>
      <c r="AK584" s="56"/>
      <c r="AL584" s="56"/>
      <c r="AM584" s="56"/>
      <c r="AN584" s="56"/>
      <c r="AO584" s="56"/>
      <c r="AP584" s="56"/>
      <c r="AQ584" s="56"/>
    </row>
    <row r="585" ht="22.5" customHeight="1">
      <c r="B585" s="253"/>
      <c r="C585" s="254"/>
      <c r="D585" s="287"/>
      <c r="E585" s="253"/>
      <c r="F585" s="254"/>
      <c r="G585" s="254"/>
      <c r="H585" s="256"/>
      <c r="I585" s="253"/>
      <c r="J585" s="254"/>
      <c r="K585" s="254"/>
      <c r="L585" s="256"/>
      <c r="M585" s="253"/>
      <c r="N585" s="288"/>
      <c r="O585" s="289"/>
      <c r="P585" s="289"/>
      <c r="Q585" s="290"/>
      <c r="R585" s="291"/>
      <c r="S585" s="289"/>
      <c r="T585" s="289"/>
      <c r="U585" s="290"/>
      <c r="V585" s="291"/>
      <c r="W585" s="289"/>
      <c r="X585" s="289"/>
      <c r="Y585" s="292"/>
      <c r="Z585" s="293"/>
      <c r="AA585" s="256"/>
      <c r="AB585" s="294"/>
      <c r="AC585" s="254"/>
      <c r="AD585" s="254"/>
      <c r="AE585" s="254"/>
      <c r="AF585" s="256"/>
      <c r="AG585" s="295"/>
      <c r="AH585" s="324"/>
      <c r="AI585" s="56"/>
      <c r="AJ585" s="56"/>
      <c r="AK585" s="56"/>
      <c r="AL585" s="56"/>
      <c r="AM585" s="56"/>
      <c r="AN585" s="56"/>
      <c r="AO585" s="56"/>
      <c r="AP585" s="56"/>
      <c r="AQ585" s="56"/>
    </row>
    <row r="586" ht="22.5" customHeight="1">
      <c r="B586" s="261" t="str">
        <f>IF(ISBLANK(D586), "Missing ID",
IF(CONCATENATE(E586:AG588)="", "Unused",
IF(AND(ISBLANK(E586), ISBLANK(I586)), "Missing Headline and Content",
IF(ISBLANK(M586), "Missing Is True",
IF(AND(M586&lt;&gt;"Yes", M586&lt;&gt;"No"), "Is True must be Yes or No",
IF(AND($AJ$3, NOT(ISBLANK(N586)), NOT(ISNUMBER(N586))), "Changes to Followers for Likes must be a Number",
IF(AND($AK$3, NOT(ISBLANK(O586)), NOT(ISNUMBER(O586))), "Changes to Followers for Disikes must be a Number",
IF(AND($AL$3, NOT(ISBLANK(P586)), NOT(ISNUMBER(P586))), "Changes to Followers for Shares must be a Number",
IF(AND($AM$3, NOT(ISBLANK(Q586)), NOT(ISNUMBER(Q586))), "Changes to Followers for Flags must be a Number",
IF(AND($AJ$3, NOT(ISBLANK(R586)), NOT(ISNUMBER(R586))), "Changes to Credibility for Likes must be a Number",
IF(AND($AK$3, NOT(ISBLANK(S586)), NOT(ISNUMBER(S586))), "Changes to Credibility for Disikes must be a Number",
IF(AND($AL$3, NOT(ISBLANK(T586)), NOT(ISNUMBER(T586))), "Changes to Credibility for Shares must be a Number",
IF(AND($AM$3, NOT(ISBLANK(U586)), NOT(ISNUMBER(U586))), "Changes to Credibility for Flags must be a Number",
IF(AND($AJ$3, NOT(ISBLANK(V586)), NOT(ISNUMBER(V586))), "Number of Likes must be a Number",
IF(AND($AK$3, NOT(ISBLANK(W586)), NOT(ISNUMBER(W586))), "Number of Disikes must be a Number",
IF(AND($AL$3, NOT(ISBLANK(X586)), NOT(ISNUMBER(X586))), "Number of Shares must be a Number",
IF(AND($AM$3, NOT(ISBLANK(Y586)), NOT(ISNUMBER(Y586))), "Number of Flags must be a Number",
IF(AND($AJ$3, NOT(ISBLANK(V586)), V586&lt;0), "Number of Likes cannot be Negative",
IF(AND($AK$3, NOT(ISBLANK(W586)), W586&lt;0), "Number of Disikes cannot be Negative",
IF(AND($AL$3, NOT(ISBLANK(X586)), X586&lt;0), "Number of Shares cannot be Negative",
IF(AND($AM$3, NOT(ISBLANK(Y586)), Y586&lt;0), "Number of Flags cannot be Negative",
IF(AND(CONCATENATE(Z586:AH586)&lt;&gt;"", Z586=""), "Missing 1st Comment Source Name",
IF(AND(CONCATENATE(Z586:AH586)&lt;&gt;"", AB586=""), "Missing 1st Comment Message",
IF(AND($AJ$3, CONCATENATE(Z586:AH586)&lt;&gt;"", AG586=""), "Missing 1st Comment Likes",
IF(AND($AK$3, CONCATENATE(Z586:AH586)&lt;&gt;"", AH586=""), "Missing 1st Comment Dislikes",
IF(AND(CONCATENATE(Z587:AH587)&lt;&gt;"", Z587=""), "Missing 2nd Comment Source Name",
IF(AND(CONCATENATE(Z587:AH587)&lt;&gt;"", AB587=""), "Missing 2nd Comment Message",
IF(AND($AJ$3, CONCATENATE(Z587:AH587)&lt;&gt;"", AG587=""), "Missing 2nd Comment Likes",
IF(AND($AK$3, CONCATENATE(Z587:AH587)&lt;&gt;"", AH587=""), "Missing 2nd Comment Dislikes",
IF(AND(CONCATENATE(Z588:AH588)&lt;&gt;"", Z588=""), "Missing 3rd Comment Source Name",
IF(AND(CONCATENATE(Z588:AH588)&lt;&gt;"", AB588=""), "Missing 3rd Comment Message",
IF(AND($AJ$3, CONCATENATE(Z588:AH588)&lt;&gt;"", AG588=""), "Missing 3rd Comment Likes",
IF(AND($AK$3, CONCATENATE(Z588:AH588)&lt;&gt;"", AH588=""), "Missing 3rd Comment Dislikes", "Valid"
)))))))))))))))))))))))))))))))))</f>
        <v>Unused</v>
      </c>
      <c r="C586" s="246"/>
      <c r="D586" s="297" t="s">
        <v>1419</v>
      </c>
      <c r="E586" s="298"/>
      <c r="F586" s="246"/>
      <c r="G586" s="246"/>
      <c r="H586" s="249"/>
      <c r="I586" s="298"/>
      <c r="J586" s="246"/>
      <c r="K586" s="246"/>
      <c r="L586" s="249"/>
      <c r="M586" s="300"/>
      <c r="N586" s="301"/>
      <c r="O586" s="302"/>
      <c r="P586" s="302"/>
      <c r="Q586" s="303"/>
      <c r="R586" s="304"/>
      <c r="S586" s="302"/>
      <c r="T586" s="302"/>
      <c r="U586" s="303"/>
      <c r="V586" s="304"/>
      <c r="W586" s="302"/>
      <c r="X586" s="302"/>
      <c r="Y586" s="305"/>
      <c r="Z586" s="306"/>
      <c r="AA586" s="249"/>
      <c r="AB586" s="300"/>
      <c r="AC586" s="246"/>
      <c r="AD586" s="246"/>
      <c r="AE586" s="246"/>
      <c r="AF586" s="249"/>
      <c r="AG586" s="307"/>
      <c r="AH586" s="326"/>
      <c r="AI586" s="56"/>
      <c r="AJ586" s="56"/>
      <c r="AK586" s="56"/>
      <c r="AL586" s="56"/>
      <c r="AM586" s="56"/>
      <c r="AN586" s="56"/>
      <c r="AO586" s="56"/>
      <c r="AP586" s="56"/>
      <c r="AQ586" s="56"/>
    </row>
    <row r="587" ht="22.5" customHeight="1">
      <c r="B587" s="277"/>
      <c r="D587" s="309"/>
      <c r="E587" s="277"/>
      <c r="H587" s="273"/>
      <c r="I587" s="277"/>
      <c r="L587" s="273"/>
      <c r="M587" s="277"/>
      <c r="N587" s="279"/>
      <c r="O587" s="280"/>
      <c r="P587" s="280"/>
      <c r="Q587" s="281"/>
      <c r="R587" s="282"/>
      <c r="S587" s="280"/>
      <c r="T587" s="280"/>
      <c r="U587" s="281"/>
      <c r="V587" s="282"/>
      <c r="W587" s="280"/>
      <c r="X587" s="280"/>
      <c r="Y587" s="283"/>
      <c r="Z587" s="310"/>
      <c r="AA587" s="273"/>
      <c r="AB587" s="311"/>
      <c r="AF587" s="273"/>
      <c r="AG587" s="312"/>
      <c r="AH587" s="313"/>
      <c r="AI587" s="56"/>
      <c r="AJ587" s="56"/>
      <c r="AK587" s="56"/>
      <c r="AL587" s="56"/>
      <c r="AM587" s="56"/>
      <c r="AN587" s="56"/>
      <c r="AO587" s="56"/>
      <c r="AP587" s="56"/>
      <c r="AQ587" s="56"/>
    </row>
    <row r="588" ht="22.5" customHeight="1">
      <c r="B588" s="253"/>
      <c r="C588" s="254"/>
      <c r="D588" s="314"/>
      <c r="E588" s="253"/>
      <c r="F588" s="254"/>
      <c r="G588" s="254"/>
      <c r="H588" s="256"/>
      <c r="I588" s="253"/>
      <c r="J588" s="254"/>
      <c r="K588" s="254"/>
      <c r="L588" s="256"/>
      <c r="M588" s="253"/>
      <c r="N588" s="288"/>
      <c r="O588" s="289"/>
      <c r="P588" s="289"/>
      <c r="Q588" s="290"/>
      <c r="R588" s="291"/>
      <c r="S588" s="289"/>
      <c r="T588" s="289"/>
      <c r="U588" s="290"/>
      <c r="V588" s="291"/>
      <c r="W588" s="289"/>
      <c r="X588" s="289"/>
      <c r="Y588" s="292"/>
      <c r="Z588" s="315"/>
      <c r="AA588" s="256"/>
      <c r="AB588" s="316"/>
      <c r="AC588" s="254"/>
      <c r="AD588" s="254"/>
      <c r="AE588" s="254"/>
      <c r="AF588" s="256"/>
      <c r="AG588" s="317"/>
      <c r="AH588" s="318"/>
      <c r="AI588" s="56"/>
      <c r="AJ588" s="56"/>
      <c r="AK588" s="56"/>
      <c r="AL588" s="56"/>
      <c r="AM588" s="56"/>
      <c r="AN588" s="56"/>
      <c r="AO588" s="56"/>
      <c r="AP588" s="56"/>
      <c r="AQ588" s="56"/>
    </row>
    <row r="589" ht="22.5" customHeight="1">
      <c r="B589" s="261" t="str">
        <f>IF(ISBLANK(D589), "Missing ID",
IF(CONCATENATE(E589:AG591)="", "Unused",
IF(AND(ISBLANK(E589), ISBLANK(I589)), "Missing Headline and Content",
IF(ISBLANK(M589), "Missing Is True",
IF(AND(M589&lt;&gt;"Yes", M589&lt;&gt;"No"), "Is True must be Yes or No",
IF(AND($AJ$3, NOT(ISBLANK(N589)), NOT(ISNUMBER(N589))), "Changes to Followers for Likes must be a Number",
IF(AND($AK$3, NOT(ISBLANK(O589)), NOT(ISNUMBER(O589))), "Changes to Followers for Disikes must be a Number",
IF(AND($AL$3, NOT(ISBLANK(P589)), NOT(ISNUMBER(P589))), "Changes to Followers for Shares must be a Number",
IF(AND($AM$3, NOT(ISBLANK(Q589)), NOT(ISNUMBER(Q589))), "Changes to Followers for Flags must be a Number",
IF(AND($AJ$3, NOT(ISBLANK(R589)), NOT(ISNUMBER(R589))), "Changes to Credibility for Likes must be a Number",
IF(AND($AK$3, NOT(ISBLANK(S589)), NOT(ISNUMBER(S589))), "Changes to Credibility for Disikes must be a Number",
IF(AND($AL$3, NOT(ISBLANK(T589)), NOT(ISNUMBER(T589))), "Changes to Credibility for Shares must be a Number",
IF(AND($AM$3, NOT(ISBLANK(U589)), NOT(ISNUMBER(U589))), "Changes to Credibility for Flags must be a Number",
IF(AND($AJ$3, NOT(ISBLANK(V589)), NOT(ISNUMBER(V589))), "Number of Likes must be a Number",
IF(AND($AK$3, NOT(ISBLANK(W589)), NOT(ISNUMBER(W589))), "Number of Disikes must be a Number",
IF(AND($AL$3, NOT(ISBLANK(X589)), NOT(ISNUMBER(X589))), "Number of Shares must be a Number",
IF(AND($AM$3, NOT(ISBLANK(Y589)), NOT(ISNUMBER(Y589))), "Number of Flags must be a Number",
IF(AND($AJ$3, NOT(ISBLANK(V589)), V589&lt;0), "Number of Likes cannot be Negative",
IF(AND($AK$3, NOT(ISBLANK(W589)), W589&lt;0), "Number of Disikes cannot be Negative",
IF(AND($AL$3, NOT(ISBLANK(X589)), X589&lt;0), "Number of Shares cannot be Negative",
IF(AND($AM$3, NOT(ISBLANK(Y589)), Y589&lt;0), "Number of Flags cannot be Negative",
IF(AND(CONCATENATE(Z589:AH589)&lt;&gt;"", Z589=""), "Missing 1st Comment Source Name",
IF(AND(CONCATENATE(Z589:AH589)&lt;&gt;"", AB589=""), "Missing 1st Comment Message",
IF(AND($AJ$3, CONCATENATE(Z589:AH589)&lt;&gt;"", AG589=""), "Missing 1st Comment Likes",
IF(AND($AK$3, CONCATENATE(Z589:AH589)&lt;&gt;"", AH589=""), "Missing 1st Comment Dislikes",
IF(AND(CONCATENATE(Z590:AH590)&lt;&gt;"", Z590=""), "Missing 2nd Comment Source Name",
IF(AND(CONCATENATE(Z590:AH590)&lt;&gt;"", AB590=""), "Missing 2nd Comment Message",
IF(AND($AJ$3, CONCATENATE(Z590:AH590)&lt;&gt;"", AG590=""), "Missing 2nd Comment Likes",
IF(AND($AK$3, CONCATENATE(Z590:AH590)&lt;&gt;"", AH590=""), "Missing 2nd Comment Dislikes",
IF(AND(CONCATENATE(Z591:AH591)&lt;&gt;"", Z591=""), "Missing 3rd Comment Source Name",
IF(AND(CONCATENATE(Z591:AH591)&lt;&gt;"", AB591=""), "Missing 3rd Comment Message",
IF(AND($AJ$3, CONCATENATE(Z591:AH591)&lt;&gt;"", AG591=""), "Missing 3rd Comment Likes",
IF(AND($AK$3, CONCATENATE(Z591:AH591)&lt;&gt;"", AH591=""), "Missing 3rd Comment Dislikes", "Valid"
)))))))))))))))))))))))))))))))))</f>
        <v>Unused</v>
      </c>
      <c r="C589" s="246"/>
      <c r="D589" s="262" t="s">
        <v>1420</v>
      </c>
      <c r="E589" s="263"/>
      <c r="F589" s="246"/>
      <c r="G589" s="246"/>
      <c r="H589" s="249"/>
      <c r="I589" s="263"/>
      <c r="J589" s="246"/>
      <c r="K589" s="246"/>
      <c r="L589" s="249"/>
      <c r="M589" s="265"/>
      <c r="N589" s="319"/>
      <c r="O589" s="320"/>
      <c r="P589" s="320"/>
      <c r="Q589" s="321"/>
      <c r="R589" s="322"/>
      <c r="S589" s="320"/>
      <c r="T589" s="320"/>
      <c r="U589" s="321"/>
      <c r="V589" s="322"/>
      <c r="W589" s="320"/>
      <c r="X589" s="320"/>
      <c r="Y589" s="323"/>
      <c r="Z589" s="271"/>
      <c r="AA589" s="249"/>
      <c r="AB589" s="265"/>
      <c r="AC589" s="246"/>
      <c r="AD589" s="246"/>
      <c r="AE589" s="246"/>
      <c r="AF589" s="249"/>
      <c r="AG589" s="274"/>
      <c r="AH589" s="327"/>
      <c r="AI589" s="56"/>
      <c r="AJ589" s="56"/>
      <c r="AK589" s="56"/>
      <c r="AL589" s="56"/>
      <c r="AM589" s="56"/>
      <c r="AN589" s="56"/>
      <c r="AO589" s="56"/>
      <c r="AP589" s="56"/>
      <c r="AQ589" s="56"/>
    </row>
    <row r="590" ht="22.5" customHeight="1">
      <c r="B590" s="277"/>
      <c r="D590" s="278"/>
      <c r="E590" s="277"/>
      <c r="H590" s="273"/>
      <c r="I590" s="277"/>
      <c r="L590" s="273"/>
      <c r="M590" s="277"/>
      <c r="N590" s="279"/>
      <c r="O590" s="280"/>
      <c r="P590" s="280"/>
      <c r="Q590" s="281"/>
      <c r="R590" s="282"/>
      <c r="S590" s="280"/>
      <c r="T590" s="280"/>
      <c r="U590" s="281"/>
      <c r="V590" s="282"/>
      <c r="W590" s="280"/>
      <c r="X590" s="280"/>
      <c r="Y590" s="283"/>
      <c r="Z590" s="284"/>
      <c r="AA590" s="273"/>
      <c r="AB590" s="272"/>
      <c r="AF590" s="273"/>
      <c r="AG590" s="285"/>
      <c r="AH590" s="325"/>
      <c r="AI590" s="56"/>
      <c r="AJ590" s="56"/>
      <c r="AK590" s="56"/>
      <c r="AL590" s="56"/>
      <c r="AM590" s="56"/>
      <c r="AN590" s="56"/>
      <c r="AO590" s="56"/>
      <c r="AP590" s="56"/>
      <c r="AQ590" s="56"/>
    </row>
    <row r="591" ht="22.5" customHeight="1">
      <c r="B591" s="253"/>
      <c r="C591" s="254"/>
      <c r="D591" s="287"/>
      <c r="E591" s="253"/>
      <c r="F591" s="254"/>
      <c r="G591" s="254"/>
      <c r="H591" s="256"/>
      <c r="I591" s="253"/>
      <c r="J591" s="254"/>
      <c r="K591" s="254"/>
      <c r="L591" s="256"/>
      <c r="M591" s="253"/>
      <c r="N591" s="288"/>
      <c r="O591" s="289"/>
      <c r="P591" s="289"/>
      <c r="Q591" s="290"/>
      <c r="R591" s="291"/>
      <c r="S591" s="289"/>
      <c r="T591" s="289"/>
      <c r="U591" s="290"/>
      <c r="V591" s="291"/>
      <c r="W591" s="289"/>
      <c r="X591" s="289"/>
      <c r="Y591" s="292"/>
      <c r="Z591" s="293"/>
      <c r="AA591" s="256"/>
      <c r="AB591" s="294"/>
      <c r="AC591" s="254"/>
      <c r="AD591" s="254"/>
      <c r="AE591" s="254"/>
      <c r="AF591" s="256"/>
      <c r="AG591" s="295"/>
      <c r="AH591" s="324"/>
      <c r="AI591" s="56"/>
      <c r="AJ591" s="56"/>
      <c r="AK591" s="56"/>
      <c r="AL591" s="56"/>
      <c r="AM591" s="56"/>
      <c r="AN591" s="56"/>
      <c r="AO591" s="56"/>
      <c r="AP591" s="56"/>
      <c r="AQ591" s="56"/>
    </row>
    <row r="592" ht="22.5" customHeight="1">
      <c r="B592" s="261" t="str">
        <f>IF(ISBLANK(D592), "Missing ID",
IF(CONCATENATE(E592:AG594)="", "Unused",
IF(AND(ISBLANK(E592), ISBLANK(I592)), "Missing Headline and Content",
IF(ISBLANK(M592), "Missing Is True",
IF(AND(M592&lt;&gt;"Yes", M592&lt;&gt;"No"), "Is True must be Yes or No",
IF(AND($AJ$3, NOT(ISBLANK(N592)), NOT(ISNUMBER(N592))), "Changes to Followers for Likes must be a Number",
IF(AND($AK$3, NOT(ISBLANK(O592)), NOT(ISNUMBER(O592))), "Changes to Followers for Disikes must be a Number",
IF(AND($AL$3, NOT(ISBLANK(P592)), NOT(ISNUMBER(P592))), "Changes to Followers for Shares must be a Number",
IF(AND($AM$3, NOT(ISBLANK(Q592)), NOT(ISNUMBER(Q592))), "Changes to Followers for Flags must be a Number",
IF(AND($AJ$3, NOT(ISBLANK(R592)), NOT(ISNUMBER(R592))), "Changes to Credibility for Likes must be a Number",
IF(AND($AK$3, NOT(ISBLANK(S592)), NOT(ISNUMBER(S592))), "Changes to Credibility for Disikes must be a Number",
IF(AND($AL$3, NOT(ISBLANK(T592)), NOT(ISNUMBER(T592))), "Changes to Credibility for Shares must be a Number",
IF(AND($AM$3, NOT(ISBLANK(U592)), NOT(ISNUMBER(U592))), "Changes to Credibility for Flags must be a Number",
IF(AND($AJ$3, NOT(ISBLANK(V592)), NOT(ISNUMBER(V592))), "Number of Likes must be a Number",
IF(AND($AK$3, NOT(ISBLANK(W592)), NOT(ISNUMBER(W592))), "Number of Disikes must be a Number",
IF(AND($AL$3, NOT(ISBLANK(X592)), NOT(ISNUMBER(X592))), "Number of Shares must be a Number",
IF(AND($AM$3, NOT(ISBLANK(Y592)), NOT(ISNUMBER(Y592))), "Number of Flags must be a Number",
IF(AND($AJ$3, NOT(ISBLANK(V592)), V592&lt;0), "Number of Likes cannot be Negative",
IF(AND($AK$3, NOT(ISBLANK(W592)), W592&lt;0), "Number of Disikes cannot be Negative",
IF(AND($AL$3, NOT(ISBLANK(X592)), X592&lt;0), "Number of Shares cannot be Negative",
IF(AND($AM$3, NOT(ISBLANK(Y592)), Y592&lt;0), "Number of Flags cannot be Negative",
IF(AND(CONCATENATE(Z592:AH592)&lt;&gt;"", Z592=""), "Missing 1st Comment Source Name",
IF(AND(CONCATENATE(Z592:AH592)&lt;&gt;"", AB592=""), "Missing 1st Comment Message",
IF(AND($AJ$3, CONCATENATE(Z592:AH592)&lt;&gt;"", AG592=""), "Missing 1st Comment Likes",
IF(AND($AK$3, CONCATENATE(Z592:AH592)&lt;&gt;"", AH592=""), "Missing 1st Comment Dislikes",
IF(AND(CONCATENATE(Z593:AH593)&lt;&gt;"", Z593=""), "Missing 2nd Comment Source Name",
IF(AND(CONCATENATE(Z593:AH593)&lt;&gt;"", AB593=""), "Missing 2nd Comment Message",
IF(AND($AJ$3, CONCATENATE(Z593:AH593)&lt;&gt;"", AG593=""), "Missing 2nd Comment Likes",
IF(AND($AK$3, CONCATENATE(Z593:AH593)&lt;&gt;"", AH593=""), "Missing 2nd Comment Dislikes",
IF(AND(CONCATENATE(Z594:AH594)&lt;&gt;"", Z594=""), "Missing 3rd Comment Source Name",
IF(AND(CONCATENATE(Z594:AH594)&lt;&gt;"", AB594=""), "Missing 3rd Comment Message",
IF(AND($AJ$3, CONCATENATE(Z594:AH594)&lt;&gt;"", AG594=""), "Missing 3rd Comment Likes",
IF(AND($AK$3, CONCATENATE(Z594:AH594)&lt;&gt;"", AH594=""), "Missing 3rd Comment Dislikes", "Valid"
)))))))))))))))))))))))))))))))))</f>
        <v>Unused</v>
      </c>
      <c r="C592" s="246"/>
      <c r="D592" s="297" t="s">
        <v>1421</v>
      </c>
      <c r="E592" s="298"/>
      <c r="F592" s="246"/>
      <c r="G592" s="246"/>
      <c r="H592" s="249"/>
      <c r="I592" s="298"/>
      <c r="J592" s="246"/>
      <c r="K592" s="246"/>
      <c r="L592" s="249"/>
      <c r="M592" s="300"/>
      <c r="N592" s="301"/>
      <c r="O592" s="302"/>
      <c r="P592" s="302"/>
      <c r="Q592" s="303"/>
      <c r="R592" s="304"/>
      <c r="S592" s="302"/>
      <c r="T592" s="302"/>
      <c r="U592" s="303"/>
      <c r="V592" s="304"/>
      <c r="W592" s="302"/>
      <c r="X592" s="302"/>
      <c r="Y592" s="305"/>
      <c r="Z592" s="306"/>
      <c r="AA592" s="249"/>
      <c r="AB592" s="300"/>
      <c r="AC592" s="246"/>
      <c r="AD592" s="246"/>
      <c r="AE592" s="246"/>
      <c r="AF592" s="249"/>
      <c r="AG592" s="307"/>
      <c r="AH592" s="326"/>
      <c r="AI592" s="56"/>
      <c r="AJ592" s="56"/>
      <c r="AK592" s="56"/>
      <c r="AL592" s="56"/>
      <c r="AM592" s="56"/>
      <c r="AN592" s="56"/>
      <c r="AO592" s="56"/>
      <c r="AP592" s="56"/>
      <c r="AQ592" s="56"/>
    </row>
    <row r="593" ht="22.5" customHeight="1">
      <c r="B593" s="277"/>
      <c r="D593" s="309"/>
      <c r="E593" s="277"/>
      <c r="H593" s="273"/>
      <c r="I593" s="277"/>
      <c r="L593" s="273"/>
      <c r="M593" s="277"/>
      <c r="N593" s="279"/>
      <c r="O593" s="280"/>
      <c r="P593" s="280"/>
      <c r="Q593" s="281"/>
      <c r="R593" s="282"/>
      <c r="S593" s="280"/>
      <c r="T593" s="280"/>
      <c r="U593" s="281"/>
      <c r="V593" s="282"/>
      <c r="W593" s="280"/>
      <c r="X593" s="280"/>
      <c r="Y593" s="283"/>
      <c r="Z593" s="310"/>
      <c r="AA593" s="273"/>
      <c r="AB593" s="311"/>
      <c r="AF593" s="273"/>
      <c r="AG593" s="312"/>
      <c r="AH593" s="313"/>
      <c r="AI593" s="56"/>
      <c r="AJ593" s="56"/>
      <c r="AK593" s="56"/>
      <c r="AL593" s="56"/>
      <c r="AM593" s="56"/>
      <c r="AN593" s="56"/>
      <c r="AO593" s="56"/>
      <c r="AP593" s="56"/>
      <c r="AQ593" s="56"/>
    </row>
    <row r="594" ht="22.5" customHeight="1">
      <c r="B594" s="253"/>
      <c r="C594" s="254"/>
      <c r="D594" s="314"/>
      <c r="E594" s="253"/>
      <c r="F594" s="254"/>
      <c r="G594" s="254"/>
      <c r="H594" s="256"/>
      <c r="I594" s="253"/>
      <c r="J594" s="254"/>
      <c r="K594" s="254"/>
      <c r="L594" s="256"/>
      <c r="M594" s="253"/>
      <c r="N594" s="288"/>
      <c r="O594" s="289"/>
      <c r="P594" s="289"/>
      <c r="Q594" s="290"/>
      <c r="R594" s="291"/>
      <c r="S594" s="289"/>
      <c r="T594" s="289"/>
      <c r="U594" s="290"/>
      <c r="V594" s="291"/>
      <c r="W594" s="289"/>
      <c r="X594" s="289"/>
      <c r="Y594" s="292"/>
      <c r="Z594" s="315"/>
      <c r="AA594" s="256"/>
      <c r="AB594" s="316"/>
      <c r="AC594" s="254"/>
      <c r="AD594" s="254"/>
      <c r="AE594" s="254"/>
      <c r="AF594" s="256"/>
      <c r="AG594" s="317"/>
      <c r="AH594" s="318"/>
      <c r="AI594" s="56"/>
      <c r="AJ594" s="56"/>
      <c r="AK594" s="56"/>
      <c r="AL594" s="56"/>
      <c r="AM594" s="56"/>
      <c r="AN594" s="56"/>
      <c r="AO594" s="56"/>
      <c r="AP594" s="56"/>
      <c r="AQ594" s="56"/>
    </row>
    <row r="595" ht="22.5" customHeight="1">
      <c r="B595" s="261" t="str">
        <f>IF(ISBLANK(D595), "Missing ID",
IF(CONCATENATE(E595:AG597)="", "Unused",
IF(AND(ISBLANK(E595), ISBLANK(I595)), "Missing Headline and Content",
IF(ISBLANK(M595), "Missing Is True",
IF(AND(M595&lt;&gt;"Yes", M595&lt;&gt;"No"), "Is True must be Yes or No",
IF(AND($AJ$3, NOT(ISBLANK(N595)), NOT(ISNUMBER(N595))), "Changes to Followers for Likes must be a Number",
IF(AND($AK$3, NOT(ISBLANK(O595)), NOT(ISNUMBER(O595))), "Changes to Followers for Disikes must be a Number",
IF(AND($AL$3, NOT(ISBLANK(P595)), NOT(ISNUMBER(P595))), "Changes to Followers for Shares must be a Number",
IF(AND($AM$3, NOT(ISBLANK(Q595)), NOT(ISNUMBER(Q595))), "Changes to Followers for Flags must be a Number",
IF(AND($AJ$3, NOT(ISBLANK(R595)), NOT(ISNUMBER(R595))), "Changes to Credibility for Likes must be a Number",
IF(AND($AK$3, NOT(ISBLANK(S595)), NOT(ISNUMBER(S595))), "Changes to Credibility for Disikes must be a Number",
IF(AND($AL$3, NOT(ISBLANK(T595)), NOT(ISNUMBER(T595))), "Changes to Credibility for Shares must be a Number",
IF(AND($AM$3, NOT(ISBLANK(U595)), NOT(ISNUMBER(U595))), "Changes to Credibility for Flags must be a Number",
IF(AND($AJ$3, NOT(ISBLANK(V595)), NOT(ISNUMBER(V595))), "Number of Likes must be a Number",
IF(AND($AK$3, NOT(ISBLANK(W595)), NOT(ISNUMBER(W595))), "Number of Disikes must be a Number",
IF(AND($AL$3, NOT(ISBLANK(X595)), NOT(ISNUMBER(X595))), "Number of Shares must be a Number",
IF(AND($AM$3, NOT(ISBLANK(Y595)), NOT(ISNUMBER(Y595))), "Number of Flags must be a Number",
IF(AND($AJ$3, NOT(ISBLANK(V595)), V595&lt;0), "Number of Likes cannot be Negative",
IF(AND($AK$3, NOT(ISBLANK(W595)), W595&lt;0), "Number of Disikes cannot be Negative",
IF(AND($AL$3, NOT(ISBLANK(X595)), X595&lt;0), "Number of Shares cannot be Negative",
IF(AND($AM$3, NOT(ISBLANK(Y595)), Y595&lt;0), "Number of Flags cannot be Negative",
IF(AND(CONCATENATE(Z595:AH595)&lt;&gt;"", Z595=""), "Missing 1st Comment Source Name",
IF(AND(CONCATENATE(Z595:AH595)&lt;&gt;"", AB595=""), "Missing 1st Comment Message",
IF(AND($AJ$3, CONCATENATE(Z595:AH595)&lt;&gt;"", AG595=""), "Missing 1st Comment Likes",
IF(AND($AK$3, CONCATENATE(Z595:AH595)&lt;&gt;"", AH595=""), "Missing 1st Comment Dislikes",
IF(AND(CONCATENATE(Z596:AH596)&lt;&gt;"", Z596=""), "Missing 2nd Comment Source Name",
IF(AND(CONCATENATE(Z596:AH596)&lt;&gt;"", AB596=""), "Missing 2nd Comment Message",
IF(AND($AJ$3, CONCATENATE(Z596:AH596)&lt;&gt;"", AG596=""), "Missing 2nd Comment Likes",
IF(AND($AK$3, CONCATENATE(Z596:AH596)&lt;&gt;"", AH596=""), "Missing 2nd Comment Dislikes",
IF(AND(CONCATENATE(Z597:AH597)&lt;&gt;"", Z597=""), "Missing 3rd Comment Source Name",
IF(AND(CONCATENATE(Z597:AH597)&lt;&gt;"", AB597=""), "Missing 3rd Comment Message",
IF(AND($AJ$3, CONCATENATE(Z597:AH597)&lt;&gt;"", AG597=""), "Missing 3rd Comment Likes",
IF(AND($AK$3, CONCATENATE(Z597:AH597)&lt;&gt;"", AH597=""), "Missing 3rd Comment Dislikes", "Valid"
)))))))))))))))))))))))))))))))))</f>
        <v>Unused</v>
      </c>
      <c r="C595" s="246"/>
      <c r="D595" s="262" t="s">
        <v>1422</v>
      </c>
      <c r="E595" s="263"/>
      <c r="F595" s="246"/>
      <c r="G595" s="246"/>
      <c r="H595" s="249"/>
      <c r="I595" s="263"/>
      <c r="J595" s="246"/>
      <c r="K595" s="246"/>
      <c r="L595" s="249"/>
      <c r="M595" s="265"/>
      <c r="N595" s="319"/>
      <c r="O595" s="320"/>
      <c r="P595" s="320"/>
      <c r="Q595" s="321"/>
      <c r="R595" s="322"/>
      <c r="S595" s="320"/>
      <c r="T595" s="320"/>
      <c r="U595" s="321"/>
      <c r="V595" s="322"/>
      <c r="W595" s="320"/>
      <c r="X595" s="320"/>
      <c r="Y595" s="323"/>
      <c r="Z595" s="271"/>
      <c r="AA595" s="249"/>
      <c r="AB595" s="265"/>
      <c r="AC595" s="246"/>
      <c r="AD595" s="246"/>
      <c r="AE595" s="246"/>
      <c r="AF595" s="249"/>
      <c r="AG595" s="274"/>
      <c r="AH595" s="327"/>
      <c r="AI595" s="56"/>
      <c r="AJ595" s="56"/>
      <c r="AK595" s="56"/>
      <c r="AL595" s="56"/>
      <c r="AM595" s="56"/>
      <c r="AN595" s="56"/>
      <c r="AO595" s="56"/>
      <c r="AP595" s="56"/>
      <c r="AQ595" s="56"/>
    </row>
    <row r="596" ht="22.5" customHeight="1">
      <c r="B596" s="277"/>
      <c r="D596" s="278"/>
      <c r="E596" s="277"/>
      <c r="H596" s="273"/>
      <c r="I596" s="277"/>
      <c r="L596" s="273"/>
      <c r="M596" s="277"/>
      <c r="N596" s="279"/>
      <c r="O596" s="280"/>
      <c r="P596" s="280"/>
      <c r="Q596" s="281"/>
      <c r="R596" s="282"/>
      <c r="S596" s="280"/>
      <c r="T596" s="280"/>
      <c r="U596" s="281"/>
      <c r="V596" s="282"/>
      <c r="W596" s="280"/>
      <c r="X596" s="280"/>
      <c r="Y596" s="283"/>
      <c r="Z596" s="284"/>
      <c r="AA596" s="273"/>
      <c r="AB596" s="272"/>
      <c r="AF596" s="273"/>
      <c r="AG596" s="285"/>
      <c r="AH596" s="325"/>
      <c r="AI596" s="56"/>
      <c r="AJ596" s="56"/>
      <c r="AK596" s="56"/>
      <c r="AL596" s="56"/>
      <c r="AM596" s="56"/>
      <c r="AN596" s="56"/>
      <c r="AO596" s="56"/>
      <c r="AP596" s="56"/>
      <c r="AQ596" s="56"/>
    </row>
    <row r="597" ht="22.5" customHeight="1">
      <c r="B597" s="253"/>
      <c r="C597" s="254"/>
      <c r="D597" s="287"/>
      <c r="E597" s="253"/>
      <c r="F597" s="254"/>
      <c r="G597" s="254"/>
      <c r="H597" s="256"/>
      <c r="I597" s="253"/>
      <c r="J597" s="254"/>
      <c r="K597" s="254"/>
      <c r="L597" s="256"/>
      <c r="M597" s="253"/>
      <c r="N597" s="288"/>
      <c r="O597" s="289"/>
      <c r="P597" s="289"/>
      <c r="Q597" s="290"/>
      <c r="R597" s="291"/>
      <c r="S597" s="289"/>
      <c r="T597" s="289"/>
      <c r="U597" s="290"/>
      <c r="V597" s="291"/>
      <c r="W597" s="289"/>
      <c r="X597" s="289"/>
      <c r="Y597" s="292"/>
      <c r="Z597" s="293"/>
      <c r="AA597" s="256"/>
      <c r="AB597" s="294"/>
      <c r="AC597" s="254"/>
      <c r="AD597" s="254"/>
      <c r="AE597" s="254"/>
      <c r="AF597" s="256"/>
      <c r="AG597" s="295"/>
      <c r="AH597" s="324"/>
      <c r="AI597" s="56"/>
      <c r="AJ597" s="56"/>
      <c r="AK597" s="56"/>
      <c r="AL597" s="56"/>
      <c r="AM597" s="56"/>
      <c r="AN597" s="56"/>
      <c r="AO597" s="56"/>
      <c r="AP597" s="56"/>
      <c r="AQ597" s="56"/>
    </row>
    <row r="598" ht="22.5" customHeight="1">
      <c r="B598" s="261" t="str">
        <f>IF(ISBLANK(D598), "Missing ID",
IF(CONCATENATE(E598:AG600)="", "Unused",
IF(AND(ISBLANK(E598), ISBLANK(I598)), "Missing Headline and Content",
IF(ISBLANK(M598), "Missing Is True",
IF(AND(M598&lt;&gt;"Yes", M598&lt;&gt;"No"), "Is True must be Yes or No",
IF(AND($AJ$3, NOT(ISBLANK(N598)), NOT(ISNUMBER(N598))), "Changes to Followers for Likes must be a Number",
IF(AND($AK$3, NOT(ISBLANK(O598)), NOT(ISNUMBER(O598))), "Changes to Followers for Disikes must be a Number",
IF(AND($AL$3, NOT(ISBLANK(P598)), NOT(ISNUMBER(P598))), "Changes to Followers for Shares must be a Number",
IF(AND($AM$3, NOT(ISBLANK(Q598)), NOT(ISNUMBER(Q598))), "Changes to Followers for Flags must be a Number",
IF(AND($AJ$3, NOT(ISBLANK(R598)), NOT(ISNUMBER(R598))), "Changes to Credibility for Likes must be a Number",
IF(AND($AK$3, NOT(ISBLANK(S598)), NOT(ISNUMBER(S598))), "Changes to Credibility for Disikes must be a Number",
IF(AND($AL$3, NOT(ISBLANK(T598)), NOT(ISNUMBER(T598))), "Changes to Credibility for Shares must be a Number",
IF(AND($AM$3, NOT(ISBLANK(U598)), NOT(ISNUMBER(U598))), "Changes to Credibility for Flags must be a Number",
IF(AND($AJ$3, NOT(ISBLANK(V598)), NOT(ISNUMBER(V598))), "Number of Likes must be a Number",
IF(AND($AK$3, NOT(ISBLANK(W598)), NOT(ISNUMBER(W598))), "Number of Disikes must be a Number",
IF(AND($AL$3, NOT(ISBLANK(X598)), NOT(ISNUMBER(X598))), "Number of Shares must be a Number",
IF(AND($AM$3, NOT(ISBLANK(Y598)), NOT(ISNUMBER(Y598))), "Number of Flags must be a Number",
IF(AND($AJ$3, NOT(ISBLANK(V598)), V598&lt;0), "Number of Likes cannot be Negative",
IF(AND($AK$3, NOT(ISBLANK(W598)), W598&lt;0), "Number of Disikes cannot be Negative",
IF(AND($AL$3, NOT(ISBLANK(X598)), X598&lt;0), "Number of Shares cannot be Negative",
IF(AND($AM$3, NOT(ISBLANK(Y598)), Y598&lt;0), "Number of Flags cannot be Negative",
IF(AND(CONCATENATE(Z598:AH598)&lt;&gt;"", Z598=""), "Missing 1st Comment Source Name",
IF(AND(CONCATENATE(Z598:AH598)&lt;&gt;"", AB598=""), "Missing 1st Comment Message",
IF(AND($AJ$3, CONCATENATE(Z598:AH598)&lt;&gt;"", AG598=""), "Missing 1st Comment Likes",
IF(AND($AK$3, CONCATENATE(Z598:AH598)&lt;&gt;"", AH598=""), "Missing 1st Comment Dislikes",
IF(AND(CONCATENATE(Z599:AH599)&lt;&gt;"", Z599=""), "Missing 2nd Comment Source Name",
IF(AND(CONCATENATE(Z599:AH599)&lt;&gt;"", AB599=""), "Missing 2nd Comment Message",
IF(AND($AJ$3, CONCATENATE(Z599:AH599)&lt;&gt;"", AG599=""), "Missing 2nd Comment Likes",
IF(AND($AK$3, CONCATENATE(Z599:AH599)&lt;&gt;"", AH599=""), "Missing 2nd Comment Dislikes",
IF(AND(CONCATENATE(Z600:AH600)&lt;&gt;"", Z600=""), "Missing 3rd Comment Source Name",
IF(AND(CONCATENATE(Z600:AH600)&lt;&gt;"", AB600=""), "Missing 3rd Comment Message",
IF(AND($AJ$3, CONCATENATE(Z600:AH600)&lt;&gt;"", AG600=""), "Missing 3rd Comment Likes",
IF(AND($AK$3, CONCATENATE(Z600:AH600)&lt;&gt;"", AH600=""), "Missing 3rd Comment Dislikes", "Valid"
)))))))))))))))))))))))))))))))))</f>
        <v>Unused</v>
      </c>
      <c r="C598" s="246"/>
      <c r="D598" s="297" t="s">
        <v>1423</v>
      </c>
      <c r="E598" s="298"/>
      <c r="F598" s="246"/>
      <c r="G598" s="246"/>
      <c r="H598" s="249"/>
      <c r="I598" s="298"/>
      <c r="J598" s="246"/>
      <c r="K598" s="246"/>
      <c r="L598" s="249"/>
      <c r="M598" s="300"/>
      <c r="N598" s="301"/>
      <c r="O598" s="302"/>
      <c r="P598" s="302"/>
      <c r="Q598" s="303"/>
      <c r="R598" s="304"/>
      <c r="S598" s="302"/>
      <c r="T598" s="302"/>
      <c r="U598" s="303"/>
      <c r="V598" s="304"/>
      <c r="W598" s="302"/>
      <c r="X598" s="302"/>
      <c r="Y598" s="305"/>
      <c r="Z598" s="306"/>
      <c r="AA598" s="249"/>
      <c r="AB598" s="300"/>
      <c r="AC598" s="246"/>
      <c r="AD598" s="246"/>
      <c r="AE598" s="246"/>
      <c r="AF598" s="249"/>
      <c r="AG598" s="307"/>
      <c r="AH598" s="326"/>
      <c r="AI598" s="56"/>
      <c r="AJ598" s="56"/>
      <c r="AK598" s="56"/>
      <c r="AL598" s="56"/>
      <c r="AM598" s="56"/>
      <c r="AN598" s="56"/>
      <c r="AO598" s="56"/>
      <c r="AP598" s="56"/>
      <c r="AQ598" s="56"/>
    </row>
    <row r="599" ht="22.5" customHeight="1">
      <c r="B599" s="277"/>
      <c r="D599" s="309"/>
      <c r="E599" s="277"/>
      <c r="H599" s="273"/>
      <c r="I599" s="277"/>
      <c r="L599" s="273"/>
      <c r="M599" s="277"/>
      <c r="N599" s="279"/>
      <c r="O599" s="280"/>
      <c r="P599" s="280"/>
      <c r="Q599" s="281"/>
      <c r="R599" s="282"/>
      <c r="S599" s="280"/>
      <c r="T599" s="280"/>
      <c r="U599" s="281"/>
      <c r="V599" s="282"/>
      <c r="W599" s="280"/>
      <c r="X599" s="280"/>
      <c r="Y599" s="283"/>
      <c r="Z599" s="310"/>
      <c r="AA599" s="273"/>
      <c r="AB599" s="311"/>
      <c r="AF599" s="273"/>
      <c r="AG599" s="312"/>
      <c r="AH599" s="313"/>
      <c r="AI599" s="56"/>
      <c r="AJ599" s="56"/>
      <c r="AK599" s="56"/>
      <c r="AL599" s="56"/>
      <c r="AM599" s="56"/>
      <c r="AN599" s="56"/>
      <c r="AO599" s="56"/>
      <c r="AP599" s="56"/>
      <c r="AQ599" s="56"/>
    </row>
    <row r="600" ht="22.5" customHeight="1">
      <c r="B600" s="253"/>
      <c r="C600" s="254"/>
      <c r="D600" s="314"/>
      <c r="E600" s="253"/>
      <c r="F600" s="254"/>
      <c r="G600" s="254"/>
      <c r="H600" s="256"/>
      <c r="I600" s="253"/>
      <c r="J600" s="254"/>
      <c r="K600" s="254"/>
      <c r="L600" s="256"/>
      <c r="M600" s="253"/>
      <c r="N600" s="288"/>
      <c r="O600" s="289"/>
      <c r="P600" s="289"/>
      <c r="Q600" s="290"/>
      <c r="R600" s="291"/>
      <c r="S600" s="289"/>
      <c r="T600" s="289"/>
      <c r="U600" s="290"/>
      <c r="V600" s="291"/>
      <c r="W600" s="289"/>
      <c r="X600" s="289"/>
      <c r="Y600" s="292"/>
      <c r="Z600" s="315"/>
      <c r="AA600" s="256"/>
      <c r="AB600" s="316"/>
      <c r="AC600" s="254"/>
      <c r="AD600" s="254"/>
      <c r="AE600" s="254"/>
      <c r="AF600" s="256"/>
      <c r="AG600" s="317"/>
      <c r="AH600" s="318"/>
      <c r="AI600" s="56"/>
      <c r="AJ600" s="56"/>
      <c r="AK600" s="56"/>
      <c r="AL600" s="56"/>
      <c r="AM600" s="56"/>
      <c r="AN600" s="56"/>
      <c r="AO600" s="56"/>
      <c r="AP600" s="56"/>
      <c r="AQ600" s="56"/>
    </row>
    <row r="601" ht="22.5" customHeight="1">
      <c r="B601" s="261" t="str">
        <f>IF(ISBLANK(D601), "Missing ID",
IF(CONCATENATE(E601:AG603)="", "Unused",
IF(AND(ISBLANK(E601), ISBLANK(I601)), "Missing Headline and Content",
IF(ISBLANK(M601), "Missing Is True",
IF(AND(M601&lt;&gt;"Yes", M601&lt;&gt;"No"), "Is True must be Yes or No",
IF(AND($AJ$3, NOT(ISBLANK(N601)), NOT(ISNUMBER(N601))), "Changes to Followers for Likes must be a Number",
IF(AND($AK$3, NOT(ISBLANK(O601)), NOT(ISNUMBER(O601))), "Changes to Followers for Disikes must be a Number",
IF(AND($AL$3, NOT(ISBLANK(P601)), NOT(ISNUMBER(P601))), "Changes to Followers for Shares must be a Number",
IF(AND($AM$3, NOT(ISBLANK(Q601)), NOT(ISNUMBER(Q601))), "Changes to Followers for Flags must be a Number",
IF(AND($AJ$3, NOT(ISBLANK(R601)), NOT(ISNUMBER(R601))), "Changes to Credibility for Likes must be a Number",
IF(AND($AK$3, NOT(ISBLANK(S601)), NOT(ISNUMBER(S601))), "Changes to Credibility for Disikes must be a Number",
IF(AND($AL$3, NOT(ISBLANK(T601)), NOT(ISNUMBER(T601))), "Changes to Credibility for Shares must be a Number",
IF(AND($AM$3, NOT(ISBLANK(U601)), NOT(ISNUMBER(U601))), "Changes to Credibility for Flags must be a Number",
IF(AND($AJ$3, NOT(ISBLANK(V601)), NOT(ISNUMBER(V601))), "Number of Likes must be a Number",
IF(AND($AK$3, NOT(ISBLANK(W601)), NOT(ISNUMBER(W601))), "Number of Disikes must be a Number",
IF(AND($AL$3, NOT(ISBLANK(X601)), NOT(ISNUMBER(X601))), "Number of Shares must be a Number",
IF(AND($AM$3, NOT(ISBLANK(Y601)), NOT(ISNUMBER(Y601))), "Number of Flags must be a Number",
IF(AND($AJ$3, NOT(ISBLANK(V601)), V601&lt;0), "Number of Likes cannot be Negative",
IF(AND($AK$3, NOT(ISBLANK(W601)), W601&lt;0), "Number of Disikes cannot be Negative",
IF(AND($AL$3, NOT(ISBLANK(X601)), X601&lt;0), "Number of Shares cannot be Negative",
IF(AND($AM$3, NOT(ISBLANK(Y601)), Y601&lt;0), "Number of Flags cannot be Negative",
IF(AND(CONCATENATE(Z601:AH601)&lt;&gt;"", Z601=""), "Missing 1st Comment Source Name",
IF(AND(CONCATENATE(Z601:AH601)&lt;&gt;"", AB601=""), "Missing 1st Comment Message",
IF(AND($AJ$3, CONCATENATE(Z601:AH601)&lt;&gt;"", AG601=""), "Missing 1st Comment Likes",
IF(AND($AK$3, CONCATENATE(Z601:AH601)&lt;&gt;"", AH601=""), "Missing 1st Comment Dislikes",
IF(AND(CONCATENATE(Z602:AH602)&lt;&gt;"", Z602=""), "Missing 2nd Comment Source Name",
IF(AND(CONCATENATE(Z602:AH602)&lt;&gt;"", AB602=""), "Missing 2nd Comment Message",
IF(AND($AJ$3, CONCATENATE(Z602:AH602)&lt;&gt;"", AG602=""), "Missing 2nd Comment Likes",
IF(AND($AK$3, CONCATENATE(Z602:AH602)&lt;&gt;"", AH602=""), "Missing 2nd Comment Dislikes",
IF(AND(CONCATENATE(Z603:AH603)&lt;&gt;"", Z603=""), "Missing 3rd Comment Source Name",
IF(AND(CONCATENATE(Z603:AH603)&lt;&gt;"", AB603=""), "Missing 3rd Comment Message",
IF(AND($AJ$3, CONCATENATE(Z603:AH603)&lt;&gt;"", AG603=""), "Missing 3rd Comment Likes",
IF(AND($AK$3, CONCATENATE(Z603:AH603)&lt;&gt;"", AH603=""), "Missing 3rd Comment Dislikes", "Valid"
)))))))))))))))))))))))))))))))))</f>
        <v>Unused</v>
      </c>
      <c r="C601" s="246"/>
      <c r="D601" s="262" t="s">
        <v>1424</v>
      </c>
      <c r="E601" s="263"/>
      <c r="F601" s="246"/>
      <c r="G601" s="246"/>
      <c r="H601" s="249"/>
      <c r="I601" s="263"/>
      <c r="J601" s="246"/>
      <c r="K601" s="246"/>
      <c r="L601" s="249"/>
      <c r="M601" s="265"/>
      <c r="N601" s="319"/>
      <c r="O601" s="320"/>
      <c r="P601" s="320"/>
      <c r="Q601" s="321"/>
      <c r="R601" s="322"/>
      <c r="S601" s="320"/>
      <c r="T601" s="320"/>
      <c r="U601" s="321"/>
      <c r="V601" s="322"/>
      <c r="W601" s="320"/>
      <c r="X601" s="320"/>
      <c r="Y601" s="323"/>
      <c r="Z601" s="271"/>
      <c r="AA601" s="249"/>
      <c r="AB601" s="265"/>
      <c r="AC601" s="246"/>
      <c r="AD601" s="246"/>
      <c r="AE601" s="246"/>
      <c r="AF601" s="249"/>
      <c r="AG601" s="274"/>
      <c r="AH601" s="327"/>
      <c r="AI601" s="56"/>
      <c r="AJ601" s="56"/>
      <c r="AK601" s="56"/>
      <c r="AL601" s="56"/>
      <c r="AM601" s="56"/>
      <c r="AN601" s="56"/>
      <c r="AO601" s="56"/>
      <c r="AP601" s="56"/>
      <c r="AQ601" s="56"/>
    </row>
    <row r="602" ht="22.5" customHeight="1">
      <c r="B602" s="277"/>
      <c r="D602" s="278"/>
      <c r="E602" s="277"/>
      <c r="H602" s="273"/>
      <c r="I602" s="277"/>
      <c r="L602" s="273"/>
      <c r="M602" s="277"/>
      <c r="N602" s="279"/>
      <c r="O602" s="280"/>
      <c r="P602" s="280"/>
      <c r="Q602" s="281"/>
      <c r="R602" s="282"/>
      <c r="S602" s="280"/>
      <c r="T602" s="280"/>
      <c r="U602" s="281"/>
      <c r="V602" s="282"/>
      <c r="W602" s="280"/>
      <c r="X602" s="280"/>
      <c r="Y602" s="283"/>
      <c r="Z602" s="284"/>
      <c r="AA602" s="273"/>
      <c r="AB602" s="272"/>
      <c r="AF602" s="273"/>
      <c r="AG602" s="285"/>
      <c r="AH602" s="325"/>
      <c r="AI602" s="56"/>
      <c r="AJ602" s="56"/>
      <c r="AK602" s="56"/>
      <c r="AL602" s="56"/>
      <c r="AM602" s="56"/>
      <c r="AN602" s="56"/>
      <c r="AO602" s="56"/>
      <c r="AP602" s="56"/>
      <c r="AQ602" s="56"/>
    </row>
    <row r="603" ht="22.5" customHeight="1">
      <c r="B603" s="253"/>
      <c r="C603" s="254"/>
      <c r="D603" s="287"/>
      <c r="E603" s="253"/>
      <c r="F603" s="254"/>
      <c r="G603" s="254"/>
      <c r="H603" s="256"/>
      <c r="I603" s="253"/>
      <c r="J603" s="254"/>
      <c r="K603" s="254"/>
      <c r="L603" s="256"/>
      <c r="M603" s="253"/>
      <c r="N603" s="288"/>
      <c r="O603" s="289"/>
      <c r="P603" s="289"/>
      <c r="Q603" s="290"/>
      <c r="R603" s="291"/>
      <c r="S603" s="289"/>
      <c r="T603" s="289"/>
      <c r="U603" s="290"/>
      <c r="V603" s="291"/>
      <c r="W603" s="289"/>
      <c r="X603" s="289"/>
      <c r="Y603" s="292"/>
      <c r="Z603" s="293"/>
      <c r="AA603" s="256"/>
      <c r="AB603" s="294"/>
      <c r="AC603" s="254"/>
      <c r="AD603" s="254"/>
      <c r="AE603" s="254"/>
      <c r="AF603" s="256"/>
      <c r="AG603" s="295"/>
      <c r="AH603" s="324"/>
      <c r="AI603" s="56"/>
      <c r="AJ603" s="56"/>
      <c r="AK603" s="56"/>
      <c r="AL603" s="56"/>
      <c r="AM603" s="56"/>
      <c r="AN603" s="56"/>
      <c r="AO603" s="56"/>
      <c r="AP603" s="56"/>
      <c r="AQ603" s="56"/>
    </row>
    <row r="604" ht="22.5" customHeight="1">
      <c r="B604" s="261" t="str">
        <f>IF(ISBLANK(D604), "Missing ID",
IF(CONCATENATE(E604:AG606)="", "Unused",
IF(AND(ISBLANK(E604), ISBLANK(I604)), "Missing Headline and Content",
IF(ISBLANK(M604), "Missing Is True",
IF(AND(M604&lt;&gt;"Yes", M604&lt;&gt;"No"), "Is True must be Yes or No",
IF(AND($AJ$3, NOT(ISBLANK(N604)), NOT(ISNUMBER(N604))), "Changes to Followers for Likes must be a Number",
IF(AND($AK$3, NOT(ISBLANK(O604)), NOT(ISNUMBER(O604))), "Changes to Followers for Disikes must be a Number",
IF(AND($AL$3, NOT(ISBLANK(P604)), NOT(ISNUMBER(P604))), "Changes to Followers for Shares must be a Number",
IF(AND($AM$3, NOT(ISBLANK(Q604)), NOT(ISNUMBER(Q604))), "Changes to Followers for Flags must be a Number",
IF(AND($AJ$3, NOT(ISBLANK(R604)), NOT(ISNUMBER(R604))), "Changes to Credibility for Likes must be a Number",
IF(AND($AK$3, NOT(ISBLANK(S604)), NOT(ISNUMBER(S604))), "Changes to Credibility for Disikes must be a Number",
IF(AND($AL$3, NOT(ISBLANK(T604)), NOT(ISNUMBER(T604))), "Changes to Credibility for Shares must be a Number",
IF(AND($AM$3, NOT(ISBLANK(U604)), NOT(ISNUMBER(U604))), "Changes to Credibility for Flags must be a Number",
IF(AND($AJ$3, NOT(ISBLANK(V604)), NOT(ISNUMBER(V604))), "Number of Likes must be a Number",
IF(AND($AK$3, NOT(ISBLANK(W604)), NOT(ISNUMBER(W604))), "Number of Disikes must be a Number",
IF(AND($AL$3, NOT(ISBLANK(X604)), NOT(ISNUMBER(X604))), "Number of Shares must be a Number",
IF(AND($AM$3, NOT(ISBLANK(Y604)), NOT(ISNUMBER(Y604))), "Number of Flags must be a Number",
IF(AND($AJ$3, NOT(ISBLANK(V604)), V604&lt;0), "Number of Likes cannot be Negative",
IF(AND($AK$3, NOT(ISBLANK(W604)), W604&lt;0), "Number of Disikes cannot be Negative",
IF(AND($AL$3, NOT(ISBLANK(X604)), X604&lt;0), "Number of Shares cannot be Negative",
IF(AND($AM$3, NOT(ISBLANK(Y604)), Y604&lt;0), "Number of Flags cannot be Negative",
IF(AND(CONCATENATE(Z604:AH604)&lt;&gt;"", Z604=""), "Missing 1st Comment Source Name",
IF(AND(CONCATENATE(Z604:AH604)&lt;&gt;"", AB604=""), "Missing 1st Comment Message",
IF(AND($AJ$3, CONCATENATE(Z604:AH604)&lt;&gt;"", AG604=""), "Missing 1st Comment Likes",
IF(AND($AK$3, CONCATENATE(Z604:AH604)&lt;&gt;"", AH604=""), "Missing 1st Comment Dislikes",
IF(AND(CONCATENATE(Z605:AH605)&lt;&gt;"", Z605=""), "Missing 2nd Comment Source Name",
IF(AND(CONCATENATE(Z605:AH605)&lt;&gt;"", AB605=""), "Missing 2nd Comment Message",
IF(AND($AJ$3, CONCATENATE(Z605:AH605)&lt;&gt;"", AG605=""), "Missing 2nd Comment Likes",
IF(AND($AK$3, CONCATENATE(Z605:AH605)&lt;&gt;"", AH605=""), "Missing 2nd Comment Dislikes",
IF(AND(CONCATENATE(Z606:AH606)&lt;&gt;"", Z606=""), "Missing 3rd Comment Source Name",
IF(AND(CONCATENATE(Z606:AH606)&lt;&gt;"", AB606=""), "Missing 3rd Comment Message",
IF(AND($AJ$3, CONCATENATE(Z606:AH606)&lt;&gt;"", AG606=""), "Missing 3rd Comment Likes",
IF(AND($AK$3, CONCATENATE(Z606:AH606)&lt;&gt;"", AH606=""), "Missing 3rd Comment Dislikes", "Valid"
)))))))))))))))))))))))))))))))))</f>
        <v>Unused</v>
      </c>
      <c r="C604" s="246"/>
      <c r="D604" s="297" t="s">
        <v>1425</v>
      </c>
      <c r="E604" s="298"/>
      <c r="F604" s="246"/>
      <c r="G604" s="246"/>
      <c r="H604" s="249"/>
      <c r="I604" s="298"/>
      <c r="J604" s="246"/>
      <c r="K604" s="246"/>
      <c r="L604" s="249"/>
      <c r="M604" s="300"/>
      <c r="N604" s="301"/>
      <c r="O604" s="302"/>
      <c r="P604" s="302"/>
      <c r="Q604" s="303"/>
      <c r="R604" s="304"/>
      <c r="S604" s="302"/>
      <c r="T604" s="302"/>
      <c r="U604" s="303"/>
      <c r="V604" s="304"/>
      <c r="W604" s="302"/>
      <c r="X604" s="302"/>
      <c r="Y604" s="305"/>
      <c r="Z604" s="306"/>
      <c r="AA604" s="249"/>
      <c r="AB604" s="300"/>
      <c r="AC604" s="246"/>
      <c r="AD604" s="246"/>
      <c r="AE604" s="246"/>
      <c r="AF604" s="249"/>
      <c r="AG604" s="307"/>
      <c r="AH604" s="326"/>
      <c r="AI604" s="56"/>
      <c r="AJ604" s="56"/>
      <c r="AK604" s="56"/>
      <c r="AL604" s="56"/>
      <c r="AM604" s="56"/>
      <c r="AN604" s="56"/>
      <c r="AO604" s="56"/>
      <c r="AP604" s="56"/>
      <c r="AQ604" s="56"/>
    </row>
    <row r="605" ht="22.5" customHeight="1">
      <c r="B605" s="277"/>
      <c r="D605" s="309"/>
      <c r="E605" s="277"/>
      <c r="H605" s="273"/>
      <c r="I605" s="277"/>
      <c r="L605" s="273"/>
      <c r="M605" s="277"/>
      <c r="N605" s="279"/>
      <c r="O605" s="280"/>
      <c r="P605" s="280"/>
      <c r="Q605" s="281"/>
      <c r="R605" s="282"/>
      <c r="S605" s="280"/>
      <c r="T605" s="280"/>
      <c r="U605" s="281"/>
      <c r="V605" s="282"/>
      <c r="W605" s="280"/>
      <c r="X605" s="280"/>
      <c r="Y605" s="283"/>
      <c r="Z605" s="310"/>
      <c r="AA605" s="273"/>
      <c r="AB605" s="311"/>
      <c r="AF605" s="273"/>
      <c r="AG605" s="312"/>
      <c r="AH605" s="313"/>
      <c r="AI605" s="56"/>
      <c r="AJ605" s="56"/>
      <c r="AK605" s="56"/>
      <c r="AL605" s="56"/>
      <c r="AM605" s="56"/>
      <c r="AN605" s="56"/>
      <c r="AO605" s="56"/>
      <c r="AP605" s="56"/>
      <c r="AQ605" s="56"/>
    </row>
    <row r="606" ht="22.5" customHeight="1">
      <c r="B606" s="253"/>
      <c r="C606" s="254"/>
      <c r="D606" s="314"/>
      <c r="E606" s="253"/>
      <c r="F606" s="254"/>
      <c r="G606" s="254"/>
      <c r="H606" s="256"/>
      <c r="I606" s="253"/>
      <c r="J606" s="254"/>
      <c r="K606" s="254"/>
      <c r="L606" s="256"/>
      <c r="M606" s="253"/>
      <c r="N606" s="288"/>
      <c r="O606" s="289"/>
      <c r="P606" s="289"/>
      <c r="Q606" s="290"/>
      <c r="R606" s="291"/>
      <c r="S606" s="289"/>
      <c r="T606" s="289"/>
      <c r="U606" s="290"/>
      <c r="V606" s="291"/>
      <c r="W606" s="289"/>
      <c r="X606" s="289"/>
      <c r="Y606" s="292"/>
      <c r="Z606" s="315"/>
      <c r="AA606" s="256"/>
      <c r="AB606" s="316"/>
      <c r="AC606" s="254"/>
      <c r="AD606" s="254"/>
      <c r="AE606" s="254"/>
      <c r="AF606" s="256"/>
      <c r="AG606" s="317"/>
      <c r="AH606" s="318"/>
      <c r="AI606" s="56"/>
      <c r="AJ606" s="56"/>
      <c r="AK606" s="56"/>
      <c r="AL606" s="56"/>
      <c r="AM606" s="56"/>
      <c r="AN606" s="56"/>
      <c r="AO606" s="56"/>
      <c r="AP606" s="56"/>
      <c r="AQ606" s="56"/>
    </row>
    <row r="607" ht="22.5" customHeight="1">
      <c r="B607" s="261" t="str">
        <f>IF(ISBLANK(D607), "Missing ID",
IF(CONCATENATE(E607:AG609)="", "Unused",
IF(AND(ISBLANK(E607), ISBLANK(I607)), "Missing Headline and Content",
IF(ISBLANK(M607), "Missing Is True",
IF(AND(M607&lt;&gt;"Yes", M607&lt;&gt;"No"), "Is True must be Yes or No",
IF(AND($AJ$3, NOT(ISBLANK(N607)), NOT(ISNUMBER(N607))), "Changes to Followers for Likes must be a Number",
IF(AND($AK$3, NOT(ISBLANK(O607)), NOT(ISNUMBER(O607))), "Changes to Followers for Disikes must be a Number",
IF(AND($AL$3, NOT(ISBLANK(P607)), NOT(ISNUMBER(P607))), "Changes to Followers for Shares must be a Number",
IF(AND($AM$3, NOT(ISBLANK(Q607)), NOT(ISNUMBER(Q607))), "Changes to Followers for Flags must be a Number",
IF(AND($AJ$3, NOT(ISBLANK(R607)), NOT(ISNUMBER(R607))), "Changes to Credibility for Likes must be a Number",
IF(AND($AK$3, NOT(ISBLANK(S607)), NOT(ISNUMBER(S607))), "Changes to Credibility for Disikes must be a Number",
IF(AND($AL$3, NOT(ISBLANK(T607)), NOT(ISNUMBER(T607))), "Changes to Credibility for Shares must be a Number",
IF(AND($AM$3, NOT(ISBLANK(U607)), NOT(ISNUMBER(U607))), "Changes to Credibility for Flags must be a Number",
IF(AND($AJ$3, NOT(ISBLANK(V607)), NOT(ISNUMBER(V607))), "Number of Likes must be a Number",
IF(AND($AK$3, NOT(ISBLANK(W607)), NOT(ISNUMBER(W607))), "Number of Disikes must be a Number",
IF(AND($AL$3, NOT(ISBLANK(X607)), NOT(ISNUMBER(X607))), "Number of Shares must be a Number",
IF(AND($AM$3, NOT(ISBLANK(Y607)), NOT(ISNUMBER(Y607))), "Number of Flags must be a Number",
IF(AND($AJ$3, NOT(ISBLANK(V607)), V607&lt;0), "Number of Likes cannot be Negative",
IF(AND($AK$3, NOT(ISBLANK(W607)), W607&lt;0), "Number of Disikes cannot be Negative",
IF(AND($AL$3, NOT(ISBLANK(X607)), X607&lt;0), "Number of Shares cannot be Negative",
IF(AND($AM$3, NOT(ISBLANK(Y607)), Y607&lt;0), "Number of Flags cannot be Negative",
IF(AND(CONCATENATE(Z607:AH607)&lt;&gt;"", Z607=""), "Missing 1st Comment Source Name",
IF(AND(CONCATENATE(Z607:AH607)&lt;&gt;"", AB607=""), "Missing 1st Comment Message",
IF(AND($AJ$3, CONCATENATE(Z607:AH607)&lt;&gt;"", AG607=""), "Missing 1st Comment Likes",
IF(AND($AK$3, CONCATENATE(Z607:AH607)&lt;&gt;"", AH607=""), "Missing 1st Comment Dislikes",
IF(AND(CONCATENATE(Z608:AH608)&lt;&gt;"", Z608=""), "Missing 2nd Comment Source Name",
IF(AND(CONCATENATE(Z608:AH608)&lt;&gt;"", AB608=""), "Missing 2nd Comment Message",
IF(AND($AJ$3, CONCATENATE(Z608:AH608)&lt;&gt;"", AG608=""), "Missing 2nd Comment Likes",
IF(AND($AK$3, CONCATENATE(Z608:AH608)&lt;&gt;"", AH608=""), "Missing 2nd Comment Dislikes",
IF(AND(CONCATENATE(Z609:AH609)&lt;&gt;"", Z609=""), "Missing 3rd Comment Source Name",
IF(AND(CONCATENATE(Z609:AH609)&lt;&gt;"", AB609=""), "Missing 3rd Comment Message",
IF(AND($AJ$3, CONCATENATE(Z609:AH609)&lt;&gt;"", AG609=""), "Missing 3rd Comment Likes",
IF(AND($AK$3, CONCATENATE(Z609:AH609)&lt;&gt;"", AH609=""), "Missing 3rd Comment Dislikes", "Valid"
)))))))))))))))))))))))))))))))))</f>
        <v>Unused</v>
      </c>
      <c r="C607" s="246"/>
      <c r="D607" s="262" t="s">
        <v>1426</v>
      </c>
      <c r="E607" s="263"/>
      <c r="F607" s="246"/>
      <c r="G607" s="246"/>
      <c r="H607" s="249"/>
      <c r="I607" s="263"/>
      <c r="J607" s="246"/>
      <c r="K607" s="246"/>
      <c r="L607" s="249"/>
      <c r="M607" s="265"/>
      <c r="N607" s="319"/>
      <c r="O607" s="320"/>
      <c r="P607" s="320"/>
      <c r="Q607" s="321"/>
      <c r="R607" s="322"/>
      <c r="S607" s="320"/>
      <c r="T607" s="320"/>
      <c r="U607" s="321"/>
      <c r="V607" s="322"/>
      <c r="W607" s="320"/>
      <c r="X607" s="320"/>
      <c r="Y607" s="323"/>
      <c r="Z607" s="271"/>
      <c r="AA607" s="249"/>
      <c r="AB607" s="265"/>
      <c r="AC607" s="246"/>
      <c r="AD607" s="246"/>
      <c r="AE607" s="246"/>
      <c r="AF607" s="249"/>
      <c r="AG607" s="274"/>
      <c r="AH607" s="327"/>
      <c r="AI607" s="56"/>
      <c r="AJ607" s="56"/>
      <c r="AK607" s="56"/>
      <c r="AL607" s="56"/>
      <c r="AM607" s="56"/>
      <c r="AN607" s="56"/>
      <c r="AO607" s="56"/>
      <c r="AP607" s="56"/>
      <c r="AQ607" s="56"/>
    </row>
    <row r="608" ht="22.5" customHeight="1">
      <c r="B608" s="277"/>
      <c r="D608" s="278"/>
      <c r="E608" s="277"/>
      <c r="H608" s="273"/>
      <c r="I608" s="277"/>
      <c r="L608" s="273"/>
      <c r="M608" s="277"/>
      <c r="N608" s="279"/>
      <c r="O608" s="280"/>
      <c r="P608" s="280"/>
      <c r="Q608" s="281"/>
      <c r="R608" s="282"/>
      <c r="S608" s="280"/>
      <c r="T608" s="280"/>
      <c r="U608" s="281"/>
      <c r="V608" s="282"/>
      <c r="W608" s="280"/>
      <c r="X608" s="280"/>
      <c r="Y608" s="283"/>
      <c r="Z608" s="284"/>
      <c r="AA608" s="273"/>
      <c r="AB608" s="272"/>
      <c r="AF608" s="273"/>
      <c r="AG608" s="285"/>
      <c r="AH608" s="325"/>
      <c r="AI608" s="56"/>
      <c r="AJ608" s="56"/>
      <c r="AK608" s="56"/>
      <c r="AL608" s="56"/>
      <c r="AM608" s="56"/>
      <c r="AN608" s="56"/>
      <c r="AO608" s="56"/>
      <c r="AP608" s="56"/>
      <c r="AQ608" s="56"/>
    </row>
    <row r="609" ht="22.5" customHeight="1">
      <c r="B609" s="253"/>
      <c r="C609" s="254"/>
      <c r="D609" s="287"/>
      <c r="E609" s="253"/>
      <c r="F609" s="254"/>
      <c r="G609" s="254"/>
      <c r="H609" s="256"/>
      <c r="I609" s="253"/>
      <c r="J609" s="254"/>
      <c r="K609" s="254"/>
      <c r="L609" s="256"/>
      <c r="M609" s="253"/>
      <c r="N609" s="288"/>
      <c r="O609" s="289"/>
      <c r="P609" s="289"/>
      <c r="Q609" s="290"/>
      <c r="R609" s="291"/>
      <c r="S609" s="289"/>
      <c r="T609" s="289"/>
      <c r="U609" s="290"/>
      <c r="V609" s="291"/>
      <c r="W609" s="289"/>
      <c r="X609" s="289"/>
      <c r="Y609" s="292"/>
      <c r="Z609" s="293"/>
      <c r="AA609" s="256"/>
      <c r="AB609" s="294"/>
      <c r="AC609" s="254"/>
      <c r="AD609" s="254"/>
      <c r="AE609" s="254"/>
      <c r="AF609" s="256"/>
      <c r="AG609" s="295"/>
      <c r="AH609" s="324"/>
      <c r="AI609" s="56"/>
      <c r="AJ609" s="56"/>
      <c r="AK609" s="56"/>
      <c r="AL609" s="56"/>
      <c r="AM609" s="56"/>
      <c r="AN609" s="56"/>
      <c r="AO609" s="56"/>
      <c r="AP609" s="56"/>
      <c r="AQ609" s="56"/>
    </row>
    <row r="610" ht="22.5" customHeight="1">
      <c r="B610" s="261" t="str">
        <f>IF(ISBLANK(D610), "Missing ID",
IF(CONCATENATE(E610:AG612)="", "Unused",
IF(AND(ISBLANK(E610), ISBLANK(I610)), "Missing Headline and Content",
IF(ISBLANK(M610), "Missing Is True",
IF(AND(M610&lt;&gt;"Yes", M610&lt;&gt;"No"), "Is True must be Yes or No",
IF(AND($AJ$3, NOT(ISBLANK(N610)), NOT(ISNUMBER(N610))), "Changes to Followers for Likes must be a Number",
IF(AND($AK$3, NOT(ISBLANK(O610)), NOT(ISNUMBER(O610))), "Changes to Followers for Disikes must be a Number",
IF(AND($AL$3, NOT(ISBLANK(P610)), NOT(ISNUMBER(P610))), "Changes to Followers for Shares must be a Number",
IF(AND($AM$3, NOT(ISBLANK(Q610)), NOT(ISNUMBER(Q610))), "Changes to Followers for Flags must be a Number",
IF(AND($AJ$3, NOT(ISBLANK(R610)), NOT(ISNUMBER(R610))), "Changes to Credibility for Likes must be a Number",
IF(AND($AK$3, NOT(ISBLANK(S610)), NOT(ISNUMBER(S610))), "Changes to Credibility for Disikes must be a Number",
IF(AND($AL$3, NOT(ISBLANK(T610)), NOT(ISNUMBER(T610))), "Changes to Credibility for Shares must be a Number",
IF(AND($AM$3, NOT(ISBLANK(U610)), NOT(ISNUMBER(U610))), "Changes to Credibility for Flags must be a Number",
IF(AND($AJ$3, NOT(ISBLANK(V610)), NOT(ISNUMBER(V610))), "Number of Likes must be a Number",
IF(AND($AK$3, NOT(ISBLANK(W610)), NOT(ISNUMBER(W610))), "Number of Disikes must be a Number",
IF(AND($AL$3, NOT(ISBLANK(X610)), NOT(ISNUMBER(X610))), "Number of Shares must be a Number",
IF(AND($AM$3, NOT(ISBLANK(Y610)), NOT(ISNUMBER(Y610))), "Number of Flags must be a Number",
IF(AND($AJ$3, NOT(ISBLANK(V610)), V610&lt;0), "Number of Likes cannot be Negative",
IF(AND($AK$3, NOT(ISBLANK(W610)), W610&lt;0), "Number of Disikes cannot be Negative",
IF(AND($AL$3, NOT(ISBLANK(X610)), X610&lt;0), "Number of Shares cannot be Negative",
IF(AND($AM$3, NOT(ISBLANK(Y610)), Y610&lt;0), "Number of Flags cannot be Negative",
IF(AND(CONCATENATE(Z610:AH610)&lt;&gt;"", Z610=""), "Missing 1st Comment Source Name",
IF(AND(CONCATENATE(Z610:AH610)&lt;&gt;"", AB610=""), "Missing 1st Comment Message",
IF(AND($AJ$3, CONCATENATE(Z610:AH610)&lt;&gt;"", AG610=""), "Missing 1st Comment Likes",
IF(AND($AK$3, CONCATENATE(Z610:AH610)&lt;&gt;"", AH610=""), "Missing 1st Comment Dislikes",
IF(AND(CONCATENATE(Z611:AH611)&lt;&gt;"", Z611=""), "Missing 2nd Comment Source Name",
IF(AND(CONCATENATE(Z611:AH611)&lt;&gt;"", AB611=""), "Missing 2nd Comment Message",
IF(AND($AJ$3, CONCATENATE(Z611:AH611)&lt;&gt;"", AG611=""), "Missing 2nd Comment Likes",
IF(AND($AK$3, CONCATENATE(Z611:AH611)&lt;&gt;"", AH611=""), "Missing 2nd Comment Dislikes",
IF(AND(CONCATENATE(Z612:AH612)&lt;&gt;"", Z612=""), "Missing 3rd Comment Source Name",
IF(AND(CONCATENATE(Z612:AH612)&lt;&gt;"", AB612=""), "Missing 3rd Comment Message",
IF(AND($AJ$3, CONCATENATE(Z612:AH612)&lt;&gt;"", AG612=""), "Missing 3rd Comment Likes",
IF(AND($AK$3, CONCATENATE(Z612:AH612)&lt;&gt;"", AH612=""), "Missing 3rd Comment Dislikes", "Valid"
)))))))))))))))))))))))))))))))))</f>
        <v>Unused</v>
      </c>
      <c r="C610" s="246"/>
      <c r="D610" s="297" t="s">
        <v>1427</v>
      </c>
      <c r="E610" s="298"/>
      <c r="F610" s="246"/>
      <c r="G610" s="246"/>
      <c r="H610" s="249"/>
      <c r="I610" s="298"/>
      <c r="J610" s="246"/>
      <c r="K610" s="246"/>
      <c r="L610" s="249"/>
      <c r="M610" s="300"/>
      <c r="N610" s="301"/>
      <c r="O610" s="302"/>
      <c r="P610" s="302"/>
      <c r="Q610" s="303"/>
      <c r="R610" s="304"/>
      <c r="S610" s="302"/>
      <c r="T610" s="302"/>
      <c r="U610" s="303"/>
      <c r="V610" s="304"/>
      <c r="W610" s="302"/>
      <c r="X610" s="302"/>
      <c r="Y610" s="305"/>
      <c r="Z610" s="306"/>
      <c r="AA610" s="249"/>
      <c r="AB610" s="300"/>
      <c r="AC610" s="246"/>
      <c r="AD610" s="246"/>
      <c r="AE610" s="246"/>
      <c r="AF610" s="249"/>
      <c r="AG610" s="307"/>
      <c r="AH610" s="326"/>
      <c r="AI610" s="56"/>
      <c r="AJ610" s="56"/>
      <c r="AK610" s="56"/>
      <c r="AL610" s="56"/>
      <c r="AM610" s="56"/>
      <c r="AN610" s="56"/>
      <c r="AO610" s="56"/>
      <c r="AP610" s="56"/>
      <c r="AQ610" s="56"/>
    </row>
    <row r="611" ht="22.5" customHeight="1">
      <c r="B611" s="277"/>
      <c r="D611" s="309"/>
      <c r="E611" s="277"/>
      <c r="H611" s="273"/>
      <c r="I611" s="277"/>
      <c r="L611" s="273"/>
      <c r="M611" s="277"/>
      <c r="N611" s="279"/>
      <c r="O611" s="280"/>
      <c r="P611" s="280"/>
      <c r="Q611" s="281"/>
      <c r="R611" s="282"/>
      <c r="S611" s="280"/>
      <c r="T611" s="280"/>
      <c r="U611" s="281"/>
      <c r="V611" s="282"/>
      <c r="W611" s="280"/>
      <c r="X611" s="280"/>
      <c r="Y611" s="283"/>
      <c r="Z611" s="310"/>
      <c r="AA611" s="273"/>
      <c r="AB611" s="311"/>
      <c r="AF611" s="273"/>
      <c r="AG611" s="312"/>
      <c r="AH611" s="313"/>
      <c r="AI611" s="56"/>
      <c r="AJ611" s="56"/>
      <c r="AK611" s="56"/>
      <c r="AL611" s="56"/>
      <c r="AM611" s="56"/>
      <c r="AN611" s="56"/>
      <c r="AO611" s="56"/>
      <c r="AP611" s="56"/>
      <c r="AQ611" s="56"/>
    </row>
    <row r="612" ht="22.5" customHeight="1">
      <c r="B612" s="253"/>
      <c r="C612" s="254"/>
      <c r="D612" s="314"/>
      <c r="E612" s="253"/>
      <c r="F612" s="254"/>
      <c r="G612" s="254"/>
      <c r="H612" s="256"/>
      <c r="I612" s="253"/>
      <c r="J612" s="254"/>
      <c r="K612" s="254"/>
      <c r="L612" s="256"/>
      <c r="M612" s="253"/>
      <c r="N612" s="288"/>
      <c r="O612" s="289"/>
      <c r="P612" s="289"/>
      <c r="Q612" s="290"/>
      <c r="R612" s="291"/>
      <c r="S612" s="289"/>
      <c r="T612" s="289"/>
      <c r="U612" s="290"/>
      <c r="V612" s="291"/>
      <c r="W612" s="289"/>
      <c r="X612" s="289"/>
      <c r="Y612" s="292"/>
      <c r="Z612" s="315"/>
      <c r="AA612" s="256"/>
      <c r="AB612" s="316"/>
      <c r="AC612" s="254"/>
      <c r="AD612" s="254"/>
      <c r="AE612" s="254"/>
      <c r="AF612" s="256"/>
      <c r="AG612" s="317"/>
      <c r="AH612" s="318"/>
      <c r="AI612" s="56"/>
      <c r="AJ612" s="56"/>
      <c r="AK612" s="56"/>
      <c r="AL612" s="56"/>
      <c r="AM612" s="56"/>
      <c r="AN612" s="56"/>
      <c r="AO612" s="56"/>
      <c r="AP612" s="56"/>
      <c r="AQ612" s="56"/>
    </row>
    <row r="613" ht="22.5" customHeight="1">
      <c r="B613" s="261" t="str">
        <f>IF(ISBLANK(D613), "Missing ID",
IF(CONCATENATE(E613:AG615)="", "Unused",
IF(AND(ISBLANK(E613), ISBLANK(I613)), "Missing Headline and Content",
IF(ISBLANK(M613), "Missing Is True",
IF(AND(M613&lt;&gt;"Yes", M613&lt;&gt;"No"), "Is True must be Yes or No",
IF(AND($AJ$3, NOT(ISBLANK(N613)), NOT(ISNUMBER(N613))), "Changes to Followers for Likes must be a Number",
IF(AND($AK$3, NOT(ISBLANK(O613)), NOT(ISNUMBER(O613))), "Changes to Followers for Disikes must be a Number",
IF(AND($AL$3, NOT(ISBLANK(P613)), NOT(ISNUMBER(P613))), "Changes to Followers for Shares must be a Number",
IF(AND($AM$3, NOT(ISBLANK(Q613)), NOT(ISNUMBER(Q613))), "Changes to Followers for Flags must be a Number",
IF(AND($AJ$3, NOT(ISBLANK(R613)), NOT(ISNUMBER(R613))), "Changes to Credibility for Likes must be a Number",
IF(AND($AK$3, NOT(ISBLANK(S613)), NOT(ISNUMBER(S613))), "Changes to Credibility for Disikes must be a Number",
IF(AND($AL$3, NOT(ISBLANK(T613)), NOT(ISNUMBER(T613))), "Changes to Credibility for Shares must be a Number",
IF(AND($AM$3, NOT(ISBLANK(U613)), NOT(ISNUMBER(U613))), "Changes to Credibility for Flags must be a Number",
IF(AND($AJ$3, NOT(ISBLANK(V613)), NOT(ISNUMBER(V613))), "Number of Likes must be a Number",
IF(AND($AK$3, NOT(ISBLANK(W613)), NOT(ISNUMBER(W613))), "Number of Disikes must be a Number",
IF(AND($AL$3, NOT(ISBLANK(X613)), NOT(ISNUMBER(X613))), "Number of Shares must be a Number",
IF(AND($AM$3, NOT(ISBLANK(Y613)), NOT(ISNUMBER(Y613))), "Number of Flags must be a Number",
IF(AND($AJ$3, NOT(ISBLANK(V613)), V613&lt;0), "Number of Likes cannot be Negative",
IF(AND($AK$3, NOT(ISBLANK(W613)), W613&lt;0), "Number of Disikes cannot be Negative",
IF(AND($AL$3, NOT(ISBLANK(X613)), X613&lt;0), "Number of Shares cannot be Negative",
IF(AND($AM$3, NOT(ISBLANK(Y613)), Y613&lt;0), "Number of Flags cannot be Negative",
IF(AND(CONCATENATE(Z613:AH613)&lt;&gt;"", Z613=""), "Missing 1st Comment Source Name",
IF(AND(CONCATENATE(Z613:AH613)&lt;&gt;"", AB613=""), "Missing 1st Comment Message",
IF(AND($AJ$3, CONCATENATE(Z613:AH613)&lt;&gt;"", AG613=""), "Missing 1st Comment Likes",
IF(AND($AK$3, CONCATENATE(Z613:AH613)&lt;&gt;"", AH613=""), "Missing 1st Comment Dislikes",
IF(AND(CONCATENATE(Z614:AH614)&lt;&gt;"", Z614=""), "Missing 2nd Comment Source Name",
IF(AND(CONCATENATE(Z614:AH614)&lt;&gt;"", AB614=""), "Missing 2nd Comment Message",
IF(AND($AJ$3, CONCATENATE(Z614:AH614)&lt;&gt;"", AG614=""), "Missing 2nd Comment Likes",
IF(AND($AK$3, CONCATENATE(Z614:AH614)&lt;&gt;"", AH614=""), "Missing 2nd Comment Dislikes",
IF(AND(CONCATENATE(Z615:AH615)&lt;&gt;"", Z615=""), "Missing 3rd Comment Source Name",
IF(AND(CONCATENATE(Z615:AH615)&lt;&gt;"", AB615=""), "Missing 3rd Comment Message",
IF(AND($AJ$3, CONCATENATE(Z615:AH615)&lt;&gt;"", AG615=""), "Missing 3rd Comment Likes",
IF(AND($AK$3, CONCATENATE(Z615:AH615)&lt;&gt;"", AH615=""), "Missing 3rd Comment Dislikes", "Valid"
)))))))))))))))))))))))))))))))))</f>
        <v>Unused</v>
      </c>
      <c r="C613" s="246"/>
      <c r="D613" s="262" t="s">
        <v>1428</v>
      </c>
      <c r="E613" s="263"/>
      <c r="F613" s="246"/>
      <c r="G613" s="246"/>
      <c r="H613" s="249"/>
      <c r="I613" s="263"/>
      <c r="J613" s="246"/>
      <c r="K613" s="246"/>
      <c r="L613" s="249"/>
      <c r="M613" s="265"/>
      <c r="N613" s="319"/>
      <c r="O613" s="320"/>
      <c r="P613" s="320"/>
      <c r="Q613" s="321"/>
      <c r="R613" s="322"/>
      <c r="S613" s="320"/>
      <c r="T613" s="320"/>
      <c r="U613" s="321"/>
      <c r="V613" s="322"/>
      <c r="W613" s="320"/>
      <c r="X613" s="320"/>
      <c r="Y613" s="323"/>
      <c r="Z613" s="271"/>
      <c r="AA613" s="249"/>
      <c r="AB613" s="265"/>
      <c r="AC613" s="246"/>
      <c r="AD613" s="246"/>
      <c r="AE613" s="246"/>
      <c r="AF613" s="249"/>
      <c r="AG613" s="274"/>
      <c r="AH613" s="327"/>
      <c r="AI613" s="56"/>
      <c r="AJ613" s="56"/>
      <c r="AK613" s="56"/>
      <c r="AL613" s="56"/>
      <c r="AM613" s="56"/>
      <c r="AN613" s="56"/>
      <c r="AO613" s="56"/>
      <c r="AP613" s="56"/>
      <c r="AQ613" s="56"/>
    </row>
    <row r="614" ht="22.5" customHeight="1">
      <c r="B614" s="277"/>
      <c r="D614" s="278"/>
      <c r="E614" s="277"/>
      <c r="H614" s="273"/>
      <c r="I614" s="277"/>
      <c r="L614" s="273"/>
      <c r="M614" s="277"/>
      <c r="N614" s="279"/>
      <c r="O614" s="280"/>
      <c r="P614" s="280"/>
      <c r="Q614" s="281"/>
      <c r="R614" s="282"/>
      <c r="S614" s="280"/>
      <c r="T614" s="280"/>
      <c r="U614" s="281"/>
      <c r="V614" s="282"/>
      <c r="W614" s="280"/>
      <c r="X614" s="280"/>
      <c r="Y614" s="283"/>
      <c r="Z614" s="284"/>
      <c r="AA614" s="273"/>
      <c r="AB614" s="272"/>
      <c r="AF614" s="273"/>
      <c r="AG614" s="285"/>
      <c r="AH614" s="325"/>
      <c r="AI614" s="56"/>
      <c r="AJ614" s="56"/>
      <c r="AK614" s="56"/>
      <c r="AL614" s="56"/>
      <c r="AM614" s="56"/>
      <c r="AN614" s="56"/>
      <c r="AO614" s="56"/>
      <c r="AP614" s="56"/>
      <c r="AQ614" s="56"/>
    </row>
    <row r="615" ht="22.5" customHeight="1">
      <c r="B615" s="253"/>
      <c r="C615" s="254"/>
      <c r="D615" s="287"/>
      <c r="E615" s="253"/>
      <c r="F615" s="254"/>
      <c r="G615" s="254"/>
      <c r="H615" s="256"/>
      <c r="I615" s="253"/>
      <c r="J615" s="254"/>
      <c r="K615" s="254"/>
      <c r="L615" s="256"/>
      <c r="M615" s="253"/>
      <c r="N615" s="288"/>
      <c r="O615" s="289"/>
      <c r="P615" s="289"/>
      <c r="Q615" s="290"/>
      <c r="R615" s="291"/>
      <c r="S615" s="289"/>
      <c r="T615" s="289"/>
      <c r="U615" s="290"/>
      <c r="V615" s="291"/>
      <c r="W615" s="289"/>
      <c r="X615" s="289"/>
      <c r="Y615" s="292"/>
      <c r="Z615" s="293"/>
      <c r="AA615" s="256"/>
      <c r="AB615" s="294"/>
      <c r="AC615" s="254"/>
      <c r="AD615" s="254"/>
      <c r="AE615" s="254"/>
      <c r="AF615" s="256"/>
      <c r="AG615" s="295"/>
      <c r="AH615" s="324"/>
      <c r="AI615" s="56"/>
      <c r="AJ615" s="56"/>
      <c r="AK615" s="56"/>
      <c r="AL615" s="56"/>
      <c r="AM615" s="56"/>
      <c r="AN615" s="56"/>
      <c r="AO615" s="56"/>
      <c r="AP615" s="56"/>
      <c r="AQ615" s="56"/>
    </row>
    <row r="616" ht="22.5" customHeight="1">
      <c r="B616" s="261" t="str">
        <f>IF(ISBLANK(D616), "Missing ID",
IF(CONCATENATE(E616:AG618)="", "Unused",
IF(AND(ISBLANK(E616), ISBLANK(I616)), "Missing Headline and Content",
IF(ISBLANK(M616), "Missing Is True",
IF(AND(M616&lt;&gt;"Yes", M616&lt;&gt;"No"), "Is True must be Yes or No",
IF(AND($AJ$3, NOT(ISBLANK(N616)), NOT(ISNUMBER(N616))), "Changes to Followers for Likes must be a Number",
IF(AND($AK$3, NOT(ISBLANK(O616)), NOT(ISNUMBER(O616))), "Changes to Followers for Disikes must be a Number",
IF(AND($AL$3, NOT(ISBLANK(P616)), NOT(ISNUMBER(P616))), "Changes to Followers for Shares must be a Number",
IF(AND($AM$3, NOT(ISBLANK(Q616)), NOT(ISNUMBER(Q616))), "Changes to Followers for Flags must be a Number",
IF(AND($AJ$3, NOT(ISBLANK(R616)), NOT(ISNUMBER(R616))), "Changes to Credibility for Likes must be a Number",
IF(AND($AK$3, NOT(ISBLANK(S616)), NOT(ISNUMBER(S616))), "Changes to Credibility for Disikes must be a Number",
IF(AND($AL$3, NOT(ISBLANK(T616)), NOT(ISNUMBER(T616))), "Changes to Credibility for Shares must be a Number",
IF(AND($AM$3, NOT(ISBLANK(U616)), NOT(ISNUMBER(U616))), "Changes to Credibility for Flags must be a Number",
IF(AND($AJ$3, NOT(ISBLANK(V616)), NOT(ISNUMBER(V616))), "Number of Likes must be a Number",
IF(AND($AK$3, NOT(ISBLANK(W616)), NOT(ISNUMBER(W616))), "Number of Disikes must be a Number",
IF(AND($AL$3, NOT(ISBLANK(X616)), NOT(ISNUMBER(X616))), "Number of Shares must be a Number",
IF(AND($AM$3, NOT(ISBLANK(Y616)), NOT(ISNUMBER(Y616))), "Number of Flags must be a Number",
IF(AND($AJ$3, NOT(ISBLANK(V616)), V616&lt;0), "Number of Likes cannot be Negative",
IF(AND($AK$3, NOT(ISBLANK(W616)), W616&lt;0), "Number of Disikes cannot be Negative",
IF(AND($AL$3, NOT(ISBLANK(X616)), X616&lt;0), "Number of Shares cannot be Negative",
IF(AND($AM$3, NOT(ISBLANK(Y616)), Y616&lt;0), "Number of Flags cannot be Negative",
IF(AND(CONCATENATE(Z616:AH616)&lt;&gt;"", Z616=""), "Missing 1st Comment Source Name",
IF(AND(CONCATENATE(Z616:AH616)&lt;&gt;"", AB616=""), "Missing 1st Comment Message",
IF(AND($AJ$3, CONCATENATE(Z616:AH616)&lt;&gt;"", AG616=""), "Missing 1st Comment Likes",
IF(AND($AK$3, CONCATENATE(Z616:AH616)&lt;&gt;"", AH616=""), "Missing 1st Comment Dislikes",
IF(AND(CONCATENATE(Z617:AH617)&lt;&gt;"", Z617=""), "Missing 2nd Comment Source Name",
IF(AND(CONCATENATE(Z617:AH617)&lt;&gt;"", AB617=""), "Missing 2nd Comment Message",
IF(AND($AJ$3, CONCATENATE(Z617:AH617)&lt;&gt;"", AG617=""), "Missing 2nd Comment Likes",
IF(AND($AK$3, CONCATENATE(Z617:AH617)&lt;&gt;"", AH617=""), "Missing 2nd Comment Dislikes",
IF(AND(CONCATENATE(Z618:AH618)&lt;&gt;"", Z618=""), "Missing 3rd Comment Source Name",
IF(AND(CONCATENATE(Z618:AH618)&lt;&gt;"", AB618=""), "Missing 3rd Comment Message",
IF(AND($AJ$3, CONCATENATE(Z618:AH618)&lt;&gt;"", AG618=""), "Missing 3rd Comment Likes",
IF(AND($AK$3, CONCATENATE(Z618:AH618)&lt;&gt;"", AH618=""), "Missing 3rd Comment Dislikes", "Valid"
)))))))))))))))))))))))))))))))))</f>
        <v>Unused</v>
      </c>
      <c r="C616" s="246"/>
      <c r="D616" s="297" t="s">
        <v>1429</v>
      </c>
      <c r="E616" s="298"/>
      <c r="F616" s="246"/>
      <c r="G616" s="246"/>
      <c r="H616" s="249"/>
      <c r="I616" s="298"/>
      <c r="J616" s="246"/>
      <c r="K616" s="246"/>
      <c r="L616" s="249"/>
      <c r="M616" s="300"/>
      <c r="N616" s="301"/>
      <c r="O616" s="302"/>
      <c r="P616" s="302"/>
      <c r="Q616" s="303"/>
      <c r="R616" s="304"/>
      <c r="S616" s="302"/>
      <c r="T616" s="302"/>
      <c r="U616" s="303"/>
      <c r="V616" s="304"/>
      <c r="W616" s="302"/>
      <c r="X616" s="302"/>
      <c r="Y616" s="305"/>
      <c r="Z616" s="306"/>
      <c r="AA616" s="249"/>
      <c r="AB616" s="300"/>
      <c r="AC616" s="246"/>
      <c r="AD616" s="246"/>
      <c r="AE616" s="246"/>
      <c r="AF616" s="249"/>
      <c r="AG616" s="307"/>
      <c r="AH616" s="326"/>
      <c r="AI616" s="56"/>
      <c r="AJ616" s="56"/>
      <c r="AK616" s="56"/>
      <c r="AL616" s="56"/>
      <c r="AM616" s="56"/>
      <c r="AN616" s="56"/>
      <c r="AO616" s="56"/>
      <c r="AP616" s="56"/>
      <c r="AQ616" s="56"/>
    </row>
    <row r="617" ht="22.5" customHeight="1">
      <c r="B617" s="277"/>
      <c r="D617" s="309"/>
      <c r="E617" s="277"/>
      <c r="H617" s="273"/>
      <c r="I617" s="277"/>
      <c r="L617" s="273"/>
      <c r="M617" s="277"/>
      <c r="N617" s="279"/>
      <c r="O617" s="280"/>
      <c r="P617" s="280"/>
      <c r="Q617" s="281"/>
      <c r="R617" s="282"/>
      <c r="S617" s="280"/>
      <c r="T617" s="280"/>
      <c r="U617" s="281"/>
      <c r="V617" s="282"/>
      <c r="W617" s="280"/>
      <c r="X617" s="280"/>
      <c r="Y617" s="283"/>
      <c r="Z617" s="310"/>
      <c r="AA617" s="273"/>
      <c r="AB617" s="311"/>
      <c r="AF617" s="273"/>
      <c r="AG617" s="312"/>
      <c r="AH617" s="313"/>
      <c r="AI617" s="56"/>
      <c r="AJ617" s="56"/>
      <c r="AK617" s="56"/>
      <c r="AL617" s="56"/>
      <c r="AM617" s="56"/>
      <c r="AN617" s="56"/>
      <c r="AO617" s="56"/>
      <c r="AP617" s="56"/>
      <c r="AQ617" s="56"/>
    </row>
    <row r="618" ht="22.5" customHeight="1">
      <c r="B618" s="253"/>
      <c r="C618" s="254"/>
      <c r="D618" s="314"/>
      <c r="E618" s="253"/>
      <c r="F618" s="254"/>
      <c r="G618" s="254"/>
      <c r="H618" s="256"/>
      <c r="I618" s="253"/>
      <c r="J618" s="254"/>
      <c r="K618" s="254"/>
      <c r="L618" s="256"/>
      <c r="M618" s="253"/>
      <c r="N618" s="288"/>
      <c r="O618" s="289"/>
      <c r="P618" s="289"/>
      <c r="Q618" s="290"/>
      <c r="R618" s="291"/>
      <c r="S618" s="289"/>
      <c r="T618" s="289"/>
      <c r="U618" s="290"/>
      <c r="V618" s="291"/>
      <c r="W618" s="289"/>
      <c r="X618" s="289"/>
      <c r="Y618" s="292"/>
      <c r="Z618" s="315"/>
      <c r="AA618" s="256"/>
      <c r="AB618" s="316"/>
      <c r="AC618" s="254"/>
      <c r="AD618" s="254"/>
      <c r="AE618" s="254"/>
      <c r="AF618" s="256"/>
      <c r="AG618" s="317"/>
      <c r="AH618" s="318"/>
      <c r="AI618" s="56"/>
      <c r="AJ618" s="56"/>
      <c r="AK618" s="56"/>
      <c r="AL618" s="56"/>
      <c r="AM618" s="56"/>
      <c r="AN618" s="56"/>
      <c r="AO618" s="56"/>
      <c r="AP618" s="56"/>
      <c r="AQ618" s="56"/>
    </row>
    <row r="619" ht="22.5" customHeight="1">
      <c r="B619" s="261" t="str">
        <f>IF(ISBLANK(D619), "Missing ID",
IF(CONCATENATE(E619:AG621)="", "Unused",
IF(AND(ISBLANK(E619), ISBLANK(I619)), "Missing Headline and Content",
IF(ISBLANK(M619), "Missing Is True",
IF(AND(M619&lt;&gt;"Yes", M619&lt;&gt;"No"), "Is True must be Yes or No",
IF(AND($AJ$3, NOT(ISBLANK(N619)), NOT(ISNUMBER(N619))), "Changes to Followers for Likes must be a Number",
IF(AND($AK$3, NOT(ISBLANK(O619)), NOT(ISNUMBER(O619))), "Changes to Followers for Disikes must be a Number",
IF(AND($AL$3, NOT(ISBLANK(P619)), NOT(ISNUMBER(P619))), "Changes to Followers for Shares must be a Number",
IF(AND($AM$3, NOT(ISBLANK(Q619)), NOT(ISNUMBER(Q619))), "Changes to Followers for Flags must be a Number",
IF(AND($AJ$3, NOT(ISBLANK(R619)), NOT(ISNUMBER(R619))), "Changes to Credibility for Likes must be a Number",
IF(AND($AK$3, NOT(ISBLANK(S619)), NOT(ISNUMBER(S619))), "Changes to Credibility for Disikes must be a Number",
IF(AND($AL$3, NOT(ISBLANK(T619)), NOT(ISNUMBER(T619))), "Changes to Credibility for Shares must be a Number",
IF(AND($AM$3, NOT(ISBLANK(U619)), NOT(ISNUMBER(U619))), "Changes to Credibility for Flags must be a Number",
IF(AND($AJ$3, NOT(ISBLANK(V619)), NOT(ISNUMBER(V619))), "Number of Likes must be a Number",
IF(AND($AK$3, NOT(ISBLANK(W619)), NOT(ISNUMBER(W619))), "Number of Disikes must be a Number",
IF(AND($AL$3, NOT(ISBLANK(X619)), NOT(ISNUMBER(X619))), "Number of Shares must be a Number",
IF(AND($AM$3, NOT(ISBLANK(Y619)), NOT(ISNUMBER(Y619))), "Number of Flags must be a Number",
IF(AND($AJ$3, NOT(ISBLANK(V619)), V619&lt;0), "Number of Likes cannot be Negative",
IF(AND($AK$3, NOT(ISBLANK(W619)), W619&lt;0), "Number of Disikes cannot be Negative",
IF(AND($AL$3, NOT(ISBLANK(X619)), X619&lt;0), "Number of Shares cannot be Negative",
IF(AND($AM$3, NOT(ISBLANK(Y619)), Y619&lt;0), "Number of Flags cannot be Negative",
IF(AND(CONCATENATE(Z619:AH619)&lt;&gt;"", Z619=""), "Missing 1st Comment Source Name",
IF(AND(CONCATENATE(Z619:AH619)&lt;&gt;"", AB619=""), "Missing 1st Comment Message",
IF(AND($AJ$3, CONCATENATE(Z619:AH619)&lt;&gt;"", AG619=""), "Missing 1st Comment Likes",
IF(AND($AK$3, CONCATENATE(Z619:AH619)&lt;&gt;"", AH619=""), "Missing 1st Comment Dislikes",
IF(AND(CONCATENATE(Z620:AH620)&lt;&gt;"", Z620=""), "Missing 2nd Comment Source Name",
IF(AND(CONCATENATE(Z620:AH620)&lt;&gt;"", AB620=""), "Missing 2nd Comment Message",
IF(AND($AJ$3, CONCATENATE(Z620:AH620)&lt;&gt;"", AG620=""), "Missing 2nd Comment Likes",
IF(AND($AK$3, CONCATENATE(Z620:AH620)&lt;&gt;"", AH620=""), "Missing 2nd Comment Dislikes",
IF(AND(CONCATENATE(Z621:AH621)&lt;&gt;"", Z621=""), "Missing 3rd Comment Source Name",
IF(AND(CONCATENATE(Z621:AH621)&lt;&gt;"", AB621=""), "Missing 3rd Comment Message",
IF(AND($AJ$3, CONCATENATE(Z621:AH621)&lt;&gt;"", AG621=""), "Missing 3rd Comment Likes",
IF(AND($AK$3, CONCATENATE(Z621:AH621)&lt;&gt;"", AH621=""), "Missing 3rd Comment Dislikes", "Valid"
)))))))))))))))))))))))))))))))))</f>
        <v>Unused</v>
      </c>
      <c r="C619" s="246"/>
      <c r="D619" s="262" t="s">
        <v>1430</v>
      </c>
      <c r="E619" s="263"/>
      <c r="F619" s="246"/>
      <c r="G619" s="246"/>
      <c r="H619" s="249"/>
      <c r="I619" s="263"/>
      <c r="J619" s="246"/>
      <c r="K619" s="246"/>
      <c r="L619" s="249"/>
      <c r="M619" s="265"/>
      <c r="N619" s="319"/>
      <c r="O619" s="320"/>
      <c r="P619" s="320"/>
      <c r="Q619" s="321"/>
      <c r="R619" s="322"/>
      <c r="S619" s="320"/>
      <c r="T619" s="320"/>
      <c r="U619" s="321"/>
      <c r="V619" s="322"/>
      <c r="W619" s="320"/>
      <c r="X619" s="320"/>
      <c r="Y619" s="323"/>
      <c r="Z619" s="271"/>
      <c r="AA619" s="249"/>
      <c r="AB619" s="265"/>
      <c r="AC619" s="246"/>
      <c r="AD619" s="246"/>
      <c r="AE619" s="246"/>
      <c r="AF619" s="249"/>
      <c r="AG619" s="274"/>
      <c r="AH619" s="327"/>
      <c r="AI619" s="56"/>
      <c r="AJ619" s="56"/>
      <c r="AK619" s="56"/>
      <c r="AL619" s="56"/>
      <c r="AM619" s="56"/>
      <c r="AN619" s="56"/>
      <c r="AO619" s="56"/>
      <c r="AP619" s="56"/>
      <c r="AQ619" s="56"/>
    </row>
    <row r="620" ht="22.5" customHeight="1">
      <c r="B620" s="277"/>
      <c r="D620" s="278"/>
      <c r="E620" s="277"/>
      <c r="H620" s="273"/>
      <c r="I620" s="277"/>
      <c r="L620" s="273"/>
      <c r="M620" s="277"/>
      <c r="N620" s="279"/>
      <c r="O620" s="280"/>
      <c r="P620" s="280"/>
      <c r="Q620" s="281"/>
      <c r="R620" s="282"/>
      <c r="S620" s="280"/>
      <c r="T620" s="280"/>
      <c r="U620" s="281"/>
      <c r="V620" s="282"/>
      <c r="W620" s="280"/>
      <c r="X620" s="280"/>
      <c r="Y620" s="283"/>
      <c r="Z620" s="284"/>
      <c r="AA620" s="273"/>
      <c r="AB620" s="272"/>
      <c r="AF620" s="273"/>
      <c r="AG620" s="285"/>
      <c r="AH620" s="325"/>
      <c r="AI620" s="56"/>
      <c r="AJ620" s="56"/>
      <c r="AK620" s="56"/>
      <c r="AL620" s="56"/>
      <c r="AM620" s="56"/>
      <c r="AN620" s="56"/>
      <c r="AO620" s="56"/>
      <c r="AP620" s="56"/>
      <c r="AQ620" s="56"/>
    </row>
    <row r="621" ht="22.5" customHeight="1">
      <c r="B621" s="253"/>
      <c r="C621" s="254"/>
      <c r="D621" s="287"/>
      <c r="E621" s="253"/>
      <c r="F621" s="254"/>
      <c r="G621" s="254"/>
      <c r="H621" s="256"/>
      <c r="I621" s="253"/>
      <c r="J621" s="254"/>
      <c r="K621" s="254"/>
      <c r="L621" s="256"/>
      <c r="M621" s="253"/>
      <c r="N621" s="288"/>
      <c r="O621" s="289"/>
      <c r="P621" s="289"/>
      <c r="Q621" s="290"/>
      <c r="R621" s="291"/>
      <c r="S621" s="289"/>
      <c r="T621" s="289"/>
      <c r="U621" s="290"/>
      <c r="V621" s="291"/>
      <c r="W621" s="289"/>
      <c r="X621" s="289"/>
      <c r="Y621" s="292"/>
      <c r="Z621" s="293"/>
      <c r="AA621" s="256"/>
      <c r="AB621" s="294"/>
      <c r="AC621" s="254"/>
      <c r="AD621" s="254"/>
      <c r="AE621" s="254"/>
      <c r="AF621" s="256"/>
      <c r="AG621" s="295"/>
      <c r="AH621" s="324"/>
      <c r="AI621" s="56"/>
      <c r="AJ621" s="56"/>
      <c r="AK621" s="56"/>
      <c r="AL621" s="56"/>
      <c r="AM621" s="56"/>
      <c r="AN621" s="56"/>
      <c r="AO621" s="56"/>
      <c r="AP621" s="56"/>
      <c r="AQ621" s="56"/>
    </row>
    <row r="622" ht="22.5" customHeight="1">
      <c r="B622" s="261" t="str">
        <f>IF(ISBLANK(D622), "Missing ID",
IF(CONCATENATE(E622:AG624)="", "Unused",
IF(AND(ISBLANK(E622), ISBLANK(I622)), "Missing Headline and Content",
IF(ISBLANK(M622), "Missing Is True",
IF(AND(M622&lt;&gt;"Yes", M622&lt;&gt;"No"), "Is True must be Yes or No",
IF(AND($AJ$3, NOT(ISBLANK(N622)), NOT(ISNUMBER(N622))), "Changes to Followers for Likes must be a Number",
IF(AND($AK$3, NOT(ISBLANK(O622)), NOT(ISNUMBER(O622))), "Changes to Followers for Disikes must be a Number",
IF(AND($AL$3, NOT(ISBLANK(P622)), NOT(ISNUMBER(P622))), "Changes to Followers for Shares must be a Number",
IF(AND($AM$3, NOT(ISBLANK(Q622)), NOT(ISNUMBER(Q622))), "Changes to Followers for Flags must be a Number",
IF(AND($AJ$3, NOT(ISBLANK(R622)), NOT(ISNUMBER(R622))), "Changes to Credibility for Likes must be a Number",
IF(AND($AK$3, NOT(ISBLANK(S622)), NOT(ISNUMBER(S622))), "Changes to Credibility for Disikes must be a Number",
IF(AND($AL$3, NOT(ISBLANK(T622)), NOT(ISNUMBER(T622))), "Changes to Credibility for Shares must be a Number",
IF(AND($AM$3, NOT(ISBLANK(U622)), NOT(ISNUMBER(U622))), "Changes to Credibility for Flags must be a Number",
IF(AND($AJ$3, NOT(ISBLANK(V622)), NOT(ISNUMBER(V622))), "Number of Likes must be a Number",
IF(AND($AK$3, NOT(ISBLANK(W622)), NOT(ISNUMBER(W622))), "Number of Disikes must be a Number",
IF(AND($AL$3, NOT(ISBLANK(X622)), NOT(ISNUMBER(X622))), "Number of Shares must be a Number",
IF(AND($AM$3, NOT(ISBLANK(Y622)), NOT(ISNUMBER(Y622))), "Number of Flags must be a Number",
IF(AND($AJ$3, NOT(ISBLANK(V622)), V622&lt;0), "Number of Likes cannot be Negative",
IF(AND($AK$3, NOT(ISBLANK(W622)), W622&lt;0), "Number of Disikes cannot be Negative",
IF(AND($AL$3, NOT(ISBLANK(X622)), X622&lt;0), "Number of Shares cannot be Negative",
IF(AND($AM$3, NOT(ISBLANK(Y622)), Y622&lt;0), "Number of Flags cannot be Negative",
IF(AND(CONCATENATE(Z622:AH622)&lt;&gt;"", Z622=""), "Missing 1st Comment Source Name",
IF(AND(CONCATENATE(Z622:AH622)&lt;&gt;"", AB622=""), "Missing 1st Comment Message",
IF(AND($AJ$3, CONCATENATE(Z622:AH622)&lt;&gt;"", AG622=""), "Missing 1st Comment Likes",
IF(AND($AK$3, CONCATENATE(Z622:AH622)&lt;&gt;"", AH622=""), "Missing 1st Comment Dislikes",
IF(AND(CONCATENATE(Z623:AH623)&lt;&gt;"", Z623=""), "Missing 2nd Comment Source Name",
IF(AND(CONCATENATE(Z623:AH623)&lt;&gt;"", AB623=""), "Missing 2nd Comment Message",
IF(AND($AJ$3, CONCATENATE(Z623:AH623)&lt;&gt;"", AG623=""), "Missing 2nd Comment Likes",
IF(AND($AK$3, CONCATENATE(Z623:AH623)&lt;&gt;"", AH623=""), "Missing 2nd Comment Dislikes",
IF(AND(CONCATENATE(Z624:AH624)&lt;&gt;"", Z624=""), "Missing 3rd Comment Source Name",
IF(AND(CONCATENATE(Z624:AH624)&lt;&gt;"", AB624=""), "Missing 3rd Comment Message",
IF(AND($AJ$3, CONCATENATE(Z624:AH624)&lt;&gt;"", AG624=""), "Missing 3rd Comment Likes",
IF(AND($AK$3, CONCATENATE(Z624:AH624)&lt;&gt;"", AH624=""), "Missing 3rd Comment Dislikes", "Valid"
)))))))))))))))))))))))))))))))))</f>
        <v>Unused</v>
      </c>
      <c r="C622" s="246"/>
      <c r="D622" s="297" t="s">
        <v>1431</v>
      </c>
      <c r="E622" s="298"/>
      <c r="F622" s="246"/>
      <c r="G622" s="246"/>
      <c r="H622" s="249"/>
      <c r="I622" s="298"/>
      <c r="J622" s="246"/>
      <c r="K622" s="246"/>
      <c r="L622" s="249"/>
      <c r="M622" s="300"/>
      <c r="N622" s="301"/>
      <c r="O622" s="302"/>
      <c r="P622" s="302"/>
      <c r="Q622" s="303"/>
      <c r="R622" s="304"/>
      <c r="S622" s="302"/>
      <c r="T622" s="302"/>
      <c r="U622" s="303"/>
      <c r="V622" s="304"/>
      <c r="W622" s="302"/>
      <c r="X622" s="302"/>
      <c r="Y622" s="305"/>
      <c r="Z622" s="306"/>
      <c r="AA622" s="249"/>
      <c r="AB622" s="300"/>
      <c r="AC622" s="246"/>
      <c r="AD622" s="246"/>
      <c r="AE622" s="246"/>
      <c r="AF622" s="249"/>
      <c r="AG622" s="307"/>
      <c r="AH622" s="326"/>
      <c r="AI622" s="56"/>
      <c r="AJ622" s="56"/>
      <c r="AK622" s="56"/>
      <c r="AL622" s="56"/>
      <c r="AM622" s="56"/>
      <c r="AN622" s="56"/>
      <c r="AO622" s="56"/>
      <c r="AP622" s="56"/>
      <c r="AQ622" s="56"/>
    </row>
    <row r="623" ht="22.5" customHeight="1">
      <c r="B623" s="277"/>
      <c r="D623" s="309"/>
      <c r="E623" s="277"/>
      <c r="H623" s="273"/>
      <c r="I623" s="277"/>
      <c r="L623" s="273"/>
      <c r="M623" s="277"/>
      <c r="N623" s="279"/>
      <c r="O623" s="280"/>
      <c r="P623" s="280"/>
      <c r="Q623" s="281"/>
      <c r="R623" s="282"/>
      <c r="S623" s="280"/>
      <c r="T623" s="280"/>
      <c r="U623" s="281"/>
      <c r="V623" s="282"/>
      <c r="W623" s="280"/>
      <c r="X623" s="280"/>
      <c r="Y623" s="283"/>
      <c r="Z623" s="310"/>
      <c r="AA623" s="273"/>
      <c r="AB623" s="311"/>
      <c r="AF623" s="273"/>
      <c r="AG623" s="312"/>
      <c r="AH623" s="313"/>
      <c r="AI623" s="56"/>
      <c r="AJ623" s="56"/>
      <c r="AK623" s="56"/>
      <c r="AL623" s="56"/>
      <c r="AM623" s="56"/>
      <c r="AN623" s="56"/>
      <c r="AO623" s="56"/>
      <c r="AP623" s="56"/>
      <c r="AQ623" s="56"/>
    </row>
    <row r="624" ht="22.5" customHeight="1">
      <c r="B624" s="253"/>
      <c r="C624" s="254"/>
      <c r="D624" s="314"/>
      <c r="E624" s="253"/>
      <c r="F624" s="254"/>
      <c r="G624" s="254"/>
      <c r="H624" s="256"/>
      <c r="I624" s="253"/>
      <c r="J624" s="254"/>
      <c r="K624" s="254"/>
      <c r="L624" s="256"/>
      <c r="M624" s="253"/>
      <c r="N624" s="288"/>
      <c r="O624" s="289"/>
      <c r="P624" s="289"/>
      <c r="Q624" s="290"/>
      <c r="R624" s="291"/>
      <c r="S624" s="289"/>
      <c r="T624" s="289"/>
      <c r="U624" s="290"/>
      <c r="V624" s="291"/>
      <c r="W624" s="289"/>
      <c r="X624" s="289"/>
      <c r="Y624" s="292"/>
      <c r="Z624" s="315"/>
      <c r="AA624" s="256"/>
      <c r="AB624" s="316"/>
      <c r="AC624" s="254"/>
      <c r="AD624" s="254"/>
      <c r="AE624" s="254"/>
      <c r="AF624" s="256"/>
      <c r="AG624" s="317"/>
      <c r="AH624" s="318"/>
      <c r="AI624" s="56"/>
      <c r="AJ624" s="56"/>
      <c r="AK624" s="56"/>
      <c r="AL624" s="56"/>
      <c r="AM624" s="56"/>
      <c r="AN624" s="56"/>
      <c r="AO624" s="56"/>
      <c r="AP624" s="56"/>
      <c r="AQ624" s="56"/>
    </row>
    <row r="625" ht="22.5" customHeight="1">
      <c r="B625" s="261" t="str">
        <f>IF(ISBLANK(D625), "Missing ID",
IF(CONCATENATE(E625:AG627)="", "Unused",
IF(AND(ISBLANK(E625), ISBLANK(I625)), "Missing Headline and Content",
IF(ISBLANK(M625), "Missing Is True",
IF(AND(M625&lt;&gt;"Yes", M625&lt;&gt;"No"), "Is True must be Yes or No",
IF(AND($AJ$3, NOT(ISBLANK(N625)), NOT(ISNUMBER(N625))), "Changes to Followers for Likes must be a Number",
IF(AND($AK$3, NOT(ISBLANK(O625)), NOT(ISNUMBER(O625))), "Changes to Followers for Disikes must be a Number",
IF(AND($AL$3, NOT(ISBLANK(P625)), NOT(ISNUMBER(P625))), "Changes to Followers for Shares must be a Number",
IF(AND($AM$3, NOT(ISBLANK(Q625)), NOT(ISNUMBER(Q625))), "Changes to Followers for Flags must be a Number",
IF(AND($AJ$3, NOT(ISBLANK(R625)), NOT(ISNUMBER(R625))), "Changes to Credibility for Likes must be a Number",
IF(AND($AK$3, NOT(ISBLANK(S625)), NOT(ISNUMBER(S625))), "Changes to Credibility for Disikes must be a Number",
IF(AND($AL$3, NOT(ISBLANK(T625)), NOT(ISNUMBER(T625))), "Changes to Credibility for Shares must be a Number",
IF(AND($AM$3, NOT(ISBLANK(U625)), NOT(ISNUMBER(U625))), "Changes to Credibility for Flags must be a Number",
IF(AND($AJ$3, NOT(ISBLANK(V625)), NOT(ISNUMBER(V625))), "Number of Likes must be a Number",
IF(AND($AK$3, NOT(ISBLANK(W625)), NOT(ISNUMBER(W625))), "Number of Disikes must be a Number",
IF(AND($AL$3, NOT(ISBLANK(X625)), NOT(ISNUMBER(X625))), "Number of Shares must be a Number",
IF(AND($AM$3, NOT(ISBLANK(Y625)), NOT(ISNUMBER(Y625))), "Number of Flags must be a Number",
IF(AND($AJ$3, NOT(ISBLANK(V625)), V625&lt;0), "Number of Likes cannot be Negative",
IF(AND($AK$3, NOT(ISBLANK(W625)), W625&lt;0), "Number of Disikes cannot be Negative",
IF(AND($AL$3, NOT(ISBLANK(X625)), X625&lt;0), "Number of Shares cannot be Negative",
IF(AND($AM$3, NOT(ISBLANK(Y625)), Y625&lt;0), "Number of Flags cannot be Negative",
IF(AND(CONCATENATE(Z625:AH625)&lt;&gt;"", Z625=""), "Missing 1st Comment Source Name",
IF(AND(CONCATENATE(Z625:AH625)&lt;&gt;"", AB625=""), "Missing 1st Comment Message",
IF(AND($AJ$3, CONCATENATE(Z625:AH625)&lt;&gt;"", AG625=""), "Missing 1st Comment Likes",
IF(AND($AK$3, CONCATENATE(Z625:AH625)&lt;&gt;"", AH625=""), "Missing 1st Comment Dislikes",
IF(AND(CONCATENATE(Z626:AH626)&lt;&gt;"", Z626=""), "Missing 2nd Comment Source Name",
IF(AND(CONCATENATE(Z626:AH626)&lt;&gt;"", AB626=""), "Missing 2nd Comment Message",
IF(AND($AJ$3, CONCATENATE(Z626:AH626)&lt;&gt;"", AG626=""), "Missing 2nd Comment Likes",
IF(AND($AK$3, CONCATENATE(Z626:AH626)&lt;&gt;"", AH626=""), "Missing 2nd Comment Dislikes",
IF(AND(CONCATENATE(Z627:AH627)&lt;&gt;"", Z627=""), "Missing 3rd Comment Source Name",
IF(AND(CONCATENATE(Z627:AH627)&lt;&gt;"", AB627=""), "Missing 3rd Comment Message",
IF(AND($AJ$3, CONCATENATE(Z627:AH627)&lt;&gt;"", AG627=""), "Missing 3rd Comment Likes",
IF(AND($AK$3, CONCATENATE(Z627:AH627)&lt;&gt;"", AH627=""), "Missing 3rd Comment Dislikes", "Valid"
)))))))))))))))))))))))))))))))))</f>
        <v>Unused</v>
      </c>
      <c r="C625" s="246"/>
      <c r="D625" s="262" t="s">
        <v>1432</v>
      </c>
      <c r="E625" s="263"/>
      <c r="F625" s="246"/>
      <c r="G625" s="246"/>
      <c r="H625" s="249"/>
      <c r="I625" s="263"/>
      <c r="J625" s="246"/>
      <c r="K625" s="246"/>
      <c r="L625" s="249"/>
      <c r="M625" s="265"/>
      <c r="N625" s="319"/>
      <c r="O625" s="320"/>
      <c r="P625" s="320"/>
      <c r="Q625" s="321"/>
      <c r="R625" s="322"/>
      <c r="S625" s="320"/>
      <c r="T625" s="320"/>
      <c r="U625" s="321"/>
      <c r="V625" s="322"/>
      <c r="W625" s="320"/>
      <c r="X625" s="320"/>
      <c r="Y625" s="323"/>
      <c r="Z625" s="271"/>
      <c r="AA625" s="249"/>
      <c r="AB625" s="265"/>
      <c r="AC625" s="246"/>
      <c r="AD625" s="246"/>
      <c r="AE625" s="246"/>
      <c r="AF625" s="249"/>
      <c r="AG625" s="274"/>
      <c r="AH625" s="327"/>
      <c r="AI625" s="56"/>
      <c r="AJ625" s="56"/>
      <c r="AK625" s="56"/>
      <c r="AL625" s="56"/>
      <c r="AM625" s="56"/>
      <c r="AN625" s="56"/>
      <c r="AO625" s="56"/>
      <c r="AP625" s="56"/>
      <c r="AQ625" s="56"/>
    </row>
    <row r="626" ht="22.5" customHeight="1">
      <c r="B626" s="277"/>
      <c r="D626" s="278"/>
      <c r="E626" s="277"/>
      <c r="H626" s="273"/>
      <c r="I626" s="277"/>
      <c r="L626" s="273"/>
      <c r="M626" s="277"/>
      <c r="N626" s="279"/>
      <c r="O626" s="280"/>
      <c r="P626" s="280"/>
      <c r="Q626" s="281"/>
      <c r="R626" s="282"/>
      <c r="S626" s="280"/>
      <c r="T626" s="280"/>
      <c r="U626" s="281"/>
      <c r="V626" s="282"/>
      <c r="W626" s="280"/>
      <c r="X626" s="280"/>
      <c r="Y626" s="283"/>
      <c r="Z626" s="284"/>
      <c r="AA626" s="273"/>
      <c r="AB626" s="272"/>
      <c r="AF626" s="273"/>
      <c r="AG626" s="285"/>
      <c r="AH626" s="325"/>
      <c r="AI626" s="56"/>
      <c r="AJ626" s="56"/>
      <c r="AK626" s="56"/>
      <c r="AL626" s="56"/>
      <c r="AM626" s="56"/>
      <c r="AN626" s="56"/>
      <c r="AO626" s="56"/>
      <c r="AP626" s="56"/>
      <c r="AQ626" s="56"/>
    </row>
    <row r="627" ht="22.5" customHeight="1">
      <c r="B627" s="253"/>
      <c r="C627" s="254"/>
      <c r="D627" s="287"/>
      <c r="E627" s="253"/>
      <c r="F627" s="254"/>
      <c r="G627" s="254"/>
      <c r="H627" s="256"/>
      <c r="I627" s="253"/>
      <c r="J627" s="254"/>
      <c r="K627" s="254"/>
      <c r="L627" s="256"/>
      <c r="M627" s="253"/>
      <c r="N627" s="288"/>
      <c r="O627" s="289"/>
      <c r="P627" s="289"/>
      <c r="Q627" s="290"/>
      <c r="R627" s="291"/>
      <c r="S627" s="289"/>
      <c r="T627" s="289"/>
      <c r="U627" s="290"/>
      <c r="V627" s="291"/>
      <c r="W627" s="289"/>
      <c r="X627" s="289"/>
      <c r="Y627" s="292"/>
      <c r="Z627" s="293"/>
      <c r="AA627" s="256"/>
      <c r="AB627" s="294"/>
      <c r="AC627" s="254"/>
      <c r="AD627" s="254"/>
      <c r="AE627" s="254"/>
      <c r="AF627" s="256"/>
      <c r="AG627" s="295"/>
      <c r="AH627" s="324"/>
      <c r="AI627" s="56"/>
      <c r="AJ627" s="56"/>
      <c r="AK627" s="56"/>
      <c r="AL627" s="56"/>
      <c r="AM627" s="56"/>
      <c r="AN627" s="56"/>
      <c r="AO627" s="56"/>
      <c r="AP627" s="56"/>
      <c r="AQ627" s="56"/>
    </row>
    <row r="628" ht="22.5" customHeight="1">
      <c r="B628" s="261" t="str">
        <f>IF(ISBLANK(D628), "Missing ID",
IF(CONCATENATE(E628:AG630)="", "Unused",
IF(AND(ISBLANK(E628), ISBLANK(I628)), "Missing Headline and Content",
IF(ISBLANK(M628), "Missing Is True",
IF(AND(M628&lt;&gt;"Yes", M628&lt;&gt;"No"), "Is True must be Yes or No",
IF(AND($AJ$3, NOT(ISBLANK(N628)), NOT(ISNUMBER(N628))), "Changes to Followers for Likes must be a Number",
IF(AND($AK$3, NOT(ISBLANK(O628)), NOT(ISNUMBER(O628))), "Changes to Followers for Disikes must be a Number",
IF(AND($AL$3, NOT(ISBLANK(P628)), NOT(ISNUMBER(P628))), "Changes to Followers for Shares must be a Number",
IF(AND($AM$3, NOT(ISBLANK(Q628)), NOT(ISNUMBER(Q628))), "Changes to Followers for Flags must be a Number",
IF(AND($AJ$3, NOT(ISBLANK(R628)), NOT(ISNUMBER(R628))), "Changes to Credibility for Likes must be a Number",
IF(AND($AK$3, NOT(ISBLANK(S628)), NOT(ISNUMBER(S628))), "Changes to Credibility for Disikes must be a Number",
IF(AND($AL$3, NOT(ISBLANK(T628)), NOT(ISNUMBER(T628))), "Changes to Credibility for Shares must be a Number",
IF(AND($AM$3, NOT(ISBLANK(U628)), NOT(ISNUMBER(U628))), "Changes to Credibility for Flags must be a Number",
IF(AND($AJ$3, NOT(ISBLANK(V628)), NOT(ISNUMBER(V628))), "Number of Likes must be a Number",
IF(AND($AK$3, NOT(ISBLANK(W628)), NOT(ISNUMBER(W628))), "Number of Disikes must be a Number",
IF(AND($AL$3, NOT(ISBLANK(X628)), NOT(ISNUMBER(X628))), "Number of Shares must be a Number",
IF(AND($AM$3, NOT(ISBLANK(Y628)), NOT(ISNUMBER(Y628))), "Number of Flags must be a Number",
IF(AND($AJ$3, NOT(ISBLANK(V628)), V628&lt;0), "Number of Likes cannot be Negative",
IF(AND($AK$3, NOT(ISBLANK(W628)), W628&lt;0), "Number of Disikes cannot be Negative",
IF(AND($AL$3, NOT(ISBLANK(X628)), X628&lt;0), "Number of Shares cannot be Negative",
IF(AND($AM$3, NOT(ISBLANK(Y628)), Y628&lt;0), "Number of Flags cannot be Negative",
IF(AND(CONCATENATE(Z628:AH628)&lt;&gt;"", Z628=""), "Missing 1st Comment Source Name",
IF(AND(CONCATENATE(Z628:AH628)&lt;&gt;"", AB628=""), "Missing 1st Comment Message",
IF(AND($AJ$3, CONCATENATE(Z628:AH628)&lt;&gt;"", AG628=""), "Missing 1st Comment Likes",
IF(AND($AK$3, CONCATENATE(Z628:AH628)&lt;&gt;"", AH628=""), "Missing 1st Comment Dislikes",
IF(AND(CONCATENATE(Z629:AH629)&lt;&gt;"", Z629=""), "Missing 2nd Comment Source Name",
IF(AND(CONCATENATE(Z629:AH629)&lt;&gt;"", AB629=""), "Missing 2nd Comment Message",
IF(AND($AJ$3, CONCATENATE(Z629:AH629)&lt;&gt;"", AG629=""), "Missing 2nd Comment Likes",
IF(AND($AK$3, CONCATENATE(Z629:AH629)&lt;&gt;"", AH629=""), "Missing 2nd Comment Dislikes",
IF(AND(CONCATENATE(Z630:AH630)&lt;&gt;"", Z630=""), "Missing 3rd Comment Source Name",
IF(AND(CONCATENATE(Z630:AH630)&lt;&gt;"", AB630=""), "Missing 3rd Comment Message",
IF(AND($AJ$3, CONCATENATE(Z630:AH630)&lt;&gt;"", AG630=""), "Missing 3rd Comment Likes",
IF(AND($AK$3, CONCATENATE(Z630:AH630)&lt;&gt;"", AH630=""), "Missing 3rd Comment Dislikes", "Valid"
)))))))))))))))))))))))))))))))))</f>
        <v>Unused</v>
      </c>
      <c r="C628" s="246"/>
      <c r="D628" s="297" t="s">
        <v>1433</v>
      </c>
      <c r="E628" s="298"/>
      <c r="F628" s="246"/>
      <c r="G628" s="246"/>
      <c r="H628" s="249"/>
      <c r="I628" s="298"/>
      <c r="J628" s="246"/>
      <c r="K628" s="246"/>
      <c r="L628" s="249"/>
      <c r="M628" s="300"/>
      <c r="N628" s="301"/>
      <c r="O628" s="302"/>
      <c r="P628" s="302"/>
      <c r="Q628" s="303"/>
      <c r="R628" s="304"/>
      <c r="S628" s="302"/>
      <c r="T628" s="302"/>
      <c r="U628" s="303"/>
      <c r="V628" s="304"/>
      <c r="W628" s="302"/>
      <c r="X628" s="302"/>
      <c r="Y628" s="305"/>
      <c r="Z628" s="306"/>
      <c r="AA628" s="249"/>
      <c r="AB628" s="300"/>
      <c r="AC628" s="246"/>
      <c r="AD628" s="246"/>
      <c r="AE628" s="246"/>
      <c r="AF628" s="249"/>
      <c r="AG628" s="307"/>
      <c r="AH628" s="326"/>
      <c r="AI628" s="56"/>
      <c r="AJ628" s="56"/>
      <c r="AK628" s="56"/>
      <c r="AL628" s="56"/>
      <c r="AM628" s="56"/>
      <c r="AN628" s="56"/>
      <c r="AO628" s="56"/>
      <c r="AP628" s="56"/>
      <c r="AQ628" s="56"/>
    </row>
    <row r="629" ht="22.5" customHeight="1">
      <c r="B629" s="277"/>
      <c r="D629" s="309"/>
      <c r="E629" s="277"/>
      <c r="H629" s="273"/>
      <c r="I629" s="277"/>
      <c r="L629" s="273"/>
      <c r="M629" s="277"/>
      <c r="N629" s="279"/>
      <c r="O629" s="280"/>
      <c r="P629" s="280"/>
      <c r="Q629" s="281"/>
      <c r="R629" s="282"/>
      <c r="S629" s="280"/>
      <c r="T629" s="280"/>
      <c r="U629" s="281"/>
      <c r="V629" s="282"/>
      <c r="W629" s="280"/>
      <c r="X629" s="280"/>
      <c r="Y629" s="283"/>
      <c r="Z629" s="310"/>
      <c r="AA629" s="273"/>
      <c r="AB629" s="311"/>
      <c r="AF629" s="273"/>
      <c r="AG629" s="312"/>
      <c r="AH629" s="313"/>
      <c r="AI629" s="56"/>
      <c r="AJ629" s="56"/>
      <c r="AK629" s="56"/>
      <c r="AL629" s="56"/>
      <c r="AM629" s="56"/>
      <c r="AN629" s="56"/>
      <c r="AO629" s="56"/>
      <c r="AP629" s="56"/>
      <c r="AQ629" s="56"/>
    </row>
    <row r="630" ht="22.5" customHeight="1">
      <c r="B630" s="253"/>
      <c r="C630" s="254"/>
      <c r="D630" s="314"/>
      <c r="E630" s="253"/>
      <c r="F630" s="254"/>
      <c r="G630" s="254"/>
      <c r="H630" s="256"/>
      <c r="I630" s="253"/>
      <c r="J630" s="254"/>
      <c r="K630" s="254"/>
      <c r="L630" s="256"/>
      <c r="M630" s="253"/>
      <c r="N630" s="288"/>
      <c r="O630" s="289"/>
      <c r="P630" s="289"/>
      <c r="Q630" s="290"/>
      <c r="R630" s="291"/>
      <c r="S630" s="289"/>
      <c r="T630" s="289"/>
      <c r="U630" s="290"/>
      <c r="V630" s="291"/>
      <c r="W630" s="289"/>
      <c r="X630" s="289"/>
      <c r="Y630" s="292"/>
      <c r="Z630" s="315"/>
      <c r="AA630" s="256"/>
      <c r="AB630" s="316"/>
      <c r="AC630" s="254"/>
      <c r="AD630" s="254"/>
      <c r="AE630" s="254"/>
      <c r="AF630" s="256"/>
      <c r="AG630" s="317"/>
      <c r="AH630" s="318"/>
      <c r="AI630" s="56"/>
      <c r="AJ630" s="56"/>
      <c r="AK630" s="56"/>
      <c r="AL630" s="56"/>
      <c r="AM630" s="56"/>
      <c r="AN630" s="56"/>
      <c r="AO630" s="56"/>
      <c r="AP630" s="56"/>
      <c r="AQ630" s="56"/>
    </row>
    <row r="631" ht="22.5" customHeight="1">
      <c r="B631" s="261" t="str">
        <f>IF(ISBLANK(D631), "Missing ID",
IF(CONCATENATE(E631:AG633)="", "Unused",
IF(AND(ISBLANK(E631), ISBLANK(I631)), "Missing Headline and Content",
IF(ISBLANK(M631), "Missing Is True",
IF(AND(M631&lt;&gt;"Yes", M631&lt;&gt;"No"), "Is True must be Yes or No",
IF(AND($AJ$3, NOT(ISBLANK(N631)), NOT(ISNUMBER(N631))), "Changes to Followers for Likes must be a Number",
IF(AND($AK$3, NOT(ISBLANK(O631)), NOT(ISNUMBER(O631))), "Changes to Followers for Disikes must be a Number",
IF(AND($AL$3, NOT(ISBLANK(P631)), NOT(ISNUMBER(P631))), "Changes to Followers for Shares must be a Number",
IF(AND($AM$3, NOT(ISBLANK(Q631)), NOT(ISNUMBER(Q631))), "Changes to Followers for Flags must be a Number",
IF(AND($AJ$3, NOT(ISBLANK(R631)), NOT(ISNUMBER(R631))), "Changes to Credibility for Likes must be a Number",
IF(AND($AK$3, NOT(ISBLANK(S631)), NOT(ISNUMBER(S631))), "Changes to Credibility for Disikes must be a Number",
IF(AND($AL$3, NOT(ISBLANK(T631)), NOT(ISNUMBER(T631))), "Changes to Credibility for Shares must be a Number",
IF(AND($AM$3, NOT(ISBLANK(U631)), NOT(ISNUMBER(U631))), "Changes to Credibility for Flags must be a Number",
IF(AND($AJ$3, NOT(ISBLANK(V631)), NOT(ISNUMBER(V631))), "Number of Likes must be a Number",
IF(AND($AK$3, NOT(ISBLANK(W631)), NOT(ISNUMBER(W631))), "Number of Disikes must be a Number",
IF(AND($AL$3, NOT(ISBLANK(X631)), NOT(ISNUMBER(X631))), "Number of Shares must be a Number",
IF(AND($AM$3, NOT(ISBLANK(Y631)), NOT(ISNUMBER(Y631))), "Number of Flags must be a Number",
IF(AND($AJ$3, NOT(ISBLANK(V631)), V631&lt;0), "Number of Likes cannot be Negative",
IF(AND($AK$3, NOT(ISBLANK(W631)), W631&lt;0), "Number of Disikes cannot be Negative",
IF(AND($AL$3, NOT(ISBLANK(X631)), X631&lt;0), "Number of Shares cannot be Negative",
IF(AND($AM$3, NOT(ISBLANK(Y631)), Y631&lt;0), "Number of Flags cannot be Negative",
IF(AND(CONCATENATE(Z631:AH631)&lt;&gt;"", Z631=""), "Missing 1st Comment Source Name",
IF(AND(CONCATENATE(Z631:AH631)&lt;&gt;"", AB631=""), "Missing 1st Comment Message",
IF(AND($AJ$3, CONCATENATE(Z631:AH631)&lt;&gt;"", AG631=""), "Missing 1st Comment Likes",
IF(AND($AK$3, CONCATENATE(Z631:AH631)&lt;&gt;"", AH631=""), "Missing 1st Comment Dislikes",
IF(AND(CONCATENATE(Z632:AH632)&lt;&gt;"", Z632=""), "Missing 2nd Comment Source Name",
IF(AND(CONCATENATE(Z632:AH632)&lt;&gt;"", AB632=""), "Missing 2nd Comment Message",
IF(AND($AJ$3, CONCATENATE(Z632:AH632)&lt;&gt;"", AG632=""), "Missing 2nd Comment Likes",
IF(AND($AK$3, CONCATENATE(Z632:AH632)&lt;&gt;"", AH632=""), "Missing 2nd Comment Dislikes",
IF(AND(CONCATENATE(Z633:AH633)&lt;&gt;"", Z633=""), "Missing 3rd Comment Source Name",
IF(AND(CONCATENATE(Z633:AH633)&lt;&gt;"", AB633=""), "Missing 3rd Comment Message",
IF(AND($AJ$3, CONCATENATE(Z633:AH633)&lt;&gt;"", AG633=""), "Missing 3rd Comment Likes",
IF(AND($AK$3, CONCATENATE(Z633:AH633)&lt;&gt;"", AH633=""), "Missing 3rd Comment Dislikes", "Valid"
)))))))))))))))))))))))))))))))))</f>
        <v>Unused</v>
      </c>
      <c r="C631" s="246"/>
      <c r="D631" s="262" t="s">
        <v>1434</v>
      </c>
      <c r="E631" s="263"/>
      <c r="F631" s="246"/>
      <c r="G631" s="246"/>
      <c r="H631" s="249"/>
      <c r="I631" s="263"/>
      <c r="J631" s="246"/>
      <c r="K631" s="246"/>
      <c r="L631" s="249"/>
      <c r="M631" s="265"/>
      <c r="N631" s="319"/>
      <c r="O631" s="320"/>
      <c r="P631" s="320"/>
      <c r="Q631" s="321"/>
      <c r="R631" s="322"/>
      <c r="S631" s="320"/>
      <c r="T631" s="320"/>
      <c r="U631" s="321"/>
      <c r="V631" s="322"/>
      <c r="W631" s="320"/>
      <c r="X631" s="320"/>
      <c r="Y631" s="323"/>
      <c r="Z631" s="271"/>
      <c r="AA631" s="249"/>
      <c r="AB631" s="265"/>
      <c r="AC631" s="246"/>
      <c r="AD631" s="246"/>
      <c r="AE631" s="246"/>
      <c r="AF631" s="249"/>
      <c r="AG631" s="274"/>
      <c r="AH631" s="327"/>
      <c r="AI631" s="56"/>
      <c r="AJ631" s="56"/>
      <c r="AK631" s="56"/>
      <c r="AL631" s="56"/>
      <c r="AM631" s="56"/>
      <c r="AN631" s="56"/>
      <c r="AO631" s="56"/>
      <c r="AP631" s="56"/>
      <c r="AQ631" s="56"/>
    </row>
    <row r="632" ht="22.5" customHeight="1">
      <c r="B632" s="277"/>
      <c r="D632" s="278"/>
      <c r="E632" s="277"/>
      <c r="H632" s="273"/>
      <c r="I632" s="277"/>
      <c r="L632" s="273"/>
      <c r="M632" s="277"/>
      <c r="N632" s="279"/>
      <c r="O632" s="280"/>
      <c r="P632" s="280"/>
      <c r="Q632" s="281"/>
      <c r="R632" s="282"/>
      <c r="S632" s="280"/>
      <c r="T632" s="280"/>
      <c r="U632" s="281"/>
      <c r="V632" s="282"/>
      <c r="W632" s="280"/>
      <c r="X632" s="280"/>
      <c r="Y632" s="283"/>
      <c r="Z632" s="284"/>
      <c r="AA632" s="273"/>
      <c r="AB632" s="272"/>
      <c r="AF632" s="273"/>
      <c r="AG632" s="285"/>
      <c r="AH632" s="325"/>
      <c r="AI632" s="56"/>
      <c r="AJ632" s="56"/>
      <c r="AK632" s="56"/>
      <c r="AL632" s="56"/>
      <c r="AM632" s="56"/>
      <c r="AN632" s="56"/>
      <c r="AO632" s="56"/>
      <c r="AP632" s="56"/>
      <c r="AQ632" s="56"/>
    </row>
    <row r="633" ht="22.5" customHeight="1">
      <c r="B633" s="253"/>
      <c r="C633" s="254"/>
      <c r="D633" s="287"/>
      <c r="E633" s="253"/>
      <c r="F633" s="254"/>
      <c r="G633" s="254"/>
      <c r="H633" s="256"/>
      <c r="I633" s="253"/>
      <c r="J633" s="254"/>
      <c r="K633" s="254"/>
      <c r="L633" s="256"/>
      <c r="M633" s="253"/>
      <c r="N633" s="288"/>
      <c r="O633" s="289"/>
      <c r="P633" s="289"/>
      <c r="Q633" s="290"/>
      <c r="R633" s="291"/>
      <c r="S633" s="289"/>
      <c r="T633" s="289"/>
      <c r="U633" s="290"/>
      <c r="V633" s="291"/>
      <c r="W633" s="289"/>
      <c r="X633" s="289"/>
      <c r="Y633" s="292"/>
      <c r="Z633" s="293"/>
      <c r="AA633" s="256"/>
      <c r="AB633" s="294"/>
      <c r="AC633" s="254"/>
      <c r="AD633" s="254"/>
      <c r="AE633" s="254"/>
      <c r="AF633" s="256"/>
      <c r="AG633" s="295"/>
      <c r="AH633" s="324"/>
      <c r="AI633" s="56"/>
      <c r="AJ633" s="56"/>
      <c r="AK633" s="56"/>
      <c r="AL633" s="56"/>
      <c r="AM633" s="56"/>
      <c r="AN633" s="56"/>
      <c r="AO633" s="56"/>
      <c r="AP633" s="56"/>
      <c r="AQ633" s="56"/>
    </row>
    <row r="634" ht="22.5" customHeight="1">
      <c r="B634" s="261" t="str">
        <f>IF(ISBLANK(D634), "Missing ID",
IF(CONCATENATE(E634:AG636)="", "Unused",
IF(AND(ISBLANK(E634), ISBLANK(I634)), "Missing Headline and Content",
IF(ISBLANK(M634), "Missing Is True",
IF(AND(M634&lt;&gt;"Yes", M634&lt;&gt;"No"), "Is True must be Yes or No",
IF(AND($AJ$3, NOT(ISBLANK(N634)), NOT(ISNUMBER(N634))), "Changes to Followers for Likes must be a Number",
IF(AND($AK$3, NOT(ISBLANK(O634)), NOT(ISNUMBER(O634))), "Changes to Followers for Disikes must be a Number",
IF(AND($AL$3, NOT(ISBLANK(P634)), NOT(ISNUMBER(P634))), "Changes to Followers for Shares must be a Number",
IF(AND($AM$3, NOT(ISBLANK(Q634)), NOT(ISNUMBER(Q634))), "Changes to Followers for Flags must be a Number",
IF(AND($AJ$3, NOT(ISBLANK(R634)), NOT(ISNUMBER(R634))), "Changes to Credibility for Likes must be a Number",
IF(AND($AK$3, NOT(ISBLANK(S634)), NOT(ISNUMBER(S634))), "Changes to Credibility for Disikes must be a Number",
IF(AND($AL$3, NOT(ISBLANK(T634)), NOT(ISNUMBER(T634))), "Changes to Credibility for Shares must be a Number",
IF(AND($AM$3, NOT(ISBLANK(U634)), NOT(ISNUMBER(U634))), "Changes to Credibility for Flags must be a Number",
IF(AND($AJ$3, NOT(ISBLANK(V634)), NOT(ISNUMBER(V634))), "Number of Likes must be a Number",
IF(AND($AK$3, NOT(ISBLANK(W634)), NOT(ISNUMBER(W634))), "Number of Disikes must be a Number",
IF(AND($AL$3, NOT(ISBLANK(X634)), NOT(ISNUMBER(X634))), "Number of Shares must be a Number",
IF(AND($AM$3, NOT(ISBLANK(Y634)), NOT(ISNUMBER(Y634))), "Number of Flags must be a Number",
IF(AND($AJ$3, NOT(ISBLANK(V634)), V634&lt;0), "Number of Likes cannot be Negative",
IF(AND($AK$3, NOT(ISBLANK(W634)), W634&lt;0), "Number of Disikes cannot be Negative",
IF(AND($AL$3, NOT(ISBLANK(X634)), X634&lt;0), "Number of Shares cannot be Negative",
IF(AND($AM$3, NOT(ISBLANK(Y634)), Y634&lt;0), "Number of Flags cannot be Negative",
IF(AND(CONCATENATE(Z634:AH634)&lt;&gt;"", Z634=""), "Missing 1st Comment Source Name",
IF(AND(CONCATENATE(Z634:AH634)&lt;&gt;"", AB634=""), "Missing 1st Comment Message",
IF(AND($AJ$3, CONCATENATE(Z634:AH634)&lt;&gt;"", AG634=""), "Missing 1st Comment Likes",
IF(AND($AK$3, CONCATENATE(Z634:AH634)&lt;&gt;"", AH634=""), "Missing 1st Comment Dislikes",
IF(AND(CONCATENATE(Z635:AH635)&lt;&gt;"", Z635=""), "Missing 2nd Comment Source Name",
IF(AND(CONCATENATE(Z635:AH635)&lt;&gt;"", AB635=""), "Missing 2nd Comment Message",
IF(AND($AJ$3, CONCATENATE(Z635:AH635)&lt;&gt;"", AG635=""), "Missing 2nd Comment Likes",
IF(AND($AK$3, CONCATENATE(Z635:AH635)&lt;&gt;"", AH635=""), "Missing 2nd Comment Dislikes",
IF(AND(CONCATENATE(Z636:AH636)&lt;&gt;"", Z636=""), "Missing 3rd Comment Source Name",
IF(AND(CONCATENATE(Z636:AH636)&lt;&gt;"", AB636=""), "Missing 3rd Comment Message",
IF(AND($AJ$3, CONCATENATE(Z636:AH636)&lt;&gt;"", AG636=""), "Missing 3rd Comment Likes",
IF(AND($AK$3, CONCATENATE(Z636:AH636)&lt;&gt;"", AH636=""), "Missing 3rd Comment Dislikes", "Valid"
)))))))))))))))))))))))))))))))))</f>
        <v>Unused</v>
      </c>
      <c r="C634" s="246"/>
      <c r="D634" s="297" t="s">
        <v>1435</v>
      </c>
      <c r="E634" s="298"/>
      <c r="F634" s="246"/>
      <c r="G634" s="246"/>
      <c r="H634" s="249"/>
      <c r="I634" s="298"/>
      <c r="J634" s="246"/>
      <c r="K634" s="246"/>
      <c r="L634" s="249"/>
      <c r="M634" s="300"/>
      <c r="N634" s="301"/>
      <c r="O634" s="302"/>
      <c r="P634" s="302"/>
      <c r="Q634" s="303"/>
      <c r="R634" s="304"/>
      <c r="S634" s="302"/>
      <c r="T634" s="302"/>
      <c r="U634" s="303"/>
      <c r="V634" s="304"/>
      <c r="W634" s="302"/>
      <c r="X634" s="302"/>
      <c r="Y634" s="305"/>
      <c r="Z634" s="306"/>
      <c r="AA634" s="249"/>
      <c r="AB634" s="300"/>
      <c r="AC634" s="246"/>
      <c r="AD634" s="246"/>
      <c r="AE634" s="246"/>
      <c r="AF634" s="249"/>
      <c r="AG634" s="307"/>
      <c r="AH634" s="326"/>
      <c r="AI634" s="56"/>
      <c r="AJ634" s="56"/>
      <c r="AK634" s="56"/>
      <c r="AL634" s="56"/>
      <c r="AM634" s="56"/>
      <c r="AN634" s="56"/>
      <c r="AO634" s="56"/>
      <c r="AP634" s="56"/>
      <c r="AQ634" s="56"/>
    </row>
    <row r="635" ht="22.5" customHeight="1">
      <c r="B635" s="277"/>
      <c r="D635" s="309"/>
      <c r="E635" s="277"/>
      <c r="H635" s="273"/>
      <c r="I635" s="277"/>
      <c r="L635" s="273"/>
      <c r="M635" s="277"/>
      <c r="N635" s="279"/>
      <c r="O635" s="280"/>
      <c r="P635" s="280"/>
      <c r="Q635" s="281"/>
      <c r="R635" s="282"/>
      <c r="S635" s="280"/>
      <c r="T635" s="280"/>
      <c r="U635" s="281"/>
      <c r="V635" s="282"/>
      <c r="W635" s="280"/>
      <c r="X635" s="280"/>
      <c r="Y635" s="283"/>
      <c r="Z635" s="310"/>
      <c r="AA635" s="273"/>
      <c r="AB635" s="311"/>
      <c r="AF635" s="273"/>
      <c r="AG635" s="312"/>
      <c r="AH635" s="313"/>
      <c r="AI635" s="56"/>
      <c r="AJ635" s="56"/>
      <c r="AK635" s="56"/>
      <c r="AL635" s="56"/>
      <c r="AM635" s="56"/>
      <c r="AN635" s="56"/>
      <c r="AO635" s="56"/>
      <c r="AP635" s="56"/>
      <c r="AQ635" s="56"/>
    </row>
    <row r="636" ht="22.5" customHeight="1">
      <c r="B636" s="253"/>
      <c r="C636" s="254"/>
      <c r="D636" s="314"/>
      <c r="E636" s="253"/>
      <c r="F636" s="254"/>
      <c r="G636" s="254"/>
      <c r="H636" s="256"/>
      <c r="I636" s="253"/>
      <c r="J636" s="254"/>
      <c r="K636" s="254"/>
      <c r="L636" s="256"/>
      <c r="M636" s="253"/>
      <c r="N636" s="288"/>
      <c r="O636" s="289"/>
      <c r="P636" s="289"/>
      <c r="Q636" s="290"/>
      <c r="R636" s="291"/>
      <c r="S636" s="289"/>
      <c r="T636" s="289"/>
      <c r="U636" s="290"/>
      <c r="V636" s="291"/>
      <c r="W636" s="289"/>
      <c r="X636" s="289"/>
      <c r="Y636" s="292"/>
      <c r="Z636" s="315"/>
      <c r="AA636" s="256"/>
      <c r="AB636" s="316"/>
      <c r="AC636" s="254"/>
      <c r="AD636" s="254"/>
      <c r="AE636" s="254"/>
      <c r="AF636" s="256"/>
      <c r="AG636" s="317"/>
      <c r="AH636" s="318"/>
      <c r="AI636" s="56"/>
      <c r="AJ636" s="56"/>
      <c r="AK636" s="56"/>
      <c r="AL636" s="56"/>
      <c r="AM636" s="56"/>
      <c r="AN636" s="56"/>
      <c r="AO636" s="56"/>
      <c r="AP636" s="56"/>
      <c r="AQ636" s="56"/>
    </row>
    <row r="637" ht="22.5" customHeight="1">
      <c r="B637" s="261" t="str">
        <f>IF(ISBLANK(D637), "Missing ID",
IF(CONCATENATE(E637:AG639)="", "Unused",
IF(AND(ISBLANK(E637), ISBLANK(I637)), "Missing Headline and Content",
IF(ISBLANK(M637), "Missing Is True",
IF(AND(M637&lt;&gt;"Yes", M637&lt;&gt;"No"), "Is True must be Yes or No",
IF(AND($AJ$3, NOT(ISBLANK(N637)), NOT(ISNUMBER(N637))), "Changes to Followers for Likes must be a Number",
IF(AND($AK$3, NOT(ISBLANK(O637)), NOT(ISNUMBER(O637))), "Changes to Followers for Disikes must be a Number",
IF(AND($AL$3, NOT(ISBLANK(P637)), NOT(ISNUMBER(P637))), "Changes to Followers for Shares must be a Number",
IF(AND($AM$3, NOT(ISBLANK(Q637)), NOT(ISNUMBER(Q637))), "Changes to Followers for Flags must be a Number",
IF(AND($AJ$3, NOT(ISBLANK(R637)), NOT(ISNUMBER(R637))), "Changes to Credibility for Likes must be a Number",
IF(AND($AK$3, NOT(ISBLANK(S637)), NOT(ISNUMBER(S637))), "Changes to Credibility for Disikes must be a Number",
IF(AND($AL$3, NOT(ISBLANK(T637)), NOT(ISNUMBER(T637))), "Changes to Credibility for Shares must be a Number",
IF(AND($AM$3, NOT(ISBLANK(U637)), NOT(ISNUMBER(U637))), "Changes to Credibility for Flags must be a Number",
IF(AND($AJ$3, NOT(ISBLANK(V637)), NOT(ISNUMBER(V637))), "Number of Likes must be a Number",
IF(AND($AK$3, NOT(ISBLANK(W637)), NOT(ISNUMBER(W637))), "Number of Disikes must be a Number",
IF(AND($AL$3, NOT(ISBLANK(X637)), NOT(ISNUMBER(X637))), "Number of Shares must be a Number",
IF(AND($AM$3, NOT(ISBLANK(Y637)), NOT(ISNUMBER(Y637))), "Number of Flags must be a Number",
IF(AND($AJ$3, NOT(ISBLANK(V637)), V637&lt;0), "Number of Likes cannot be Negative",
IF(AND($AK$3, NOT(ISBLANK(W637)), W637&lt;0), "Number of Disikes cannot be Negative",
IF(AND($AL$3, NOT(ISBLANK(X637)), X637&lt;0), "Number of Shares cannot be Negative",
IF(AND($AM$3, NOT(ISBLANK(Y637)), Y637&lt;0), "Number of Flags cannot be Negative",
IF(AND(CONCATENATE(Z637:AH637)&lt;&gt;"", Z637=""), "Missing 1st Comment Source Name",
IF(AND(CONCATENATE(Z637:AH637)&lt;&gt;"", AB637=""), "Missing 1st Comment Message",
IF(AND($AJ$3, CONCATENATE(Z637:AH637)&lt;&gt;"", AG637=""), "Missing 1st Comment Likes",
IF(AND($AK$3, CONCATENATE(Z637:AH637)&lt;&gt;"", AH637=""), "Missing 1st Comment Dislikes",
IF(AND(CONCATENATE(Z638:AH638)&lt;&gt;"", Z638=""), "Missing 2nd Comment Source Name",
IF(AND(CONCATENATE(Z638:AH638)&lt;&gt;"", AB638=""), "Missing 2nd Comment Message",
IF(AND($AJ$3, CONCATENATE(Z638:AH638)&lt;&gt;"", AG638=""), "Missing 2nd Comment Likes",
IF(AND($AK$3, CONCATENATE(Z638:AH638)&lt;&gt;"", AH638=""), "Missing 2nd Comment Dislikes",
IF(AND(CONCATENATE(Z639:AH639)&lt;&gt;"", Z639=""), "Missing 3rd Comment Source Name",
IF(AND(CONCATENATE(Z639:AH639)&lt;&gt;"", AB639=""), "Missing 3rd Comment Message",
IF(AND($AJ$3, CONCATENATE(Z639:AH639)&lt;&gt;"", AG639=""), "Missing 3rd Comment Likes",
IF(AND($AK$3, CONCATENATE(Z639:AH639)&lt;&gt;"", AH639=""), "Missing 3rd Comment Dislikes", "Valid"
)))))))))))))))))))))))))))))))))</f>
        <v>Unused</v>
      </c>
      <c r="C637" s="246"/>
      <c r="D637" s="262" t="s">
        <v>1436</v>
      </c>
      <c r="E637" s="263"/>
      <c r="F637" s="246"/>
      <c r="G637" s="246"/>
      <c r="H637" s="249"/>
      <c r="I637" s="263"/>
      <c r="J637" s="246"/>
      <c r="K637" s="246"/>
      <c r="L637" s="249"/>
      <c r="M637" s="265"/>
      <c r="N637" s="319"/>
      <c r="O637" s="320"/>
      <c r="P637" s="320"/>
      <c r="Q637" s="321"/>
      <c r="R637" s="322"/>
      <c r="S637" s="320"/>
      <c r="T637" s="320"/>
      <c r="U637" s="321"/>
      <c r="V637" s="322"/>
      <c r="W637" s="320"/>
      <c r="X637" s="320"/>
      <c r="Y637" s="323"/>
      <c r="Z637" s="271"/>
      <c r="AA637" s="249"/>
      <c r="AB637" s="265"/>
      <c r="AC637" s="246"/>
      <c r="AD637" s="246"/>
      <c r="AE637" s="246"/>
      <c r="AF637" s="249"/>
      <c r="AG637" s="274"/>
      <c r="AH637" s="327"/>
      <c r="AI637" s="56"/>
      <c r="AJ637" s="56"/>
      <c r="AK637" s="56"/>
      <c r="AL637" s="56"/>
      <c r="AM637" s="56"/>
      <c r="AN637" s="56"/>
      <c r="AO637" s="56"/>
      <c r="AP637" s="56"/>
      <c r="AQ637" s="56"/>
    </row>
    <row r="638" ht="22.5" customHeight="1">
      <c r="B638" s="277"/>
      <c r="D638" s="278"/>
      <c r="E638" s="277"/>
      <c r="H638" s="273"/>
      <c r="I638" s="277"/>
      <c r="L638" s="273"/>
      <c r="M638" s="277"/>
      <c r="N638" s="279"/>
      <c r="O638" s="280"/>
      <c r="P638" s="280"/>
      <c r="Q638" s="281"/>
      <c r="R638" s="282"/>
      <c r="S638" s="280"/>
      <c r="T638" s="280"/>
      <c r="U638" s="281"/>
      <c r="V638" s="282"/>
      <c r="W638" s="280"/>
      <c r="X638" s="280"/>
      <c r="Y638" s="283"/>
      <c r="Z638" s="284"/>
      <c r="AA638" s="273"/>
      <c r="AB638" s="272"/>
      <c r="AF638" s="273"/>
      <c r="AG638" s="285"/>
      <c r="AH638" s="325"/>
      <c r="AI638" s="56"/>
      <c r="AJ638" s="56"/>
      <c r="AK638" s="56"/>
      <c r="AL638" s="56"/>
      <c r="AM638" s="56"/>
      <c r="AN638" s="56"/>
      <c r="AO638" s="56"/>
      <c r="AP638" s="56"/>
      <c r="AQ638" s="56"/>
    </row>
    <row r="639" ht="22.5" customHeight="1">
      <c r="B639" s="253"/>
      <c r="C639" s="254"/>
      <c r="D639" s="287"/>
      <c r="E639" s="253"/>
      <c r="F639" s="254"/>
      <c r="G639" s="254"/>
      <c r="H639" s="256"/>
      <c r="I639" s="253"/>
      <c r="J639" s="254"/>
      <c r="K639" s="254"/>
      <c r="L639" s="256"/>
      <c r="M639" s="253"/>
      <c r="N639" s="288"/>
      <c r="O639" s="289"/>
      <c r="P639" s="289"/>
      <c r="Q639" s="290"/>
      <c r="R639" s="291"/>
      <c r="S639" s="289"/>
      <c r="T639" s="289"/>
      <c r="U639" s="290"/>
      <c r="V639" s="291"/>
      <c r="W639" s="289"/>
      <c r="X639" s="289"/>
      <c r="Y639" s="292"/>
      <c r="Z639" s="293"/>
      <c r="AA639" s="256"/>
      <c r="AB639" s="294"/>
      <c r="AC639" s="254"/>
      <c r="AD639" s="254"/>
      <c r="AE639" s="254"/>
      <c r="AF639" s="256"/>
      <c r="AG639" s="295"/>
      <c r="AH639" s="324"/>
      <c r="AI639" s="56"/>
      <c r="AJ639" s="56"/>
      <c r="AK639" s="56"/>
      <c r="AL639" s="56"/>
      <c r="AM639" s="56"/>
      <c r="AN639" s="56"/>
      <c r="AO639" s="56"/>
      <c r="AP639" s="56"/>
      <c r="AQ639" s="56"/>
    </row>
    <row r="640" ht="22.5" customHeight="1">
      <c r="B640" s="261" t="str">
        <f>IF(ISBLANK(D640), "Missing ID",
IF(CONCATENATE(E640:AG642)="", "Unused",
IF(AND(ISBLANK(E640), ISBLANK(I640)), "Missing Headline and Content",
IF(ISBLANK(M640), "Missing Is True",
IF(AND(M640&lt;&gt;"Yes", M640&lt;&gt;"No"), "Is True must be Yes or No",
IF(AND($AJ$3, NOT(ISBLANK(N640)), NOT(ISNUMBER(N640))), "Changes to Followers for Likes must be a Number",
IF(AND($AK$3, NOT(ISBLANK(O640)), NOT(ISNUMBER(O640))), "Changes to Followers for Disikes must be a Number",
IF(AND($AL$3, NOT(ISBLANK(P640)), NOT(ISNUMBER(P640))), "Changes to Followers for Shares must be a Number",
IF(AND($AM$3, NOT(ISBLANK(Q640)), NOT(ISNUMBER(Q640))), "Changes to Followers for Flags must be a Number",
IF(AND($AJ$3, NOT(ISBLANK(R640)), NOT(ISNUMBER(R640))), "Changes to Credibility for Likes must be a Number",
IF(AND($AK$3, NOT(ISBLANK(S640)), NOT(ISNUMBER(S640))), "Changes to Credibility for Disikes must be a Number",
IF(AND($AL$3, NOT(ISBLANK(T640)), NOT(ISNUMBER(T640))), "Changes to Credibility for Shares must be a Number",
IF(AND($AM$3, NOT(ISBLANK(U640)), NOT(ISNUMBER(U640))), "Changes to Credibility for Flags must be a Number",
IF(AND($AJ$3, NOT(ISBLANK(V640)), NOT(ISNUMBER(V640))), "Number of Likes must be a Number",
IF(AND($AK$3, NOT(ISBLANK(W640)), NOT(ISNUMBER(W640))), "Number of Disikes must be a Number",
IF(AND($AL$3, NOT(ISBLANK(X640)), NOT(ISNUMBER(X640))), "Number of Shares must be a Number",
IF(AND($AM$3, NOT(ISBLANK(Y640)), NOT(ISNUMBER(Y640))), "Number of Flags must be a Number",
IF(AND($AJ$3, NOT(ISBLANK(V640)), V640&lt;0), "Number of Likes cannot be Negative",
IF(AND($AK$3, NOT(ISBLANK(W640)), W640&lt;0), "Number of Disikes cannot be Negative",
IF(AND($AL$3, NOT(ISBLANK(X640)), X640&lt;0), "Number of Shares cannot be Negative",
IF(AND($AM$3, NOT(ISBLANK(Y640)), Y640&lt;0), "Number of Flags cannot be Negative",
IF(AND(CONCATENATE(Z640:AH640)&lt;&gt;"", Z640=""), "Missing 1st Comment Source Name",
IF(AND(CONCATENATE(Z640:AH640)&lt;&gt;"", AB640=""), "Missing 1st Comment Message",
IF(AND($AJ$3, CONCATENATE(Z640:AH640)&lt;&gt;"", AG640=""), "Missing 1st Comment Likes",
IF(AND($AK$3, CONCATENATE(Z640:AH640)&lt;&gt;"", AH640=""), "Missing 1st Comment Dislikes",
IF(AND(CONCATENATE(Z641:AH641)&lt;&gt;"", Z641=""), "Missing 2nd Comment Source Name",
IF(AND(CONCATENATE(Z641:AH641)&lt;&gt;"", AB641=""), "Missing 2nd Comment Message",
IF(AND($AJ$3, CONCATENATE(Z641:AH641)&lt;&gt;"", AG641=""), "Missing 2nd Comment Likes",
IF(AND($AK$3, CONCATENATE(Z641:AH641)&lt;&gt;"", AH641=""), "Missing 2nd Comment Dislikes",
IF(AND(CONCATENATE(Z642:AH642)&lt;&gt;"", Z642=""), "Missing 3rd Comment Source Name",
IF(AND(CONCATENATE(Z642:AH642)&lt;&gt;"", AB642=""), "Missing 3rd Comment Message",
IF(AND($AJ$3, CONCATENATE(Z642:AH642)&lt;&gt;"", AG642=""), "Missing 3rd Comment Likes",
IF(AND($AK$3, CONCATENATE(Z642:AH642)&lt;&gt;"", AH642=""), "Missing 3rd Comment Dislikes", "Valid"
)))))))))))))))))))))))))))))))))</f>
        <v>Unused</v>
      </c>
      <c r="C640" s="246"/>
      <c r="D640" s="297" t="s">
        <v>1437</v>
      </c>
      <c r="E640" s="298"/>
      <c r="F640" s="246"/>
      <c r="G640" s="246"/>
      <c r="H640" s="249"/>
      <c r="I640" s="298"/>
      <c r="J640" s="246"/>
      <c r="K640" s="246"/>
      <c r="L640" s="249"/>
      <c r="M640" s="300"/>
      <c r="N640" s="301"/>
      <c r="O640" s="302"/>
      <c r="P640" s="302"/>
      <c r="Q640" s="303"/>
      <c r="R640" s="304"/>
      <c r="S640" s="302"/>
      <c r="T640" s="302"/>
      <c r="U640" s="303"/>
      <c r="V640" s="304"/>
      <c r="W640" s="302"/>
      <c r="X640" s="302"/>
      <c r="Y640" s="305"/>
      <c r="Z640" s="306"/>
      <c r="AA640" s="249"/>
      <c r="AB640" s="300"/>
      <c r="AC640" s="246"/>
      <c r="AD640" s="246"/>
      <c r="AE640" s="246"/>
      <c r="AF640" s="249"/>
      <c r="AG640" s="307"/>
      <c r="AH640" s="326"/>
      <c r="AI640" s="56"/>
      <c r="AJ640" s="56"/>
      <c r="AK640" s="56"/>
      <c r="AL640" s="56"/>
      <c r="AM640" s="56"/>
      <c r="AN640" s="56"/>
      <c r="AO640" s="56"/>
      <c r="AP640" s="56"/>
      <c r="AQ640" s="56"/>
    </row>
    <row r="641" ht="22.5" customHeight="1">
      <c r="B641" s="277"/>
      <c r="D641" s="309"/>
      <c r="E641" s="277"/>
      <c r="H641" s="273"/>
      <c r="I641" s="277"/>
      <c r="L641" s="273"/>
      <c r="M641" s="277"/>
      <c r="N641" s="279"/>
      <c r="O641" s="280"/>
      <c r="P641" s="280"/>
      <c r="Q641" s="281"/>
      <c r="R641" s="282"/>
      <c r="S641" s="280"/>
      <c r="T641" s="280"/>
      <c r="U641" s="281"/>
      <c r="V641" s="282"/>
      <c r="W641" s="280"/>
      <c r="X641" s="280"/>
      <c r="Y641" s="283"/>
      <c r="Z641" s="310"/>
      <c r="AA641" s="273"/>
      <c r="AB641" s="311"/>
      <c r="AF641" s="273"/>
      <c r="AG641" s="312"/>
      <c r="AH641" s="313"/>
      <c r="AI641" s="56"/>
      <c r="AJ641" s="56"/>
      <c r="AK641" s="56"/>
      <c r="AL641" s="56"/>
      <c r="AM641" s="56"/>
      <c r="AN641" s="56"/>
      <c r="AO641" s="56"/>
      <c r="AP641" s="56"/>
      <c r="AQ641" s="56"/>
    </row>
    <row r="642" ht="22.5" customHeight="1">
      <c r="B642" s="253"/>
      <c r="C642" s="254"/>
      <c r="D642" s="314"/>
      <c r="E642" s="253"/>
      <c r="F642" s="254"/>
      <c r="G642" s="254"/>
      <c r="H642" s="256"/>
      <c r="I642" s="253"/>
      <c r="J642" s="254"/>
      <c r="K642" s="254"/>
      <c r="L642" s="256"/>
      <c r="M642" s="253"/>
      <c r="N642" s="288"/>
      <c r="O642" s="289"/>
      <c r="P642" s="289"/>
      <c r="Q642" s="290"/>
      <c r="R642" s="291"/>
      <c r="S642" s="289"/>
      <c r="T642" s="289"/>
      <c r="U642" s="290"/>
      <c r="V642" s="291"/>
      <c r="W642" s="289"/>
      <c r="X642" s="289"/>
      <c r="Y642" s="292"/>
      <c r="Z642" s="315"/>
      <c r="AA642" s="256"/>
      <c r="AB642" s="316"/>
      <c r="AC642" s="254"/>
      <c r="AD642" s="254"/>
      <c r="AE642" s="254"/>
      <c r="AF642" s="256"/>
      <c r="AG642" s="317"/>
      <c r="AH642" s="318"/>
      <c r="AI642" s="56"/>
      <c r="AJ642" s="56"/>
      <c r="AK642" s="56"/>
      <c r="AL642" s="56"/>
      <c r="AM642" s="56"/>
      <c r="AN642" s="56"/>
      <c r="AO642" s="56"/>
      <c r="AP642" s="56"/>
      <c r="AQ642" s="56"/>
    </row>
    <row r="643" ht="22.5" customHeight="1">
      <c r="B643" s="261" t="str">
        <f>IF(ISBLANK(D643), "Missing ID",
IF(CONCATENATE(E643:AG645)="", "Unused",
IF(AND(ISBLANK(E643), ISBLANK(I643)), "Missing Headline and Content",
IF(ISBLANK(M643), "Missing Is True",
IF(AND(M643&lt;&gt;"Yes", M643&lt;&gt;"No"), "Is True must be Yes or No",
IF(AND($AJ$3, NOT(ISBLANK(N643)), NOT(ISNUMBER(N643))), "Changes to Followers for Likes must be a Number",
IF(AND($AK$3, NOT(ISBLANK(O643)), NOT(ISNUMBER(O643))), "Changes to Followers for Disikes must be a Number",
IF(AND($AL$3, NOT(ISBLANK(P643)), NOT(ISNUMBER(P643))), "Changes to Followers for Shares must be a Number",
IF(AND($AM$3, NOT(ISBLANK(Q643)), NOT(ISNUMBER(Q643))), "Changes to Followers for Flags must be a Number",
IF(AND($AJ$3, NOT(ISBLANK(R643)), NOT(ISNUMBER(R643))), "Changes to Credibility for Likes must be a Number",
IF(AND($AK$3, NOT(ISBLANK(S643)), NOT(ISNUMBER(S643))), "Changes to Credibility for Disikes must be a Number",
IF(AND($AL$3, NOT(ISBLANK(T643)), NOT(ISNUMBER(T643))), "Changes to Credibility for Shares must be a Number",
IF(AND($AM$3, NOT(ISBLANK(U643)), NOT(ISNUMBER(U643))), "Changes to Credibility for Flags must be a Number",
IF(AND($AJ$3, NOT(ISBLANK(V643)), NOT(ISNUMBER(V643))), "Number of Likes must be a Number",
IF(AND($AK$3, NOT(ISBLANK(W643)), NOT(ISNUMBER(W643))), "Number of Disikes must be a Number",
IF(AND($AL$3, NOT(ISBLANK(X643)), NOT(ISNUMBER(X643))), "Number of Shares must be a Number",
IF(AND($AM$3, NOT(ISBLANK(Y643)), NOT(ISNUMBER(Y643))), "Number of Flags must be a Number",
IF(AND($AJ$3, NOT(ISBLANK(V643)), V643&lt;0), "Number of Likes cannot be Negative",
IF(AND($AK$3, NOT(ISBLANK(W643)), W643&lt;0), "Number of Disikes cannot be Negative",
IF(AND($AL$3, NOT(ISBLANK(X643)), X643&lt;0), "Number of Shares cannot be Negative",
IF(AND($AM$3, NOT(ISBLANK(Y643)), Y643&lt;0), "Number of Flags cannot be Negative",
IF(AND(CONCATENATE(Z643:AH643)&lt;&gt;"", Z643=""), "Missing 1st Comment Source Name",
IF(AND(CONCATENATE(Z643:AH643)&lt;&gt;"", AB643=""), "Missing 1st Comment Message",
IF(AND($AJ$3, CONCATENATE(Z643:AH643)&lt;&gt;"", AG643=""), "Missing 1st Comment Likes",
IF(AND($AK$3, CONCATENATE(Z643:AH643)&lt;&gt;"", AH643=""), "Missing 1st Comment Dislikes",
IF(AND(CONCATENATE(Z644:AH644)&lt;&gt;"", Z644=""), "Missing 2nd Comment Source Name",
IF(AND(CONCATENATE(Z644:AH644)&lt;&gt;"", AB644=""), "Missing 2nd Comment Message",
IF(AND($AJ$3, CONCATENATE(Z644:AH644)&lt;&gt;"", AG644=""), "Missing 2nd Comment Likes",
IF(AND($AK$3, CONCATENATE(Z644:AH644)&lt;&gt;"", AH644=""), "Missing 2nd Comment Dislikes",
IF(AND(CONCATENATE(Z645:AH645)&lt;&gt;"", Z645=""), "Missing 3rd Comment Source Name",
IF(AND(CONCATENATE(Z645:AH645)&lt;&gt;"", AB645=""), "Missing 3rd Comment Message",
IF(AND($AJ$3, CONCATENATE(Z645:AH645)&lt;&gt;"", AG645=""), "Missing 3rd Comment Likes",
IF(AND($AK$3, CONCATENATE(Z645:AH645)&lt;&gt;"", AH645=""), "Missing 3rd Comment Dislikes", "Valid"
)))))))))))))))))))))))))))))))))</f>
        <v>Unused</v>
      </c>
      <c r="C643" s="246"/>
      <c r="D643" s="262" t="s">
        <v>1438</v>
      </c>
      <c r="E643" s="263"/>
      <c r="F643" s="246"/>
      <c r="G643" s="246"/>
      <c r="H643" s="249"/>
      <c r="I643" s="263"/>
      <c r="J643" s="246"/>
      <c r="K643" s="246"/>
      <c r="L643" s="249"/>
      <c r="M643" s="265"/>
      <c r="N643" s="319"/>
      <c r="O643" s="320"/>
      <c r="P643" s="320"/>
      <c r="Q643" s="321"/>
      <c r="R643" s="322"/>
      <c r="S643" s="320"/>
      <c r="T643" s="320"/>
      <c r="U643" s="321"/>
      <c r="V643" s="322"/>
      <c r="W643" s="320"/>
      <c r="X643" s="320"/>
      <c r="Y643" s="323"/>
      <c r="Z643" s="271"/>
      <c r="AA643" s="249"/>
      <c r="AB643" s="265"/>
      <c r="AC643" s="246"/>
      <c r="AD643" s="246"/>
      <c r="AE643" s="246"/>
      <c r="AF643" s="249"/>
      <c r="AG643" s="274"/>
      <c r="AH643" s="327"/>
      <c r="AI643" s="56"/>
      <c r="AJ643" s="56"/>
      <c r="AK643" s="56"/>
      <c r="AL643" s="56"/>
      <c r="AM643" s="56"/>
      <c r="AN643" s="56"/>
      <c r="AO643" s="56"/>
      <c r="AP643" s="56"/>
      <c r="AQ643" s="56"/>
    </row>
    <row r="644" ht="22.5" customHeight="1">
      <c r="B644" s="277"/>
      <c r="D644" s="278"/>
      <c r="E644" s="277"/>
      <c r="H644" s="273"/>
      <c r="I644" s="277"/>
      <c r="L644" s="273"/>
      <c r="M644" s="277"/>
      <c r="N644" s="279"/>
      <c r="O644" s="280"/>
      <c r="P644" s="280"/>
      <c r="Q644" s="281"/>
      <c r="R644" s="282"/>
      <c r="S644" s="280"/>
      <c r="T644" s="280"/>
      <c r="U644" s="281"/>
      <c r="V644" s="282"/>
      <c r="W644" s="280"/>
      <c r="X644" s="280"/>
      <c r="Y644" s="283"/>
      <c r="Z644" s="284"/>
      <c r="AA644" s="273"/>
      <c r="AB644" s="272"/>
      <c r="AF644" s="273"/>
      <c r="AG644" s="285"/>
      <c r="AH644" s="325"/>
      <c r="AI644" s="56"/>
      <c r="AJ644" s="56"/>
      <c r="AK644" s="56"/>
      <c r="AL644" s="56"/>
      <c r="AM644" s="56"/>
      <c r="AN644" s="56"/>
      <c r="AO644" s="56"/>
      <c r="AP644" s="56"/>
      <c r="AQ644" s="56"/>
    </row>
    <row r="645" ht="22.5" customHeight="1">
      <c r="B645" s="253"/>
      <c r="C645" s="254"/>
      <c r="D645" s="287"/>
      <c r="E645" s="253"/>
      <c r="F645" s="254"/>
      <c r="G645" s="254"/>
      <c r="H645" s="256"/>
      <c r="I645" s="253"/>
      <c r="J645" s="254"/>
      <c r="K645" s="254"/>
      <c r="L645" s="256"/>
      <c r="M645" s="253"/>
      <c r="N645" s="288"/>
      <c r="O645" s="289"/>
      <c r="P645" s="289"/>
      <c r="Q645" s="290"/>
      <c r="R645" s="291"/>
      <c r="S645" s="289"/>
      <c r="T645" s="289"/>
      <c r="U645" s="290"/>
      <c r="V645" s="291"/>
      <c r="W645" s="289"/>
      <c r="X645" s="289"/>
      <c r="Y645" s="292"/>
      <c r="Z645" s="293"/>
      <c r="AA645" s="256"/>
      <c r="AB645" s="294"/>
      <c r="AC645" s="254"/>
      <c r="AD645" s="254"/>
      <c r="AE645" s="254"/>
      <c r="AF645" s="256"/>
      <c r="AG645" s="295"/>
      <c r="AH645" s="324"/>
      <c r="AI645" s="56"/>
      <c r="AJ645" s="56"/>
      <c r="AK645" s="56"/>
      <c r="AL645" s="56"/>
      <c r="AM645" s="56"/>
      <c r="AN645" s="56"/>
      <c r="AO645" s="56"/>
      <c r="AP645" s="56"/>
      <c r="AQ645" s="56"/>
    </row>
    <row r="646" ht="22.5" customHeight="1">
      <c r="B646" s="261" t="str">
        <f>IF(ISBLANK(D646), "Missing ID",
IF(CONCATENATE(E646:AG648)="", "Unused",
IF(AND(ISBLANK(E646), ISBLANK(I646)), "Missing Headline and Content",
IF(ISBLANK(M646), "Missing Is True",
IF(AND(M646&lt;&gt;"Yes", M646&lt;&gt;"No"), "Is True must be Yes or No",
IF(AND($AJ$3, NOT(ISBLANK(N646)), NOT(ISNUMBER(N646))), "Changes to Followers for Likes must be a Number",
IF(AND($AK$3, NOT(ISBLANK(O646)), NOT(ISNUMBER(O646))), "Changes to Followers for Disikes must be a Number",
IF(AND($AL$3, NOT(ISBLANK(P646)), NOT(ISNUMBER(P646))), "Changes to Followers for Shares must be a Number",
IF(AND($AM$3, NOT(ISBLANK(Q646)), NOT(ISNUMBER(Q646))), "Changes to Followers for Flags must be a Number",
IF(AND($AJ$3, NOT(ISBLANK(R646)), NOT(ISNUMBER(R646))), "Changes to Credibility for Likes must be a Number",
IF(AND($AK$3, NOT(ISBLANK(S646)), NOT(ISNUMBER(S646))), "Changes to Credibility for Disikes must be a Number",
IF(AND($AL$3, NOT(ISBLANK(T646)), NOT(ISNUMBER(T646))), "Changes to Credibility for Shares must be a Number",
IF(AND($AM$3, NOT(ISBLANK(U646)), NOT(ISNUMBER(U646))), "Changes to Credibility for Flags must be a Number",
IF(AND($AJ$3, NOT(ISBLANK(V646)), NOT(ISNUMBER(V646))), "Number of Likes must be a Number",
IF(AND($AK$3, NOT(ISBLANK(W646)), NOT(ISNUMBER(W646))), "Number of Disikes must be a Number",
IF(AND($AL$3, NOT(ISBLANK(X646)), NOT(ISNUMBER(X646))), "Number of Shares must be a Number",
IF(AND($AM$3, NOT(ISBLANK(Y646)), NOT(ISNUMBER(Y646))), "Number of Flags must be a Number",
IF(AND($AJ$3, NOT(ISBLANK(V646)), V646&lt;0), "Number of Likes cannot be Negative",
IF(AND($AK$3, NOT(ISBLANK(W646)), W646&lt;0), "Number of Disikes cannot be Negative",
IF(AND($AL$3, NOT(ISBLANK(X646)), X646&lt;0), "Number of Shares cannot be Negative",
IF(AND($AM$3, NOT(ISBLANK(Y646)), Y646&lt;0), "Number of Flags cannot be Negative",
IF(AND(CONCATENATE(Z646:AH646)&lt;&gt;"", Z646=""), "Missing 1st Comment Source Name",
IF(AND(CONCATENATE(Z646:AH646)&lt;&gt;"", AB646=""), "Missing 1st Comment Message",
IF(AND($AJ$3, CONCATENATE(Z646:AH646)&lt;&gt;"", AG646=""), "Missing 1st Comment Likes",
IF(AND($AK$3, CONCATENATE(Z646:AH646)&lt;&gt;"", AH646=""), "Missing 1st Comment Dislikes",
IF(AND(CONCATENATE(Z647:AH647)&lt;&gt;"", Z647=""), "Missing 2nd Comment Source Name",
IF(AND(CONCATENATE(Z647:AH647)&lt;&gt;"", AB647=""), "Missing 2nd Comment Message",
IF(AND($AJ$3, CONCATENATE(Z647:AH647)&lt;&gt;"", AG647=""), "Missing 2nd Comment Likes",
IF(AND($AK$3, CONCATENATE(Z647:AH647)&lt;&gt;"", AH647=""), "Missing 2nd Comment Dislikes",
IF(AND(CONCATENATE(Z648:AH648)&lt;&gt;"", Z648=""), "Missing 3rd Comment Source Name",
IF(AND(CONCATENATE(Z648:AH648)&lt;&gt;"", AB648=""), "Missing 3rd Comment Message",
IF(AND($AJ$3, CONCATENATE(Z648:AH648)&lt;&gt;"", AG648=""), "Missing 3rd Comment Likes",
IF(AND($AK$3, CONCATENATE(Z648:AH648)&lt;&gt;"", AH648=""), "Missing 3rd Comment Dislikes", "Valid"
)))))))))))))))))))))))))))))))))</f>
        <v>Unused</v>
      </c>
      <c r="C646" s="246"/>
      <c r="D646" s="297" t="s">
        <v>1439</v>
      </c>
      <c r="E646" s="298"/>
      <c r="F646" s="246"/>
      <c r="G646" s="246"/>
      <c r="H646" s="249"/>
      <c r="I646" s="298"/>
      <c r="J646" s="246"/>
      <c r="K646" s="246"/>
      <c r="L646" s="249"/>
      <c r="M646" s="300"/>
      <c r="N646" s="301"/>
      <c r="O646" s="302"/>
      <c r="P646" s="302"/>
      <c r="Q646" s="303"/>
      <c r="R646" s="304"/>
      <c r="S646" s="302"/>
      <c r="T646" s="302"/>
      <c r="U646" s="303"/>
      <c r="V646" s="304"/>
      <c r="W646" s="302"/>
      <c r="X646" s="302"/>
      <c r="Y646" s="305"/>
      <c r="Z646" s="306"/>
      <c r="AA646" s="249"/>
      <c r="AB646" s="300"/>
      <c r="AC646" s="246"/>
      <c r="AD646" s="246"/>
      <c r="AE646" s="246"/>
      <c r="AF646" s="249"/>
      <c r="AG646" s="307"/>
      <c r="AH646" s="326"/>
      <c r="AI646" s="56"/>
      <c r="AJ646" s="56"/>
      <c r="AK646" s="56"/>
      <c r="AL646" s="56"/>
      <c r="AM646" s="56"/>
      <c r="AN646" s="56"/>
      <c r="AO646" s="56"/>
      <c r="AP646" s="56"/>
      <c r="AQ646" s="56"/>
    </row>
    <row r="647" ht="22.5" customHeight="1">
      <c r="B647" s="277"/>
      <c r="D647" s="309"/>
      <c r="E647" s="277"/>
      <c r="H647" s="273"/>
      <c r="I647" s="277"/>
      <c r="L647" s="273"/>
      <c r="M647" s="277"/>
      <c r="N647" s="279"/>
      <c r="O647" s="280"/>
      <c r="P647" s="280"/>
      <c r="Q647" s="281"/>
      <c r="R647" s="282"/>
      <c r="S647" s="280"/>
      <c r="T647" s="280"/>
      <c r="U647" s="281"/>
      <c r="V647" s="282"/>
      <c r="W647" s="280"/>
      <c r="X647" s="280"/>
      <c r="Y647" s="283"/>
      <c r="Z647" s="310"/>
      <c r="AA647" s="273"/>
      <c r="AB647" s="311"/>
      <c r="AF647" s="273"/>
      <c r="AG647" s="312"/>
      <c r="AH647" s="313"/>
      <c r="AI647" s="56"/>
      <c r="AJ647" s="56"/>
      <c r="AK647" s="56"/>
      <c r="AL647" s="56"/>
      <c r="AM647" s="56"/>
      <c r="AN647" s="56"/>
      <c r="AO647" s="56"/>
      <c r="AP647" s="56"/>
      <c r="AQ647" s="56"/>
    </row>
    <row r="648" ht="22.5" customHeight="1">
      <c r="B648" s="253"/>
      <c r="C648" s="254"/>
      <c r="D648" s="314"/>
      <c r="E648" s="253"/>
      <c r="F648" s="254"/>
      <c r="G648" s="254"/>
      <c r="H648" s="256"/>
      <c r="I648" s="253"/>
      <c r="J648" s="254"/>
      <c r="K648" s="254"/>
      <c r="L648" s="256"/>
      <c r="M648" s="253"/>
      <c r="N648" s="288"/>
      <c r="O648" s="289"/>
      <c r="P648" s="289"/>
      <c r="Q648" s="290"/>
      <c r="R648" s="291"/>
      <c r="S648" s="289"/>
      <c r="T648" s="289"/>
      <c r="U648" s="290"/>
      <c r="V648" s="291"/>
      <c r="W648" s="289"/>
      <c r="X648" s="289"/>
      <c r="Y648" s="292"/>
      <c r="Z648" s="315"/>
      <c r="AA648" s="256"/>
      <c r="AB648" s="316"/>
      <c r="AC648" s="254"/>
      <c r="AD648" s="254"/>
      <c r="AE648" s="254"/>
      <c r="AF648" s="256"/>
      <c r="AG648" s="317"/>
      <c r="AH648" s="318"/>
      <c r="AI648" s="56"/>
      <c r="AJ648" s="56"/>
      <c r="AK648" s="56"/>
      <c r="AL648" s="56"/>
      <c r="AM648" s="56"/>
      <c r="AN648" s="56"/>
      <c r="AO648" s="56"/>
      <c r="AP648" s="56"/>
      <c r="AQ648" s="56"/>
    </row>
    <row r="649" ht="22.5" customHeight="1">
      <c r="B649" s="261" t="str">
        <f>IF(ISBLANK(D649), "Missing ID",
IF(CONCATENATE(E649:AG651)="", "Unused",
IF(AND(ISBLANK(E649), ISBLANK(I649)), "Missing Headline and Content",
IF(ISBLANK(M649), "Missing Is True",
IF(AND(M649&lt;&gt;"Yes", M649&lt;&gt;"No"), "Is True must be Yes or No",
IF(AND($AJ$3, NOT(ISBLANK(N649)), NOT(ISNUMBER(N649))), "Changes to Followers for Likes must be a Number",
IF(AND($AK$3, NOT(ISBLANK(O649)), NOT(ISNUMBER(O649))), "Changes to Followers for Disikes must be a Number",
IF(AND($AL$3, NOT(ISBLANK(P649)), NOT(ISNUMBER(P649))), "Changes to Followers for Shares must be a Number",
IF(AND($AM$3, NOT(ISBLANK(Q649)), NOT(ISNUMBER(Q649))), "Changes to Followers for Flags must be a Number",
IF(AND($AJ$3, NOT(ISBLANK(R649)), NOT(ISNUMBER(R649))), "Changes to Credibility for Likes must be a Number",
IF(AND($AK$3, NOT(ISBLANK(S649)), NOT(ISNUMBER(S649))), "Changes to Credibility for Disikes must be a Number",
IF(AND($AL$3, NOT(ISBLANK(T649)), NOT(ISNUMBER(T649))), "Changes to Credibility for Shares must be a Number",
IF(AND($AM$3, NOT(ISBLANK(U649)), NOT(ISNUMBER(U649))), "Changes to Credibility for Flags must be a Number",
IF(AND($AJ$3, NOT(ISBLANK(V649)), NOT(ISNUMBER(V649))), "Number of Likes must be a Number",
IF(AND($AK$3, NOT(ISBLANK(W649)), NOT(ISNUMBER(W649))), "Number of Disikes must be a Number",
IF(AND($AL$3, NOT(ISBLANK(X649)), NOT(ISNUMBER(X649))), "Number of Shares must be a Number",
IF(AND($AM$3, NOT(ISBLANK(Y649)), NOT(ISNUMBER(Y649))), "Number of Flags must be a Number",
IF(AND($AJ$3, NOT(ISBLANK(V649)), V649&lt;0), "Number of Likes cannot be Negative",
IF(AND($AK$3, NOT(ISBLANK(W649)), W649&lt;0), "Number of Disikes cannot be Negative",
IF(AND($AL$3, NOT(ISBLANK(X649)), X649&lt;0), "Number of Shares cannot be Negative",
IF(AND($AM$3, NOT(ISBLANK(Y649)), Y649&lt;0), "Number of Flags cannot be Negative",
IF(AND(CONCATENATE(Z649:AH649)&lt;&gt;"", Z649=""), "Missing 1st Comment Source Name",
IF(AND(CONCATENATE(Z649:AH649)&lt;&gt;"", AB649=""), "Missing 1st Comment Message",
IF(AND($AJ$3, CONCATENATE(Z649:AH649)&lt;&gt;"", AG649=""), "Missing 1st Comment Likes",
IF(AND($AK$3, CONCATENATE(Z649:AH649)&lt;&gt;"", AH649=""), "Missing 1st Comment Dislikes",
IF(AND(CONCATENATE(Z650:AH650)&lt;&gt;"", Z650=""), "Missing 2nd Comment Source Name",
IF(AND(CONCATENATE(Z650:AH650)&lt;&gt;"", AB650=""), "Missing 2nd Comment Message",
IF(AND($AJ$3, CONCATENATE(Z650:AH650)&lt;&gt;"", AG650=""), "Missing 2nd Comment Likes",
IF(AND($AK$3, CONCATENATE(Z650:AH650)&lt;&gt;"", AH650=""), "Missing 2nd Comment Dislikes",
IF(AND(CONCATENATE(Z651:AH651)&lt;&gt;"", Z651=""), "Missing 3rd Comment Source Name",
IF(AND(CONCATENATE(Z651:AH651)&lt;&gt;"", AB651=""), "Missing 3rd Comment Message",
IF(AND($AJ$3, CONCATENATE(Z651:AH651)&lt;&gt;"", AG651=""), "Missing 3rd Comment Likes",
IF(AND($AK$3, CONCATENATE(Z651:AH651)&lt;&gt;"", AH651=""), "Missing 3rd Comment Dislikes", "Valid"
)))))))))))))))))))))))))))))))))</f>
        <v>Unused</v>
      </c>
      <c r="C649" s="246"/>
      <c r="D649" s="262" t="s">
        <v>1440</v>
      </c>
      <c r="E649" s="263"/>
      <c r="F649" s="246"/>
      <c r="G649" s="246"/>
      <c r="H649" s="249"/>
      <c r="I649" s="263"/>
      <c r="J649" s="246"/>
      <c r="K649" s="246"/>
      <c r="L649" s="249"/>
      <c r="M649" s="265"/>
      <c r="N649" s="319"/>
      <c r="O649" s="320"/>
      <c r="P649" s="320"/>
      <c r="Q649" s="321"/>
      <c r="R649" s="322"/>
      <c r="S649" s="320"/>
      <c r="T649" s="320"/>
      <c r="U649" s="321"/>
      <c r="V649" s="322"/>
      <c r="W649" s="320"/>
      <c r="X649" s="320"/>
      <c r="Y649" s="323"/>
      <c r="Z649" s="271"/>
      <c r="AA649" s="249"/>
      <c r="AB649" s="265"/>
      <c r="AC649" s="246"/>
      <c r="AD649" s="246"/>
      <c r="AE649" s="246"/>
      <c r="AF649" s="249"/>
      <c r="AG649" s="274"/>
      <c r="AH649" s="327"/>
      <c r="AI649" s="56"/>
      <c r="AJ649" s="56"/>
      <c r="AK649" s="56"/>
      <c r="AL649" s="56"/>
      <c r="AM649" s="56"/>
      <c r="AN649" s="56"/>
      <c r="AO649" s="56"/>
      <c r="AP649" s="56"/>
      <c r="AQ649" s="56"/>
    </row>
    <row r="650" ht="22.5" customHeight="1">
      <c r="B650" s="277"/>
      <c r="D650" s="278"/>
      <c r="E650" s="277"/>
      <c r="H650" s="273"/>
      <c r="I650" s="277"/>
      <c r="L650" s="273"/>
      <c r="M650" s="277"/>
      <c r="N650" s="279"/>
      <c r="O650" s="280"/>
      <c r="P650" s="280"/>
      <c r="Q650" s="281"/>
      <c r="R650" s="282"/>
      <c r="S650" s="280"/>
      <c r="T650" s="280"/>
      <c r="U650" s="281"/>
      <c r="V650" s="282"/>
      <c r="W650" s="280"/>
      <c r="X650" s="280"/>
      <c r="Y650" s="283"/>
      <c r="Z650" s="284"/>
      <c r="AA650" s="273"/>
      <c r="AB650" s="272"/>
      <c r="AF650" s="273"/>
      <c r="AG650" s="285"/>
      <c r="AH650" s="325"/>
      <c r="AI650" s="56"/>
      <c r="AJ650" s="56"/>
      <c r="AK650" s="56"/>
      <c r="AL650" s="56"/>
      <c r="AM650" s="56"/>
      <c r="AN650" s="56"/>
      <c r="AO650" s="56"/>
      <c r="AP650" s="56"/>
      <c r="AQ650" s="56"/>
    </row>
    <row r="651" ht="22.5" customHeight="1">
      <c r="B651" s="253"/>
      <c r="C651" s="254"/>
      <c r="D651" s="287"/>
      <c r="E651" s="253"/>
      <c r="F651" s="254"/>
      <c r="G651" s="254"/>
      <c r="H651" s="256"/>
      <c r="I651" s="253"/>
      <c r="J651" s="254"/>
      <c r="K651" s="254"/>
      <c r="L651" s="256"/>
      <c r="M651" s="253"/>
      <c r="N651" s="288"/>
      <c r="O651" s="289"/>
      <c r="P651" s="289"/>
      <c r="Q651" s="290"/>
      <c r="R651" s="291"/>
      <c r="S651" s="289"/>
      <c r="T651" s="289"/>
      <c r="U651" s="290"/>
      <c r="V651" s="291"/>
      <c r="W651" s="289"/>
      <c r="X651" s="289"/>
      <c r="Y651" s="292"/>
      <c r="Z651" s="293"/>
      <c r="AA651" s="256"/>
      <c r="AB651" s="294"/>
      <c r="AC651" s="254"/>
      <c r="AD651" s="254"/>
      <c r="AE651" s="254"/>
      <c r="AF651" s="256"/>
      <c r="AG651" s="295"/>
      <c r="AH651" s="324"/>
      <c r="AI651" s="56"/>
      <c r="AJ651" s="56"/>
      <c r="AK651" s="56"/>
      <c r="AL651" s="56"/>
      <c r="AM651" s="56"/>
      <c r="AN651" s="56"/>
      <c r="AO651" s="56"/>
      <c r="AP651" s="56"/>
      <c r="AQ651" s="56"/>
    </row>
    <row r="652" ht="22.5" customHeight="1">
      <c r="B652" s="261" t="str">
        <f>IF(ISBLANK(D652), "Missing ID",
IF(CONCATENATE(E652:AG654)="", "Unused",
IF(AND(ISBLANK(E652), ISBLANK(I652)), "Missing Headline and Content",
IF(ISBLANK(M652), "Missing Is True",
IF(AND(M652&lt;&gt;"Yes", M652&lt;&gt;"No"), "Is True must be Yes or No",
IF(AND($AJ$3, NOT(ISBLANK(N652)), NOT(ISNUMBER(N652))), "Changes to Followers for Likes must be a Number",
IF(AND($AK$3, NOT(ISBLANK(O652)), NOT(ISNUMBER(O652))), "Changes to Followers for Disikes must be a Number",
IF(AND($AL$3, NOT(ISBLANK(P652)), NOT(ISNUMBER(P652))), "Changes to Followers for Shares must be a Number",
IF(AND($AM$3, NOT(ISBLANK(Q652)), NOT(ISNUMBER(Q652))), "Changes to Followers for Flags must be a Number",
IF(AND($AJ$3, NOT(ISBLANK(R652)), NOT(ISNUMBER(R652))), "Changes to Credibility for Likes must be a Number",
IF(AND($AK$3, NOT(ISBLANK(S652)), NOT(ISNUMBER(S652))), "Changes to Credibility for Disikes must be a Number",
IF(AND($AL$3, NOT(ISBLANK(T652)), NOT(ISNUMBER(T652))), "Changes to Credibility for Shares must be a Number",
IF(AND($AM$3, NOT(ISBLANK(U652)), NOT(ISNUMBER(U652))), "Changes to Credibility for Flags must be a Number",
IF(AND($AJ$3, NOT(ISBLANK(V652)), NOT(ISNUMBER(V652))), "Number of Likes must be a Number",
IF(AND($AK$3, NOT(ISBLANK(W652)), NOT(ISNUMBER(W652))), "Number of Disikes must be a Number",
IF(AND($AL$3, NOT(ISBLANK(X652)), NOT(ISNUMBER(X652))), "Number of Shares must be a Number",
IF(AND($AM$3, NOT(ISBLANK(Y652)), NOT(ISNUMBER(Y652))), "Number of Flags must be a Number",
IF(AND($AJ$3, NOT(ISBLANK(V652)), V652&lt;0), "Number of Likes cannot be Negative",
IF(AND($AK$3, NOT(ISBLANK(W652)), W652&lt;0), "Number of Disikes cannot be Negative",
IF(AND($AL$3, NOT(ISBLANK(X652)), X652&lt;0), "Number of Shares cannot be Negative",
IF(AND($AM$3, NOT(ISBLANK(Y652)), Y652&lt;0), "Number of Flags cannot be Negative",
IF(AND(CONCATENATE(Z652:AH652)&lt;&gt;"", Z652=""), "Missing 1st Comment Source Name",
IF(AND(CONCATENATE(Z652:AH652)&lt;&gt;"", AB652=""), "Missing 1st Comment Message",
IF(AND($AJ$3, CONCATENATE(Z652:AH652)&lt;&gt;"", AG652=""), "Missing 1st Comment Likes",
IF(AND($AK$3, CONCATENATE(Z652:AH652)&lt;&gt;"", AH652=""), "Missing 1st Comment Dislikes",
IF(AND(CONCATENATE(Z653:AH653)&lt;&gt;"", Z653=""), "Missing 2nd Comment Source Name",
IF(AND(CONCATENATE(Z653:AH653)&lt;&gt;"", AB653=""), "Missing 2nd Comment Message",
IF(AND($AJ$3, CONCATENATE(Z653:AH653)&lt;&gt;"", AG653=""), "Missing 2nd Comment Likes",
IF(AND($AK$3, CONCATENATE(Z653:AH653)&lt;&gt;"", AH653=""), "Missing 2nd Comment Dislikes",
IF(AND(CONCATENATE(Z654:AH654)&lt;&gt;"", Z654=""), "Missing 3rd Comment Source Name",
IF(AND(CONCATENATE(Z654:AH654)&lt;&gt;"", AB654=""), "Missing 3rd Comment Message",
IF(AND($AJ$3, CONCATENATE(Z654:AH654)&lt;&gt;"", AG654=""), "Missing 3rd Comment Likes",
IF(AND($AK$3, CONCATENATE(Z654:AH654)&lt;&gt;"", AH654=""), "Missing 3rd Comment Dislikes", "Valid"
)))))))))))))))))))))))))))))))))</f>
        <v>Unused</v>
      </c>
      <c r="C652" s="246"/>
      <c r="D652" s="297" t="s">
        <v>1441</v>
      </c>
      <c r="E652" s="298"/>
      <c r="F652" s="246"/>
      <c r="G652" s="246"/>
      <c r="H652" s="249"/>
      <c r="I652" s="298"/>
      <c r="J652" s="246"/>
      <c r="K652" s="246"/>
      <c r="L652" s="249"/>
      <c r="M652" s="300"/>
      <c r="N652" s="301"/>
      <c r="O652" s="302"/>
      <c r="P652" s="302"/>
      <c r="Q652" s="303"/>
      <c r="R652" s="304"/>
      <c r="S652" s="302"/>
      <c r="T652" s="302"/>
      <c r="U652" s="303"/>
      <c r="V652" s="304"/>
      <c r="W652" s="302"/>
      <c r="X652" s="302"/>
      <c r="Y652" s="305"/>
      <c r="Z652" s="306"/>
      <c r="AA652" s="249"/>
      <c r="AB652" s="300"/>
      <c r="AC652" s="246"/>
      <c r="AD652" s="246"/>
      <c r="AE652" s="246"/>
      <c r="AF652" s="249"/>
      <c r="AG652" s="307"/>
      <c r="AH652" s="326"/>
      <c r="AI652" s="56"/>
      <c r="AJ652" s="56"/>
      <c r="AK652" s="56"/>
      <c r="AL652" s="56"/>
      <c r="AM652" s="56"/>
      <c r="AN652" s="56"/>
      <c r="AO652" s="56"/>
      <c r="AP652" s="56"/>
      <c r="AQ652" s="56"/>
    </row>
    <row r="653" ht="22.5" customHeight="1">
      <c r="B653" s="277"/>
      <c r="D653" s="309"/>
      <c r="E653" s="277"/>
      <c r="H653" s="273"/>
      <c r="I653" s="277"/>
      <c r="L653" s="273"/>
      <c r="M653" s="277"/>
      <c r="N653" s="279"/>
      <c r="O653" s="280"/>
      <c r="P653" s="280"/>
      <c r="Q653" s="281"/>
      <c r="R653" s="282"/>
      <c r="S653" s="280"/>
      <c r="T653" s="280"/>
      <c r="U653" s="281"/>
      <c r="V653" s="282"/>
      <c r="W653" s="280"/>
      <c r="X653" s="280"/>
      <c r="Y653" s="283"/>
      <c r="Z653" s="310"/>
      <c r="AA653" s="273"/>
      <c r="AB653" s="311"/>
      <c r="AF653" s="273"/>
      <c r="AG653" s="312"/>
      <c r="AH653" s="313"/>
      <c r="AI653" s="56"/>
      <c r="AJ653" s="56"/>
      <c r="AK653" s="56"/>
      <c r="AL653" s="56"/>
      <c r="AM653" s="56"/>
      <c r="AN653" s="56"/>
      <c r="AO653" s="56"/>
      <c r="AP653" s="56"/>
      <c r="AQ653" s="56"/>
    </row>
    <row r="654" ht="22.5" customHeight="1">
      <c r="B654" s="253"/>
      <c r="C654" s="254"/>
      <c r="D654" s="314"/>
      <c r="E654" s="253"/>
      <c r="F654" s="254"/>
      <c r="G654" s="254"/>
      <c r="H654" s="256"/>
      <c r="I654" s="253"/>
      <c r="J654" s="254"/>
      <c r="K654" s="254"/>
      <c r="L654" s="256"/>
      <c r="M654" s="253"/>
      <c r="N654" s="288"/>
      <c r="O654" s="289"/>
      <c r="P654" s="289"/>
      <c r="Q654" s="290"/>
      <c r="R654" s="291"/>
      <c r="S654" s="289"/>
      <c r="T654" s="289"/>
      <c r="U654" s="290"/>
      <c r="V654" s="291"/>
      <c r="W654" s="289"/>
      <c r="X654" s="289"/>
      <c r="Y654" s="292"/>
      <c r="Z654" s="315"/>
      <c r="AA654" s="256"/>
      <c r="AB654" s="316"/>
      <c r="AC654" s="254"/>
      <c r="AD654" s="254"/>
      <c r="AE654" s="254"/>
      <c r="AF654" s="256"/>
      <c r="AG654" s="317"/>
      <c r="AH654" s="318"/>
      <c r="AI654" s="56"/>
      <c r="AJ654" s="56"/>
      <c r="AK654" s="56"/>
      <c r="AL654" s="56"/>
      <c r="AM654" s="56"/>
      <c r="AN654" s="56"/>
      <c r="AO654" s="56"/>
      <c r="AP654" s="56"/>
      <c r="AQ654" s="56"/>
    </row>
    <row r="655" ht="22.5" customHeight="1">
      <c r="B655" s="261" t="str">
        <f>IF(ISBLANK(D655), "Missing ID",
IF(CONCATENATE(E655:AG657)="", "Unused",
IF(AND(ISBLANK(E655), ISBLANK(I655)), "Missing Headline and Content",
IF(ISBLANK(M655), "Missing Is True",
IF(AND(M655&lt;&gt;"Yes", M655&lt;&gt;"No"), "Is True must be Yes or No",
IF(AND($AJ$3, NOT(ISBLANK(N655)), NOT(ISNUMBER(N655))), "Changes to Followers for Likes must be a Number",
IF(AND($AK$3, NOT(ISBLANK(O655)), NOT(ISNUMBER(O655))), "Changes to Followers for Disikes must be a Number",
IF(AND($AL$3, NOT(ISBLANK(P655)), NOT(ISNUMBER(P655))), "Changes to Followers for Shares must be a Number",
IF(AND($AM$3, NOT(ISBLANK(Q655)), NOT(ISNUMBER(Q655))), "Changes to Followers for Flags must be a Number",
IF(AND($AJ$3, NOT(ISBLANK(R655)), NOT(ISNUMBER(R655))), "Changes to Credibility for Likes must be a Number",
IF(AND($AK$3, NOT(ISBLANK(S655)), NOT(ISNUMBER(S655))), "Changes to Credibility for Disikes must be a Number",
IF(AND($AL$3, NOT(ISBLANK(T655)), NOT(ISNUMBER(T655))), "Changes to Credibility for Shares must be a Number",
IF(AND($AM$3, NOT(ISBLANK(U655)), NOT(ISNUMBER(U655))), "Changes to Credibility for Flags must be a Number",
IF(AND($AJ$3, NOT(ISBLANK(V655)), NOT(ISNUMBER(V655))), "Number of Likes must be a Number",
IF(AND($AK$3, NOT(ISBLANK(W655)), NOT(ISNUMBER(W655))), "Number of Disikes must be a Number",
IF(AND($AL$3, NOT(ISBLANK(X655)), NOT(ISNUMBER(X655))), "Number of Shares must be a Number",
IF(AND($AM$3, NOT(ISBLANK(Y655)), NOT(ISNUMBER(Y655))), "Number of Flags must be a Number",
IF(AND($AJ$3, NOT(ISBLANK(V655)), V655&lt;0), "Number of Likes cannot be Negative",
IF(AND($AK$3, NOT(ISBLANK(W655)), W655&lt;0), "Number of Disikes cannot be Negative",
IF(AND($AL$3, NOT(ISBLANK(X655)), X655&lt;0), "Number of Shares cannot be Negative",
IF(AND($AM$3, NOT(ISBLANK(Y655)), Y655&lt;0), "Number of Flags cannot be Negative",
IF(AND(CONCATENATE(Z655:AH655)&lt;&gt;"", Z655=""), "Missing 1st Comment Source Name",
IF(AND(CONCATENATE(Z655:AH655)&lt;&gt;"", AB655=""), "Missing 1st Comment Message",
IF(AND($AJ$3, CONCATENATE(Z655:AH655)&lt;&gt;"", AG655=""), "Missing 1st Comment Likes",
IF(AND($AK$3, CONCATENATE(Z655:AH655)&lt;&gt;"", AH655=""), "Missing 1st Comment Dislikes",
IF(AND(CONCATENATE(Z656:AH656)&lt;&gt;"", Z656=""), "Missing 2nd Comment Source Name",
IF(AND(CONCATENATE(Z656:AH656)&lt;&gt;"", AB656=""), "Missing 2nd Comment Message",
IF(AND($AJ$3, CONCATENATE(Z656:AH656)&lt;&gt;"", AG656=""), "Missing 2nd Comment Likes",
IF(AND($AK$3, CONCATENATE(Z656:AH656)&lt;&gt;"", AH656=""), "Missing 2nd Comment Dislikes",
IF(AND(CONCATENATE(Z657:AH657)&lt;&gt;"", Z657=""), "Missing 3rd Comment Source Name",
IF(AND(CONCATENATE(Z657:AH657)&lt;&gt;"", AB657=""), "Missing 3rd Comment Message",
IF(AND($AJ$3, CONCATENATE(Z657:AH657)&lt;&gt;"", AG657=""), "Missing 3rd Comment Likes",
IF(AND($AK$3, CONCATENATE(Z657:AH657)&lt;&gt;"", AH657=""), "Missing 3rd Comment Dislikes", "Valid"
)))))))))))))))))))))))))))))))))</f>
        <v>Unused</v>
      </c>
      <c r="C655" s="246"/>
      <c r="D655" s="262" t="s">
        <v>1442</v>
      </c>
      <c r="E655" s="263"/>
      <c r="F655" s="246"/>
      <c r="G655" s="246"/>
      <c r="H655" s="249"/>
      <c r="I655" s="263"/>
      <c r="J655" s="246"/>
      <c r="K655" s="246"/>
      <c r="L655" s="249"/>
      <c r="M655" s="265"/>
      <c r="N655" s="319"/>
      <c r="O655" s="320"/>
      <c r="P655" s="320"/>
      <c r="Q655" s="321"/>
      <c r="R655" s="322"/>
      <c r="S655" s="320"/>
      <c r="T655" s="320"/>
      <c r="U655" s="321"/>
      <c r="V655" s="322"/>
      <c r="W655" s="320"/>
      <c r="X655" s="320"/>
      <c r="Y655" s="323"/>
      <c r="Z655" s="271"/>
      <c r="AA655" s="249"/>
      <c r="AB655" s="265"/>
      <c r="AC655" s="246"/>
      <c r="AD655" s="246"/>
      <c r="AE655" s="246"/>
      <c r="AF655" s="249"/>
      <c r="AG655" s="274"/>
      <c r="AH655" s="327"/>
      <c r="AI655" s="56"/>
      <c r="AJ655" s="56"/>
      <c r="AK655" s="56"/>
      <c r="AL655" s="56"/>
      <c r="AM655" s="56"/>
      <c r="AN655" s="56"/>
      <c r="AO655" s="56"/>
      <c r="AP655" s="56"/>
      <c r="AQ655" s="56"/>
    </row>
    <row r="656" ht="22.5" customHeight="1">
      <c r="B656" s="277"/>
      <c r="D656" s="278"/>
      <c r="E656" s="277"/>
      <c r="H656" s="273"/>
      <c r="I656" s="277"/>
      <c r="L656" s="273"/>
      <c r="M656" s="277"/>
      <c r="N656" s="279"/>
      <c r="O656" s="280"/>
      <c r="P656" s="280"/>
      <c r="Q656" s="281"/>
      <c r="R656" s="282"/>
      <c r="S656" s="280"/>
      <c r="T656" s="280"/>
      <c r="U656" s="281"/>
      <c r="V656" s="282"/>
      <c r="W656" s="280"/>
      <c r="X656" s="280"/>
      <c r="Y656" s="283"/>
      <c r="Z656" s="284"/>
      <c r="AA656" s="273"/>
      <c r="AB656" s="272"/>
      <c r="AF656" s="273"/>
      <c r="AG656" s="285"/>
      <c r="AH656" s="325"/>
      <c r="AI656" s="56"/>
      <c r="AJ656" s="56"/>
      <c r="AK656" s="56"/>
      <c r="AL656" s="56"/>
      <c r="AM656" s="56"/>
      <c r="AN656" s="56"/>
      <c r="AO656" s="56"/>
      <c r="AP656" s="56"/>
      <c r="AQ656" s="56"/>
    </row>
    <row r="657" ht="22.5" customHeight="1">
      <c r="B657" s="253"/>
      <c r="C657" s="254"/>
      <c r="D657" s="287"/>
      <c r="E657" s="253"/>
      <c r="F657" s="254"/>
      <c r="G657" s="254"/>
      <c r="H657" s="256"/>
      <c r="I657" s="253"/>
      <c r="J657" s="254"/>
      <c r="K657" s="254"/>
      <c r="L657" s="256"/>
      <c r="M657" s="253"/>
      <c r="N657" s="288"/>
      <c r="O657" s="289"/>
      <c r="P657" s="289"/>
      <c r="Q657" s="290"/>
      <c r="R657" s="291"/>
      <c r="S657" s="289"/>
      <c r="T657" s="289"/>
      <c r="U657" s="290"/>
      <c r="V657" s="291"/>
      <c r="W657" s="289"/>
      <c r="X657" s="289"/>
      <c r="Y657" s="292"/>
      <c r="Z657" s="293"/>
      <c r="AA657" s="256"/>
      <c r="AB657" s="294"/>
      <c r="AC657" s="254"/>
      <c r="AD657" s="254"/>
      <c r="AE657" s="254"/>
      <c r="AF657" s="256"/>
      <c r="AG657" s="295"/>
      <c r="AH657" s="324"/>
      <c r="AI657" s="56"/>
      <c r="AJ657" s="56"/>
      <c r="AK657" s="56"/>
      <c r="AL657" s="56"/>
      <c r="AM657" s="56"/>
      <c r="AN657" s="56"/>
      <c r="AO657" s="56"/>
      <c r="AP657" s="56"/>
      <c r="AQ657" s="56"/>
    </row>
    <row r="658" ht="22.5" customHeight="1">
      <c r="B658" s="261" t="str">
        <f>IF(ISBLANK(D658), "Missing ID",
IF(CONCATENATE(E658:AG660)="", "Unused",
IF(AND(ISBLANK(E658), ISBLANK(I658)), "Missing Headline and Content",
IF(ISBLANK(M658), "Missing Is True",
IF(AND(M658&lt;&gt;"Yes", M658&lt;&gt;"No"), "Is True must be Yes or No",
IF(AND($AJ$3, NOT(ISBLANK(N658)), NOT(ISNUMBER(N658))), "Changes to Followers for Likes must be a Number",
IF(AND($AK$3, NOT(ISBLANK(O658)), NOT(ISNUMBER(O658))), "Changes to Followers for Disikes must be a Number",
IF(AND($AL$3, NOT(ISBLANK(P658)), NOT(ISNUMBER(P658))), "Changes to Followers for Shares must be a Number",
IF(AND($AM$3, NOT(ISBLANK(Q658)), NOT(ISNUMBER(Q658))), "Changes to Followers for Flags must be a Number",
IF(AND($AJ$3, NOT(ISBLANK(R658)), NOT(ISNUMBER(R658))), "Changes to Credibility for Likes must be a Number",
IF(AND($AK$3, NOT(ISBLANK(S658)), NOT(ISNUMBER(S658))), "Changes to Credibility for Disikes must be a Number",
IF(AND($AL$3, NOT(ISBLANK(T658)), NOT(ISNUMBER(T658))), "Changes to Credibility for Shares must be a Number",
IF(AND($AM$3, NOT(ISBLANK(U658)), NOT(ISNUMBER(U658))), "Changes to Credibility for Flags must be a Number",
IF(AND($AJ$3, NOT(ISBLANK(V658)), NOT(ISNUMBER(V658))), "Number of Likes must be a Number",
IF(AND($AK$3, NOT(ISBLANK(W658)), NOT(ISNUMBER(W658))), "Number of Disikes must be a Number",
IF(AND($AL$3, NOT(ISBLANK(X658)), NOT(ISNUMBER(X658))), "Number of Shares must be a Number",
IF(AND($AM$3, NOT(ISBLANK(Y658)), NOT(ISNUMBER(Y658))), "Number of Flags must be a Number",
IF(AND($AJ$3, NOT(ISBLANK(V658)), V658&lt;0), "Number of Likes cannot be Negative",
IF(AND($AK$3, NOT(ISBLANK(W658)), W658&lt;0), "Number of Disikes cannot be Negative",
IF(AND($AL$3, NOT(ISBLANK(X658)), X658&lt;0), "Number of Shares cannot be Negative",
IF(AND($AM$3, NOT(ISBLANK(Y658)), Y658&lt;0), "Number of Flags cannot be Negative",
IF(AND(CONCATENATE(Z658:AH658)&lt;&gt;"", Z658=""), "Missing 1st Comment Source Name",
IF(AND(CONCATENATE(Z658:AH658)&lt;&gt;"", AB658=""), "Missing 1st Comment Message",
IF(AND($AJ$3, CONCATENATE(Z658:AH658)&lt;&gt;"", AG658=""), "Missing 1st Comment Likes",
IF(AND($AK$3, CONCATENATE(Z658:AH658)&lt;&gt;"", AH658=""), "Missing 1st Comment Dislikes",
IF(AND(CONCATENATE(Z659:AH659)&lt;&gt;"", Z659=""), "Missing 2nd Comment Source Name",
IF(AND(CONCATENATE(Z659:AH659)&lt;&gt;"", AB659=""), "Missing 2nd Comment Message",
IF(AND($AJ$3, CONCATENATE(Z659:AH659)&lt;&gt;"", AG659=""), "Missing 2nd Comment Likes",
IF(AND($AK$3, CONCATENATE(Z659:AH659)&lt;&gt;"", AH659=""), "Missing 2nd Comment Dislikes",
IF(AND(CONCATENATE(Z660:AH660)&lt;&gt;"", Z660=""), "Missing 3rd Comment Source Name",
IF(AND(CONCATENATE(Z660:AH660)&lt;&gt;"", AB660=""), "Missing 3rd Comment Message",
IF(AND($AJ$3, CONCATENATE(Z660:AH660)&lt;&gt;"", AG660=""), "Missing 3rd Comment Likes",
IF(AND($AK$3, CONCATENATE(Z660:AH660)&lt;&gt;"", AH660=""), "Missing 3rd Comment Dislikes", "Valid"
)))))))))))))))))))))))))))))))))</f>
        <v>Unused</v>
      </c>
      <c r="C658" s="246"/>
      <c r="D658" s="297" t="s">
        <v>1443</v>
      </c>
      <c r="E658" s="298"/>
      <c r="F658" s="246"/>
      <c r="G658" s="246"/>
      <c r="H658" s="249"/>
      <c r="I658" s="298"/>
      <c r="J658" s="246"/>
      <c r="K658" s="246"/>
      <c r="L658" s="249"/>
      <c r="M658" s="300"/>
      <c r="N658" s="301"/>
      <c r="O658" s="302"/>
      <c r="P658" s="302"/>
      <c r="Q658" s="303"/>
      <c r="R658" s="304"/>
      <c r="S658" s="302"/>
      <c r="T658" s="302"/>
      <c r="U658" s="303"/>
      <c r="V658" s="304"/>
      <c r="W658" s="302"/>
      <c r="X658" s="302"/>
      <c r="Y658" s="305"/>
      <c r="Z658" s="306"/>
      <c r="AA658" s="249"/>
      <c r="AB658" s="300"/>
      <c r="AC658" s="246"/>
      <c r="AD658" s="246"/>
      <c r="AE658" s="246"/>
      <c r="AF658" s="249"/>
      <c r="AG658" s="307"/>
      <c r="AH658" s="326"/>
      <c r="AI658" s="56"/>
      <c r="AJ658" s="56"/>
      <c r="AK658" s="56"/>
      <c r="AL658" s="56"/>
      <c r="AM658" s="56"/>
      <c r="AN658" s="56"/>
      <c r="AO658" s="56"/>
      <c r="AP658" s="56"/>
      <c r="AQ658" s="56"/>
    </row>
    <row r="659" ht="22.5" customHeight="1">
      <c r="B659" s="277"/>
      <c r="D659" s="309"/>
      <c r="E659" s="277"/>
      <c r="H659" s="273"/>
      <c r="I659" s="277"/>
      <c r="L659" s="273"/>
      <c r="M659" s="277"/>
      <c r="N659" s="279"/>
      <c r="O659" s="280"/>
      <c r="P659" s="280"/>
      <c r="Q659" s="281"/>
      <c r="R659" s="282"/>
      <c r="S659" s="280"/>
      <c r="T659" s="280"/>
      <c r="U659" s="281"/>
      <c r="V659" s="282"/>
      <c r="W659" s="280"/>
      <c r="X659" s="280"/>
      <c r="Y659" s="283"/>
      <c r="Z659" s="310"/>
      <c r="AA659" s="273"/>
      <c r="AB659" s="311"/>
      <c r="AF659" s="273"/>
      <c r="AG659" s="312"/>
      <c r="AH659" s="313"/>
      <c r="AI659" s="56"/>
      <c r="AJ659" s="56"/>
      <c r="AK659" s="56"/>
      <c r="AL659" s="56"/>
      <c r="AM659" s="56"/>
      <c r="AN659" s="56"/>
      <c r="AO659" s="56"/>
      <c r="AP659" s="56"/>
      <c r="AQ659" s="56"/>
    </row>
    <row r="660" ht="22.5" customHeight="1">
      <c r="B660" s="253"/>
      <c r="C660" s="254"/>
      <c r="D660" s="314"/>
      <c r="E660" s="253"/>
      <c r="F660" s="254"/>
      <c r="G660" s="254"/>
      <c r="H660" s="256"/>
      <c r="I660" s="253"/>
      <c r="J660" s="254"/>
      <c r="K660" s="254"/>
      <c r="L660" s="256"/>
      <c r="M660" s="253"/>
      <c r="N660" s="288"/>
      <c r="O660" s="289"/>
      <c r="P660" s="289"/>
      <c r="Q660" s="290"/>
      <c r="R660" s="291"/>
      <c r="S660" s="289"/>
      <c r="T660" s="289"/>
      <c r="U660" s="290"/>
      <c r="V660" s="291"/>
      <c r="W660" s="289"/>
      <c r="X660" s="289"/>
      <c r="Y660" s="292"/>
      <c r="Z660" s="315"/>
      <c r="AA660" s="256"/>
      <c r="AB660" s="316"/>
      <c r="AC660" s="254"/>
      <c r="AD660" s="254"/>
      <c r="AE660" s="254"/>
      <c r="AF660" s="256"/>
      <c r="AG660" s="317"/>
      <c r="AH660" s="318"/>
      <c r="AI660" s="56"/>
      <c r="AJ660" s="56"/>
      <c r="AK660" s="56"/>
      <c r="AL660" s="56"/>
      <c r="AM660" s="56"/>
      <c r="AN660" s="56"/>
      <c r="AO660" s="56"/>
      <c r="AP660" s="56"/>
      <c r="AQ660" s="56"/>
    </row>
    <row r="661" ht="22.5" customHeight="1">
      <c r="B661" s="261" t="str">
        <f>IF(ISBLANK(D661), "Missing ID",
IF(CONCATENATE(E661:AG663)="", "Unused",
IF(AND(ISBLANK(E661), ISBLANK(I661)), "Missing Headline and Content",
IF(ISBLANK(M661), "Missing Is True",
IF(AND(M661&lt;&gt;"Yes", M661&lt;&gt;"No"), "Is True must be Yes or No",
IF(AND($AJ$3, NOT(ISBLANK(N661)), NOT(ISNUMBER(N661))), "Changes to Followers for Likes must be a Number",
IF(AND($AK$3, NOT(ISBLANK(O661)), NOT(ISNUMBER(O661))), "Changes to Followers for Disikes must be a Number",
IF(AND($AL$3, NOT(ISBLANK(P661)), NOT(ISNUMBER(P661))), "Changes to Followers for Shares must be a Number",
IF(AND($AM$3, NOT(ISBLANK(Q661)), NOT(ISNUMBER(Q661))), "Changes to Followers for Flags must be a Number",
IF(AND($AJ$3, NOT(ISBLANK(R661)), NOT(ISNUMBER(R661))), "Changes to Credibility for Likes must be a Number",
IF(AND($AK$3, NOT(ISBLANK(S661)), NOT(ISNUMBER(S661))), "Changes to Credibility for Disikes must be a Number",
IF(AND($AL$3, NOT(ISBLANK(T661)), NOT(ISNUMBER(T661))), "Changes to Credibility for Shares must be a Number",
IF(AND($AM$3, NOT(ISBLANK(U661)), NOT(ISNUMBER(U661))), "Changes to Credibility for Flags must be a Number",
IF(AND($AJ$3, NOT(ISBLANK(V661)), NOT(ISNUMBER(V661))), "Number of Likes must be a Number",
IF(AND($AK$3, NOT(ISBLANK(W661)), NOT(ISNUMBER(W661))), "Number of Disikes must be a Number",
IF(AND($AL$3, NOT(ISBLANK(X661)), NOT(ISNUMBER(X661))), "Number of Shares must be a Number",
IF(AND($AM$3, NOT(ISBLANK(Y661)), NOT(ISNUMBER(Y661))), "Number of Flags must be a Number",
IF(AND($AJ$3, NOT(ISBLANK(V661)), V661&lt;0), "Number of Likes cannot be Negative",
IF(AND($AK$3, NOT(ISBLANK(W661)), W661&lt;0), "Number of Disikes cannot be Negative",
IF(AND($AL$3, NOT(ISBLANK(X661)), X661&lt;0), "Number of Shares cannot be Negative",
IF(AND($AM$3, NOT(ISBLANK(Y661)), Y661&lt;0), "Number of Flags cannot be Negative",
IF(AND(CONCATENATE(Z661:AH661)&lt;&gt;"", Z661=""), "Missing 1st Comment Source Name",
IF(AND(CONCATENATE(Z661:AH661)&lt;&gt;"", AB661=""), "Missing 1st Comment Message",
IF(AND($AJ$3, CONCATENATE(Z661:AH661)&lt;&gt;"", AG661=""), "Missing 1st Comment Likes",
IF(AND($AK$3, CONCATENATE(Z661:AH661)&lt;&gt;"", AH661=""), "Missing 1st Comment Dislikes",
IF(AND(CONCATENATE(Z662:AH662)&lt;&gt;"", Z662=""), "Missing 2nd Comment Source Name",
IF(AND(CONCATENATE(Z662:AH662)&lt;&gt;"", AB662=""), "Missing 2nd Comment Message",
IF(AND($AJ$3, CONCATENATE(Z662:AH662)&lt;&gt;"", AG662=""), "Missing 2nd Comment Likes",
IF(AND($AK$3, CONCATENATE(Z662:AH662)&lt;&gt;"", AH662=""), "Missing 2nd Comment Dislikes",
IF(AND(CONCATENATE(Z663:AH663)&lt;&gt;"", Z663=""), "Missing 3rd Comment Source Name",
IF(AND(CONCATENATE(Z663:AH663)&lt;&gt;"", AB663=""), "Missing 3rd Comment Message",
IF(AND($AJ$3, CONCATENATE(Z663:AH663)&lt;&gt;"", AG663=""), "Missing 3rd Comment Likes",
IF(AND($AK$3, CONCATENATE(Z663:AH663)&lt;&gt;"", AH663=""), "Missing 3rd Comment Dislikes", "Valid"
)))))))))))))))))))))))))))))))))</f>
        <v>Unused</v>
      </c>
      <c r="C661" s="246"/>
      <c r="D661" s="262" t="s">
        <v>1444</v>
      </c>
      <c r="E661" s="263"/>
      <c r="F661" s="246"/>
      <c r="G661" s="246"/>
      <c r="H661" s="249"/>
      <c r="I661" s="263"/>
      <c r="J661" s="246"/>
      <c r="K661" s="246"/>
      <c r="L661" s="249"/>
      <c r="M661" s="265"/>
      <c r="N661" s="319"/>
      <c r="O661" s="320"/>
      <c r="P661" s="320"/>
      <c r="Q661" s="321"/>
      <c r="R661" s="322"/>
      <c r="S661" s="320"/>
      <c r="T661" s="320"/>
      <c r="U661" s="321"/>
      <c r="V661" s="322"/>
      <c r="W661" s="320"/>
      <c r="X661" s="320"/>
      <c r="Y661" s="323"/>
      <c r="Z661" s="271"/>
      <c r="AA661" s="249"/>
      <c r="AB661" s="265"/>
      <c r="AC661" s="246"/>
      <c r="AD661" s="246"/>
      <c r="AE661" s="246"/>
      <c r="AF661" s="249"/>
      <c r="AG661" s="274"/>
      <c r="AH661" s="327"/>
      <c r="AI661" s="56"/>
      <c r="AJ661" s="56"/>
      <c r="AK661" s="56"/>
      <c r="AL661" s="56"/>
      <c r="AM661" s="56"/>
      <c r="AN661" s="56"/>
      <c r="AO661" s="56"/>
      <c r="AP661" s="56"/>
      <c r="AQ661" s="56"/>
    </row>
    <row r="662" ht="22.5" customHeight="1">
      <c r="B662" s="277"/>
      <c r="D662" s="278"/>
      <c r="E662" s="277"/>
      <c r="H662" s="273"/>
      <c r="I662" s="277"/>
      <c r="L662" s="273"/>
      <c r="M662" s="277"/>
      <c r="N662" s="279"/>
      <c r="O662" s="280"/>
      <c r="P662" s="280"/>
      <c r="Q662" s="281"/>
      <c r="R662" s="282"/>
      <c r="S662" s="280"/>
      <c r="T662" s="280"/>
      <c r="U662" s="281"/>
      <c r="V662" s="282"/>
      <c r="W662" s="280"/>
      <c r="X662" s="280"/>
      <c r="Y662" s="283"/>
      <c r="Z662" s="284"/>
      <c r="AA662" s="273"/>
      <c r="AB662" s="272"/>
      <c r="AF662" s="273"/>
      <c r="AG662" s="285"/>
      <c r="AH662" s="325"/>
      <c r="AI662" s="56"/>
      <c r="AJ662" s="56"/>
      <c r="AK662" s="56"/>
      <c r="AL662" s="56"/>
      <c r="AM662" s="56"/>
      <c r="AN662" s="56"/>
      <c r="AO662" s="56"/>
      <c r="AP662" s="56"/>
      <c r="AQ662" s="56"/>
    </row>
    <row r="663" ht="22.5" customHeight="1">
      <c r="B663" s="253"/>
      <c r="C663" s="254"/>
      <c r="D663" s="287"/>
      <c r="E663" s="253"/>
      <c r="F663" s="254"/>
      <c r="G663" s="254"/>
      <c r="H663" s="256"/>
      <c r="I663" s="253"/>
      <c r="J663" s="254"/>
      <c r="K663" s="254"/>
      <c r="L663" s="256"/>
      <c r="M663" s="253"/>
      <c r="N663" s="288"/>
      <c r="O663" s="289"/>
      <c r="P663" s="289"/>
      <c r="Q663" s="290"/>
      <c r="R663" s="291"/>
      <c r="S663" s="289"/>
      <c r="T663" s="289"/>
      <c r="U663" s="290"/>
      <c r="V663" s="291"/>
      <c r="W663" s="289"/>
      <c r="X663" s="289"/>
      <c r="Y663" s="292"/>
      <c r="Z663" s="293"/>
      <c r="AA663" s="256"/>
      <c r="AB663" s="294"/>
      <c r="AC663" s="254"/>
      <c r="AD663" s="254"/>
      <c r="AE663" s="254"/>
      <c r="AF663" s="256"/>
      <c r="AG663" s="295"/>
      <c r="AH663" s="324"/>
      <c r="AI663" s="56"/>
      <c r="AJ663" s="56"/>
      <c r="AK663" s="56"/>
      <c r="AL663" s="56"/>
      <c r="AM663" s="56"/>
      <c r="AN663" s="56"/>
      <c r="AO663" s="56"/>
      <c r="AP663" s="56"/>
      <c r="AQ663" s="56"/>
    </row>
    <row r="664" ht="22.5" customHeight="1">
      <c r="B664" s="261" t="str">
        <f>IF(ISBLANK(D664), "Missing ID",
IF(CONCATENATE(E664:AG666)="", "Unused",
IF(AND(ISBLANK(E664), ISBLANK(I664)), "Missing Headline and Content",
IF(ISBLANK(M664), "Missing Is True",
IF(AND(M664&lt;&gt;"Yes", M664&lt;&gt;"No"), "Is True must be Yes or No",
IF(AND($AJ$3, NOT(ISBLANK(N664)), NOT(ISNUMBER(N664))), "Changes to Followers for Likes must be a Number",
IF(AND($AK$3, NOT(ISBLANK(O664)), NOT(ISNUMBER(O664))), "Changes to Followers for Disikes must be a Number",
IF(AND($AL$3, NOT(ISBLANK(P664)), NOT(ISNUMBER(P664))), "Changes to Followers for Shares must be a Number",
IF(AND($AM$3, NOT(ISBLANK(Q664)), NOT(ISNUMBER(Q664))), "Changes to Followers for Flags must be a Number",
IF(AND($AJ$3, NOT(ISBLANK(R664)), NOT(ISNUMBER(R664))), "Changes to Credibility for Likes must be a Number",
IF(AND($AK$3, NOT(ISBLANK(S664)), NOT(ISNUMBER(S664))), "Changes to Credibility for Disikes must be a Number",
IF(AND($AL$3, NOT(ISBLANK(T664)), NOT(ISNUMBER(T664))), "Changes to Credibility for Shares must be a Number",
IF(AND($AM$3, NOT(ISBLANK(U664)), NOT(ISNUMBER(U664))), "Changes to Credibility for Flags must be a Number",
IF(AND($AJ$3, NOT(ISBLANK(V664)), NOT(ISNUMBER(V664))), "Number of Likes must be a Number",
IF(AND($AK$3, NOT(ISBLANK(W664)), NOT(ISNUMBER(W664))), "Number of Disikes must be a Number",
IF(AND($AL$3, NOT(ISBLANK(X664)), NOT(ISNUMBER(X664))), "Number of Shares must be a Number",
IF(AND($AM$3, NOT(ISBLANK(Y664)), NOT(ISNUMBER(Y664))), "Number of Flags must be a Number",
IF(AND($AJ$3, NOT(ISBLANK(V664)), V664&lt;0), "Number of Likes cannot be Negative",
IF(AND($AK$3, NOT(ISBLANK(W664)), W664&lt;0), "Number of Disikes cannot be Negative",
IF(AND($AL$3, NOT(ISBLANK(X664)), X664&lt;0), "Number of Shares cannot be Negative",
IF(AND($AM$3, NOT(ISBLANK(Y664)), Y664&lt;0), "Number of Flags cannot be Negative",
IF(AND(CONCATENATE(Z664:AH664)&lt;&gt;"", Z664=""), "Missing 1st Comment Source Name",
IF(AND(CONCATENATE(Z664:AH664)&lt;&gt;"", AB664=""), "Missing 1st Comment Message",
IF(AND($AJ$3, CONCATENATE(Z664:AH664)&lt;&gt;"", AG664=""), "Missing 1st Comment Likes",
IF(AND($AK$3, CONCATENATE(Z664:AH664)&lt;&gt;"", AH664=""), "Missing 1st Comment Dislikes",
IF(AND(CONCATENATE(Z665:AH665)&lt;&gt;"", Z665=""), "Missing 2nd Comment Source Name",
IF(AND(CONCATENATE(Z665:AH665)&lt;&gt;"", AB665=""), "Missing 2nd Comment Message",
IF(AND($AJ$3, CONCATENATE(Z665:AH665)&lt;&gt;"", AG665=""), "Missing 2nd Comment Likes",
IF(AND($AK$3, CONCATENATE(Z665:AH665)&lt;&gt;"", AH665=""), "Missing 2nd Comment Dislikes",
IF(AND(CONCATENATE(Z666:AH666)&lt;&gt;"", Z666=""), "Missing 3rd Comment Source Name",
IF(AND(CONCATENATE(Z666:AH666)&lt;&gt;"", AB666=""), "Missing 3rd Comment Message",
IF(AND($AJ$3, CONCATENATE(Z666:AH666)&lt;&gt;"", AG666=""), "Missing 3rd Comment Likes",
IF(AND($AK$3, CONCATENATE(Z666:AH666)&lt;&gt;"", AH666=""), "Missing 3rd Comment Dislikes", "Valid"
)))))))))))))))))))))))))))))))))</f>
        <v>Unused</v>
      </c>
      <c r="C664" s="246"/>
      <c r="D664" s="297" t="s">
        <v>1445</v>
      </c>
      <c r="E664" s="298"/>
      <c r="F664" s="246"/>
      <c r="G664" s="246"/>
      <c r="H664" s="249"/>
      <c r="I664" s="298"/>
      <c r="J664" s="246"/>
      <c r="K664" s="246"/>
      <c r="L664" s="249"/>
      <c r="M664" s="300"/>
      <c r="N664" s="301"/>
      <c r="O664" s="302"/>
      <c r="P664" s="302"/>
      <c r="Q664" s="303"/>
      <c r="R664" s="304"/>
      <c r="S664" s="302"/>
      <c r="T664" s="302"/>
      <c r="U664" s="303"/>
      <c r="V664" s="304"/>
      <c r="W664" s="302"/>
      <c r="X664" s="302"/>
      <c r="Y664" s="305"/>
      <c r="Z664" s="306"/>
      <c r="AA664" s="249"/>
      <c r="AB664" s="300"/>
      <c r="AC664" s="246"/>
      <c r="AD664" s="246"/>
      <c r="AE664" s="246"/>
      <c r="AF664" s="249"/>
      <c r="AG664" s="307"/>
      <c r="AH664" s="326"/>
      <c r="AI664" s="56"/>
      <c r="AJ664" s="56"/>
      <c r="AK664" s="56"/>
      <c r="AL664" s="56"/>
      <c r="AM664" s="56"/>
      <c r="AN664" s="56"/>
      <c r="AO664" s="56"/>
      <c r="AP664" s="56"/>
      <c r="AQ664" s="56"/>
    </row>
    <row r="665" ht="22.5" customHeight="1">
      <c r="B665" s="277"/>
      <c r="D665" s="309"/>
      <c r="E665" s="277"/>
      <c r="H665" s="273"/>
      <c r="I665" s="277"/>
      <c r="L665" s="273"/>
      <c r="M665" s="277"/>
      <c r="N665" s="279"/>
      <c r="O665" s="280"/>
      <c r="P665" s="280"/>
      <c r="Q665" s="281"/>
      <c r="R665" s="282"/>
      <c r="S665" s="280"/>
      <c r="T665" s="280"/>
      <c r="U665" s="281"/>
      <c r="V665" s="282"/>
      <c r="W665" s="280"/>
      <c r="X665" s="280"/>
      <c r="Y665" s="283"/>
      <c r="Z665" s="310"/>
      <c r="AA665" s="273"/>
      <c r="AB665" s="311"/>
      <c r="AF665" s="273"/>
      <c r="AG665" s="312"/>
      <c r="AH665" s="313"/>
      <c r="AI665" s="56"/>
      <c r="AJ665" s="56"/>
      <c r="AK665" s="56"/>
      <c r="AL665" s="56"/>
      <c r="AM665" s="56"/>
      <c r="AN665" s="56"/>
      <c r="AO665" s="56"/>
      <c r="AP665" s="56"/>
      <c r="AQ665" s="56"/>
    </row>
    <row r="666" ht="22.5" customHeight="1">
      <c r="B666" s="253"/>
      <c r="C666" s="254"/>
      <c r="D666" s="314"/>
      <c r="E666" s="253"/>
      <c r="F666" s="254"/>
      <c r="G666" s="254"/>
      <c r="H666" s="256"/>
      <c r="I666" s="253"/>
      <c r="J666" s="254"/>
      <c r="K666" s="254"/>
      <c r="L666" s="256"/>
      <c r="M666" s="253"/>
      <c r="N666" s="288"/>
      <c r="O666" s="289"/>
      <c r="P666" s="289"/>
      <c r="Q666" s="290"/>
      <c r="R666" s="291"/>
      <c r="S666" s="289"/>
      <c r="T666" s="289"/>
      <c r="U666" s="290"/>
      <c r="V666" s="291"/>
      <c r="W666" s="289"/>
      <c r="X666" s="289"/>
      <c r="Y666" s="292"/>
      <c r="Z666" s="315"/>
      <c r="AA666" s="256"/>
      <c r="AB666" s="316"/>
      <c r="AC666" s="254"/>
      <c r="AD666" s="254"/>
      <c r="AE666" s="254"/>
      <c r="AF666" s="256"/>
      <c r="AG666" s="317"/>
      <c r="AH666" s="318"/>
      <c r="AI666" s="56"/>
      <c r="AJ666" s="56"/>
      <c r="AK666" s="56"/>
      <c r="AL666" s="56"/>
      <c r="AM666" s="56"/>
      <c r="AN666" s="56"/>
      <c r="AO666" s="56"/>
      <c r="AP666" s="56"/>
      <c r="AQ666" s="56"/>
    </row>
    <row r="667" ht="22.5" customHeight="1">
      <c r="B667" s="261" t="str">
        <f>IF(ISBLANK(D667), "Missing ID",
IF(CONCATENATE(E667:AG669)="", "Unused",
IF(AND(ISBLANK(E667), ISBLANK(I667)), "Missing Headline and Content",
IF(ISBLANK(M667), "Missing Is True",
IF(AND(M667&lt;&gt;"Yes", M667&lt;&gt;"No"), "Is True must be Yes or No",
IF(AND($AJ$3, NOT(ISBLANK(N667)), NOT(ISNUMBER(N667))), "Changes to Followers for Likes must be a Number",
IF(AND($AK$3, NOT(ISBLANK(O667)), NOT(ISNUMBER(O667))), "Changes to Followers for Disikes must be a Number",
IF(AND($AL$3, NOT(ISBLANK(P667)), NOT(ISNUMBER(P667))), "Changes to Followers for Shares must be a Number",
IF(AND($AM$3, NOT(ISBLANK(Q667)), NOT(ISNUMBER(Q667))), "Changes to Followers for Flags must be a Number",
IF(AND($AJ$3, NOT(ISBLANK(R667)), NOT(ISNUMBER(R667))), "Changes to Credibility for Likes must be a Number",
IF(AND($AK$3, NOT(ISBLANK(S667)), NOT(ISNUMBER(S667))), "Changes to Credibility for Disikes must be a Number",
IF(AND($AL$3, NOT(ISBLANK(T667)), NOT(ISNUMBER(T667))), "Changes to Credibility for Shares must be a Number",
IF(AND($AM$3, NOT(ISBLANK(U667)), NOT(ISNUMBER(U667))), "Changes to Credibility for Flags must be a Number",
IF(AND($AJ$3, NOT(ISBLANK(V667)), NOT(ISNUMBER(V667))), "Number of Likes must be a Number",
IF(AND($AK$3, NOT(ISBLANK(W667)), NOT(ISNUMBER(W667))), "Number of Disikes must be a Number",
IF(AND($AL$3, NOT(ISBLANK(X667)), NOT(ISNUMBER(X667))), "Number of Shares must be a Number",
IF(AND($AM$3, NOT(ISBLANK(Y667)), NOT(ISNUMBER(Y667))), "Number of Flags must be a Number",
IF(AND($AJ$3, NOT(ISBLANK(V667)), V667&lt;0), "Number of Likes cannot be Negative",
IF(AND($AK$3, NOT(ISBLANK(W667)), W667&lt;0), "Number of Disikes cannot be Negative",
IF(AND($AL$3, NOT(ISBLANK(X667)), X667&lt;0), "Number of Shares cannot be Negative",
IF(AND($AM$3, NOT(ISBLANK(Y667)), Y667&lt;0), "Number of Flags cannot be Negative",
IF(AND(CONCATENATE(Z667:AH667)&lt;&gt;"", Z667=""), "Missing 1st Comment Source Name",
IF(AND(CONCATENATE(Z667:AH667)&lt;&gt;"", AB667=""), "Missing 1st Comment Message",
IF(AND($AJ$3, CONCATENATE(Z667:AH667)&lt;&gt;"", AG667=""), "Missing 1st Comment Likes",
IF(AND($AK$3, CONCATENATE(Z667:AH667)&lt;&gt;"", AH667=""), "Missing 1st Comment Dislikes",
IF(AND(CONCATENATE(Z668:AH668)&lt;&gt;"", Z668=""), "Missing 2nd Comment Source Name",
IF(AND(CONCATENATE(Z668:AH668)&lt;&gt;"", AB668=""), "Missing 2nd Comment Message",
IF(AND($AJ$3, CONCATENATE(Z668:AH668)&lt;&gt;"", AG668=""), "Missing 2nd Comment Likes",
IF(AND($AK$3, CONCATENATE(Z668:AH668)&lt;&gt;"", AH668=""), "Missing 2nd Comment Dislikes",
IF(AND(CONCATENATE(Z669:AH669)&lt;&gt;"", Z669=""), "Missing 3rd Comment Source Name",
IF(AND(CONCATENATE(Z669:AH669)&lt;&gt;"", AB669=""), "Missing 3rd Comment Message",
IF(AND($AJ$3, CONCATENATE(Z669:AH669)&lt;&gt;"", AG669=""), "Missing 3rd Comment Likes",
IF(AND($AK$3, CONCATENATE(Z669:AH669)&lt;&gt;"", AH669=""), "Missing 3rd Comment Dislikes", "Valid"
)))))))))))))))))))))))))))))))))</f>
        <v>Unused</v>
      </c>
      <c r="C667" s="246"/>
      <c r="D667" s="262" t="s">
        <v>1446</v>
      </c>
      <c r="E667" s="263"/>
      <c r="F667" s="246"/>
      <c r="G667" s="246"/>
      <c r="H667" s="249"/>
      <c r="I667" s="263"/>
      <c r="J667" s="246"/>
      <c r="K667" s="246"/>
      <c r="L667" s="249"/>
      <c r="M667" s="265"/>
      <c r="N667" s="319"/>
      <c r="O667" s="320"/>
      <c r="P667" s="320"/>
      <c r="Q667" s="321"/>
      <c r="R667" s="322"/>
      <c r="S667" s="320"/>
      <c r="T667" s="320"/>
      <c r="U667" s="321"/>
      <c r="V667" s="322"/>
      <c r="W667" s="320"/>
      <c r="X667" s="320"/>
      <c r="Y667" s="323"/>
      <c r="Z667" s="271"/>
      <c r="AA667" s="249"/>
      <c r="AB667" s="265"/>
      <c r="AC667" s="246"/>
      <c r="AD667" s="246"/>
      <c r="AE667" s="246"/>
      <c r="AF667" s="249"/>
      <c r="AG667" s="274"/>
      <c r="AH667" s="327"/>
      <c r="AI667" s="56"/>
      <c r="AJ667" s="56"/>
      <c r="AK667" s="56"/>
      <c r="AL667" s="56"/>
      <c r="AM667" s="56"/>
      <c r="AN667" s="56"/>
      <c r="AO667" s="56"/>
      <c r="AP667" s="56"/>
      <c r="AQ667" s="56"/>
    </row>
    <row r="668" ht="22.5" customHeight="1">
      <c r="B668" s="277"/>
      <c r="D668" s="278"/>
      <c r="E668" s="277"/>
      <c r="H668" s="273"/>
      <c r="I668" s="277"/>
      <c r="L668" s="273"/>
      <c r="M668" s="277"/>
      <c r="N668" s="279"/>
      <c r="O668" s="280"/>
      <c r="P668" s="280"/>
      <c r="Q668" s="281"/>
      <c r="R668" s="282"/>
      <c r="S668" s="280"/>
      <c r="T668" s="280"/>
      <c r="U668" s="281"/>
      <c r="V668" s="282"/>
      <c r="W668" s="280"/>
      <c r="X668" s="280"/>
      <c r="Y668" s="283"/>
      <c r="Z668" s="284"/>
      <c r="AA668" s="273"/>
      <c r="AB668" s="272"/>
      <c r="AF668" s="273"/>
      <c r="AG668" s="285"/>
      <c r="AH668" s="325"/>
      <c r="AI668" s="56"/>
      <c r="AJ668" s="56"/>
      <c r="AK668" s="56"/>
      <c r="AL668" s="56"/>
      <c r="AM668" s="56"/>
      <c r="AN668" s="56"/>
      <c r="AO668" s="56"/>
      <c r="AP668" s="56"/>
      <c r="AQ668" s="56"/>
    </row>
    <row r="669" ht="22.5" customHeight="1">
      <c r="B669" s="253"/>
      <c r="C669" s="254"/>
      <c r="D669" s="287"/>
      <c r="E669" s="253"/>
      <c r="F669" s="254"/>
      <c r="G669" s="254"/>
      <c r="H669" s="256"/>
      <c r="I669" s="253"/>
      <c r="J669" s="254"/>
      <c r="K669" s="254"/>
      <c r="L669" s="256"/>
      <c r="M669" s="253"/>
      <c r="N669" s="288"/>
      <c r="O669" s="289"/>
      <c r="P669" s="289"/>
      <c r="Q669" s="290"/>
      <c r="R669" s="291"/>
      <c r="S669" s="289"/>
      <c r="T669" s="289"/>
      <c r="U669" s="290"/>
      <c r="V669" s="291"/>
      <c r="W669" s="289"/>
      <c r="X669" s="289"/>
      <c r="Y669" s="292"/>
      <c r="Z669" s="293"/>
      <c r="AA669" s="256"/>
      <c r="AB669" s="294"/>
      <c r="AC669" s="254"/>
      <c r="AD669" s="254"/>
      <c r="AE669" s="254"/>
      <c r="AF669" s="256"/>
      <c r="AG669" s="295"/>
      <c r="AH669" s="324"/>
      <c r="AI669" s="56"/>
      <c r="AJ669" s="56"/>
      <c r="AK669" s="56"/>
      <c r="AL669" s="56"/>
      <c r="AM669" s="56"/>
      <c r="AN669" s="56"/>
      <c r="AO669" s="56"/>
      <c r="AP669" s="56"/>
      <c r="AQ669" s="56"/>
    </row>
    <row r="670" ht="22.5" customHeight="1">
      <c r="B670" s="261" t="str">
        <f>IF(ISBLANK(D670), "Missing ID",
IF(CONCATENATE(E670:AG672)="", "Unused",
IF(AND(ISBLANK(E670), ISBLANK(I670)), "Missing Headline and Content",
IF(ISBLANK(M670), "Missing Is True",
IF(AND(M670&lt;&gt;"Yes", M670&lt;&gt;"No"), "Is True must be Yes or No",
IF(AND($AJ$3, NOT(ISBLANK(N670)), NOT(ISNUMBER(N670))), "Changes to Followers for Likes must be a Number",
IF(AND($AK$3, NOT(ISBLANK(O670)), NOT(ISNUMBER(O670))), "Changes to Followers for Disikes must be a Number",
IF(AND($AL$3, NOT(ISBLANK(P670)), NOT(ISNUMBER(P670))), "Changes to Followers for Shares must be a Number",
IF(AND($AM$3, NOT(ISBLANK(Q670)), NOT(ISNUMBER(Q670))), "Changes to Followers for Flags must be a Number",
IF(AND($AJ$3, NOT(ISBLANK(R670)), NOT(ISNUMBER(R670))), "Changes to Credibility for Likes must be a Number",
IF(AND($AK$3, NOT(ISBLANK(S670)), NOT(ISNUMBER(S670))), "Changes to Credibility for Disikes must be a Number",
IF(AND($AL$3, NOT(ISBLANK(T670)), NOT(ISNUMBER(T670))), "Changes to Credibility for Shares must be a Number",
IF(AND($AM$3, NOT(ISBLANK(U670)), NOT(ISNUMBER(U670))), "Changes to Credibility for Flags must be a Number",
IF(AND($AJ$3, NOT(ISBLANK(V670)), NOT(ISNUMBER(V670))), "Number of Likes must be a Number",
IF(AND($AK$3, NOT(ISBLANK(W670)), NOT(ISNUMBER(W670))), "Number of Disikes must be a Number",
IF(AND($AL$3, NOT(ISBLANK(X670)), NOT(ISNUMBER(X670))), "Number of Shares must be a Number",
IF(AND($AM$3, NOT(ISBLANK(Y670)), NOT(ISNUMBER(Y670))), "Number of Flags must be a Number",
IF(AND($AJ$3, NOT(ISBLANK(V670)), V670&lt;0), "Number of Likes cannot be Negative",
IF(AND($AK$3, NOT(ISBLANK(W670)), W670&lt;0), "Number of Disikes cannot be Negative",
IF(AND($AL$3, NOT(ISBLANK(X670)), X670&lt;0), "Number of Shares cannot be Negative",
IF(AND($AM$3, NOT(ISBLANK(Y670)), Y670&lt;0), "Number of Flags cannot be Negative",
IF(AND(CONCATENATE(Z670:AH670)&lt;&gt;"", Z670=""), "Missing 1st Comment Source Name",
IF(AND(CONCATENATE(Z670:AH670)&lt;&gt;"", AB670=""), "Missing 1st Comment Message",
IF(AND($AJ$3, CONCATENATE(Z670:AH670)&lt;&gt;"", AG670=""), "Missing 1st Comment Likes",
IF(AND($AK$3, CONCATENATE(Z670:AH670)&lt;&gt;"", AH670=""), "Missing 1st Comment Dislikes",
IF(AND(CONCATENATE(Z671:AH671)&lt;&gt;"", Z671=""), "Missing 2nd Comment Source Name",
IF(AND(CONCATENATE(Z671:AH671)&lt;&gt;"", AB671=""), "Missing 2nd Comment Message",
IF(AND($AJ$3, CONCATENATE(Z671:AH671)&lt;&gt;"", AG671=""), "Missing 2nd Comment Likes",
IF(AND($AK$3, CONCATENATE(Z671:AH671)&lt;&gt;"", AH671=""), "Missing 2nd Comment Dislikes",
IF(AND(CONCATENATE(Z672:AH672)&lt;&gt;"", Z672=""), "Missing 3rd Comment Source Name",
IF(AND(CONCATENATE(Z672:AH672)&lt;&gt;"", AB672=""), "Missing 3rd Comment Message",
IF(AND($AJ$3, CONCATENATE(Z672:AH672)&lt;&gt;"", AG672=""), "Missing 3rd Comment Likes",
IF(AND($AK$3, CONCATENATE(Z672:AH672)&lt;&gt;"", AH672=""), "Missing 3rd Comment Dislikes", "Valid"
)))))))))))))))))))))))))))))))))</f>
        <v>Unused</v>
      </c>
      <c r="C670" s="246"/>
      <c r="D670" s="297" t="s">
        <v>1447</v>
      </c>
      <c r="E670" s="298"/>
      <c r="F670" s="246"/>
      <c r="G670" s="246"/>
      <c r="H670" s="249"/>
      <c r="I670" s="298"/>
      <c r="J670" s="246"/>
      <c r="K670" s="246"/>
      <c r="L670" s="249"/>
      <c r="M670" s="300"/>
      <c r="N670" s="301"/>
      <c r="O670" s="302"/>
      <c r="P670" s="302"/>
      <c r="Q670" s="303"/>
      <c r="R670" s="304"/>
      <c r="S670" s="302"/>
      <c r="T670" s="302"/>
      <c r="U670" s="303"/>
      <c r="V670" s="304"/>
      <c r="W670" s="302"/>
      <c r="X670" s="302"/>
      <c r="Y670" s="305"/>
      <c r="Z670" s="306"/>
      <c r="AA670" s="249"/>
      <c r="AB670" s="300"/>
      <c r="AC670" s="246"/>
      <c r="AD670" s="246"/>
      <c r="AE670" s="246"/>
      <c r="AF670" s="249"/>
      <c r="AG670" s="307"/>
      <c r="AH670" s="326"/>
      <c r="AI670" s="56"/>
      <c r="AJ670" s="56"/>
      <c r="AK670" s="56"/>
      <c r="AL670" s="56"/>
      <c r="AM670" s="56"/>
      <c r="AN670" s="56"/>
      <c r="AO670" s="56"/>
      <c r="AP670" s="56"/>
      <c r="AQ670" s="56"/>
    </row>
    <row r="671" ht="22.5" customHeight="1">
      <c r="B671" s="277"/>
      <c r="D671" s="309"/>
      <c r="E671" s="277"/>
      <c r="H671" s="273"/>
      <c r="I671" s="277"/>
      <c r="L671" s="273"/>
      <c r="M671" s="277"/>
      <c r="N671" s="279"/>
      <c r="O671" s="280"/>
      <c r="P671" s="280"/>
      <c r="Q671" s="281"/>
      <c r="R671" s="282"/>
      <c r="S671" s="280"/>
      <c r="T671" s="280"/>
      <c r="U671" s="281"/>
      <c r="V671" s="282"/>
      <c r="W671" s="280"/>
      <c r="X671" s="280"/>
      <c r="Y671" s="283"/>
      <c r="Z671" s="310"/>
      <c r="AA671" s="273"/>
      <c r="AB671" s="311"/>
      <c r="AF671" s="273"/>
      <c r="AG671" s="312"/>
      <c r="AH671" s="313"/>
      <c r="AI671" s="56"/>
      <c r="AJ671" s="56"/>
      <c r="AK671" s="56"/>
      <c r="AL671" s="56"/>
      <c r="AM671" s="56"/>
      <c r="AN671" s="56"/>
      <c r="AO671" s="56"/>
      <c r="AP671" s="56"/>
      <c r="AQ671" s="56"/>
    </row>
    <row r="672" ht="22.5" customHeight="1">
      <c r="B672" s="253"/>
      <c r="C672" s="254"/>
      <c r="D672" s="314"/>
      <c r="E672" s="253"/>
      <c r="F672" s="254"/>
      <c r="G672" s="254"/>
      <c r="H672" s="256"/>
      <c r="I672" s="253"/>
      <c r="J672" s="254"/>
      <c r="K672" s="254"/>
      <c r="L672" s="256"/>
      <c r="M672" s="253"/>
      <c r="N672" s="288"/>
      <c r="O672" s="289"/>
      <c r="P672" s="289"/>
      <c r="Q672" s="290"/>
      <c r="R672" s="291"/>
      <c r="S672" s="289"/>
      <c r="T672" s="289"/>
      <c r="U672" s="290"/>
      <c r="V672" s="291"/>
      <c r="W672" s="289"/>
      <c r="X672" s="289"/>
      <c r="Y672" s="292"/>
      <c r="Z672" s="315"/>
      <c r="AA672" s="256"/>
      <c r="AB672" s="316"/>
      <c r="AC672" s="254"/>
      <c r="AD672" s="254"/>
      <c r="AE672" s="254"/>
      <c r="AF672" s="256"/>
      <c r="AG672" s="317"/>
      <c r="AH672" s="318"/>
      <c r="AI672" s="56"/>
      <c r="AJ672" s="56"/>
      <c r="AK672" s="56"/>
      <c r="AL672" s="56"/>
      <c r="AM672" s="56"/>
      <c r="AN672" s="56"/>
      <c r="AO672" s="56"/>
      <c r="AP672" s="56"/>
      <c r="AQ672" s="56"/>
    </row>
    <row r="673" ht="22.5" customHeight="1">
      <c r="B673" s="261" t="str">
        <f>IF(ISBLANK(D673), "Missing ID",
IF(CONCATENATE(E673:AG675)="", "Unused",
IF(AND(ISBLANK(E673), ISBLANK(I673)), "Missing Headline and Content",
IF(ISBLANK(M673), "Missing Is True",
IF(AND(M673&lt;&gt;"Yes", M673&lt;&gt;"No"), "Is True must be Yes or No",
IF(AND($AJ$3, NOT(ISBLANK(N673)), NOT(ISNUMBER(N673))), "Changes to Followers for Likes must be a Number",
IF(AND($AK$3, NOT(ISBLANK(O673)), NOT(ISNUMBER(O673))), "Changes to Followers for Disikes must be a Number",
IF(AND($AL$3, NOT(ISBLANK(P673)), NOT(ISNUMBER(P673))), "Changes to Followers for Shares must be a Number",
IF(AND($AM$3, NOT(ISBLANK(Q673)), NOT(ISNUMBER(Q673))), "Changes to Followers for Flags must be a Number",
IF(AND($AJ$3, NOT(ISBLANK(R673)), NOT(ISNUMBER(R673))), "Changes to Credibility for Likes must be a Number",
IF(AND($AK$3, NOT(ISBLANK(S673)), NOT(ISNUMBER(S673))), "Changes to Credibility for Disikes must be a Number",
IF(AND($AL$3, NOT(ISBLANK(T673)), NOT(ISNUMBER(T673))), "Changes to Credibility for Shares must be a Number",
IF(AND($AM$3, NOT(ISBLANK(U673)), NOT(ISNUMBER(U673))), "Changes to Credibility for Flags must be a Number",
IF(AND($AJ$3, NOT(ISBLANK(V673)), NOT(ISNUMBER(V673))), "Number of Likes must be a Number",
IF(AND($AK$3, NOT(ISBLANK(W673)), NOT(ISNUMBER(W673))), "Number of Disikes must be a Number",
IF(AND($AL$3, NOT(ISBLANK(X673)), NOT(ISNUMBER(X673))), "Number of Shares must be a Number",
IF(AND($AM$3, NOT(ISBLANK(Y673)), NOT(ISNUMBER(Y673))), "Number of Flags must be a Number",
IF(AND($AJ$3, NOT(ISBLANK(V673)), V673&lt;0), "Number of Likes cannot be Negative",
IF(AND($AK$3, NOT(ISBLANK(W673)), W673&lt;0), "Number of Disikes cannot be Negative",
IF(AND($AL$3, NOT(ISBLANK(X673)), X673&lt;0), "Number of Shares cannot be Negative",
IF(AND($AM$3, NOT(ISBLANK(Y673)), Y673&lt;0), "Number of Flags cannot be Negative",
IF(AND(CONCATENATE(Z673:AH673)&lt;&gt;"", Z673=""), "Missing 1st Comment Source Name",
IF(AND(CONCATENATE(Z673:AH673)&lt;&gt;"", AB673=""), "Missing 1st Comment Message",
IF(AND($AJ$3, CONCATENATE(Z673:AH673)&lt;&gt;"", AG673=""), "Missing 1st Comment Likes",
IF(AND($AK$3, CONCATENATE(Z673:AH673)&lt;&gt;"", AH673=""), "Missing 1st Comment Dislikes",
IF(AND(CONCATENATE(Z674:AH674)&lt;&gt;"", Z674=""), "Missing 2nd Comment Source Name",
IF(AND(CONCATENATE(Z674:AH674)&lt;&gt;"", AB674=""), "Missing 2nd Comment Message",
IF(AND($AJ$3, CONCATENATE(Z674:AH674)&lt;&gt;"", AG674=""), "Missing 2nd Comment Likes",
IF(AND($AK$3, CONCATENATE(Z674:AH674)&lt;&gt;"", AH674=""), "Missing 2nd Comment Dislikes",
IF(AND(CONCATENATE(Z675:AH675)&lt;&gt;"", Z675=""), "Missing 3rd Comment Source Name",
IF(AND(CONCATENATE(Z675:AH675)&lt;&gt;"", AB675=""), "Missing 3rd Comment Message",
IF(AND($AJ$3, CONCATENATE(Z675:AH675)&lt;&gt;"", AG675=""), "Missing 3rd Comment Likes",
IF(AND($AK$3, CONCATENATE(Z675:AH675)&lt;&gt;"", AH675=""), "Missing 3rd Comment Dislikes", "Valid"
)))))))))))))))))))))))))))))))))</f>
        <v>Unused</v>
      </c>
      <c r="C673" s="246"/>
      <c r="D673" s="262" t="s">
        <v>1448</v>
      </c>
      <c r="E673" s="263"/>
      <c r="F673" s="246"/>
      <c r="G673" s="246"/>
      <c r="H673" s="249"/>
      <c r="I673" s="263"/>
      <c r="J673" s="246"/>
      <c r="K673" s="246"/>
      <c r="L673" s="249"/>
      <c r="M673" s="265"/>
      <c r="N673" s="319"/>
      <c r="O673" s="320"/>
      <c r="P673" s="320"/>
      <c r="Q673" s="321"/>
      <c r="R673" s="322"/>
      <c r="S673" s="320"/>
      <c r="T673" s="320"/>
      <c r="U673" s="321"/>
      <c r="V673" s="322"/>
      <c r="W673" s="320"/>
      <c r="X673" s="320"/>
      <c r="Y673" s="323"/>
      <c r="Z673" s="271"/>
      <c r="AA673" s="249"/>
      <c r="AB673" s="265"/>
      <c r="AC673" s="246"/>
      <c r="AD673" s="246"/>
      <c r="AE673" s="246"/>
      <c r="AF673" s="249"/>
      <c r="AG673" s="274"/>
      <c r="AH673" s="327"/>
      <c r="AI673" s="56"/>
      <c r="AJ673" s="56"/>
      <c r="AK673" s="56"/>
      <c r="AL673" s="56"/>
      <c r="AM673" s="56"/>
      <c r="AN673" s="56"/>
      <c r="AO673" s="56"/>
      <c r="AP673" s="56"/>
      <c r="AQ673" s="56"/>
    </row>
    <row r="674" ht="22.5" customHeight="1">
      <c r="B674" s="277"/>
      <c r="D674" s="278"/>
      <c r="E674" s="277"/>
      <c r="H674" s="273"/>
      <c r="I674" s="277"/>
      <c r="L674" s="273"/>
      <c r="M674" s="277"/>
      <c r="N674" s="279"/>
      <c r="O674" s="280"/>
      <c r="P674" s="280"/>
      <c r="Q674" s="281"/>
      <c r="R674" s="282"/>
      <c r="S674" s="280"/>
      <c r="T674" s="280"/>
      <c r="U674" s="281"/>
      <c r="V674" s="282"/>
      <c r="W674" s="280"/>
      <c r="X674" s="280"/>
      <c r="Y674" s="283"/>
      <c r="Z674" s="284"/>
      <c r="AA674" s="273"/>
      <c r="AB674" s="272"/>
      <c r="AF674" s="273"/>
      <c r="AG674" s="285"/>
      <c r="AH674" s="325"/>
      <c r="AI674" s="56"/>
      <c r="AJ674" s="56"/>
      <c r="AK674" s="56"/>
      <c r="AL674" s="56"/>
      <c r="AM674" s="56"/>
      <c r="AN674" s="56"/>
      <c r="AO674" s="56"/>
      <c r="AP674" s="56"/>
      <c r="AQ674" s="56"/>
    </row>
    <row r="675" ht="22.5" customHeight="1">
      <c r="B675" s="253"/>
      <c r="C675" s="254"/>
      <c r="D675" s="287"/>
      <c r="E675" s="253"/>
      <c r="F675" s="254"/>
      <c r="G675" s="254"/>
      <c r="H675" s="256"/>
      <c r="I675" s="253"/>
      <c r="J675" s="254"/>
      <c r="K675" s="254"/>
      <c r="L675" s="256"/>
      <c r="M675" s="253"/>
      <c r="N675" s="288"/>
      <c r="O675" s="289"/>
      <c r="P675" s="289"/>
      <c r="Q675" s="290"/>
      <c r="R675" s="291"/>
      <c r="S675" s="289"/>
      <c r="T675" s="289"/>
      <c r="U675" s="290"/>
      <c r="V675" s="291"/>
      <c r="W675" s="289"/>
      <c r="X675" s="289"/>
      <c r="Y675" s="292"/>
      <c r="Z675" s="293"/>
      <c r="AA675" s="256"/>
      <c r="AB675" s="294"/>
      <c r="AC675" s="254"/>
      <c r="AD675" s="254"/>
      <c r="AE675" s="254"/>
      <c r="AF675" s="256"/>
      <c r="AG675" s="295"/>
      <c r="AH675" s="324"/>
      <c r="AI675" s="56"/>
      <c r="AJ675" s="56"/>
      <c r="AK675" s="56"/>
      <c r="AL675" s="56"/>
      <c r="AM675" s="56"/>
      <c r="AN675" s="56"/>
      <c r="AO675" s="56"/>
      <c r="AP675" s="56"/>
      <c r="AQ675" s="56"/>
    </row>
    <row r="676" ht="22.5" customHeight="1">
      <c r="B676" s="261" t="str">
        <f>IF(ISBLANK(D676), "Missing ID",
IF(CONCATENATE(E676:AG678)="", "Unused",
IF(AND(ISBLANK(E676), ISBLANK(I676)), "Missing Headline and Content",
IF(ISBLANK(M676), "Missing Is True",
IF(AND(M676&lt;&gt;"Yes", M676&lt;&gt;"No"), "Is True must be Yes or No",
IF(AND($AJ$3, NOT(ISBLANK(N676)), NOT(ISNUMBER(N676))), "Changes to Followers for Likes must be a Number",
IF(AND($AK$3, NOT(ISBLANK(O676)), NOT(ISNUMBER(O676))), "Changes to Followers for Disikes must be a Number",
IF(AND($AL$3, NOT(ISBLANK(P676)), NOT(ISNUMBER(P676))), "Changes to Followers for Shares must be a Number",
IF(AND($AM$3, NOT(ISBLANK(Q676)), NOT(ISNUMBER(Q676))), "Changes to Followers for Flags must be a Number",
IF(AND($AJ$3, NOT(ISBLANK(R676)), NOT(ISNUMBER(R676))), "Changes to Credibility for Likes must be a Number",
IF(AND($AK$3, NOT(ISBLANK(S676)), NOT(ISNUMBER(S676))), "Changes to Credibility for Disikes must be a Number",
IF(AND($AL$3, NOT(ISBLANK(T676)), NOT(ISNUMBER(T676))), "Changes to Credibility for Shares must be a Number",
IF(AND($AM$3, NOT(ISBLANK(U676)), NOT(ISNUMBER(U676))), "Changes to Credibility for Flags must be a Number",
IF(AND($AJ$3, NOT(ISBLANK(V676)), NOT(ISNUMBER(V676))), "Number of Likes must be a Number",
IF(AND($AK$3, NOT(ISBLANK(W676)), NOT(ISNUMBER(W676))), "Number of Disikes must be a Number",
IF(AND($AL$3, NOT(ISBLANK(X676)), NOT(ISNUMBER(X676))), "Number of Shares must be a Number",
IF(AND($AM$3, NOT(ISBLANK(Y676)), NOT(ISNUMBER(Y676))), "Number of Flags must be a Number",
IF(AND($AJ$3, NOT(ISBLANK(V676)), V676&lt;0), "Number of Likes cannot be Negative",
IF(AND($AK$3, NOT(ISBLANK(W676)), W676&lt;0), "Number of Disikes cannot be Negative",
IF(AND($AL$3, NOT(ISBLANK(X676)), X676&lt;0), "Number of Shares cannot be Negative",
IF(AND($AM$3, NOT(ISBLANK(Y676)), Y676&lt;0), "Number of Flags cannot be Negative",
IF(AND(CONCATENATE(Z676:AH676)&lt;&gt;"", Z676=""), "Missing 1st Comment Source Name",
IF(AND(CONCATENATE(Z676:AH676)&lt;&gt;"", AB676=""), "Missing 1st Comment Message",
IF(AND($AJ$3, CONCATENATE(Z676:AH676)&lt;&gt;"", AG676=""), "Missing 1st Comment Likes",
IF(AND($AK$3, CONCATENATE(Z676:AH676)&lt;&gt;"", AH676=""), "Missing 1st Comment Dislikes",
IF(AND(CONCATENATE(Z677:AH677)&lt;&gt;"", Z677=""), "Missing 2nd Comment Source Name",
IF(AND(CONCATENATE(Z677:AH677)&lt;&gt;"", AB677=""), "Missing 2nd Comment Message",
IF(AND($AJ$3, CONCATENATE(Z677:AH677)&lt;&gt;"", AG677=""), "Missing 2nd Comment Likes",
IF(AND($AK$3, CONCATENATE(Z677:AH677)&lt;&gt;"", AH677=""), "Missing 2nd Comment Dislikes",
IF(AND(CONCATENATE(Z678:AH678)&lt;&gt;"", Z678=""), "Missing 3rd Comment Source Name",
IF(AND(CONCATENATE(Z678:AH678)&lt;&gt;"", AB678=""), "Missing 3rd Comment Message",
IF(AND($AJ$3, CONCATENATE(Z678:AH678)&lt;&gt;"", AG678=""), "Missing 3rd Comment Likes",
IF(AND($AK$3, CONCATENATE(Z678:AH678)&lt;&gt;"", AH678=""), "Missing 3rd Comment Dislikes", "Valid"
)))))))))))))))))))))))))))))))))</f>
        <v>Unused</v>
      </c>
      <c r="C676" s="246"/>
      <c r="D676" s="297" t="s">
        <v>1449</v>
      </c>
      <c r="E676" s="298"/>
      <c r="F676" s="246"/>
      <c r="G676" s="246"/>
      <c r="H676" s="249"/>
      <c r="I676" s="298"/>
      <c r="J676" s="246"/>
      <c r="K676" s="246"/>
      <c r="L676" s="249"/>
      <c r="M676" s="300"/>
      <c r="N676" s="301"/>
      <c r="O676" s="302"/>
      <c r="P676" s="302"/>
      <c r="Q676" s="303"/>
      <c r="R676" s="304"/>
      <c r="S676" s="302"/>
      <c r="T676" s="302"/>
      <c r="U676" s="303"/>
      <c r="V676" s="304"/>
      <c r="W676" s="302"/>
      <c r="X676" s="302"/>
      <c r="Y676" s="305"/>
      <c r="Z676" s="306"/>
      <c r="AA676" s="249"/>
      <c r="AB676" s="300"/>
      <c r="AC676" s="246"/>
      <c r="AD676" s="246"/>
      <c r="AE676" s="246"/>
      <c r="AF676" s="249"/>
      <c r="AG676" s="307"/>
      <c r="AH676" s="326"/>
      <c r="AI676" s="56"/>
      <c r="AJ676" s="56"/>
      <c r="AK676" s="56"/>
      <c r="AL676" s="56"/>
      <c r="AM676" s="56"/>
      <c r="AN676" s="56"/>
      <c r="AO676" s="56"/>
      <c r="AP676" s="56"/>
      <c r="AQ676" s="56"/>
    </row>
    <row r="677" ht="22.5" customHeight="1">
      <c r="B677" s="277"/>
      <c r="D677" s="309"/>
      <c r="E677" s="277"/>
      <c r="H677" s="273"/>
      <c r="I677" s="277"/>
      <c r="L677" s="273"/>
      <c r="M677" s="277"/>
      <c r="N677" s="279"/>
      <c r="O677" s="280"/>
      <c r="P677" s="280"/>
      <c r="Q677" s="281"/>
      <c r="R677" s="282"/>
      <c r="S677" s="280"/>
      <c r="T677" s="280"/>
      <c r="U677" s="281"/>
      <c r="V677" s="282"/>
      <c r="W677" s="280"/>
      <c r="X677" s="280"/>
      <c r="Y677" s="283"/>
      <c r="Z677" s="310"/>
      <c r="AA677" s="273"/>
      <c r="AB677" s="311"/>
      <c r="AF677" s="273"/>
      <c r="AG677" s="312"/>
      <c r="AH677" s="313"/>
      <c r="AI677" s="56"/>
      <c r="AJ677" s="56"/>
      <c r="AK677" s="56"/>
      <c r="AL677" s="56"/>
      <c r="AM677" s="56"/>
      <c r="AN677" s="56"/>
      <c r="AO677" s="56"/>
      <c r="AP677" s="56"/>
      <c r="AQ677" s="56"/>
    </row>
    <row r="678" ht="22.5" customHeight="1">
      <c r="B678" s="253"/>
      <c r="C678" s="254"/>
      <c r="D678" s="314"/>
      <c r="E678" s="253"/>
      <c r="F678" s="254"/>
      <c r="G678" s="254"/>
      <c r="H678" s="256"/>
      <c r="I678" s="253"/>
      <c r="J678" s="254"/>
      <c r="K678" s="254"/>
      <c r="L678" s="256"/>
      <c r="M678" s="253"/>
      <c r="N678" s="288"/>
      <c r="O678" s="289"/>
      <c r="P678" s="289"/>
      <c r="Q678" s="290"/>
      <c r="R678" s="291"/>
      <c r="S678" s="289"/>
      <c r="T678" s="289"/>
      <c r="U678" s="290"/>
      <c r="V678" s="291"/>
      <c r="W678" s="289"/>
      <c r="X678" s="289"/>
      <c r="Y678" s="292"/>
      <c r="Z678" s="315"/>
      <c r="AA678" s="256"/>
      <c r="AB678" s="316"/>
      <c r="AC678" s="254"/>
      <c r="AD678" s="254"/>
      <c r="AE678" s="254"/>
      <c r="AF678" s="256"/>
      <c r="AG678" s="317"/>
      <c r="AH678" s="318"/>
      <c r="AI678" s="56"/>
      <c r="AJ678" s="56"/>
      <c r="AK678" s="56"/>
      <c r="AL678" s="56"/>
      <c r="AM678" s="56"/>
      <c r="AN678" s="56"/>
      <c r="AO678" s="56"/>
      <c r="AP678" s="56"/>
      <c r="AQ678" s="56"/>
    </row>
    <row r="679" ht="22.5" customHeight="1">
      <c r="B679" s="261" t="str">
        <f>IF(ISBLANK(D679), "Missing ID",
IF(CONCATENATE(E679:AG681)="", "Unused",
IF(AND(ISBLANK(E679), ISBLANK(I679)), "Missing Headline and Content",
IF(ISBLANK(M679), "Missing Is True",
IF(AND(M679&lt;&gt;"Yes", M679&lt;&gt;"No"), "Is True must be Yes or No",
IF(AND($AJ$3, NOT(ISBLANK(N679)), NOT(ISNUMBER(N679))), "Changes to Followers for Likes must be a Number",
IF(AND($AK$3, NOT(ISBLANK(O679)), NOT(ISNUMBER(O679))), "Changes to Followers for Disikes must be a Number",
IF(AND($AL$3, NOT(ISBLANK(P679)), NOT(ISNUMBER(P679))), "Changes to Followers for Shares must be a Number",
IF(AND($AM$3, NOT(ISBLANK(Q679)), NOT(ISNUMBER(Q679))), "Changes to Followers for Flags must be a Number",
IF(AND($AJ$3, NOT(ISBLANK(R679)), NOT(ISNUMBER(R679))), "Changes to Credibility for Likes must be a Number",
IF(AND($AK$3, NOT(ISBLANK(S679)), NOT(ISNUMBER(S679))), "Changes to Credibility for Disikes must be a Number",
IF(AND($AL$3, NOT(ISBLANK(T679)), NOT(ISNUMBER(T679))), "Changes to Credibility for Shares must be a Number",
IF(AND($AM$3, NOT(ISBLANK(U679)), NOT(ISNUMBER(U679))), "Changes to Credibility for Flags must be a Number",
IF(AND($AJ$3, NOT(ISBLANK(V679)), NOT(ISNUMBER(V679))), "Number of Likes must be a Number",
IF(AND($AK$3, NOT(ISBLANK(W679)), NOT(ISNUMBER(W679))), "Number of Disikes must be a Number",
IF(AND($AL$3, NOT(ISBLANK(X679)), NOT(ISNUMBER(X679))), "Number of Shares must be a Number",
IF(AND($AM$3, NOT(ISBLANK(Y679)), NOT(ISNUMBER(Y679))), "Number of Flags must be a Number",
IF(AND($AJ$3, NOT(ISBLANK(V679)), V679&lt;0), "Number of Likes cannot be Negative",
IF(AND($AK$3, NOT(ISBLANK(W679)), W679&lt;0), "Number of Disikes cannot be Negative",
IF(AND($AL$3, NOT(ISBLANK(X679)), X679&lt;0), "Number of Shares cannot be Negative",
IF(AND($AM$3, NOT(ISBLANK(Y679)), Y679&lt;0), "Number of Flags cannot be Negative",
IF(AND(CONCATENATE(Z679:AH679)&lt;&gt;"", Z679=""), "Missing 1st Comment Source Name",
IF(AND(CONCATENATE(Z679:AH679)&lt;&gt;"", AB679=""), "Missing 1st Comment Message",
IF(AND($AJ$3, CONCATENATE(Z679:AH679)&lt;&gt;"", AG679=""), "Missing 1st Comment Likes",
IF(AND($AK$3, CONCATENATE(Z679:AH679)&lt;&gt;"", AH679=""), "Missing 1st Comment Dislikes",
IF(AND(CONCATENATE(Z680:AH680)&lt;&gt;"", Z680=""), "Missing 2nd Comment Source Name",
IF(AND(CONCATENATE(Z680:AH680)&lt;&gt;"", AB680=""), "Missing 2nd Comment Message",
IF(AND($AJ$3, CONCATENATE(Z680:AH680)&lt;&gt;"", AG680=""), "Missing 2nd Comment Likes",
IF(AND($AK$3, CONCATENATE(Z680:AH680)&lt;&gt;"", AH680=""), "Missing 2nd Comment Dislikes",
IF(AND(CONCATENATE(Z681:AH681)&lt;&gt;"", Z681=""), "Missing 3rd Comment Source Name",
IF(AND(CONCATENATE(Z681:AH681)&lt;&gt;"", AB681=""), "Missing 3rd Comment Message",
IF(AND($AJ$3, CONCATENATE(Z681:AH681)&lt;&gt;"", AG681=""), "Missing 3rd Comment Likes",
IF(AND($AK$3, CONCATENATE(Z681:AH681)&lt;&gt;"", AH681=""), "Missing 3rd Comment Dislikes", "Valid"
)))))))))))))))))))))))))))))))))</f>
        <v>Unused</v>
      </c>
      <c r="C679" s="246"/>
      <c r="D679" s="262" t="s">
        <v>1450</v>
      </c>
      <c r="E679" s="263"/>
      <c r="F679" s="246"/>
      <c r="G679" s="246"/>
      <c r="H679" s="249"/>
      <c r="I679" s="263"/>
      <c r="J679" s="246"/>
      <c r="K679" s="246"/>
      <c r="L679" s="249"/>
      <c r="M679" s="265"/>
      <c r="N679" s="319"/>
      <c r="O679" s="320"/>
      <c r="P679" s="320"/>
      <c r="Q679" s="321"/>
      <c r="R679" s="322"/>
      <c r="S679" s="320"/>
      <c r="T679" s="320"/>
      <c r="U679" s="321"/>
      <c r="V679" s="322"/>
      <c r="W679" s="320"/>
      <c r="X679" s="320"/>
      <c r="Y679" s="323"/>
      <c r="Z679" s="271"/>
      <c r="AA679" s="249"/>
      <c r="AB679" s="265"/>
      <c r="AC679" s="246"/>
      <c r="AD679" s="246"/>
      <c r="AE679" s="246"/>
      <c r="AF679" s="249"/>
      <c r="AG679" s="274"/>
      <c r="AH679" s="327"/>
      <c r="AI679" s="56"/>
      <c r="AJ679" s="56"/>
      <c r="AK679" s="56"/>
      <c r="AL679" s="56"/>
      <c r="AM679" s="56"/>
      <c r="AN679" s="56"/>
      <c r="AO679" s="56"/>
      <c r="AP679" s="56"/>
      <c r="AQ679" s="56"/>
    </row>
    <row r="680" ht="22.5" customHeight="1">
      <c r="B680" s="277"/>
      <c r="D680" s="278"/>
      <c r="E680" s="277"/>
      <c r="H680" s="273"/>
      <c r="I680" s="277"/>
      <c r="L680" s="273"/>
      <c r="M680" s="277"/>
      <c r="N680" s="279"/>
      <c r="O680" s="280"/>
      <c r="P680" s="280"/>
      <c r="Q680" s="281"/>
      <c r="R680" s="282"/>
      <c r="S680" s="280"/>
      <c r="T680" s="280"/>
      <c r="U680" s="281"/>
      <c r="V680" s="282"/>
      <c r="W680" s="280"/>
      <c r="X680" s="280"/>
      <c r="Y680" s="283"/>
      <c r="Z680" s="284"/>
      <c r="AA680" s="273"/>
      <c r="AB680" s="272"/>
      <c r="AF680" s="273"/>
      <c r="AG680" s="285"/>
      <c r="AH680" s="325"/>
      <c r="AI680" s="56"/>
      <c r="AJ680" s="56"/>
      <c r="AK680" s="56"/>
      <c r="AL680" s="56"/>
      <c r="AM680" s="56"/>
      <c r="AN680" s="56"/>
      <c r="AO680" s="56"/>
      <c r="AP680" s="56"/>
      <c r="AQ680" s="56"/>
    </row>
    <row r="681" ht="22.5" customHeight="1">
      <c r="B681" s="253"/>
      <c r="C681" s="254"/>
      <c r="D681" s="287"/>
      <c r="E681" s="253"/>
      <c r="F681" s="254"/>
      <c r="G681" s="254"/>
      <c r="H681" s="256"/>
      <c r="I681" s="253"/>
      <c r="J681" s="254"/>
      <c r="K681" s="254"/>
      <c r="L681" s="256"/>
      <c r="M681" s="253"/>
      <c r="N681" s="288"/>
      <c r="O681" s="289"/>
      <c r="P681" s="289"/>
      <c r="Q681" s="290"/>
      <c r="R681" s="291"/>
      <c r="S681" s="289"/>
      <c r="T681" s="289"/>
      <c r="U681" s="290"/>
      <c r="V681" s="291"/>
      <c r="W681" s="289"/>
      <c r="X681" s="289"/>
      <c r="Y681" s="292"/>
      <c r="Z681" s="293"/>
      <c r="AA681" s="256"/>
      <c r="AB681" s="294"/>
      <c r="AC681" s="254"/>
      <c r="AD681" s="254"/>
      <c r="AE681" s="254"/>
      <c r="AF681" s="256"/>
      <c r="AG681" s="295"/>
      <c r="AH681" s="324"/>
      <c r="AI681" s="56"/>
      <c r="AJ681" s="56"/>
      <c r="AK681" s="56"/>
      <c r="AL681" s="56"/>
      <c r="AM681" s="56"/>
      <c r="AN681" s="56"/>
      <c r="AO681" s="56"/>
      <c r="AP681" s="56"/>
      <c r="AQ681" s="56"/>
    </row>
    <row r="682" ht="22.5" customHeight="1">
      <c r="B682" s="261" t="str">
        <f>IF(ISBLANK(D682), "Missing ID",
IF(CONCATENATE(E682:AG684)="", "Unused",
IF(AND(ISBLANK(E682), ISBLANK(I682)), "Missing Headline and Content",
IF(ISBLANK(M682), "Missing Is True",
IF(AND(M682&lt;&gt;"Yes", M682&lt;&gt;"No"), "Is True must be Yes or No",
IF(AND($AJ$3, NOT(ISBLANK(N682)), NOT(ISNUMBER(N682))), "Changes to Followers for Likes must be a Number",
IF(AND($AK$3, NOT(ISBLANK(O682)), NOT(ISNUMBER(O682))), "Changes to Followers for Disikes must be a Number",
IF(AND($AL$3, NOT(ISBLANK(P682)), NOT(ISNUMBER(P682))), "Changes to Followers for Shares must be a Number",
IF(AND($AM$3, NOT(ISBLANK(Q682)), NOT(ISNUMBER(Q682))), "Changes to Followers for Flags must be a Number",
IF(AND($AJ$3, NOT(ISBLANK(R682)), NOT(ISNUMBER(R682))), "Changes to Credibility for Likes must be a Number",
IF(AND($AK$3, NOT(ISBLANK(S682)), NOT(ISNUMBER(S682))), "Changes to Credibility for Disikes must be a Number",
IF(AND($AL$3, NOT(ISBLANK(T682)), NOT(ISNUMBER(T682))), "Changes to Credibility for Shares must be a Number",
IF(AND($AM$3, NOT(ISBLANK(U682)), NOT(ISNUMBER(U682))), "Changes to Credibility for Flags must be a Number",
IF(AND($AJ$3, NOT(ISBLANK(V682)), NOT(ISNUMBER(V682))), "Number of Likes must be a Number",
IF(AND($AK$3, NOT(ISBLANK(W682)), NOT(ISNUMBER(W682))), "Number of Disikes must be a Number",
IF(AND($AL$3, NOT(ISBLANK(X682)), NOT(ISNUMBER(X682))), "Number of Shares must be a Number",
IF(AND($AM$3, NOT(ISBLANK(Y682)), NOT(ISNUMBER(Y682))), "Number of Flags must be a Number",
IF(AND($AJ$3, NOT(ISBLANK(V682)), V682&lt;0), "Number of Likes cannot be Negative",
IF(AND($AK$3, NOT(ISBLANK(W682)), W682&lt;0), "Number of Disikes cannot be Negative",
IF(AND($AL$3, NOT(ISBLANK(X682)), X682&lt;0), "Number of Shares cannot be Negative",
IF(AND($AM$3, NOT(ISBLANK(Y682)), Y682&lt;0), "Number of Flags cannot be Negative",
IF(AND(CONCATENATE(Z682:AH682)&lt;&gt;"", Z682=""), "Missing 1st Comment Source Name",
IF(AND(CONCATENATE(Z682:AH682)&lt;&gt;"", AB682=""), "Missing 1st Comment Message",
IF(AND($AJ$3, CONCATENATE(Z682:AH682)&lt;&gt;"", AG682=""), "Missing 1st Comment Likes",
IF(AND($AK$3, CONCATENATE(Z682:AH682)&lt;&gt;"", AH682=""), "Missing 1st Comment Dislikes",
IF(AND(CONCATENATE(Z683:AH683)&lt;&gt;"", Z683=""), "Missing 2nd Comment Source Name",
IF(AND(CONCATENATE(Z683:AH683)&lt;&gt;"", AB683=""), "Missing 2nd Comment Message",
IF(AND($AJ$3, CONCATENATE(Z683:AH683)&lt;&gt;"", AG683=""), "Missing 2nd Comment Likes",
IF(AND($AK$3, CONCATENATE(Z683:AH683)&lt;&gt;"", AH683=""), "Missing 2nd Comment Dislikes",
IF(AND(CONCATENATE(Z684:AH684)&lt;&gt;"", Z684=""), "Missing 3rd Comment Source Name",
IF(AND(CONCATENATE(Z684:AH684)&lt;&gt;"", AB684=""), "Missing 3rd Comment Message",
IF(AND($AJ$3, CONCATENATE(Z684:AH684)&lt;&gt;"", AG684=""), "Missing 3rd Comment Likes",
IF(AND($AK$3, CONCATENATE(Z684:AH684)&lt;&gt;"", AH684=""), "Missing 3rd Comment Dislikes", "Valid"
)))))))))))))))))))))))))))))))))</f>
        <v>Unused</v>
      </c>
      <c r="C682" s="246"/>
      <c r="D682" s="297" t="s">
        <v>1451</v>
      </c>
      <c r="E682" s="298"/>
      <c r="F682" s="246"/>
      <c r="G682" s="246"/>
      <c r="H682" s="249"/>
      <c r="I682" s="298"/>
      <c r="J682" s="246"/>
      <c r="K682" s="246"/>
      <c r="L682" s="249"/>
      <c r="M682" s="300"/>
      <c r="N682" s="301"/>
      <c r="O682" s="302"/>
      <c r="P682" s="302"/>
      <c r="Q682" s="303"/>
      <c r="R682" s="304"/>
      <c r="S682" s="302"/>
      <c r="T682" s="302"/>
      <c r="U682" s="303"/>
      <c r="V682" s="304"/>
      <c r="W682" s="302"/>
      <c r="X682" s="302"/>
      <c r="Y682" s="305"/>
      <c r="Z682" s="306"/>
      <c r="AA682" s="249"/>
      <c r="AB682" s="300"/>
      <c r="AC682" s="246"/>
      <c r="AD682" s="246"/>
      <c r="AE682" s="246"/>
      <c r="AF682" s="249"/>
      <c r="AG682" s="307"/>
      <c r="AH682" s="326"/>
      <c r="AI682" s="56"/>
      <c r="AJ682" s="56"/>
      <c r="AK682" s="56"/>
      <c r="AL682" s="56"/>
      <c r="AM682" s="56"/>
      <c r="AN682" s="56"/>
      <c r="AO682" s="56"/>
      <c r="AP682" s="56"/>
      <c r="AQ682" s="56"/>
    </row>
    <row r="683" ht="22.5" customHeight="1">
      <c r="B683" s="277"/>
      <c r="D683" s="309"/>
      <c r="E683" s="277"/>
      <c r="H683" s="273"/>
      <c r="I683" s="277"/>
      <c r="L683" s="273"/>
      <c r="M683" s="277"/>
      <c r="N683" s="279"/>
      <c r="O683" s="280"/>
      <c r="P683" s="280"/>
      <c r="Q683" s="281"/>
      <c r="R683" s="282"/>
      <c r="S683" s="280"/>
      <c r="T683" s="280"/>
      <c r="U683" s="281"/>
      <c r="V683" s="282"/>
      <c r="W683" s="280"/>
      <c r="X683" s="280"/>
      <c r="Y683" s="283"/>
      <c r="Z683" s="310"/>
      <c r="AA683" s="273"/>
      <c r="AB683" s="311"/>
      <c r="AF683" s="273"/>
      <c r="AG683" s="312"/>
      <c r="AH683" s="313"/>
      <c r="AI683" s="56"/>
      <c r="AJ683" s="56"/>
      <c r="AK683" s="56"/>
      <c r="AL683" s="56"/>
      <c r="AM683" s="56"/>
      <c r="AN683" s="56"/>
      <c r="AO683" s="56"/>
      <c r="AP683" s="56"/>
      <c r="AQ683" s="56"/>
    </row>
    <row r="684" ht="22.5" customHeight="1">
      <c r="B684" s="253"/>
      <c r="C684" s="254"/>
      <c r="D684" s="314"/>
      <c r="E684" s="253"/>
      <c r="F684" s="254"/>
      <c r="G684" s="254"/>
      <c r="H684" s="256"/>
      <c r="I684" s="253"/>
      <c r="J684" s="254"/>
      <c r="K684" s="254"/>
      <c r="L684" s="256"/>
      <c r="M684" s="253"/>
      <c r="N684" s="288"/>
      <c r="O684" s="289"/>
      <c r="P684" s="289"/>
      <c r="Q684" s="290"/>
      <c r="R684" s="291"/>
      <c r="S684" s="289"/>
      <c r="T684" s="289"/>
      <c r="U684" s="290"/>
      <c r="V684" s="291"/>
      <c r="W684" s="289"/>
      <c r="X684" s="289"/>
      <c r="Y684" s="292"/>
      <c r="Z684" s="315"/>
      <c r="AA684" s="256"/>
      <c r="AB684" s="316"/>
      <c r="AC684" s="254"/>
      <c r="AD684" s="254"/>
      <c r="AE684" s="254"/>
      <c r="AF684" s="256"/>
      <c r="AG684" s="317"/>
      <c r="AH684" s="318"/>
      <c r="AI684" s="56"/>
      <c r="AJ684" s="56"/>
      <c r="AK684" s="56"/>
      <c r="AL684" s="56"/>
      <c r="AM684" s="56"/>
      <c r="AN684" s="56"/>
      <c r="AO684" s="56"/>
      <c r="AP684" s="56"/>
      <c r="AQ684" s="56"/>
    </row>
    <row r="685" ht="22.5" customHeight="1">
      <c r="B685" s="261" t="str">
        <f>IF(ISBLANK(D685), "Missing ID",
IF(CONCATENATE(E685:AG687)="", "Unused",
IF(AND(ISBLANK(E685), ISBLANK(I685)), "Missing Headline and Content",
IF(ISBLANK(M685), "Missing Is True",
IF(AND(M685&lt;&gt;"Yes", M685&lt;&gt;"No"), "Is True must be Yes or No",
IF(AND($AJ$3, NOT(ISBLANK(N685)), NOT(ISNUMBER(N685))), "Changes to Followers for Likes must be a Number",
IF(AND($AK$3, NOT(ISBLANK(O685)), NOT(ISNUMBER(O685))), "Changes to Followers for Disikes must be a Number",
IF(AND($AL$3, NOT(ISBLANK(P685)), NOT(ISNUMBER(P685))), "Changes to Followers for Shares must be a Number",
IF(AND($AM$3, NOT(ISBLANK(Q685)), NOT(ISNUMBER(Q685))), "Changes to Followers for Flags must be a Number",
IF(AND($AJ$3, NOT(ISBLANK(R685)), NOT(ISNUMBER(R685))), "Changes to Credibility for Likes must be a Number",
IF(AND($AK$3, NOT(ISBLANK(S685)), NOT(ISNUMBER(S685))), "Changes to Credibility for Disikes must be a Number",
IF(AND($AL$3, NOT(ISBLANK(T685)), NOT(ISNUMBER(T685))), "Changes to Credibility for Shares must be a Number",
IF(AND($AM$3, NOT(ISBLANK(U685)), NOT(ISNUMBER(U685))), "Changes to Credibility for Flags must be a Number",
IF(AND($AJ$3, NOT(ISBLANK(V685)), NOT(ISNUMBER(V685))), "Number of Likes must be a Number",
IF(AND($AK$3, NOT(ISBLANK(W685)), NOT(ISNUMBER(W685))), "Number of Disikes must be a Number",
IF(AND($AL$3, NOT(ISBLANK(X685)), NOT(ISNUMBER(X685))), "Number of Shares must be a Number",
IF(AND($AM$3, NOT(ISBLANK(Y685)), NOT(ISNUMBER(Y685))), "Number of Flags must be a Number",
IF(AND($AJ$3, NOT(ISBLANK(V685)), V685&lt;0), "Number of Likes cannot be Negative",
IF(AND($AK$3, NOT(ISBLANK(W685)), W685&lt;0), "Number of Disikes cannot be Negative",
IF(AND($AL$3, NOT(ISBLANK(X685)), X685&lt;0), "Number of Shares cannot be Negative",
IF(AND($AM$3, NOT(ISBLANK(Y685)), Y685&lt;0), "Number of Flags cannot be Negative",
IF(AND(CONCATENATE(Z685:AH685)&lt;&gt;"", Z685=""), "Missing 1st Comment Source Name",
IF(AND(CONCATENATE(Z685:AH685)&lt;&gt;"", AB685=""), "Missing 1st Comment Message",
IF(AND($AJ$3, CONCATENATE(Z685:AH685)&lt;&gt;"", AG685=""), "Missing 1st Comment Likes",
IF(AND($AK$3, CONCATENATE(Z685:AH685)&lt;&gt;"", AH685=""), "Missing 1st Comment Dislikes",
IF(AND(CONCATENATE(Z686:AH686)&lt;&gt;"", Z686=""), "Missing 2nd Comment Source Name",
IF(AND(CONCATENATE(Z686:AH686)&lt;&gt;"", AB686=""), "Missing 2nd Comment Message",
IF(AND($AJ$3, CONCATENATE(Z686:AH686)&lt;&gt;"", AG686=""), "Missing 2nd Comment Likes",
IF(AND($AK$3, CONCATENATE(Z686:AH686)&lt;&gt;"", AH686=""), "Missing 2nd Comment Dislikes",
IF(AND(CONCATENATE(Z687:AH687)&lt;&gt;"", Z687=""), "Missing 3rd Comment Source Name",
IF(AND(CONCATENATE(Z687:AH687)&lt;&gt;"", AB687=""), "Missing 3rd Comment Message",
IF(AND($AJ$3, CONCATENATE(Z687:AH687)&lt;&gt;"", AG687=""), "Missing 3rd Comment Likes",
IF(AND($AK$3, CONCATENATE(Z687:AH687)&lt;&gt;"", AH687=""), "Missing 3rd Comment Dislikes", "Valid"
)))))))))))))))))))))))))))))))))</f>
        <v>Unused</v>
      </c>
      <c r="C685" s="246"/>
      <c r="D685" s="262" t="s">
        <v>1452</v>
      </c>
      <c r="E685" s="263"/>
      <c r="F685" s="246"/>
      <c r="G685" s="246"/>
      <c r="H685" s="249"/>
      <c r="I685" s="263"/>
      <c r="J685" s="246"/>
      <c r="K685" s="246"/>
      <c r="L685" s="249"/>
      <c r="M685" s="265"/>
      <c r="N685" s="319"/>
      <c r="O685" s="320"/>
      <c r="P685" s="320"/>
      <c r="Q685" s="321"/>
      <c r="R685" s="322"/>
      <c r="S685" s="320"/>
      <c r="T685" s="320"/>
      <c r="U685" s="321"/>
      <c r="V685" s="322"/>
      <c r="W685" s="320"/>
      <c r="X685" s="320"/>
      <c r="Y685" s="323"/>
      <c r="Z685" s="271"/>
      <c r="AA685" s="249"/>
      <c r="AB685" s="265"/>
      <c r="AC685" s="246"/>
      <c r="AD685" s="246"/>
      <c r="AE685" s="246"/>
      <c r="AF685" s="249"/>
      <c r="AG685" s="274"/>
      <c r="AH685" s="327"/>
      <c r="AI685" s="56"/>
      <c r="AJ685" s="56"/>
      <c r="AK685" s="56"/>
      <c r="AL685" s="56"/>
      <c r="AM685" s="56"/>
      <c r="AN685" s="56"/>
      <c r="AO685" s="56"/>
      <c r="AP685" s="56"/>
      <c r="AQ685" s="56"/>
    </row>
    <row r="686" ht="22.5" customHeight="1">
      <c r="B686" s="277"/>
      <c r="D686" s="278"/>
      <c r="E686" s="277"/>
      <c r="H686" s="273"/>
      <c r="I686" s="277"/>
      <c r="L686" s="273"/>
      <c r="M686" s="277"/>
      <c r="N686" s="279"/>
      <c r="O686" s="280"/>
      <c r="P686" s="280"/>
      <c r="Q686" s="281"/>
      <c r="R686" s="282"/>
      <c r="S686" s="280"/>
      <c r="T686" s="280"/>
      <c r="U686" s="281"/>
      <c r="V686" s="282"/>
      <c r="W686" s="280"/>
      <c r="X686" s="280"/>
      <c r="Y686" s="283"/>
      <c r="Z686" s="284"/>
      <c r="AA686" s="273"/>
      <c r="AB686" s="272"/>
      <c r="AF686" s="273"/>
      <c r="AG686" s="285"/>
      <c r="AH686" s="325"/>
      <c r="AI686" s="56"/>
      <c r="AJ686" s="56"/>
      <c r="AK686" s="56"/>
      <c r="AL686" s="56"/>
      <c r="AM686" s="56"/>
      <c r="AN686" s="56"/>
      <c r="AO686" s="56"/>
      <c r="AP686" s="56"/>
      <c r="AQ686" s="56"/>
    </row>
    <row r="687" ht="22.5" customHeight="1">
      <c r="B687" s="253"/>
      <c r="C687" s="254"/>
      <c r="D687" s="287"/>
      <c r="E687" s="253"/>
      <c r="F687" s="254"/>
      <c r="G687" s="254"/>
      <c r="H687" s="256"/>
      <c r="I687" s="253"/>
      <c r="J687" s="254"/>
      <c r="K687" s="254"/>
      <c r="L687" s="256"/>
      <c r="M687" s="253"/>
      <c r="N687" s="288"/>
      <c r="O687" s="289"/>
      <c r="P687" s="289"/>
      <c r="Q687" s="290"/>
      <c r="R687" s="291"/>
      <c r="S687" s="289"/>
      <c r="T687" s="289"/>
      <c r="U687" s="290"/>
      <c r="V687" s="291"/>
      <c r="W687" s="289"/>
      <c r="X687" s="289"/>
      <c r="Y687" s="292"/>
      <c r="Z687" s="293"/>
      <c r="AA687" s="256"/>
      <c r="AB687" s="294"/>
      <c r="AC687" s="254"/>
      <c r="AD687" s="254"/>
      <c r="AE687" s="254"/>
      <c r="AF687" s="256"/>
      <c r="AG687" s="295"/>
      <c r="AH687" s="324"/>
      <c r="AI687" s="56"/>
      <c r="AJ687" s="56"/>
      <c r="AK687" s="56"/>
      <c r="AL687" s="56"/>
      <c r="AM687" s="56"/>
      <c r="AN687" s="56"/>
      <c r="AO687" s="56"/>
      <c r="AP687" s="56"/>
      <c r="AQ687" s="56"/>
    </row>
    <row r="688" ht="22.5" customHeight="1">
      <c r="B688" s="261" t="str">
        <f>IF(ISBLANK(D688), "Missing ID",
IF(CONCATENATE(E688:AG690)="", "Unused",
IF(AND(ISBLANK(E688), ISBLANK(I688)), "Missing Headline and Content",
IF(ISBLANK(M688), "Missing Is True",
IF(AND(M688&lt;&gt;"Yes", M688&lt;&gt;"No"), "Is True must be Yes or No",
IF(AND($AJ$3, NOT(ISBLANK(N688)), NOT(ISNUMBER(N688))), "Changes to Followers for Likes must be a Number",
IF(AND($AK$3, NOT(ISBLANK(O688)), NOT(ISNUMBER(O688))), "Changes to Followers for Disikes must be a Number",
IF(AND($AL$3, NOT(ISBLANK(P688)), NOT(ISNUMBER(P688))), "Changes to Followers for Shares must be a Number",
IF(AND($AM$3, NOT(ISBLANK(Q688)), NOT(ISNUMBER(Q688))), "Changes to Followers for Flags must be a Number",
IF(AND($AJ$3, NOT(ISBLANK(R688)), NOT(ISNUMBER(R688))), "Changes to Credibility for Likes must be a Number",
IF(AND($AK$3, NOT(ISBLANK(S688)), NOT(ISNUMBER(S688))), "Changes to Credibility for Disikes must be a Number",
IF(AND($AL$3, NOT(ISBLANK(T688)), NOT(ISNUMBER(T688))), "Changes to Credibility for Shares must be a Number",
IF(AND($AM$3, NOT(ISBLANK(U688)), NOT(ISNUMBER(U688))), "Changes to Credibility for Flags must be a Number",
IF(AND($AJ$3, NOT(ISBLANK(V688)), NOT(ISNUMBER(V688))), "Number of Likes must be a Number",
IF(AND($AK$3, NOT(ISBLANK(W688)), NOT(ISNUMBER(W688))), "Number of Disikes must be a Number",
IF(AND($AL$3, NOT(ISBLANK(X688)), NOT(ISNUMBER(X688))), "Number of Shares must be a Number",
IF(AND($AM$3, NOT(ISBLANK(Y688)), NOT(ISNUMBER(Y688))), "Number of Flags must be a Number",
IF(AND($AJ$3, NOT(ISBLANK(V688)), V688&lt;0), "Number of Likes cannot be Negative",
IF(AND($AK$3, NOT(ISBLANK(W688)), W688&lt;0), "Number of Disikes cannot be Negative",
IF(AND($AL$3, NOT(ISBLANK(X688)), X688&lt;0), "Number of Shares cannot be Negative",
IF(AND($AM$3, NOT(ISBLANK(Y688)), Y688&lt;0), "Number of Flags cannot be Negative",
IF(AND(CONCATENATE(Z688:AH688)&lt;&gt;"", Z688=""), "Missing 1st Comment Source Name",
IF(AND(CONCATENATE(Z688:AH688)&lt;&gt;"", AB688=""), "Missing 1st Comment Message",
IF(AND($AJ$3, CONCATENATE(Z688:AH688)&lt;&gt;"", AG688=""), "Missing 1st Comment Likes",
IF(AND($AK$3, CONCATENATE(Z688:AH688)&lt;&gt;"", AH688=""), "Missing 1st Comment Dislikes",
IF(AND(CONCATENATE(Z689:AH689)&lt;&gt;"", Z689=""), "Missing 2nd Comment Source Name",
IF(AND(CONCATENATE(Z689:AH689)&lt;&gt;"", AB689=""), "Missing 2nd Comment Message",
IF(AND($AJ$3, CONCATENATE(Z689:AH689)&lt;&gt;"", AG689=""), "Missing 2nd Comment Likes",
IF(AND($AK$3, CONCATENATE(Z689:AH689)&lt;&gt;"", AH689=""), "Missing 2nd Comment Dislikes",
IF(AND(CONCATENATE(Z690:AH690)&lt;&gt;"", Z690=""), "Missing 3rd Comment Source Name",
IF(AND(CONCATENATE(Z690:AH690)&lt;&gt;"", AB690=""), "Missing 3rd Comment Message",
IF(AND($AJ$3, CONCATENATE(Z690:AH690)&lt;&gt;"", AG690=""), "Missing 3rd Comment Likes",
IF(AND($AK$3, CONCATENATE(Z690:AH690)&lt;&gt;"", AH690=""), "Missing 3rd Comment Dislikes", "Valid"
)))))))))))))))))))))))))))))))))</f>
        <v>Unused</v>
      </c>
      <c r="C688" s="246"/>
      <c r="D688" s="297" t="s">
        <v>1453</v>
      </c>
      <c r="E688" s="298"/>
      <c r="F688" s="246"/>
      <c r="G688" s="246"/>
      <c r="H688" s="249"/>
      <c r="I688" s="298"/>
      <c r="J688" s="246"/>
      <c r="K688" s="246"/>
      <c r="L688" s="249"/>
      <c r="M688" s="300"/>
      <c r="N688" s="301"/>
      <c r="O688" s="302"/>
      <c r="P688" s="302"/>
      <c r="Q688" s="303"/>
      <c r="R688" s="304"/>
      <c r="S688" s="302"/>
      <c r="T688" s="302"/>
      <c r="U688" s="303"/>
      <c r="V688" s="304"/>
      <c r="W688" s="302"/>
      <c r="X688" s="302"/>
      <c r="Y688" s="305"/>
      <c r="Z688" s="306"/>
      <c r="AA688" s="249"/>
      <c r="AB688" s="300"/>
      <c r="AC688" s="246"/>
      <c r="AD688" s="246"/>
      <c r="AE688" s="246"/>
      <c r="AF688" s="249"/>
      <c r="AG688" s="307"/>
      <c r="AH688" s="326"/>
      <c r="AI688" s="56"/>
      <c r="AJ688" s="56"/>
      <c r="AK688" s="56"/>
      <c r="AL688" s="56"/>
      <c r="AM688" s="56"/>
      <c r="AN688" s="56"/>
      <c r="AO688" s="56"/>
      <c r="AP688" s="56"/>
      <c r="AQ688" s="56"/>
    </row>
    <row r="689" ht="22.5" customHeight="1">
      <c r="B689" s="277"/>
      <c r="D689" s="309"/>
      <c r="E689" s="277"/>
      <c r="H689" s="273"/>
      <c r="I689" s="277"/>
      <c r="L689" s="273"/>
      <c r="M689" s="277"/>
      <c r="N689" s="279"/>
      <c r="O689" s="280"/>
      <c r="P689" s="280"/>
      <c r="Q689" s="281"/>
      <c r="R689" s="282"/>
      <c r="S689" s="280"/>
      <c r="T689" s="280"/>
      <c r="U689" s="281"/>
      <c r="V689" s="282"/>
      <c r="W689" s="280"/>
      <c r="X689" s="280"/>
      <c r="Y689" s="283"/>
      <c r="Z689" s="310"/>
      <c r="AA689" s="273"/>
      <c r="AB689" s="311"/>
      <c r="AF689" s="273"/>
      <c r="AG689" s="312"/>
      <c r="AH689" s="313"/>
      <c r="AI689" s="56"/>
      <c r="AJ689" s="56"/>
      <c r="AK689" s="56"/>
      <c r="AL689" s="56"/>
      <c r="AM689" s="56"/>
      <c r="AN689" s="56"/>
      <c r="AO689" s="56"/>
      <c r="AP689" s="56"/>
      <c r="AQ689" s="56"/>
    </row>
    <row r="690" ht="22.5" customHeight="1">
      <c r="B690" s="253"/>
      <c r="C690" s="254"/>
      <c r="D690" s="314"/>
      <c r="E690" s="253"/>
      <c r="F690" s="254"/>
      <c r="G690" s="254"/>
      <c r="H690" s="256"/>
      <c r="I690" s="253"/>
      <c r="J690" s="254"/>
      <c r="K690" s="254"/>
      <c r="L690" s="256"/>
      <c r="M690" s="253"/>
      <c r="N690" s="288"/>
      <c r="O690" s="289"/>
      <c r="P690" s="289"/>
      <c r="Q690" s="290"/>
      <c r="R690" s="291"/>
      <c r="S690" s="289"/>
      <c r="T690" s="289"/>
      <c r="U690" s="290"/>
      <c r="V690" s="291"/>
      <c r="W690" s="289"/>
      <c r="X690" s="289"/>
      <c r="Y690" s="292"/>
      <c r="Z690" s="315"/>
      <c r="AA690" s="256"/>
      <c r="AB690" s="316"/>
      <c r="AC690" s="254"/>
      <c r="AD690" s="254"/>
      <c r="AE690" s="254"/>
      <c r="AF690" s="256"/>
      <c r="AG690" s="317"/>
      <c r="AH690" s="318"/>
      <c r="AI690" s="56"/>
      <c r="AJ690" s="56"/>
      <c r="AK690" s="56"/>
      <c r="AL690" s="56"/>
      <c r="AM690" s="56"/>
      <c r="AN690" s="56"/>
      <c r="AO690" s="56"/>
      <c r="AP690" s="56"/>
      <c r="AQ690" s="56"/>
    </row>
    <row r="691" ht="22.5" customHeight="1">
      <c r="B691" s="261" t="str">
        <f>IF(ISBLANK(D691), "Missing ID",
IF(CONCATENATE(E691:AG693)="", "Unused",
IF(AND(ISBLANK(E691), ISBLANK(I691)), "Missing Headline and Content",
IF(ISBLANK(M691), "Missing Is True",
IF(AND(M691&lt;&gt;"Yes", M691&lt;&gt;"No"), "Is True must be Yes or No",
IF(AND($AJ$3, NOT(ISBLANK(N691)), NOT(ISNUMBER(N691))), "Changes to Followers for Likes must be a Number",
IF(AND($AK$3, NOT(ISBLANK(O691)), NOT(ISNUMBER(O691))), "Changes to Followers for Disikes must be a Number",
IF(AND($AL$3, NOT(ISBLANK(P691)), NOT(ISNUMBER(P691))), "Changes to Followers for Shares must be a Number",
IF(AND($AM$3, NOT(ISBLANK(Q691)), NOT(ISNUMBER(Q691))), "Changes to Followers for Flags must be a Number",
IF(AND($AJ$3, NOT(ISBLANK(R691)), NOT(ISNUMBER(R691))), "Changes to Credibility for Likes must be a Number",
IF(AND($AK$3, NOT(ISBLANK(S691)), NOT(ISNUMBER(S691))), "Changes to Credibility for Disikes must be a Number",
IF(AND($AL$3, NOT(ISBLANK(T691)), NOT(ISNUMBER(T691))), "Changes to Credibility for Shares must be a Number",
IF(AND($AM$3, NOT(ISBLANK(U691)), NOT(ISNUMBER(U691))), "Changes to Credibility for Flags must be a Number",
IF(AND($AJ$3, NOT(ISBLANK(V691)), NOT(ISNUMBER(V691))), "Number of Likes must be a Number",
IF(AND($AK$3, NOT(ISBLANK(W691)), NOT(ISNUMBER(W691))), "Number of Disikes must be a Number",
IF(AND($AL$3, NOT(ISBLANK(X691)), NOT(ISNUMBER(X691))), "Number of Shares must be a Number",
IF(AND($AM$3, NOT(ISBLANK(Y691)), NOT(ISNUMBER(Y691))), "Number of Flags must be a Number",
IF(AND($AJ$3, NOT(ISBLANK(V691)), V691&lt;0), "Number of Likes cannot be Negative",
IF(AND($AK$3, NOT(ISBLANK(W691)), W691&lt;0), "Number of Disikes cannot be Negative",
IF(AND($AL$3, NOT(ISBLANK(X691)), X691&lt;0), "Number of Shares cannot be Negative",
IF(AND($AM$3, NOT(ISBLANK(Y691)), Y691&lt;0), "Number of Flags cannot be Negative",
IF(AND(CONCATENATE(Z691:AH691)&lt;&gt;"", Z691=""), "Missing 1st Comment Source Name",
IF(AND(CONCATENATE(Z691:AH691)&lt;&gt;"", AB691=""), "Missing 1st Comment Message",
IF(AND($AJ$3, CONCATENATE(Z691:AH691)&lt;&gt;"", AG691=""), "Missing 1st Comment Likes",
IF(AND($AK$3, CONCATENATE(Z691:AH691)&lt;&gt;"", AH691=""), "Missing 1st Comment Dislikes",
IF(AND(CONCATENATE(Z692:AH692)&lt;&gt;"", Z692=""), "Missing 2nd Comment Source Name",
IF(AND(CONCATENATE(Z692:AH692)&lt;&gt;"", AB692=""), "Missing 2nd Comment Message",
IF(AND($AJ$3, CONCATENATE(Z692:AH692)&lt;&gt;"", AG692=""), "Missing 2nd Comment Likes",
IF(AND($AK$3, CONCATENATE(Z692:AH692)&lt;&gt;"", AH692=""), "Missing 2nd Comment Dislikes",
IF(AND(CONCATENATE(Z693:AH693)&lt;&gt;"", Z693=""), "Missing 3rd Comment Source Name",
IF(AND(CONCATENATE(Z693:AH693)&lt;&gt;"", AB693=""), "Missing 3rd Comment Message",
IF(AND($AJ$3, CONCATENATE(Z693:AH693)&lt;&gt;"", AG693=""), "Missing 3rd Comment Likes",
IF(AND($AK$3, CONCATENATE(Z693:AH693)&lt;&gt;"", AH693=""), "Missing 3rd Comment Dislikes", "Valid"
)))))))))))))))))))))))))))))))))</f>
        <v>Unused</v>
      </c>
      <c r="C691" s="246"/>
      <c r="D691" s="262" t="s">
        <v>1454</v>
      </c>
      <c r="E691" s="263"/>
      <c r="F691" s="246"/>
      <c r="G691" s="246"/>
      <c r="H691" s="249"/>
      <c r="I691" s="263"/>
      <c r="J691" s="246"/>
      <c r="K691" s="246"/>
      <c r="L691" s="249"/>
      <c r="M691" s="265"/>
      <c r="N691" s="319"/>
      <c r="O691" s="320"/>
      <c r="P691" s="320"/>
      <c r="Q691" s="321"/>
      <c r="R691" s="322"/>
      <c r="S691" s="320"/>
      <c r="T691" s="320"/>
      <c r="U691" s="321"/>
      <c r="V691" s="322"/>
      <c r="W691" s="320"/>
      <c r="X691" s="320"/>
      <c r="Y691" s="323"/>
      <c r="Z691" s="271"/>
      <c r="AA691" s="249"/>
      <c r="AB691" s="265"/>
      <c r="AC691" s="246"/>
      <c r="AD691" s="246"/>
      <c r="AE691" s="246"/>
      <c r="AF691" s="249"/>
      <c r="AG691" s="274"/>
      <c r="AH691" s="327"/>
      <c r="AI691" s="56"/>
      <c r="AJ691" s="56"/>
      <c r="AK691" s="56"/>
      <c r="AL691" s="56"/>
      <c r="AM691" s="56"/>
      <c r="AN691" s="56"/>
      <c r="AO691" s="56"/>
      <c r="AP691" s="56"/>
      <c r="AQ691" s="56"/>
    </row>
    <row r="692" ht="22.5" customHeight="1">
      <c r="B692" s="277"/>
      <c r="D692" s="278"/>
      <c r="E692" s="277"/>
      <c r="H692" s="273"/>
      <c r="I692" s="277"/>
      <c r="L692" s="273"/>
      <c r="M692" s="277"/>
      <c r="N692" s="279"/>
      <c r="O692" s="280"/>
      <c r="P692" s="280"/>
      <c r="Q692" s="281"/>
      <c r="R692" s="282"/>
      <c r="S692" s="280"/>
      <c r="T692" s="280"/>
      <c r="U692" s="281"/>
      <c r="V692" s="282"/>
      <c r="W692" s="280"/>
      <c r="X692" s="280"/>
      <c r="Y692" s="283"/>
      <c r="Z692" s="284"/>
      <c r="AA692" s="273"/>
      <c r="AB692" s="272"/>
      <c r="AF692" s="273"/>
      <c r="AG692" s="285"/>
      <c r="AH692" s="325"/>
      <c r="AI692" s="56"/>
      <c r="AJ692" s="56"/>
      <c r="AK692" s="56"/>
      <c r="AL692" s="56"/>
      <c r="AM692" s="56"/>
      <c r="AN692" s="56"/>
      <c r="AO692" s="56"/>
      <c r="AP692" s="56"/>
      <c r="AQ692" s="56"/>
    </row>
    <row r="693" ht="22.5" customHeight="1">
      <c r="B693" s="253"/>
      <c r="C693" s="254"/>
      <c r="D693" s="287"/>
      <c r="E693" s="253"/>
      <c r="F693" s="254"/>
      <c r="G693" s="254"/>
      <c r="H693" s="256"/>
      <c r="I693" s="253"/>
      <c r="J693" s="254"/>
      <c r="K693" s="254"/>
      <c r="L693" s="256"/>
      <c r="M693" s="253"/>
      <c r="N693" s="288"/>
      <c r="O693" s="289"/>
      <c r="P693" s="289"/>
      <c r="Q693" s="290"/>
      <c r="R693" s="291"/>
      <c r="S693" s="289"/>
      <c r="T693" s="289"/>
      <c r="U693" s="290"/>
      <c r="V693" s="291"/>
      <c r="W693" s="289"/>
      <c r="X693" s="289"/>
      <c r="Y693" s="292"/>
      <c r="Z693" s="293"/>
      <c r="AA693" s="256"/>
      <c r="AB693" s="294"/>
      <c r="AC693" s="254"/>
      <c r="AD693" s="254"/>
      <c r="AE693" s="254"/>
      <c r="AF693" s="256"/>
      <c r="AG693" s="295"/>
      <c r="AH693" s="324"/>
      <c r="AI693" s="56"/>
      <c r="AJ693" s="56"/>
      <c r="AK693" s="56"/>
      <c r="AL693" s="56"/>
      <c r="AM693" s="56"/>
      <c r="AN693" s="56"/>
      <c r="AO693" s="56"/>
      <c r="AP693" s="56"/>
      <c r="AQ693" s="56"/>
    </row>
    <row r="694" ht="22.5" customHeight="1">
      <c r="B694" s="261" t="str">
        <f>IF(ISBLANK(D694), "Missing ID",
IF(CONCATENATE(E694:AG696)="", "Unused",
IF(AND(ISBLANK(E694), ISBLANK(I694)), "Missing Headline and Content",
IF(ISBLANK(M694), "Missing Is True",
IF(AND(M694&lt;&gt;"Yes", M694&lt;&gt;"No"), "Is True must be Yes or No",
IF(AND($AJ$3, NOT(ISBLANK(N694)), NOT(ISNUMBER(N694))), "Changes to Followers for Likes must be a Number",
IF(AND($AK$3, NOT(ISBLANK(O694)), NOT(ISNUMBER(O694))), "Changes to Followers for Disikes must be a Number",
IF(AND($AL$3, NOT(ISBLANK(P694)), NOT(ISNUMBER(P694))), "Changes to Followers for Shares must be a Number",
IF(AND($AM$3, NOT(ISBLANK(Q694)), NOT(ISNUMBER(Q694))), "Changes to Followers for Flags must be a Number",
IF(AND($AJ$3, NOT(ISBLANK(R694)), NOT(ISNUMBER(R694))), "Changes to Credibility for Likes must be a Number",
IF(AND($AK$3, NOT(ISBLANK(S694)), NOT(ISNUMBER(S694))), "Changes to Credibility for Disikes must be a Number",
IF(AND($AL$3, NOT(ISBLANK(T694)), NOT(ISNUMBER(T694))), "Changes to Credibility for Shares must be a Number",
IF(AND($AM$3, NOT(ISBLANK(U694)), NOT(ISNUMBER(U694))), "Changes to Credibility for Flags must be a Number",
IF(AND($AJ$3, NOT(ISBLANK(V694)), NOT(ISNUMBER(V694))), "Number of Likes must be a Number",
IF(AND($AK$3, NOT(ISBLANK(W694)), NOT(ISNUMBER(W694))), "Number of Disikes must be a Number",
IF(AND($AL$3, NOT(ISBLANK(X694)), NOT(ISNUMBER(X694))), "Number of Shares must be a Number",
IF(AND($AM$3, NOT(ISBLANK(Y694)), NOT(ISNUMBER(Y694))), "Number of Flags must be a Number",
IF(AND($AJ$3, NOT(ISBLANK(V694)), V694&lt;0), "Number of Likes cannot be Negative",
IF(AND($AK$3, NOT(ISBLANK(W694)), W694&lt;0), "Number of Disikes cannot be Negative",
IF(AND($AL$3, NOT(ISBLANK(X694)), X694&lt;0), "Number of Shares cannot be Negative",
IF(AND($AM$3, NOT(ISBLANK(Y694)), Y694&lt;0), "Number of Flags cannot be Negative",
IF(AND(CONCATENATE(Z694:AH694)&lt;&gt;"", Z694=""), "Missing 1st Comment Source Name",
IF(AND(CONCATENATE(Z694:AH694)&lt;&gt;"", AB694=""), "Missing 1st Comment Message",
IF(AND($AJ$3, CONCATENATE(Z694:AH694)&lt;&gt;"", AG694=""), "Missing 1st Comment Likes",
IF(AND($AK$3, CONCATENATE(Z694:AH694)&lt;&gt;"", AH694=""), "Missing 1st Comment Dislikes",
IF(AND(CONCATENATE(Z695:AH695)&lt;&gt;"", Z695=""), "Missing 2nd Comment Source Name",
IF(AND(CONCATENATE(Z695:AH695)&lt;&gt;"", AB695=""), "Missing 2nd Comment Message",
IF(AND($AJ$3, CONCATENATE(Z695:AH695)&lt;&gt;"", AG695=""), "Missing 2nd Comment Likes",
IF(AND($AK$3, CONCATENATE(Z695:AH695)&lt;&gt;"", AH695=""), "Missing 2nd Comment Dislikes",
IF(AND(CONCATENATE(Z696:AH696)&lt;&gt;"", Z696=""), "Missing 3rd Comment Source Name",
IF(AND(CONCATENATE(Z696:AH696)&lt;&gt;"", AB696=""), "Missing 3rd Comment Message",
IF(AND($AJ$3, CONCATENATE(Z696:AH696)&lt;&gt;"", AG696=""), "Missing 3rd Comment Likes",
IF(AND($AK$3, CONCATENATE(Z696:AH696)&lt;&gt;"", AH696=""), "Missing 3rd Comment Dislikes", "Valid"
)))))))))))))))))))))))))))))))))</f>
        <v>Unused</v>
      </c>
      <c r="C694" s="246"/>
      <c r="D694" s="297" t="s">
        <v>1455</v>
      </c>
      <c r="E694" s="298"/>
      <c r="F694" s="246"/>
      <c r="G694" s="246"/>
      <c r="H694" s="249"/>
      <c r="I694" s="298"/>
      <c r="J694" s="246"/>
      <c r="K694" s="246"/>
      <c r="L694" s="249"/>
      <c r="M694" s="300"/>
      <c r="N694" s="301"/>
      <c r="O694" s="302"/>
      <c r="P694" s="302"/>
      <c r="Q694" s="303"/>
      <c r="R694" s="304"/>
      <c r="S694" s="302"/>
      <c r="T694" s="302"/>
      <c r="U694" s="303"/>
      <c r="V694" s="304"/>
      <c r="W694" s="302"/>
      <c r="X694" s="302"/>
      <c r="Y694" s="305"/>
      <c r="Z694" s="306"/>
      <c r="AA694" s="249"/>
      <c r="AB694" s="300"/>
      <c r="AC694" s="246"/>
      <c r="AD694" s="246"/>
      <c r="AE694" s="246"/>
      <c r="AF694" s="249"/>
      <c r="AG694" s="307"/>
      <c r="AH694" s="326"/>
      <c r="AI694" s="56"/>
      <c r="AJ694" s="56"/>
      <c r="AK694" s="56"/>
      <c r="AL694" s="56"/>
      <c r="AM694" s="56"/>
      <c r="AN694" s="56"/>
      <c r="AO694" s="56"/>
      <c r="AP694" s="56"/>
      <c r="AQ694" s="56"/>
    </row>
    <row r="695" ht="22.5" customHeight="1">
      <c r="B695" s="277"/>
      <c r="D695" s="309"/>
      <c r="E695" s="277"/>
      <c r="H695" s="273"/>
      <c r="I695" s="277"/>
      <c r="L695" s="273"/>
      <c r="M695" s="277"/>
      <c r="N695" s="279"/>
      <c r="O695" s="280"/>
      <c r="P695" s="280"/>
      <c r="Q695" s="281"/>
      <c r="R695" s="282"/>
      <c r="S695" s="280"/>
      <c r="T695" s="280"/>
      <c r="U695" s="281"/>
      <c r="V695" s="282"/>
      <c r="W695" s="280"/>
      <c r="X695" s="280"/>
      <c r="Y695" s="283"/>
      <c r="Z695" s="310"/>
      <c r="AA695" s="273"/>
      <c r="AB695" s="311"/>
      <c r="AF695" s="273"/>
      <c r="AG695" s="312"/>
      <c r="AH695" s="313"/>
      <c r="AI695" s="56"/>
      <c r="AJ695" s="56"/>
      <c r="AK695" s="56"/>
      <c r="AL695" s="56"/>
      <c r="AM695" s="56"/>
      <c r="AN695" s="56"/>
      <c r="AO695" s="56"/>
      <c r="AP695" s="56"/>
      <c r="AQ695" s="56"/>
    </row>
    <row r="696" ht="22.5" customHeight="1">
      <c r="B696" s="253"/>
      <c r="C696" s="254"/>
      <c r="D696" s="314"/>
      <c r="E696" s="253"/>
      <c r="F696" s="254"/>
      <c r="G696" s="254"/>
      <c r="H696" s="256"/>
      <c r="I696" s="253"/>
      <c r="J696" s="254"/>
      <c r="K696" s="254"/>
      <c r="L696" s="256"/>
      <c r="M696" s="253"/>
      <c r="N696" s="288"/>
      <c r="O696" s="289"/>
      <c r="P696" s="289"/>
      <c r="Q696" s="290"/>
      <c r="R696" s="291"/>
      <c r="S696" s="289"/>
      <c r="T696" s="289"/>
      <c r="U696" s="290"/>
      <c r="V696" s="291"/>
      <c r="W696" s="289"/>
      <c r="X696" s="289"/>
      <c r="Y696" s="292"/>
      <c r="Z696" s="315"/>
      <c r="AA696" s="256"/>
      <c r="AB696" s="316"/>
      <c r="AC696" s="254"/>
      <c r="AD696" s="254"/>
      <c r="AE696" s="254"/>
      <c r="AF696" s="256"/>
      <c r="AG696" s="317"/>
      <c r="AH696" s="318"/>
      <c r="AI696" s="56"/>
      <c r="AJ696" s="56"/>
      <c r="AK696" s="56"/>
      <c r="AL696" s="56"/>
      <c r="AM696" s="56"/>
      <c r="AN696" s="56"/>
      <c r="AO696" s="56"/>
      <c r="AP696" s="56"/>
      <c r="AQ696" s="56"/>
    </row>
    <row r="697" ht="22.5" customHeight="1">
      <c r="B697" s="261" t="str">
        <f>IF(ISBLANK(D697), "Missing ID",
IF(CONCATENATE(E697:AG699)="", "Unused",
IF(AND(ISBLANK(E697), ISBLANK(I697)), "Missing Headline and Content",
IF(ISBLANK(M697), "Missing Is True",
IF(AND(M697&lt;&gt;"Yes", M697&lt;&gt;"No"), "Is True must be Yes or No",
IF(AND($AJ$3, NOT(ISBLANK(N697)), NOT(ISNUMBER(N697))), "Changes to Followers for Likes must be a Number",
IF(AND($AK$3, NOT(ISBLANK(O697)), NOT(ISNUMBER(O697))), "Changes to Followers for Disikes must be a Number",
IF(AND($AL$3, NOT(ISBLANK(P697)), NOT(ISNUMBER(P697))), "Changes to Followers for Shares must be a Number",
IF(AND($AM$3, NOT(ISBLANK(Q697)), NOT(ISNUMBER(Q697))), "Changes to Followers for Flags must be a Number",
IF(AND($AJ$3, NOT(ISBLANK(R697)), NOT(ISNUMBER(R697))), "Changes to Credibility for Likes must be a Number",
IF(AND($AK$3, NOT(ISBLANK(S697)), NOT(ISNUMBER(S697))), "Changes to Credibility for Disikes must be a Number",
IF(AND($AL$3, NOT(ISBLANK(T697)), NOT(ISNUMBER(T697))), "Changes to Credibility for Shares must be a Number",
IF(AND($AM$3, NOT(ISBLANK(U697)), NOT(ISNUMBER(U697))), "Changes to Credibility for Flags must be a Number",
IF(AND($AJ$3, NOT(ISBLANK(V697)), NOT(ISNUMBER(V697))), "Number of Likes must be a Number",
IF(AND($AK$3, NOT(ISBLANK(W697)), NOT(ISNUMBER(W697))), "Number of Disikes must be a Number",
IF(AND($AL$3, NOT(ISBLANK(X697)), NOT(ISNUMBER(X697))), "Number of Shares must be a Number",
IF(AND($AM$3, NOT(ISBLANK(Y697)), NOT(ISNUMBER(Y697))), "Number of Flags must be a Number",
IF(AND($AJ$3, NOT(ISBLANK(V697)), V697&lt;0), "Number of Likes cannot be Negative",
IF(AND($AK$3, NOT(ISBLANK(W697)), W697&lt;0), "Number of Disikes cannot be Negative",
IF(AND($AL$3, NOT(ISBLANK(X697)), X697&lt;0), "Number of Shares cannot be Negative",
IF(AND($AM$3, NOT(ISBLANK(Y697)), Y697&lt;0), "Number of Flags cannot be Negative",
IF(AND(CONCATENATE(Z697:AH697)&lt;&gt;"", Z697=""), "Missing 1st Comment Source Name",
IF(AND(CONCATENATE(Z697:AH697)&lt;&gt;"", AB697=""), "Missing 1st Comment Message",
IF(AND($AJ$3, CONCATENATE(Z697:AH697)&lt;&gt;"", AG697=""), "Missing 1st Comment Likes",
IF(AND($AK$3, CONCATENATE(Z697:AH697)&lt;&gt;"", AH697=""), "Missing 1st Comment Dislikes",
IF(AND(CONCATENATE(Z698:AH698)&lt;&gt;"", Z698=""), "Missing 2nd Comment Source Name",
IF(AND(CONCATENATE(Z698:AH698)&lt;&gt;"", AB698=""), "Missing 2nd Comment Message",
IF(AND($AJ$3, CONCATENATE(Z698:AH698)&lt;&gt;"", AG698=""), "Missing 2nd Comment Likes",
IF(AND($AK$3, CONCATENATE(Z698:AH698)&lt;&gt;"", AH698=""), "Missing 2nd Comment Dislikes",
IF(AND(CONCATENATE(Z699:AH699)&lt;&gt;"", Z699=""), "Missing 3rd Comment Source Name",
IF(AND(CONCATENATE(Z699:AH699)&lt;&gt;"", AB699=""), "Missing 3rd Comment Message",
IF(AND($AJ$3, CONCATENATE(Z699:AH699)&lt;&gt;"", AG699=""), "Missing 3rd Comment Likes",
IF(AND($AK$3, CONCATENATE(Z699:AH699)&lt;&gt;"", AH699=""), "Missing 3rd Comment Dislikes", "Valid"
)))))))))))))))))))))))))))))))))</f>
        <v>Unused</v>
      </c>
      <c r="C697" s="246"/>
      <c r="D697" s="262" t="s">
        <v>1456</v>
      </c>
      <c r="E697" s="263"/>
      <c r="F697" s="246"/>
      <c r="G697" s="246"/>
      <c r="H697" s="249"/>
      <c r="I697" s="263"/>
      <c r="J697" s="246"/>
      <c r="K697" s="246"/>
      <c r="L697" s="249"/>
      <c r="M697" s="265"/>
      <c r="N697" s="319"/>
      <c r="O697" s="320"/>
      <c r="P697" s="320"/>
      <c r="Q697" s="321"/>
      <c r="R697" s="322"/>
      <c r="S697" s="320"/>
      <c r="T697" s="320"/>
      <c r="U697" s="321"/>
      <c r="V697" s="322"/>
      <c r="W697" s="320"/>
      <c r="X697" s="320"/>
      <c r="Y697" s="323"/>
      <c r="Z697" s="271"/>
      <c r="AA697" s="249"/>
      <c r="AB697" s="265"/>
      <c r="AC697" s="246"/>
      <c r="AD697" s="246"/>
      <c r="AE697" s="246"/>
      <c r="AF697" s="249"/>
      <c r="AG697" s="274"/>
      <c r="AH697" s="327"/>
      <c r="AI697" s="56"/>
      <c r="AJ697" s="56"/>
      <c r="AK697" s="56"/>
      <c r="AL697" s="56"/>
      <c r="AM697" s="56"/>
      <c r="AN697" s="56"/>
      <c r="AO697" s="56"/>
      <c r="AP697" s="56"/>
      <c r="AQ697" s="56"/>
    </row>
    <row r="698" ht="22.5" customHeight="1">
      <c r="B698" s="277"/>
      <c r="D698" s="278"/>
      <c r="E698" s="277"/>
      <c r="H698" s="273"/>
      <c r="I698" s="277"/>
      <c r="L698" s="273"/>
      <c r="M698" s="277"/>
      <c r="N698" s="279"/>
      <c r="O698" s="280"/>
      <c r="P698" s="280"/>
      <c r="Q698" s="281"/>
      <c r="R698" s="282"/>
      <c r="S698" s="280"/>
      <c r="T698" s="280"/>
      <c r="U698" s="281"/>
      <c r="V698" s="282"/>
      <c r="W698" s="280"/>
      <c r="X698" s="280"/>
      <c r="Y698" s="283"/>
      <c r="Z698" s="284"/>
      <c r="AA698" s="273"/>
      <c r="AB698" s="272"/>
      <c r="AF698" s="273"/>
      <c r="AG698" s="285"/>
      <c r="AH698" s="325"/>
      <c r="AI698" s="56"/>
      <c r="AJ698" s="56"/>
      <c r="AK698" s="56"/>
      <c r="AL698" s="56"/>
      <c r="AM698" s="56"/>
      <c r="AN698" s="56"/>
      <c r="AO698" s="56"/>
      <c r="AP698" s="56"/>
      <c r="AQ698" s="56"/>
    </row>
    <row r="699" ht="22.5" customHeight="1">
      <c r="B699" s="253"/>
      <c r="C699" s="254"/>
      <c r="D699" s="287"/>
      <c r="E699" s="253"/>
      <c r="F699" s="254"/>
      <c r="G699" s="254"/>
      <c r="H699" s="256"/>
      <c r="I699" s="253"/>
      <c r="J699" s="254"/>
      <c r="K699" s="254"/>
      <c r="L699" s="256"/>
      <c r="M699" s="253"/>
      <c r="N699" s="288"/>
      <c r="O699" s="289"/>
      <c r="P699" s="289"/>
      <c r="Q699" s="290"/>
      <c r="R699" s="291"/>
      <c r="S699" s="289"/>
      <c r="T699" s="289"/>
      <c r="U699" s="290"/>
      <c r="V699" s="291"/>
      <c r="W699" s="289"/>
      <c r="X699" s="289"/>
      <c r="Y699" s="292"/>
      <c r="Z699" s="293"/>
      <c r="AA699" s="256"/>
      <c r="AB699" s="294"/>
      <c r="AC699" s="254"/>
      <c r="AD699" s="254"/>
      <c r="AE699" s="254"/>
      <c r="AF699" s="256"/>
      <c r="AG699" s="295"/>
      <c r="AH699" s="324"/>
      <c r="AI699" s="56"/>
      <c r="AJ699" s="56"/>
      <c r="AK699" s="56"/>
      <c r="AL699" s="56"/>
      <c r="AM699" s="56"/>
      <c r="AN699" s="56"/>
      <c r="AO699" s="56"/>
      <c r="AP699" s="56"/>
      <c r="AQ699" s="56"/>
    </row>
    <row r="700" ht="22.5" customHeight="1">
      <c r="B700" s="261" t="str">
        <f>IF(ISBLANK(D700), "Missing ID",
IF(CONCATENATE(E700:AG702)="", "Unused",
IF(AND(ISBLANK(E700), ISBLANK(I700)), "Missing Headline and Content",
IF(ISBLANK(M700), "Missing Is True",
IF(AND(M700&lt;&gt;"Yes", M700&lt;&gt;"No"), "Is True must be Yes or No",
IF(AND($AJ$3, NOT(ISBLANK(N700)), NOT(ISNUMBER(N700))), "Changes to Followers for Likes must be a Number",
IF(AND($AK$3, NOT(ISBLANK(O700)), NOT(ISNUMBER(O700))), "Changes to Followers for Disikes must be a Number",
IF(AND($AL$3, NOT(ISBLANK(P700)), NOT(ISNUMBER(P700))), "Changes to Followers for Shares must be a Number",
IF(AND($AM$3, NOT(ISBLANK(Q700)), NOT(ISNUMBER(Q700))), "Changes to Followers for Flags must be a Number",
IF(AND($AJ$3, NOT(ISBLANK(R700)), NOT(ISNUMBER(R700))), "Changes to Credibility for Likes must be a Number",
IF(AND($AK$3, NOT(ISBLANK(S700)), NOT(ISNUMBER(S700))), "Changes to Credibility for Disikes must be a Number",
IF(AND($AL$3, NOT(ISBLANK(T700)), NOT(ISNUMBER(T700))), "Changes to Credibility for Shares must be a Number",
IF(AND($AM$3, NOT(ISBLANK(U700)), NOT(ISNUMBER(U700))), "Changes to Credibility for Flags must be a Number",
IF(AND($AJ$3, NOT(ISBLANK(V700)), NOT(ISNUMBER(V700))), "Number of Likes must be a Number",
IF(AND($AK$3, NOT(ISBLANK(W700)), NOT(ISNUMBER(W700))), "Number of Disikes must be a Number",
IF(AND($AL$3, NOT(ISBLANK(X700)), NOT(ISNUMBER(X700))), "Number of Shares must be a Number",
IF(AND($AM$3, NOT(ISBLANK(Y700)), NOT(ISNUMBER(Y700))), "Number of Flags must be a Number",
IF(AND($AJ$3, NOT(ISBLANK(V700)), V700&lt;0), "Number of Likes cannot be Negative",
IF(AND($AK$3, NOT(ISBLANK(W700)), W700&lt;0), "Number of Disikes cannot be Negative",
IF(AND($AL$3, NOT(ISBLANK(X700)), X700&lt;0), "Number of Shares cannot be Negative",
IF(AND($AM$3, NOT(ISBLANK(Y700)), Y700&lt;0), "Number of Flags cannot be Negative",
IF(AND(CONCATENATE(Z700:AH700)&lt;&gt;"", Z700=""), "Missing 1st Comment Source Name",
IF(AND(CONCATENATE(Z700:AH700)&lt;&gt;"", AB700=""), "Missing 1st Comment Message",
IF(AND($AJ$3, CONCATENATE(Z700:AH700)&lt;&gt;"", AG700=""), "Missing 1st Comment Likes",
IF(AND($AK$3, CONCATENATE(Z700:AH700)&lt;&gt;"", AH700=""), "Missing 1st Comment Dislikes",
IF(AND(CONCATENATE(Z701:AH701)&lt;&gt;"", Z701=""), "Missing 2nd Comment Source Name",
IF(AND(CONCATENATE(Z701:AH701)&lt;&gt;"", AB701=""), "Missing 2nd Comment Message",
IF(AND($AJ$3, CONCATENATE(Z701:AH701)&lt;&gt;"", AG701=""), "Missing 2nd Comment Likes",
IF(AND($AK$3, CONCATENATE(Z701:AH701)&lt;&gt;"", AH701=""), "Missing 2nd Comment Dislikes",
IF(AND(CONCATENATE(Z702:AH702)&lt;&gt;"", Z702=""), "Missing 3rd Comment Source Name",
IF(AND(CONCATENATE(Z702:AH702)&lt;&gt;"", AB702=""), "Missing 3rd Comment Message",
IF(AND($AJ$3, CONCATENATE(Z702:AH702)&lt;&gt;"", AG702=""), "Missing 3rd Comment Likes",
IF(AND($AK$3, CONCATENATE(Z702:AH702)&lt;&gt;"", AH702=""), "Missing 3rd Comment Dislikes", "Valid"
)))))))))))))))))))))))))))))))))</f>
        <v>Unused</v>
      </c>
      <c r="C700" s="246"/>
      <c r="D700" s="297" t="s">
        <v>1457</v>
      </c>
      <c r="E700" s="298"/>
      <c r="F700" s="246"/>
      <c r="G700" s="246"/>
      <c r="H700" s="249"/>
      <c r="I700" s="298"/>
      <c r="J700" s="246"/>
      <c r="K700" s="246"/>
      <c r="L700" s="249"/>
      <c r="M700" s="300"/>
      <c r="N700" s="301"/>
      <c r="O700" s="302"/>
      <c r="P700" s="302"/>
      <c r="Q700" s="303"/>
      <c r="R700" s="304"/>
      <c r="S700" s="302"/>
      <c r="T700" s="302"/>
      <c r="U700" s="303"/>
      <c r="V700" s="304"/>
      <c r="W700" s="302"/>
      <c r="X700" s="302"/>
      <c r="Y700" s="305"/>
      <c r="Z700" s="306"/>
      <c r="AA700" s="249"/>
      <c r="AB700" s="300"/>
      <c r="AC700" s="246"/>
      <c r="AD700" s="246"/>
      <c r="AE700" s="246"/>
      <c r="AF700" s="249"/>
      <c r="AG700" s="307"/>
      <c r="AH700" s="326"/>
      <c r="AI700" s="56"/>
      <c r="AJ700" s="56"/>
      <c r="AK700" s="56"/>
      <c r="AL700" s="56"/>
      <c r="AM700" s="56"/>
      <c r="AN700" s="56"/>
      <c r="AO700" s="56"/>
      <c r="AP700" s="56"/>
      <c r="AQ700" s="56"/>
    </row>
    <row r="701" ht="22.5" customHeight="1">
      <c r="B701" s="277"/>
      <c r="D701" s="309"/>
      <c r="E701" s="277"/>
      <c r="H701" s="273"/>
      <c r="I701" s="277"/>
      <c r="L701" s="273"/>
      <c r="M701" s="277"/>
      <c r="N701" s="279"/>
      <c r="O701" s="280"/>
      <c r="P701" s="280"/>
      <c r="Q701" s="281"/>
      <c r="R701" s="282"/>
      <c r="S701" s="280"/>
      <c r="T701" s="280"/>
      <c r="U701" s="281"/>
      <c r="V701" s="282"/>
      <c r="W701" s="280"/>
      <c r="X701" s="280"/>
      <c r="Y701" s="283"/>
      <c r="Z701" s="310"/>
      <c r="AA701" s="273"/>
      <c r="AB701" s="311"/>
      <c r="AF701" s="273"/>
      <c r="AG701" s="312"/>
      <c r="AH701" s="313"/>
      <c r="AI701" s="56"/>
      <c r="AJ701" s="56"/>
      <c r="AK701" s="56"/>
      <c r="AL701" s="56"/>
      <c r="AM701" s="56"/>
      <c r="AN701" s="56"/>
      <c r="AO701" s="56"/>
      <c r="AP701" s="56"/>
      <c r="AQ701" s="56"/>
    </row>
    <row r="702" ht="22.5" customHeight="1">
      <c r="B702" s="253"/>
      <c r="C702" s="254"/>
      <c r="D702" s="314"/>
      <c r="E702" s="253"/>
      <c r="F702" s="254"/>
      <c r="G702" s="254"/>
      <c r="H702" s="256"/>
      <c r="I702" s="253"/>
      <c r="J702" s="254"/>
      <c r="K702" s="254"/>
      <c r="L702" s="256"/>
      <c r="M702" s="253"/>
      <c r="N702" s="288"/>
      <c r="O702" s="289"/>
      <c r="P702" s="289"/>
      <c r="Q702" s="290"/>
      <c r="R702" s="291"/>
      <c r="S702" s="289"/>
      <c r="T702" s="289"/>
      <c r="U702" s="290"/>
      <c r="V702" s="291"/>
      <c r="W702" s="289"/>
      <c r="X702" s="289"/>
      <c r="Y702" s="292"/>
      <c r="Z702" s="315"/>
      <c r="AA702" s="256"/>
      <c r="AB702" s="316"/>
      <c r="AC702" s="254"/>
      <c r="AD702" s="254"/>
      <c r="AE702" s="254"/>
      <c r="AF702" s="256"/>
      <c r="AG702" s="317"/>
      <c r="AH702" s="318"/>
      <c r="AI702" s="56"/>
      <c r="AJ702" s="56"/>
      <c r="AK702" s="56"/>
      <c r="AL702" s="56"/>
      <c r="AM702" s="56"/>
      <c r="AN702" s="56"/>
      <c r="AO702" s="56"/>
      <c r="AP702" s="56"/>
      <c r="AQ702" s="56"/>
    </row>
    <row r="703" ht="22.5" customHeight="1">
      <c r="B703" s="261" t="str">
        <f>IF(ISBLANK(D703), "Missing ID",
IF(CONCATENATE(E703:AG705)="", "Unused",
IF(AND(ISBLANK(E703), ISBLANK(I703)), "Missing Headline and Content",
IF(ISBLANK(M703), "Missing Is True",
IF(AND(M703&lt;&gt;"Yes", M703&lt;&gt;"No"), "Is True must be Yes or No",
IF(AND($AJ$3, NOT(ISBLANK(N703)), NOT(ISNUMBER(N703))), "Changes to Followers for Likes must be a Number",
IF(AND($AK$3, NOT(ISBLANK(O703)), NOT(ISNUMBER(O703))), "Changes to Followers for Disikes must be a Number",
IF(AND($AL$3, NOT(ISBLANK(P703)), NOT(ISNUMBER(P703))), "Changes to Followers for Shares must be a Number",
IF(AND($AM$3, NOT(ISBLANK(Q703)), NOT(ISNUMBER(Q703))), "Changes to Followers for Flags must be a Number",
IF(AND($AJ$3, NOT(ISBLANK(R703)), NOT(ISNUMBER(R703))), "Changes to Credibility for Likes must be a Number",
IF(AND($AK$3, NOT(ISBLANK(S703)), NOT(ISNUMBER(S703))), "Changes to Credibility for Disikes must be a Number",
IF(AND($AL$3, NOT(ISBLANK(T703)), NOT(ISNUMBER(T703))), "Changes to Credibility for Shares must be a Number",
IF(AND($AM$3, NOT(ISBLANK(U703)), NOT(ISNUMBER(U703))), "Changes to Credibility for Flags must be a Number",
IF(AND($AJ$3, NOT(ISBLANK(V703)), NOT(ISNUMBER(V703))), "Number of Likes must be a Number",
IF(AND($AK$3, NOT(ISBLANK(W703)), NOT(ISNUMBER(W703))), "Number of Disikes must be a Number",
IF(AND($AL$3, NOT(ISBLANK(X703)), NOT(ISNUMBER(X703))), "Number of Shares must be a Number",
IF(AND($AM$3, NOT(ISBLANK(Y703)), NOT(ISNUMBER(Y703))), "Number of Flags must be a Number",
IF(AND($AJ$3, NOT(ISBLANK(V703)), V703&lt;0), "Number of Likes cannot be Negative",
IF(AND($AK$3, NOT(ISBLANK(W703)), W703&lt;0), "Number of Disikes cannot be Negative",
IF(AND($AL$3, NOT(ISBLANK(X703)), X703&lt;0), "Number of Shares cannot be Negative",
IF(AND($AM$3, NOT(ISBLANK(Y703)), Y703&lt;0), "Number of Flags cannot be Negative",
IF(AND(CONCATENATE(Z703:AH703)&lt;&gt;"", Z703=""), "Missing 1st Comment Source Name",
IF(AND(CONCATENATE(Z703:AH703)&lt;&gt;"", AB703=""), "Missing 1st Comment Message",
IF(AND($AJ$3, CONCATENATE(Z703:AH703)&lt;&gt;"", AG703=""), "Missing 1st Comment Likes",
IF(AND($AK$3, CONCATENATE(Z703:AH703)&lt;&gt;"", AH703=""), "Missing 1st Comment Dislikes",
IF(AND(CONCATENATE(Z704:AH704)&lt;&gt;"", Z704=""), "Missing 2nd Comment Source Name",
IF(AND(CONCATENATE(Z704:AH704)&lt;&gt;"", AB704=""), "Missing 2nd Comment Message",
IF(AND($AJ$3, CONCATENATE(Z704:AH704)&lt;&gt;"", AG704=""), "Missing 2nd Comment Likes",
IF(AND($AK$3, CONCATENATE(Z704:AH704)&lt;&gt;"", AH704=""), "Missing 2nd Comment Dislikes",
IF(AND(CONCATENATE(Z705:AH705)&lt;&gt;"", Z705=""), "Missing 3rd Comment Source Name",
IF(AND(CONCATENATE(Z705:AH705)&lt;&gt;"", AB705=""), "Missing 3rd Comment Message",
IF(AND($AJ$3, CONCATENATE(Z705:AH705)&lt;&gt;"", AG705=""), "Missing 3rd Comment Likes",
IF(AND($AK$3, CONCATENATE(Z705:AH705)&lt;&gt;"", AH705=""), "Missing 3rd Comment Dislikes", "Valid"
)))))))))))))))))))))))))))))))))</f>
        <v>Unused</v>
      </c>
      <c r="C703" s="246"/>
      <c r="D703" s="262" t="s">
        <v>1458</v>
      </c>
      <c r="E703" s="263"/>
      <c r="F703" s="246"/>
      <c r="G703" s="246"/>
      <c r="H703" s="249"/>
      <c r="I703" s="263"/>
      <c r="J703" s="246"/>
      <c r="K703" s="246"/>
      <c r="L703" s="249"/>
      <c r="M703" s="265"/>
      <c r="N703" s="319"/>
      <c r="O703" s="320"/>
      <c r="P703" s="320"/>
      <c r="Q703" s="321"/>
      <c r="R703" s="322"/>
      <c r="S703" s="320"/>
      <c r="T703" s="320"/>
      <c r="U703" s="321"/>
      <c r="V703" s="322"/>
      <c r="W703" s="320"/>
      <c r="X703" s="320"/>
      <c r="Y703" s="323"/>
      <c r="Z703" s="271"/>
      <c r="AA703" s="249"/>
      <c r="AB703" s="265"/>
      <c r="AC703" s="246"/>
      <c r="AD703" s="246"/>
      <c r="AE703" s="246"/>
      <c r="AF703" s="249"/>
      <c r="AG703" s="274"/>
      <c r="AH703" s="327"/>
      <c r="AI703" s="56"/>
      <c r="AJ703" s="56"/>
      <c r="AK703" s="56"/>
      <c r="AL703" s="56"/>
      <c r="AM703" s="56"/>
      <c r="AN703" s="56"/>
      <c r="AO703" s="56"/>
      <c r="AP703" s="56"/>
      <c r="AQ703" s="56"/>
    </row>
    <row r="704" ht="22.5" customHeight="1">
      <c r="B704" s="277"/>
      <c r="D704" s="278"/>
      <c r="E704" s="277"/>
      <c r="H704" s="273"/>
      <c r="I704" s="277"/>
      <c r="L704" s="273"/>
      <c r="M704" s="277"/>
      <c r="N704" s="279"/>
      <c r="O704" s="280"/>
      <c r="P704" s="280"/>
      <c r="Q704" s="281"/>
      <c r="R704" s="282"/>
      <c r="S704" s="280"/>
      <c r="T704" s="280"/>
      <c r="U704" s="281"/>
      <c r="V704" s="282"/>
      <c r="W704" s="280"/>
      <c r="X704" s="280"/>
      <c r="Y704" s="283"/>
      <c r="Z704" s="284"/>
      <c r="AA704" s="273"/>
      <c r="AB704" s="272"/>
      <c r="AF704" s="273"/>
      <c r="AG704" s="285"/>
      <c r="AH704" s="325"/>
      <c r="AI704" s="56"/>
      <c r="AJ704" s="56"/>
      <c r="AK704" s="56"/>
      <c r="AL704" s="56"/>
      <c r="AM704" s="56"/>
      <c r="AN704" s="56"/>
      <c r="AO704" s="56"/>
      <c r="AP704" s="56"/>
      <c r="AQ704" s="56"/>
    </row>
    <row r="705" ht="22.5" customHeight="1">
      <c r="B705" s="253"/>
      <c r="C705" s="254"/>
      <c r="D705" s="287"/>
      <c r="E705" s="253"/>
      <c r="F705" s="254"/>
      <c r="G705" s="254"/>
      <c r="H705" s="256"/>
      <c r="I705" s="253"/>
      <c r="J705" s="254"/>
      <c r="K705" s="254"/>
      <c r="L705" s="256"/>
      <c r="M705" s="253"/>
      <c r="N705" s="288"/>
      <c r="O705" s="289"/>
      <c r="P705" s="289"/>
      <c r="Q705" s="290"/>
      <c r="R705" s="291"/>
      <c r="S705" s="289"/>
      <c r="T705" s="289"/>
      <c r="U705" s="290"/>
      <c r="V705" s="291"/>
      <c r="W705" s="289"/>
      <c r="X705" s="289"/>
      <c r="Y705" s="292"/>
      <c r="Z705" s="293"/>
      <c r="AA705" s="256"/>
      <c r="AB705" s="294"/>
      <c r="AC705" s="254"/>
      <c r="AD705" s="254"/>
      <c r="AE705" s="254"/>
      <c r="AF705" s="256"/>
      <c r="AG705" s="295"/>
      <c r="AH705" s="324"/>
      <c r="AI705" s="56"/>
      <c r="AJ705" s="56"/>
      <c r="AK705" s="56"/>
      <c r="AL705" s="56"/>
      <c r="AM705" s="56"/>
      <c r="AN705" s="56"/>
      <c r="AO705" s="56"/>
      <c r="AP705" s="56"/>
      <c r="AQ705" s="56"/>
    </row>
    <row r="706" ht="22.5" customHeight="1">
      <c r="B706" s="261" t="str">
        <f>IF(ISBLANK(D706), "Missing ID",
IF(CONCATENATE(E706:AG708)="", "Unused",
IF(AND(ISBLANK(E706), ISBLANK(I706)), "Missing Headline and Content",
IF(ISBLANK(M706), "Missing Is True",
IF(AND(M706&lt;&gt;"Yes", M706&lt;&gt;"No"), "Is True must be Yes or No",
IF(AND($AJ$3, NOT(ISBLANK(N706)), NOT(ISNUMBER(N706))), "Changes to Followers for Likes must be a Number",
IF(AND($AK$3, NOT(ISBLANK(O706)), NOT(ISNUMBER(O706))), "Changes to Followers for Disikes must be a Number",
IF(AND($AL$3, NOT(ISBLANK(P706)), NOT(ISNUMBER(P706))), "Changes to Followers for Shares must be a Number",
IF(AND($AM$3, NOT(ISBLANK(Q706)), NOT(ISNUMBER(Q706))), "Changes to Followers for Flags must be a Number",
IF(AND($AJ$3, NOT(ISBLANK(R706)), NOT(ISNUMBER(R706))), "Changes to Credibility for Likes must be a Number",
IF(AND($AK$3, NOT(ISBLANK(S706)), NOT(ISNUMBER(S706))), "Changes to Credibility for Disikes must be a Number",
IF(AND($AL$3, NOT(ISBLANK(T706)), NOT(ISNUMBER(T706))), "Changes to Credibility for Shares must be a Number",
IF(AND($AM$3, NOT(ISBLANK(U706)), NOT(ISNUMBER(U706))), "Changes to Credibility for Flags must be a Number",
IF(AND($AJ$3, NOT(ISBLANK(V706)), NOT(ISNUMBER(V706))), "Number of Likes must be a Number",
IF(AND($AK$3, NOT(ISBLANK(W706)), NOT(ISNUMBER(W706))), "Number of Disikes must be a Number",
IF(AND($AL$3, NOT(ISBLANK(X706)), NOT(ISNUMBER(X706))), "Number of Shares must be a Number",
IF(AND($AM$3, NOT(ISBLANK(Y706)), NOT(ISNUMBER(Y706))), "Number of Flags must be a Number",
IF(AND($AJ$3, NOT(ISBLANK(V706)), V706&lt;0), "Number of Likes cannot be Negative",
IF(AND($AK$3, NOT(ISBLANK(W706)), W706&lt;0), "Number of Disikes cannot be Negative",
IF(AND($AL$3, NOT(ISBLANK(X706)), X706&lt;0), "Number of Shares cannot be Negative",
IF(AND($AM$3, NOT(ISBLANK(Y706)), Y706&lt;0), "Number of Flags cannot be Negative",
IF(AND(CONCATENATE(Z706:AH706)&lt;&gt;"", Z706=""), "Missing 1st Comment Source Name",
IF(AND(CONCATENATE(Z706:AH706)&lt;&gt;"", AB706=""), "Missing 1st Comment Message",
IF(AND($AJ$3, CONCATENATE(Z706:AH706)&lt;&gt;"", AG706=""), "Missing 1st Comment Likes",
IF(AND($AK$3, CONCATENATE(Z706:AH706)&lt;&gt;"", AH706=""), "Missing 1st Comment Dislikes",
IF(AND(CONCATENATE(Z707:AH707)&lt;&gt;"", Z707=""), "Missing 2nd Comment Source Name",
IF(AND(CONCATENATE(Z707:AH707)&lt;&gt;"", AB707=""), "Missing 2nd Comment Message",
IF(AND($AJ$3, CONCATENATE(Z707:AH707)&lt;&gt;"", AG707=""), "Missing 2nd Comment Likes",
IF(AND($AK$3, CONCATENATE(Z707:AH707)&lt;&gt;"", AH707=""), "Missing 2nd Comment Dislikes",
IF(AND(CONCATENATE(Z708:AH708)&lt;&gt;"", Z708=""), "Missing 3rd Comment Source Name",
IF(AND(CONCATENATE(Z708:AH708)&lt;&gt;"", AB708=""), "Missing 3rd Comment Message",
IF(AND($AJ$3, CONCATENATE(Z708:AH708)&lt;&gt;"", AG708=""), "Missing 3rd Comment Likes",
IF(AND($AK$3, CONCATENATE(Z708:AH708)&lt;&gt;"", AH708=""), "Missing 3rd Comment Dislikes", "Valid"
)))))))))))))))))))))))))))))))))</f>
        <v>Unused</v>
      </c>
      <c r="C706" s="246"/>
      <c r="D706" s="297" t="s">
        <v>1459</v>
      </c>
      <c r="E706" s="298"/>
      <c r="F706" s="246"/>
      <c r="G706" s="246"/>
      <c r="H706" s="249"/>
      <c r="I706" s="298"/>
      <c r="J706" s="246"/>
      <c r="K706" s="246"/>
      <c r="L706" s="249"/>
      <c r="M706" s="300"/>
      <c r="N706" s="301"/>
      <c r="O706" s="302"/>
      <c r="P706" s="302"/>
      <c r="Q706" s="303"/>
      <c r="R706" s="304"/>
      <c r="S706" s="302"/>
      <c r="T706" s="302"/>
      <c r="U706" s="303"/>
      <c r="V706" s="304"/>
      <c r="W706" s="302"/>
      <c r="X706" s="302"/>
      <c r="Y706" s="305"/>
      <c r="Z706" s="306"/>
      <c r="AA706" s="249"/>
      <c r="AB706" s="300"/>
      <c r="AC706" s="246"/>
      <c r="AD706" s="246"/>
      <c r="AE706" s="246"/>
      <c r="AF706" s="249"/>
      <c r="AG706" s="307"/>
      <c r="AH706" s="326"/>
      <c r="AI706" s="56"/>
      <c r="AJ706" s="56"/>
      <c r="AK706" s="56"/>
      <c r="AL706" s="56"/>
      <c r="AM706" s="56"/>
      <c r="AN706" s="56"/>
      <c r="AO706" s="56"/>
      <c r="AP706" s="56"/>
      <c r="AQ706" s="56"/>
    </row>
    <row r="707" ht="22.5" customHeight="1">
      <c r="B707" s="277"/>
      <c r="D707" s="309"/>
      <c r="E707" s="277"/>
      <c r="H707" s="273"/>
      <c r="I707" s="277"/>
      <c r="L707" s="273"/>
      <c r="M707" s="277"/>
      <c r="N707" s="279"/>
      <c r="O707" s="280"/>
      <c r="P707" s="280"/>
      <c r="Q707" s="281"/>
      <c r="R707" s="282"/>
      <c r="S707" s="280"/>
      <c r="T707" s="280"/>
      <c r="U707" s="281"/>
      <c r="V707" s="282"/>
      <c r="W707" s="280"/>
      <c r="X707" s="280"/>
      <c r="Y707" s="283"/>
      <c r="Z707" s="310"/>
      <c r="AA707" s="273"/>
      <c r="AB707" s="311"/>
      <c r="AF707" s="273"/>
      <c r="AG707" s="312"/>
      <c r="AH707" s="313"/>
      <c r="AI707" s="56"/>
      <c r="AJ707" s="56"/>
      <c r="AK707" s="56"/>
      <c r="AL707" s="56"/>
      <c r="AM707" s="56"/>
      <c r="AN707" s="56"/>
      <c r="AO707" s="56"/>
      <c r="AP707" s="56"/>
      <c r="AQ707" s="56"/>
    </row>
    <row r="708" ht="22.5" customHeight="1">
      <c r="B708" s="253"/>
      <c r="C708" s="254"/>
      <c r="D708" s="314"/>
      <c r="E708" s="253"/>
      <c r="F708" s="254"/>
      <c r="G708" s="254"/>
      <c r="H708" s="256"/>
      <c r="I708" s="253"/>
      <c r="J708" s="254"/>
      <c r="K708" s="254"/>
      <c r="L708" s="256"/>
      <c r="M708" s="253"/>
      <c r="N708" s="288"/>
      <c r="O708" s="289"/>
      <c r="P708" s="289"/>
      <c r="Q708" s="290"/>
      <c r="R708" s="291"/>
      <c r="S708" s="289"/>
      <c r="T708" s="289"/>
      <c r="U708" s="290"/>
      <c r="V708" s="291"/>
      <c r="W708" s="289"/>
      <c r="X708" s="289"/>
      <c r="Y708" s="292"/>
      <c r="Z708" s="315"/>
      <c r="AA708" s="256"/>
      <c r="AB708" s="316"/>
      <c r="AC708" s="254"/>
      <c r="AD708" s="254"/>
      <c r="AE708" s="254"/>
      <c r="AF708" s="256"/>
      <c r="AG708" s="317"/>
      <c r="AH708" s="318"/>
      <c r="AI708" s="56"/>
      <c r="AJ708" s="56"/>
      <c r="AK708" s="56"/>
      <c r="AL708" s="56"/>
      <c r="AM708" s="56"/>
      <c r="AN708" s="56"/>
      <c r="AO708" s="56"/>
      <c r="AP708" s="56"/>
      <c r="AQ708" s="56"/>
    </row>
    <row r="709" ht="22.5" customHeight="1">
      <c r="B709" s="261" t="str">
        <f>IF(ISBLANK(D709), "Missing ID",
IF(CONCATENATE(E709:AG711)="", "Unused",
IF(AND(ISBLANK(E709), ISBLANK(I709)), "Missing Headline and Content",
IF(ISBLANK(M709), "Missing Is True",
IF(AND(M709&lt;&gt;"Yes", M709&lt;&gt;"No"), "Is True must be Yes or No",
IF(AND($AJ$3, NOT(ISBLANK(N709)), NOT(ISNUMBER(N709))), "Changes to Followers for Likes must be a Number",
IF(AND($AK$3, NOT(ISBLANK(O709)), NOT(ISNUMBER(O709))), "Changes to Followers for Disikes must be a Number",
IF(AND($AL$3, NOT(ISBLANK(P709)), NOT(ISNUMBER(P709))), "Changes to Followers for Shares must be a Number",
IF(AND($AM$3, NOT(ISBLANK(Q709)), NOT(ISNUMBER(Q709))), "Changes to Followers for Flags must be a Number",
IF(AND($AJ$3, NOT(ISBLANK(R709)), NOT(ISNUMBER(R709))), "Changes to Credibility for Likes must be a Number",
IF(AND($AK$3, NOT(ISBLANK(S709)), NOT(ISNUMBER(S709))), "Changes to Credibility for Disikes must be a Number",
IF(AND($AL$3, NOT(ISBLANK(T709)), NOT(ISNUMBER(T709))), "Changes to Credibility for Shares must be a Number",
IF(AND($AM$3, NOT(ISBLANK(U709)), NOT(ISNUMBER(U709))), "Changes to Credibility for Flags must be a Number",
IF(AND($AJ$3, NOT(ISBLANK(V709)), NOT(ISNUMBER(V709))), "Number of Likes must be a Number",
IF(AND($AK$3, NOT(ISBLANK(W709)), NOT(ISNUMBER(W709))), "Number of Disikes must be a Number",
IF(AND($AL$3, NOT(ISBLANK(X709)), NOT(ISNUMBER(X709))), "Number of Shares must be a Number",
IF(AND($AM$3, NOT(ISBLANK(Y709)), NOT(ISNUMBER(Y709))), "Number of Flags must be a Number",
IF(AND($AJ$3, NOT(ISBLANK(V709)), V709&lt;0), "Number of Likes cannot be Negative",
IF(AND($AK$3, NOT(ISBLANK(W709)), W709&lt;0), "Number of Disikes cannot be Negative",
IF(AND($AL$3, NOT(ISBLANK(X709)), X709&lt;0), "Number of Shares cannot be Negative",
IF(AND($AM$3, NOT(ISBLANK(Y709)), Y709&lt;0), "Number of Flags cannot be Negative",
IF(AND(CONCATENATE(Z709:AH709)&lt;&gt;"", Z709=""), "Missing 1st Comment Source Name",
IF(AND(CONCATENATE(Z709:AH709)&lt;&gt;"", AB709=""), "Missing 1st Comment Message",
IF(AND($AJ$3, CONCATENATE(Z709:AH709)&lt;&gt;"", AG709=""), "Missing 1st Comment Likes",
IF(AND($AK$3, CONCATENATE(Z709:AH709)&lt;&gt;"", AH709=""), "Missing 1st Comment Dislikes",
IF(AND(CONCATENATE(Z710:AH710)&lt;&gt;"", Z710=""), "Missing 2nd Comment Source Name",
IF(AND(CONCATENATE(Z710:AH710)&lt;&gt;"", AB710=""), "Missing 2nd Comment Message",
IF(AND($AJ$3, CONCATENATE(Z710:AH710)&lt;&gt;"", AG710=""), "Missing 2nd Comment Likes",
IF(AND($AK$3, CONCATENATE(Z710:AH710)&lt;&gt;"", AH710=""), "Missing 2nd Comment Dislikes",
IF(AND(CONCATENATE(Z711:AH711)&lt;&gt;"", Z711=""), "Missing 3rd Comment Source Name",
IF(AND(CONCATENATE(Z711:AH711)&lt;&gt;"", AB711=""), "Missing 3rd Comment Message",
IF(AND($AJ$3, CONCATENATE(Z711:AH711)&lt;&gt;"", AG711=""), "Missing 3rd Comment Likes",
IF(AND($AK$3, CONCATENATE(Z711:AH711)&lt;&gt;"", AH711=""), "Missing 3rd Comment Dislikes", "Valid"
)))))))))))))))))))))))))))))))))</f>
        <v>Unused</v>
      </c>
      <c r="C709" s="246"/>
      <c r="D709" s="262" t="s">
        <v>1460</v>
      </c>
      <c r="E709" s="263"/>
      <c r="F709" s="246"/>
      <c r="G709" s="246"/>
      <c r="H709" s="249"/>
      <c r="I709" s="263"/>
      <c r="J709" s="246"/>
      <c r="K709" s="246"/>
      <c r="L709" s="249"/>
      <c r="M709" s="265"/>
      <c r="N709" s="319"/>
      <c r="O709" s="320"/>
      <c r="P709" s="320"/>
      <c r="Q709" s="321"/>
      <c r="R709" s="322"/>
      <c r="S709" s="320"/>
      <c r="T709" s="320"/>
      <c r="U709" s="321"/>
      <c r="V709" s="322"/>
      <c r="W709" s="320"/>
      <c r="X709" s="320"/>
      <c r="Y709" s="323"/>
      <c r="Z709" s="271"/>
      <c r="AA709" s="249"/>
      <c r="AB709" s="265"/>
      <c r="AC709" s="246"/>
      <c r="AD709" s="246"/>
      <c r="AE709" s="246"/>
      <c r="AF709" s="249"/>
      <c r="AG709" s="274"/>
      <c r="AH709" s="327"/>
      <c r="AI709" s="56"/>
      <c r="AJ709" s="56"/>
      <c r="AK709" s="56"/>
      <c r="AL709" s="56"/>
      <c r="AM709" s="56"/>
      <c r="AN709" s="56"/>
      <c r="AO709" s="56"/>
      <c r="AP709" s="56"/>
      <c r="AQ709" s="56"/>
    </row>
    <row r="710" ht="22.5" customHeight="1">
      <c r="B710" s="277"/>
      <c r="D710" s="278"/>
      <c r="E710" s="277"/>
      <c r="H710" s="273"/>
      <c r="I710" s="277"/>
      <c r="L710" s="273"/>
      <c r="M710" s="277"/>
      <c r="N710" s="279"/>
      <c r="O710" s="280"/>
      <c r="P710" s="280"/>
      <c r="Q710" s="281"/>
      <c r="R710" s="282"/>
      <c r="S710" s="280"/>
      <c r="T710" s="280"/>
      <c r="U710" s="281"/>
      <c r="V710" s="282"/>
      <c r="W710" s="280"/>
      <c r="X710" s="280"/>
      <c r="Y710" s="283"/>
      <c r="Z710" s="284"/>
      <c r="AA710" s="273"/>
      <c r="AB710" s="272"/>
      <c r="AF710" s="273"/>
      <c r="AG710" s="285"/>
      <c r="AH710" s="325"/>
      <c r="AI710" s="56"/>
      <c r="AJ710" s="56"/>
      <c r="AK710" s="56"/>
      <c r="AL710" s="56"/>
      <c r="AM710" s="56"/>
      <c r="AN710" s="56"/>
      <c r="AO710" s="56"/>
      <c r="AP710" s="56"/>
      <c r="AQ710" s="56"/>
    </row>
    <row r="711" ht="22.5" customHeight="1">
      <c r="B711" s="253"/>
      <c r="C711" s="254"/>
      <c r="D711" s="287"/>
      <c r="E711" s="253"/>
      <c r="F711" s="254"/>
      <c r="G711" s="254"/>
      <c r="H711" s="256"/>
      <c r="I711" s="253"/>
      <c r="J711" s="254"/>
      <c r="K711" s="254"/>
      <c r="L711" s="256"/>
      <c r="M711" s="253"/>
      <c r="N711" s="288"/>
      <c r="O711" s="289"/>
      <c r="P711" s="289"/>
      <c r="Q711" s="290"/>
      <c r="R711" s="291"/>
      <c r="S711" s="289"/>
      <c r="T711" s="289"/>
      <c r="U711" s="290"/>
      <c r="V711" s="291"/>
      <c r="W711" s="289"/>
      <c r="X711" s="289"/>
      <c r="Y711" s="292"/>
      <c r="Z711" s="293"/>
      <c r="AA711" s="256"/>
      <c r="AB711" s="294"/>
      <c r="AC711" s="254"/>
      <c r="AD711" s="254"/>
      <c r="AE711" s="254"/>
      <c r="AF711" s="256"/>
      <c r="AG711" s="295"/>
      <c r="AH711" s="324"/>
      <c r="AI711" s="56"/>
      <c r="AJ711" s="56"/>
      <c r="AK711" s="56"/>
      <c r="AL711" s="56"/>
      <c r="AM711" s="56"/>
      <c r="AN711" s="56"/>
      <c r="AO711" s="56"/>
      <c r="AP711" s="56"/>
      <c r="AQ711" s="56"/>
    </row>
    <row r="712" ht="22.5" customHeight="1">
      <c r="B712" s="261" t="str">
        <f>IF(ISBLANK(D712), "Missing ID",
IF(CONCATENATE(E712:AG714)="", "Unused",
IF(AND(ISBLANK(E712), ISBLANK(I712)), "Missing Headline and Content",
IF(ISBLANK(M712), "Missing Is True",
IF(AND(M712&lt;&gt;"Yes", M712&lt;&gt;"No"), "Is True must be Yes or No",
IF(AND($AJ$3, NOT(ISBLANK(N712)), NOT(ISNUMBER(N712))), "Changes to Followers for Likes must be a Number",
IF(AND($AK$3, NOT(ISBLANK(O712)), NOT(ISNUMBER(O712))), "Changes to Followers for Disikes must be a Number",
IF(AND($AL$3, NOT(ISBLANK(P712)), NOT(ISNUMBER(P712))), "Changes to Followers for Shares must be a Number",
IF(AND($AM$3, NOT(ISBLANK(Q712)), NOT(ISNUMBER(Q712))), "Changes to Followers for Flags must be a Number",
IF(AND($AJ$3, NOT(ISBLANK(R712)), NOT(ISNUMBER(R712))), "Changes to Credibility for Likes must be a Number",
IF(AND($AK$3, NOT(ISBLANK(S712)), NOT(ISNUMBER(S712))), "Changes to Credibility for Disikes must be a Number",
IF(AND($AL$3, NOT(ISBLANK(T712)), NOT(ISNUMBER(T712))), "Changes to Credibility for Shares must be a Number",
IF(AND($AM$3, NOT(ISBLANK(U712)), NOT(ISNUMBER(U712))), "Changes to Credibility for Flags must be a Number",
IF(AND($AJ$3, NOT(ISBLANK(V712)), NOT(ISNUMBER(V712))), "Number of Likes must be a Number",
IF(AND($AK$3, NOT(ISBLANK(W712)), NOT(ISNUMBER(W712))), "Number of Disikes must be a Number",
IF(AND($AL$3, NOT(ISBLANK(X712)), NOT(ISNUMBER(X712))), "Number of Shares must be a Number",
IF(AND($AM$3, NOT(ISBLANK(Y712)), NOT(ISNUMBER(Y712))), "Number of Flags must be a Number",
IF(AND($AJ$3, NOT(ISBLANK(V712)), V712&lt;0), "Number of Likes cannot be Negative",
IF(AND($AK$3, NOT(ISBLANK(W712)), W712&lt;0), "Number of Disikes cannot be Negative",
IF(AND($AL$3, NOT(ISBLANK(X712)), X712&lt;0), "Number of Shares cannot be Negative",
IF(AND($AM$3, NOT(ISBLANK(Y712)), Y712&lt;0), "Number of Flags cannot be Negative",
IF(AND(CONCATENATE(Z712:AH712)&lt;&gt;"", Z712=""), "Missing 1st Comment Source Name",
IF(AND(CONCATENATE(Z712:AH712)&lt;&gt;"", AB712=""), "Missing 1st Comment Message",
IF(AND($AJ$3, CONCATENATE(Z712:AH712)&lt;&gt;"", AG712=""), "Missing 1st Comment Likes",
IF(AND($AK$3, CONCATENATE(Z712:AH712)&lt;&gt;"", AH712=""), "Missing 1st Comment Dislikes",
IF(AND(CONCATENATE(Z713:AH713)&lt;&gt;"", Z713=""), "Missing 2nd Comment Source Name",
IF(AND(CONCATENATE(Z713:AH713)&lt;&gt;"", AB713=""), "Missing 2nd Comment Message",
IF(AND($AJ$3, CONCATENATE(Z713:AH713)&lt;&gt;"", AG713=""), "Missing 2nd Comment Likes",
IF(AND($AK$3, CONCATENATE(Z713:AH713)&lt;&gt;"", AH713=""), "Missing 2nd Comment Dislikes",
IF(AND(CONCATENATE(Z714:AH714)&lt;&gt;"", Z714=""), "Missing 3rd Comment Source Name",
IF(AND(CONCATENATE(Z714:AH714)&lt;&gt;"", AB714=""), "Missing 3rd Comment Message",
IF(AND($AJ$3, CONCATENATE(Z714:AH714)&lt;&gt;"", AG714=""), "Missing 3rd Comment Likes",
IF(AND($AK$3, CONCATENATE(Z714:AH714)&lt;&gt;"", AH714=""), "Missing 3rd Comment Dislikes", "Valid"
)))))))))))))))))))))))))))))))))</f>
        <v>Unused</v>
      </c>
      <c r="C712" s="246"/>
      <c r="D712" s="297" t="s">
        <v>1461</v>
      </c>
      <c r="E712" s="298"/>
      <c r="F712" s="246"/>
      <c r="G712" s="246"/>
      <c r="H712" s="249"/>
      <c r="I712" s="298"/>
      <c r="J712" s="246"/>
      <c r="K712" s="246"/>
      <c r="L712" s="249"/>
      <c r="M712" s="300"/>
      <c r="N712" s="301"/>
      <c r="O712" s="302"/>
      <c r="P712" s="302"/>
      <c r="Q712" s="303"/>
      <c r="R712" s="304"/>
      <c r="S712" s="302"/>
      <c r="T712" s="302"/>
      <c r="U712" s="303"/>
      <c r="V712" s="304"/>
      <c r="W712" s="302"/>
      <c r="X712" s="302"/>
      <c r="Y712" s="305"/>
      <c r="Z712" s="306"/>
      <c r="AA712" s="249"/>
      <c r="AB712" s="300"/>
      <c r="AC712" s="246"/>
      <c r="AD712" s="246"/>
      <c r="AE712" s="246"/>
      <c r="AF712" s="249"/>
      <c r="AG712" s="307"/>
      <c r="AH712" s="326"/>
      <c r="AI712" s="56"/>
      <c r="AJ712" s="56"/>
      <c r="AK712" s="56"/>
      <c r="AL712" s="56"/>
      <c r="AM712" s="56"/>
      <c r="AN712" s="56"/>
      <c r="AO712" s="56"/>
      <c r="AP712" s="56"/>
      <c r="AQ712" s="56"/>
    </row>
    <row r="713" ht="22.5" customHeight="1">
      <c r="B713" s="277"/>
      <c r="D713" s="309"/>
      <c r="E713" s="277"/>
      <c r="H713" s="273"/>
      <c r="I713" s="277"/>
      <c r="L713" s="273"/>
      <c r="M713" s="277"/>
      <c r="N713" s="279"/>
      <c r="O713" s="280"/>
      <c r="P713" s="280"/>
      <c r="Q713" s="281"/>
      <c r="R713" s="282"/>
      <c r="S713" s="280"/>
      <c r="T713" s="280"/>
      <c r="U713" s="281"/>
      <c r="V713" s="282"/>
      <c r="W713" s="280"/>
      <c r="X713" s="280"/>
      <c r="Y713" s="283"/>
      <c r="Z713" s="310"/>
      <c r="AA713" s="273"/>
      <c r="AB713" s="311"/>
      <c r="AF713" s="273"/>
      <c r="AG713" s="312"/>
      <c r="AH713" s="313"/>
      <c r="AI713" s="56"/>
      <c r="AJ713" s="56"/>
      <c r="AK713" s="56"/>
      <c r="AL713" s="56"/>
      <c r="AM713" s="56"/>
      <c r="AN713" s="56"/>
      <c r="AO713" s="56"/>
      <c r="AP713" s="56"/>
      <c r="AQ713" s="56"/>
    </row>
    <row r="714" ht="22.5" customHeight="1">
      <c r="B714" s="253"/>
      <c r="C714" s="254"/>
      <c r="D714" s="314"/>
      <c r="E714" s="253"/>
      <c r="F714" s="254"/>
      <c r="G714" s="254"/>
      <c r="H714" s="256"/>
      <c r="I714" s="253"/>
      <c r="J714" s="254"/>
      <c r="K714" s="254"/>
      <c r="L714" s="256"/>
      <c r="M714" s="253"/>
      <c r="N714" s="288"/>
      <c r="O714" s="289"/>
      <c r="P714" s="289"/>
      <c r="Q714" s="290"/>
      <c r="R714" s="291"/>
      <c r="S714" s="289"/>
      <c r="T714" s="289"/>
      <c r="U714" s="290"/>
      <c r="V714" s="291"/>
      <c r="W714" s="289"/>
      <c r="X714" s="289"/>
      <c r="Y714" s="292"/>
      <c r="Z714" s="315"/>
      <c r="AA714" s="256"/>
      <c r="AB714" s="316"/>
      <c r="AC714" s="254"/>
      <c r="AD714" s="254"/>
      <c r="AE714" s="254"/>
      <c r="AF714" s="256"/>
      <c r="AG714" s="317"/>
      <c r="AH714" s="318"/>
      <c r="AI714" s="56"/>
      <c r="AJ714" s="56"/>
      <c r="AK714" s="56"/>
      <c r="AL714" s="56"/>
      <c r="AM714" s="56"/>
      <c r="AN714" s="56"/>
      <c r="AO714" s="56"/>
      <c r="AP714" s="56"/>
      <c r="AQ714" s="56"/>
    </row>
    <row r="715" ht="22.5" customHeight="1">
      <c r="B715" s="261" t="str">
        <f>IF(ISBLANK(D715), "Missing ID",
IF(CONCATENATE(E715:AG717)="", "Unused",
IF(AND(ISBLANK(E715), ISBLANK(I715)), "Missing Headline and Content",
IF(ISBLANK(M715), "Missing Is True",
IF(AND(M715&lt;&gt;"Yes", M715&lt;&gt;"No"), "Is True must be Yes or No",
IF(AND($AJ$3, NOT(ISBLANK(N715)), NOT(ISNUMBER(N715))), "Changes to Followers for Likes must be a Number",
IF(AND($AK$3, NOT(ISBLANK(O715)), NOT(ISNUMBER(O715))), "Changes to Followers for Disikes must be a Number",
IF(AND($AL$3, NOT(ISBLANK(P715)), NOT(ISNUMBER(P715))), "Changes to Followers for Shares must be a Number",
IF(AND($AM$3, NOT(ISBLANK(Q715)), NOT(ISNUMBER(Q715))), "Changes to Followers for Flags must be a Number",
IF(AND($AJ$3, NOT(ISBLANK(R715)), NOT(ISNUMBER(R715))), "Changes to Credibility for Likes must be a Number",
IF(AND($AK$3, NOT(ISBLANK(S715)), NOT(ISNUMBER(S715))), "Changes to Credibility for Disikes must be a Number",
IF(AND($AL$3, NOT(ISBLANK(T715)), NOT(ISNUMBER(T715))), "Changes to Credibility for Shares must be a Number",
IF(AND($AM$3, NOT(ISBLANK(U715)), NOT(ISNUMBER(U715))), "Changes to Credibility for Flags must be a Number",
IF(AND($AJ$3, NOT(ISBLANK(V715)), NOT(ISNUMBER(V715))), "Number of Likes must be a Number",
IF(AND($AK$3, NOT(ISBLANK(W715)), NOT(ISNUMBER(W715))), "Number of Disikes must be a Number",
IF(AND($AL$3, NOT(ISBLANK(X715)), NOT(ISNUMBER(X715))), "Number of Shares must be a Number",
IF(AND($AM$3, NOT(ISBLANK(Y715)), NOT(ISNUMBER(Y715))), "Number of Flags must be a Number",
IF(AND($AJ$3, NOT(ISBLANK(V715)), V715&lt;0), "Number of Likes cannot be Negative",
IF(AND($AK$3, NOT(ISBLANK(W715)), W715&lt;0), "Number of Disikes cannot be Negative",
IF(AND($AL$3, NOT(ISBLANK(X715)), X715&lt;0), "Number of Shares cannot be Negative",
IF(AND($AM$3, NOT(ISBLANK(Y715)), Y715&lt;0), "Number of Flags cannot be Negative",
IF(AND(CONCATENATE(Z715:AH715)&lt;&gt;"", Z715=""), "Missing 1st Comment Source Name",
IF(AND(CONCATENATE(Z715:AH715)&lt;&gt;"", AB715=""), "Missing 1st Comment Message",
IF(AND($AJ$3, CONCATENATE(Z715:AH715)&lt;&gt;"", AG715=""), "Missing 1st Comment Likes",
IF(AND($AK$3, CONCATENATE(Z715:AH715)&lt;&gt;"", AH715=""), "Missing 1st Comment Dislikes",
IF(AND(CONCATENATE(Z716:AH716)&lt;&gt;"", Z716=""), "Missing 2nd Comment Source Name",
IF(AND(CONCATENATE(Z716:AH716)&lt;&gt;"", AB716=""), "Missing 2nd Comment Message",
IF(AND($AJ$3, CONCATENATE(Z716:AH716)&lt;&gt;"", AG716=""), "Missing 2nd Comment Likes",
IF(AND($AK$3, CONCATENATE(Z716:AH716)&lt;&gt;"", AH716=""), "Missing 2nd Comment Dislikes",
IF(AND(CONCATENATE(Z717:AH717)&lt;&gt;"", Z717=""), "Missing 3rd Comment Source Name",
IF(AND(CONCATENATE(Z717:AH717)&lt;&gt;"", AB717=""), "Missing 3rd Comment Message",
IF(AND($AJ$3, CONCATENATE(Z717:AH717)&lt;&gt;"", AG717=""), "Missing 3rd Comment Likes",
IF(AND($AK$3, CONCATENATE(Z717:AH717)&lt;&gt;"", AH717=""), "Missing 3rd Comment Dislikes", "Valid"
)))))))))))))))))))))))))))))))))</f>
        <v>Unused</v>
      </c>
      <c r="C715" s="246"/>
      <c r="D715" s="262" t="s">
        <v>1462</v>
      </c>
      <c r="E715" s="263"/>
      <c r="F715" s="246"/>
      <c r="G715" s="246"/>
      <c r="H715" s="249"/>
      <c r="I715" s="263"/>
      <c r="J715" s="246"/>
      <c r="K715" s="246"/>
      <c r="L715" s="249"/>
      <c r="M715" s="265"/>
      <c r="N715" s="319"/>
      <c r="O715" s="320"/>
      <c r="P715" s="320"/>
      <c r="Q715" s="321"/>
      <c r="R715" s="322"/>
      <c r="S715" s="320"/>
      <c r="T715" s="320"/>
      <c r="U715" s="321"/>
      <c r="V715" s="322"/>
      <c r="W715" s="320"/>
      <c r="X715" s="320"/>
      <c r="Y715" s="323"/>
      <c r="Z715" s="271"/>
      <c r="AA715" s="249"/>
      <c r="AB715" s="265"/>
      <c r="AC715" s="246"/>
      <c r="AD715" s="246"/>
      <c r="AE715" s="246"/>
      <c r="AF715" s="249"/>
      <c r="AG715" s="274"/>
      <c r="AH715" s="327"/>
      <c r="AI715" s="56"/>
      <c r="AJ715" s="56"/>
      <c r="AK715" s="56"/>
      <c r="AL715" s="56"/>
      <c r="AM715" s="56"/>
      <c r="AN715" s="56"/>
      <c r="AO715" s="56"/>
      <c r="AP715" s="56"/>
      <c r="AQ715" s="56"/>
    </row>
    <row r="716" ht="22.5" customHeight="1">
      <c r="B716" s="277"/>
      <c r="D716" s="278"/>
      <c r="E716" s="277"/>
      <c r="H716" s="273"/>
      <c r="I716" s="277"/>
      <c r="L716" s="273"/>
      <c r="M716" s="277"/>
      <c r="N716" s="279"/>
      <c r="O716" s="280"/>
      <c r="P716" s="280"/>
      <c r="Q716" s="281"/>
      <c r="R716" s="282"/>
      <c r="S716" s="280"/>
      <c r="T716" s="280"/>
      <c r="U716" s="281"/>
      <c r="V716" s="282"/>
      <c r="W716" s="280"/>
      <c r="X716" s="280"/>
      <c r="Y716" s="283"/>
      <c r="Z716" s="284"/>
      <c r="AA716" s="273"/>
      <c r="AB716" s="272"/>
      <c r="AF716" s="273"/>
      <c r="AG716" s="285"/>
      <c r="AH716" s="325"/>
      <c r="AI716" s="56"/>
      <c r="AJ716" s="56"/>
      <c r="AK716" s="56"/>
      <c r="AL716" s="56"/>
      <c r="AM716" s="56"/>
      <c r="AN716" s="56"/>
      <c r="AO716" s="56"/>
      <c r="AP716" s="56"/>
      <c r="AQ716" s="56"/>
    </row>
    <row r="717" ht="22.5" customHeight="1">
      <c r="B717" s="253"/>
      <c r="C717" s="254"/>
      <c r="D717" s="287"/>
      <c r="E717" s="253"/>
      <c r="F717" s="254"/>
      <c r="G717" s="254"/>
      <c r="H717" s="256"/>
      <c r="I717" s="253"/>
      <c r="J717" s="254"/>
      <c r="K717" s="254"/>
      <c r="L717" s="256"/>
      <c r="M717" s="253"/>
      <c r="N717" s="288"/>
      <c r="O717" s="289"/>
      <c r="P717" s="289"/>
      <c r="Q717" s="290"/>
      <c r="R717" s="291"/>
      <c r="S717" s="289"/>
      <c r="T717" s="289"/>
      <c r="U717" s="290"/>
      <c r="V717" s="291"/>
      <c r="W717" s="289"/>
      <c r="X717" s="289"/>
      <c r="Y717" s="292"/>
      <c r="Z717" s="293"/>
      <c r="AA717" s="256"/>
      <c r="AB717" s="294"/>
      <c r="AC717" s="254"/>
      <c r="AD717" s="254"/>
      <c r="AE717" s="254"/>
      <c r="AF717" s="256"/>
      <c r="AG717" s="295"/>
      <c r="AH717" s="324"/>
      <c r="AI717" s="56"/>
      <c r="AJ717" s="56"/>
      <c r="AK717" s="56"/>
      <c r="AL717" s="56"/>
      <c r="AM717" s="56"/>
      <c r="AN717" s="56"/>
      <c r="AO717" s="56"/>
      <c r="AP717" s="56"/>
      <c r="AQ717" s="56"/>
    </row>
    <row r="718" ht="22.5" customHeight="1">
      <c r="B718" s="261" t="str">
        <f>IF(ISBLANK(D718), "Missing ID",
IF(CONCATENATE(E718:AG720)="", "Unused",
IF(AND(ISBLANK(E718), ISBLANK(I718)), "Missing Headline and Content",
IF(ISBLANK(M718), "Missing Is True",
IF(AND(M718&lt;&gt;"Yes", M718&lt;&gt;"No"), "Is True must be Yes or No",
IF(AND($AJ$3, NOT(ISBLANK(N718)), NOT(ISNUMBER(N718))), "Changes to Followers for Likes must be a Number",
IF(AND($AK$3, NOT(ISBLANK(O718)), NOT(ISNUMBER(O718))), "Changes to Followers for Disikes must be a Number",
IF(AND($AL$3, NOT(ISBLANK(P718)), NOT(ISNUMBER(P718))), "Changes to Followers for Shares must be a Number",
IF(AND($AM$3, NOT(ISBLANK(Q718)), NOT(ISNUMBER(Q718))), "Changes to Followers for Flags must be a Number",
IF(AND($AJ$3, NOT(ISBLANK(R718)), NOT(ISNUMBER(R718))), "Changes to Credibility for Likes must be a Number",
IF(AND($AK$3, NOT(ISBLANK(S718)), NOT(ISNUMBER(S718))), "Changes to Credibility for Disikes must be a Number",
IF(AND($AL$3, NOT(ISBLANK(T718)), NOT(ISNUMBER(T718))), "Changes to Credibility for Shares must be a Number",
IF(AND($AM$3, NOT(ISBLANK(U718)), NOT(ISNUMBER(U718))), "Changes to Credibility for Flags must be a Number",
IF(AND($AJ$3, NOT(ISBLANK(V718)), NOT(ISNUMBER(V718))), "Number of Likes must be a Number",
IF(AND($AK$3, NOT(ISBLANK(W718)), NOT(ISNUMBER(W718))), "Number of Disikes must be a Number",
IF(AND($AL$3, NOT(ISBLANK(X718)), NOT(ISNUMBER(X718))), "Number of Shares must be a Number",
IF(AND($AM$3, NOT(ISBLANK(Y718)), NOT(ISNUMBER(Y718))), "Number of Flags must be a Number",
IF(AND($AJ$3, NOT(ISBLANK(V718)), V718&lt;0), "Number of Likes cannot be Negative",
IF(AND($AK$3, NOT(ISBLANK(W718)), W718&lt;0), "Number of Disikes cannot be Negative",
IF(AND($AL$3, NOT(ISBLANK(X718)), X718&lt;0), "Number of Shares cannot be Negative",
IF(AND($AM$3, NOT(ISBLANK(Y718)), Y718&lt;0), "Number of Flags cannot be Negative",
IF(AND(CONCATENATE(Z718:AH718)&lt;&gt;"", Z718=""), "Missing 1st Comment Source Name",
IF(AND(CONCATENATE(Z718:AH718)&lt;&gt;"", AB718=""), "Missing 1st Comment Message",
IF(AND($AJ$3, CONCATENATE(Z718:AH718)&lt;&gt;"", AG718=""), "Missing 1st Comment Likes",
IF(AND($AK$3, CONCATENATE(Z718:AH718)&lt;&gt;"", AH718=""), "Missing 1st Comment Dislikes",
IF(AND(CONCATENATE(Z719:AH719)&lt;&gt;"", Z719=""), "Missing 2nd Comment Source Name",
IF(AND(CONCATENATE(Z719:AH719)&lt;&gt;"", AB719=""), "Missing 2nd Comment Message",
IF(AND($AJ$3, CONCATENATE(Z719:AH719)&lt;&gt;"", AG719=""), "Missing 2nd Comment Likes",
IF(AND($AK$3, CONCATENATE(Z719:AH719)&lt;&gt;"", AH719=""), "Missing 2nd Comment Dislikes",
IF(AND(CONCATENATE(Z720:AH720)&lt;&gt;"", Z720=""), "Missing 3rd Comment Source Name",
IF(AND(CONCATENATE(Z720:AH720)&lt;&gt;"", AB720=""), "Missing 3rd Comment Message",
IF(AND($AJ$3, CONCATENATE(Z720:AH720)&lt;&gt;"", AG720=""), "Missing 3rd Comment Likes",
IF(AND($AK$3, CONCATENATE(Z720:AH720)&lt;&gt;"", AH720=""), "Missing 3rd Comment Dislikes", "Valid"
)))))))))))))))))))))))))))))))))</f>
        <v>Unused</v>
      </c>
      <c r="C718" s="246"/>
      <c r="D718" s="297" t="s">
        <v>1463</v>
      </c>
      <c r="E718" s="298"/>
      <c r="F718" s="246"/>
      <c r="G718" s="246"/>
      <c r="H718" s="249"/>
      <c r="I718" s="298"/>
      <c r="J718" s="246"/>
      <c r="K718" s="246"/>
      <c r="L718" s="249"/>
      <c r="M718" s="300"/>
      <c r="N718" s="301"/>
      <c r="O718" s="302"/>
      <c r="P718" s="302"/>
      <c r="Q718" s="303"/>
      <c r="R718" s="304"/>
      <c r="S718" s="302"/>
      <c r="T718" s="302"/>
      <c r="U718" s="303"/>
      <c r="V718" s="304"/>
      <c r="W718" s="302"/>
      <c r="X718" s="302"/>
      <c r="Y718" s="305"/>
      <c r="Z718" s="306"/>
      <c r="AA718" s="249"/>
      <c r="AB718" s="300"/>
      <c r="AC718" s="246"/>
      <c r="AD718" s="246"/>
      <c r="AE718" s="246"/>
      <c r="AF718" s="249"/>
      <c r="AG718" s="307"/>
      <c r="AH718" s="326"/>
      <c r="AI718" s="56"/>
      <c r="AJ718" s="56"/>
      <c r="AK718" s="56"/>
      <c r="AL718" s="56"/>
      <c r="AM718" s="56"/>
      <c r="AN718" s="56"/>
      <c r="AO718" s="56"/>
      <c r="AP718" s="56"/>
      <c r="AQ718" s="56"/>
    </row>
    <row r="719" ht="22.5" customHeight="1">
      <c r="B719" s="277"/>
      <c r="D719" s="309"/>
      <c r="E719" s="277"/>
      <c r="H719" s="273"/>
      <c r="I719" s="277"/>
      <c r="L719" s="273"/>
      <c r="M719" s="277"/>
      <c r="N719" s="279"/>
      <c r="O719" s="280"/>
      <c r="P719" s="280"/>
      <c r="Q719" s="281"/>
      <c r="R719" s="282"/>
      <c r="S719" s="280"/>
      <c r="T719" s="280"/>
      <c r="U719" s="281"/>
      <c r="V719" s="282"/>
      <c r="W719" s="280"/>
      <c r="X719" s="280"/>
      <c r="Y719" s="283"/>
      <c r="Z719" s="310"/>
      <c r="AA719" s="273"/>
      <c r="AB719" s="311"/>
      <c r="AF719" s="273"/>
      <c r="AG719" s="312"/>
      <c r="AH719" s="313"/>
      <c r="AI719" s="56"/>
      <c r="AJ719" s="56"/>
      <c r="AK719" s="56"/>
      <c r="AL719" s="56"/>
      <c r="AM719" s="56"/>
      <c r="AN719" s="56"/>
      <c r="AO719" s="56"/>
      <c r="AP719" s="56"/>
      <c r="AQ719" s="56"/>
    </row>
    <row r="720" ht="22.5" customHeight="1">
      <c r="B720" s="253"/>
      <c r="C720" s="254"/>
      <c r="D720" s="314"/>
      <c r="E720" s="253"/>
      <c r="F720" s="254"/>
      <c r="G720" s="254"/>
      <c r="H720" s="256"/>
      <c r="I720" s="253"/>
      <c r="J720" s="254"/>
      <c r="K720" s="254"/>
      <c r="L720" s="256"/>
      <c r="M720" s="253"/>
      <c r="N720" s="288"/>
      <c r="O720" s="289"/>
      <c r="P720" s="289"/>
      <c r="Q720" s="290"/>
      <c r="R720" s="291"/>
      <c r="S720" s="289"/>
      <c r="T720" s="289"/>
      <c r="U720" s="290"/>
      <c r="V720" s="291"/>
      <c r="W720" s="289"/>
      <c r="X720" s="289"/>
      <c r="Y720" s="292"/>
      <c r="Z720" s="315"/>
      <c r="AA720" s="256"/>
      <c r="AB720" s="316"/>
      <c r="AC720" s="254"/>
      <c r="AD720" s="254"/>
      <c r="AE720" s="254"/>
      <c r="AF720" s="256"/>
      <c r="AG720" s="317"/>
      <c r="AH720" s="318"/>
      <c r="AI720" s="56"/>
      <c r="AJ720" s="56"/>
      <c r="AK720" s="56"/>
      <c r="AL720" s="56"/>
      <c r="AM720" s="56"/>
      <c r="AN720" s="56"/>
      <c r="AO720" s="56"/>
      <c r="AP720" s="56"/>
      <c r="AQ720" s="56"/>
    </row>
    <row r="721" ht="22.5" customHeight="1">
      <c r="B721" s="261" t="str">
        <f>IF(ISBLANK(D721), "Missing ID",
IF(CONCATENATE(E721:AG723)="", "Unused",
IF(AND(ISBLANK(E721), ISBLANK(I721)), "Missing Headline and Content",
IF(ISBLANK(M721), "Missing Is True",
IF(AND(M721&lt;&gt;"Yes", M721&lt;&gt;"No"), "Is True must be Yes or No",
IF(AND($AJ$3, NOT(ISBLANK(N721)), NOT(ISNUMBER(N721))), "Changes to Followers for Likes must be a Number",
IF(AND($AK$3, NOT(ISBLANK(O721)), NOT(ISNUMBER(O721))), "Changes to Followers for Disikes must be a Number",
IF(AND($AL$3, NOT(ISBLANK(P721)), NOT(ISNUMBER(P721))), "Changes to Followers for Shares must be a Number",
IF(AND($AM$3, NOT(ISBLANK(Q721)), NOT(ISNUMBER(Q721))), "Changes to Followers for Flags must be a Number",
IF(AND($AJ$3, NOT(ISBLANK(R721)), NOT(ISNUMBER(R721))), "Changes to Credibility for Likes must be a Number",
IF(AND($AK$3, NOT(ISBLANK(S721)), NOT(ISNUMBER(S721))), "Changes to Credibility for Disikes must be a Number",
IF(AND($AL$3, NOT(ISBLANK(T721)), NOT(ISNUMBER(T721))), "Changes to Credibility for Shares must be a Number",
IF(AND($AM$3, NOT(ISBLANK(U721)), NOT(ISNUMBER(U721))), "Changes to Credibility for Flags must be a Number",
IF(AND($AJ$3, NOT(ISBLANK(V721)), NOT(ISNUMBER(V721))), "Number of Likes must be a Number",
IF(AND($AK$3, NOT(ISBLANK(W721)), NOT(ISNUMBER(W721))), "Number of Disikes must be a Number",
IF(AND($AL$3, NOT(ISBLANK(X721)), NOT(ISNUMBER(X721))), "Number of Shares must be a Number",
IF(AND($AM$3, NOT(ISBLANK(Y721)), NOT(ISNUMBER(Y721))), "Number of Flags must be a Number",
IF(AND($AJ$3, NOT(ISBLANK(V721)), V721&lt;0), "Number of Likes cannot be Negative",
IF(AND($AK$3, NOT(ISBLANK(W721)), W721&lt;0), "Number of Disikes cannot be Negative",
IF(AND($AL$3, NOT(ISBLANK(X721)), X721&lt;0), "Number of Shares cannot be Negative",
IF(AND($AM$3, NOT(ISBLANK(Y721)), Y721&lt;0), "Number of Flags cannot be Negative",
IF(AND(CONCATENATE(Z721:AH721)&lt;&gt;"", Z721=""), "Missing 1st Comment Source Name",
IF(AND(CONCATENATE(Z721:AH721)&lt;&gt;"", AB721=""), "Missing 1st Comment Message",
IF(AND($AJ$3, CONCATENATE(Z721:AH721)&lt;&gt;"", AG721=""), "Missing 1st Comment Likes",
IF(AND($AK$3, CONCATENATE(Z721:AH721)&lt;&gt;"", AH721=""), "Missing 1st Comment Dislikes",
IF(AND(CONCATENATE(Z722:AH722)&lt;&gt;"", Z722=""), "Missing 2nd Comment Source Name",
IF(AND(CONCATENATE(Z722:AH722)&lt;&gt;"", AB722=""), "Missing 2nd Comment Message",
IF(AND($AJ$3, CONCATENATE(Z722:AH722)&lt;&gt;"", AG722=""), "Missing 2nd Comment Likes",
IF(AND($AK$3, CONCATENATE(Z722:AH722)&lt;&gt;"", AH722=""), "Missing 2nd Comment Dislikes",
IF(AND(CONCATENATE(Z723:AH723)&lt;&gt;"", Z723=""), "Missing 3rd Comment Source Name",
IF(AND(CONCATENATE(Z723:AH723)&lt;&gt;"", AB723=""), "Missing 3rd Comment Message",
IF(AND($AJ$3, CONCATENATE(Z723:AH723)&lt;&gt;"", AG723=""), "Missing 3rd Comment Likes",
IF(AND($AK$3, CONCATENATE(Z723:AH723)&lt;&gt;"", AH723=""), "Missing 3rd Comment Dislikes", "Valid"
)))))))))))))))))))))))))))))))))</f>
        <v>Unused</v>
      </c>
      <c r="C721" s="246"/>
      <c r="D721" s="262" t="s">
        <v>1464</v>
      </c>
      <c r="E721" s="263"/>
      <c r="F721" s="246"/>
      <c r="G721" s="246"/>
      <c r="H721" s="249"/>
      <c r="I721" s="263"/>
      <c r="J721" s="246"/>
      <c r="K721" s="246"/>
      <c r="L721" s="249"/>
      <c r="M721" s="265"/>
      <c r="N721" s="319"/>
      <c r="O721" s="320"/>
      <c r="P721" s="320"/>
      <c r="Q721" s="321"/>
      <c r="R721" s="322"/>
      <c r="S721" s="320"/>
      <c r="T721" s="320"/>
      <c r="U721" s="321"/>
      <c r="V721" s="322"/>
      <c r="W721" s="320"/>
      <c r="X721" s="320"/>
      <c r="Y721" s="323"/>
      <c r="Z721" s="271"/>
      <c r="AA721" s="249"/>
      <c r="AB721" s="265"/>
      <c r="AC721" s="246"/>
      <c r="AD721" s="246"/>
      <c r="AE721" s="246"/>
      <c r="AF721" s="249"/>
      <c r="AG721" s="274"/>
      <c r="AH721" s="327"/>
      <c r="AI721" s="56"/>
      <c r="AJ721" s="56"/>
      <c r="AK721" s="56"/>
      <c r="AL721" s="56"/>
      <c r="AM721" s="56"/>
      <c r="AN721" s="56"/>
      <c r="AO721" s="56"/>
      <c r="AP721" s="56"/>
      <c r="AQ721" s="56"/>
    </row>
    <row r="722" ht="22.5" customHeight="1">
      <c r="B722" s="277"/>
      <c r="D722" s="278"/>
      <c r="E722" s="277"/>
      <c r="H722" s="273"/>
      <c r="I722" s="277"/>
      <c r="L722" s="273"/>
      <c r="M722" s="277"/>
      <c r="N722" s="279"/>
      <c r="O722" s="280"/>
      <c r="P722" s="280"/>
      <c r="Q722" s="281"/>
      <c r="R722" s="282"/>
      <c r="S722" s="280"/>
      <c r="T722" s="280"/>
      <c r="U722" s="281"/>
      <c r="V722" s="282"/>
      <c r="W722" s="280"/>
      <c r="X722" s="280"/>
      <c r="Y722" s="283"/>
      <c r="Z722" s="284"/>
      <c r="AA722" s="273"/>
      <c r="AB722" s="272"/>
      <c r="AF722" s="273"/>
      <c r="AG722" s="285"/>
      <c r="AH722" s="325"/>
      <c r="AI722" s="56"/>
      <c r="AJ722" s="56"/>
      <c r="AK722" s="56"/>
      <c r="AL722" s="56"/>
      <c r="AM722" s="56"/>
      <c r="AN722" s="56"/>
      <c r="AO722" s="56"/>
      <c r="AP722" s="56"/>
      <c r="AQ722" s="56"/>
    </row>
    <row r="723" ht="22.5" customHeight="1">
      <c r="B723" s="253"/>
      <c r="C723" s="254"/>
      <c r="D723" s="287"/>
      <c r="E723" s="253"/>
      <c r="F723" s="254"/>
      <c r="G723" s="254"/>
      <c r="H723" s="256"/>
      <c r="I723" s="253"/>
      <c r="J723" s="254"/>
      <c r="K723" s="254"/>
      <c r="L723" s="256"/>
      <c r="M723" s="253"/>
      <c r="N723" s="288"/>
      <c r="O723" s="289"/>
      <c r="P723" s="289"/>
      <c r="Q723" s="290"/>
      <c r="R723" s="291"/>
      <c r="S723" s="289"/>
      <c r="T723" s="289"/>
      <c r="U723" s="290"/>
      <c r="V723" s="291"/>
      <c r="W723" s="289"/>
      <c r="X723" s="289"/>
      <c r="Y723" s="292"/>
      <c r="Z723" s="293"/>
      <c r="AA723" s="256"/>
      <c r="AB723" s="294"/>
      <c r="AC723" s="254"/>
      <c r="AD723" s="254"/>
      <c r="AE723" s="254"/>
      <c r="AF723" s="256"/>
      <c r="AG723" s="295"/>
      <c r="AH723" s="324"/>
      <c r="AI723" s="56"/>
      <c r="AJ723" s="56"/>
      <c r="AK723" s="56"/>
      <c r="AL723" s="56"/>
      <c r="AM723" s="56"/>
      <c r="AN723" s="56"/>
      <c r="AO723" s="56"/>
      <c r="AP723" s="56"/>
      <c r="AQ723" s="56"/>
    </row>
    <row r="724" ht="22.5" customHeight="1">
      <c r="B724" s="261" t="str">
        <f>IF(ISBLANK(D724), "Missing ID",
IF(CONCATENATE(E724:AG726)="", "Unused",
IF(AND(ISBLANK(E724), ISBLANK(I724)), "Missing Headline and Content",
IF(ISBLANK(M724), "Missing Is True",
IF(AND(M724&lt;&gt;"Yes", M724&lt;&gt;"No"), "Is True must be Yes or No",
IF(AND($AJ$3, NOT(ISBLANK(N724)), NOT(ISNUMBER(N724))), "Changes to Followers for Likes must be a Number",
IF(AND($AK$3, NOT(ISBLANK(O724)), NOT(ISNUMBER(O724))), "Changes to Followers for Disikes must be a Number",
IF(AND($AL$3, NOT(ISBLANK(P724)), NOT(ISNUMBER(P724))), "Changes to Followers for Shares must be a Number",
IF(AND($AM$3, NOT(ISBLANK(Q724)), NOT(ISNUMBER(Q724))), "Changes to Followers for Flags must be a Number",
IF(AND($AJ$3, NOT(ISBLANK(R724)), NOT(ISNUMBER(R724))), "Changes to Credibility for Likes must be a Number",
IF(AND($AK$3, NOT(ISBLANK(S724)), NOT(ISNUMBER(S724))), "Changes to Credibility for Disikes must be a Number",
IF(AND($AL$3, NOT(ISBLANK(T724)), NOT(ISNUMBER(T724))), "Changes to Credibility for Shares must be a Number",
IF(AND($AM$3, NOT(ISBLANK(U724)), NOT(ISNUMBER(U724))), "Changes to Credibility for Flags must be a Number",
IF(AND($AJ$3, NOT(ISBLANK(V724)), NOT(ISNUMBER(V724))), "Number of Likes must be a Number",
IF(AND($AK$3, NOT(ISBLANK(W724)), NOT(ISNUMBER(W724))), "Number of Disikes must be a Number",
IF(AND($AL$3, NOT(ISBLANK(X724)), NOT(ISNUMBER(X724))), "Number of Shares must be a Number",
IF(AND($AM$3, NOT(ISBLANK(Y724)), NOT(ISNUMBER(Y724))), "Number of Flags must be a Number",
IF(AND($AJ$3, NOT(ISBLANK(V724)), V724&lt;0), "Number of Likes cannot be Negative",
IF(AND($AK$3, NOT(ISBLANK(W724)), W724&lt;0), "Number of Disikes cannot be Negative",
IF(AND($AL$3, NOT(ISBLANK(X724)), X724&lt;0), "Number of Shares cannot be Negative",
IF(AND($AM$3, NOT(ISBLANK(Y724)), Y724&lt;0), "Number of Flags cannot be Negative",
IF(AND(CONCATENATE(Z724:AH724)&lt;&gt;"", Z724=""), "Missing 1st Comment Source Name",
IF(AND(CONCATENATE(Z724:AH724)&lt;&gt;"", AB724=""), "Missing 1st Comment Message",
IF(AND($AJ$3, CONCATENATE(Z724:AH724)&lt;&gt;"", AG724=""), "Missing 1st Comment Likes",
IF(AND($AK$3, CONCATENATE(Z724:AH724)&lt;&gt;"", AH724=""), "Missing 1st Comment Dislikes",
IF(AND(CONCATENATE(Z725:AH725)&lt;&gt;"", Z725=""), "Missing 2nd Comment Source Name",
IF(AND(CONCATENATE(Z725:AH725)&lt;&gt;"", AB725=""), "Missing 2nd Comment Message",
IF(AND($AJ$3, CONCATENATE(Z725:AH725)&lt;&gt;"", AG725=""), "Missing 2nd Comment Likes",
IF(AND($AK$3, CONCATENATE(Z725:AH725)&lt;&gt;"", AH725=""), "Missing 2nd Comment Dislikes",
IF(AND(CONCATENATE(Z726:AH726)&lt;&gt;"", Z726=""), "Missing 3rd Comment Source Name",
IF(AND(CONCATENATE(Z726:AH726)&lt;&gt;"", AB726=""), "Missing 3rd Comment Message",
IF(AND($AJ$3, CONCATENATE(Z726:AH726)&lt;&gt;"", AG726=""), "Missing 3rd Comment Likes",
IF(AND($AK$3, CONCATENATE(Z726:AH726)&lt;&gt;"", AH726=""), "Missing 3rd Comment Dislikes", "Valid"
)))))))))))))))))))))))))))))))))</f>
        <v>Unused</v>
      </c>
      <c r="C724" s="246"/>
      <c r="D724" s="297" t="s">
        <v>1465</v>
      </c>
      <c r="E724" s="298"/>
      <c r="F724" s="246"/>
      <c r="G724" s="246"/>
      <c r="H724" s="249"/>
      <c r="I724" s="298"/>
      <c r="J724" s="246"/>
      <c r="K724" s="246"/>
      <c r="L724" s="249"/>
      <c r="M724" s="300"/>
      <c r="N724" s="301"/>
      <c r="O724" s="302"/>
      <c r="P724" s="302"/>
      <c r="Q724" s="303"/>
      <c r="R724" s="304"/>
      <c r="S724" s="302"/>
      <c r="T724" s="302"/>
      <c r="U724" s="303"/>
      <c r="V724" s="304"/>
      <c r="W724" s="302"/>
      <c r="X724" s="302"/>
      <c r="Y724" s="305"/>
      <c r="Z724" s="306"/>
      <c r="AA724" s="249"/>
      <c r="AB724" s="300"/>
      <c r="AC724" s="246"/>
      <c r="AD724" s="246"/>
      <c r="AE724" s="246"/>
      <c r="AF724" s="249"/>
      <c r="AG724" s="307"/>
      <c r="AH724" s="326"/>
      <c r="AI724" s="56"/>
      <c r="AJ724" s="56"/>
      <c r="AK724" s="56"/>
      <c r="AL724" s="56"/>
      <c r="AM724" s="56"/>
      <c r="AN724" s="56"/>
      <c r="AO724" s="56"/>
      <c r="AP724" s="56"/>
      <c r="AQ724" s="56"/>
    </row>
    <row r="725" ht="22.5" customHeight="1">
      <c r="B725" s="277"/>
      <c r="D725" s="309"/>
      <c r="E725" s="277"/>
      <c r="H725" s="273"/>
      <c r="I725" s="277"/>
      <c r="L725" s="273"/>
      <c r="M725" s="277"/>
      <c r="N725" s="279"/>
      <c r="O725" s="280"/>
      <c r="P725" s="280"/>
      <c r="Q725" s="281"/>
      <c r="R725" s="282"/>
      <c r="S725" s="280"/>
      <c r="T725" s="280"/>
      <c r="U725" s="281"/>
      <c r="V725" s="282"/>
      <c r="W725" s="280"/>
      <c r="X725" s="280"/>
      <c r="Y725" s="283"/>
      <c r="Z725" s="310"/>
      <c r="AA725" s="273"/>
      <c r="AB725" s="311"/>
      <c r="AF725" s="273"/>
      <c r="AG725" s="312"/>
      <c r="AH725" s="313"/>
      <c r="AI725" s="56"/>
      <c r="AJ725" s="56"/>
      <c r="AK725" s="56"/>
      <c r="AL725" s="56"/>
      <c r="AM725" s="56"/>
      <c r="AN725" s="56"/>
      <c r="AO725" s="56"/>
      <c r="AP725" s="56"/>
      <c r="AQ725" s="56"/>
    </row>
    <row r="726" ht="22.5" customHeight="1">
      <c r="B726" s="253"/>
      <c r="C726" s="254"/>
      <c r="D726" s="314"/>
      <c r="E726" s="253"/>
      <c r="F726" s="254"/>
      <c r="G726" s="254"/>
      <c r="H726" s="256"/>
      <c r="I726" s="253"/>
      <c r="J726" s="254"/>
      <c r="K726" s="254"/>
      <c r="L726" s="256"/>
      <c r="M726" s="253"/>
      <c r="N726" s="288"/>
      <c r="O726" s="289"/>
      <c r="P726" s="289"/>
      <c r="Q726" s="290"/>
      <c r="R726" s="291"/>
      <c r="S726" s="289"/>
      <c r="T726" s="289"/>
      <c r="U726" s="290"/>
      <c r="V726" s="291"/>
      <c r="W726" s="289"/>
      <c r="X726" s="289"/>
      <c r="Y726" s="292"/>
      <c r="Z726" s="315"/>
      <c r="AA726" s="256"/>
      <c r="AB726" s="316"/>
      <c r="AC726" s="254"/>
      <c r="AD726" s="254"/>
      <c r="AE726" s="254"/>
      <c r="AF726" s="256"/>
      <c r="AG726" s="317"/>
      <c r="AH726" s="318"/>
      <c r="AI726" s="56"/>
      <c r="AJ726" s="56"/>
      <c r="AK726" s="56"/>
      <c r="AL726" s="56"/>
      <c r="AM726" s="56"/>
      <c r="AN726" s="56"/>
      <c r="AO726" s="56"/>
      <c r="AP726" s="56"/>
      <c r="AQ726" s="56"/>
    </row>
    <row r="727" ht="22.5" customHeight="1">
      <c r="B727" s="261" t="str">
        <f>IF(ISBLANK(D727), "Missing ID",
IF(CONCATENATE(E727:AG729)="", "Unused",
IF(AND(ISBLANK(E727), ISBLANK(I727)), "Missing Headline and Content",
IF(ISBLANK(M727), "Missing Is True",
IF(AND(M727&lt;&gt;"Yes", M727&lt;&gt;"No"), "Is True must be Yes or No",
IF(AND($AJ$3, NOT(ISBLANK(N727)), NOT(ISNUMBER(N727))), "Changes to Followers for Likes must be a Number",
IF(AND($AK$3, NOT(ISBLANK(O727)), NOT(ISNUMBER(O727))), "Changes to Followers for Disikes must be a Number",
IF(AND($AL$3, NOT(ISBLANK(P727)), NOT(ISNUMBER(P727))), "Changes to Followers for Shares must be a Number",
IF(AND($AM$3, NOT(ISBLANK(Q727)), NOT(ISNUMBER(Q727))), "Changes to Followers for Flags must be a Number",
IF(AND($AJ$3, NOT(ISBLANK(R727)), NOT(ISNUMBER(R727))), "Changes to Credibility for Likes must be a Number",
IF(AND($AK$3, NOT(ISBLANK(S727)), NOT(ISNUMBER(S727))), "Changes to Credibility for Disikes must be a Number",
IF(AND($AL$3, NOT(ISBLANK(T727)), NOT(ISNUMBER(T727))), "Changes to Credibility for Shares must be a Number",
IF(AND($AM$3, NOT(ISBLANK(U727)), NOT(ISNUMBER(U727))), "Changes to Credibility for Flags must be a Number",
IF(AND($AJ$3, NOT(ISBLANK(V727)), NOT(ISNUMBER(V727))), "Number of Likes must be a Number",
IF(AND($AK$3, NOT(ISBLANK(W727)), NOT(ISNUMBER(W727))), "Number of Disikes must be a Number",
IF(AND($AL$3, NOT(ISBLANK(X727)), NOT(ISNUMBER(X727))), "Number of Shares must be a Number",
IF(AND($AM$3, NOT(ISBLANK(Y727)), NOT(ISNUMBER(Y727))), "Number of Flags must be a Number",
IF(AND($AJ$3, NOT(ISBLANK(V727)), V727&lt;0), "Number of Likes cannot be Negative",
IF(AND($AK$3, NOT(ISBLANK(W727)), W727&lt;0), "Number of Disikes cannot be Negative",
IF(AND($AL$3, NOT(ISBLANK(X727)), X727&lt;0), "Number of Shares cannot be Negative",
IF(AND($AM$3, NOT(ISBLANK(Y727)), Y727&lt;0), "Number of Flags cannot be Negative",
IF(AND(CONCATENATE(Z727:AH727)&lt;&gt;"", Z727=""), "Missing 1st Comment Source Name",
IF(AND(CONCATENATE(Z727:AH727)&lt;&gt;"", AB727=""), "Missing 1st Comment Message",
IF(AND($AJ$3, CONCATENATE(Z727:AH727)&lt;&gt;"", AG727=""), "Missing 1st Comment Likes",
IF(AND($AK$3, CONCATENATE(Z727:AH727)&lt;&gt;"", AH727=""), "Missing 1st Comment Dislikes",
IF(AND(CONCATENATE(Z728:AH728)&lt;&gt;"", Z728=""), "Missing 2nd Comment Source Name",
IF(AND(CONCATENATE(Z728:AH728)&lt;&gt;"", AB728=""), "Missing 2nd Comment Message",
IF(AND($AJ$3, CONCATENATE(Z728:AH728)&lt;&gt;"", AG728=""), "Missing 2nd Comment Likes",
IF(AND($AK$3, CONCATENATE(Z728:AH728)&lt;&gt;"", AH728=""), "Missing 2nd Comment Dislikes",
IF(AND(CONCATENATE(Z729:AH729)&lt;&gt;"", Z729=""), "Missing 3rd Comment Source Name",
IF(AND(CONCATENATE(Z729:AH729)&lt;&gt;"", AB729=""), "Missing 3rd Comment Message",
IF(AND($AJ$3, CONCATENATE(Z729:AH729)&lt;&gt;"", AG729=""), "Missing 3rd Comment Likes",
IF(AND($AK$3, CONCATENATE(Z729:AH729)&lt;&gt;"", AH729=""), "Missing 3rd Comment Dislikes", "Valid"
)))))))))))))))))))))))))))))))))</f>
        <v>Unused</v>
      </c>
      <c r="C727" s="246"/>
      <c r="D727" s="262" t="s">
        <v>1466</v>
      </c>
      <c r="E727" s="263"/>
      <c r="F727" s="246"/>
      <c r="G727" s="246"/>
      <c r="H727" s="249"/>
      <c r="I727" s="263"/>
      <c r="J727" s="246"/>
      <c r="K727" s="246"/>
      <c r="L727" s="249"/>
      <c r="M727" s="265"/>
      <c r="N727" s="319"/>
      <c r="O727" s="320"/>
      <c r="P727" s="320"/>
      <c r="Q727" s="321"/>
      <c r="R727" s="322"/>
      <c r="S727" s="320"/>
      <c r="T727" s="320"/>
      <c r="U727" s="321"/>
      <c r="V727" s="322"/>
      <c r="W727" s="320"/>
      <c r="X727" s="320"/>
      <c r="Y727" s="323"/>
      <c r="Z727" s="271"/>
      <c r="AA727" s="249"/>
      <c r="AB727" s="265"/>
      <c r="AC727" s="246"/>
      <c r="AD727" s="246"/>
      <c r="AE727" s="246"/>
      <c r="AF727" s="249"/>
      <c r="AG727" s="274"/>
      <c r="AH727" s="327"/>
      <c r="AI727" s="56"/>
      <c r="AJ727" s="56"/>
      <c r="AK727" s="56"/>
      <c r="AL727" s="56"/>
      <c r="AM727" s="56"/>
      <c r="AN727" s="56"/>
      <c r="AO727" s="56"/>
      <c r="AP727" s="56"/>
      <c r="AQ727" s="56"/>
    </row>
    <row r="728" ht="22.5" customHeight="1">
      <c r="B728" s="277"/>
      <c r="D728" s="278"/>
      <c r="E728" s="277"/>
      <c r="H728" s="273"/>
      <c r="I728" s="277"/>
      <c r="L728" s="273"/>
      <c r="M728" s="277"/>
      <c r="N728" s="279"/>
      <c r="O728" s="280"/>
      <c r="P728" s="280"/>
      <c r="Q728" s="281"/>
      <c r="R728" s="282"/>
      <c r="S728" s="280"/>
      <c r="T728" s="280"/>
      <c r="U728" s="281"/>
      <c r="V728" s="282"/>
      <c r="W728" s="280"/>
      <c r="X728" s="280"/>
      <c r="Y728" s="283"/>
      <c r="Z728" s="284"/>
      <c r="AA728" s="273"/>
      <c r="AB728" s="272"/>
      <c r="AF728" s="273"/>
      <c r="AG728" s="285"/>
      <c r="AH728" s="325"/>
      <c r="AI728" s="56"/>
      <c r="AJ728" s="56"/>
      <c r="AK728" s="56"/>
      <c r="AL728" s="56"/>
      <c r="AM728" s="56"/>
      <c r="AN728" s="56"/>
      <c r="AO728" s="56"/>
      <c r="AP728" s="56"/>
      <c r="AQ728" s="56"/>
    </row>
    <row r="729" ht="22.5" customHeight="1">
      <c r="B729" s="253"/>
      <c r="C729" s="254"/>
      <c r="D729" s="287"/>
      <c r="E729" s="253"/>
      <c r="F729" s="254"/>
      <c r="G729" s="254"/>
      <c r="H729" s="256"/>
      <c r="I729" s="253"/>
      <c r="J729" s="254"/>
      <c r="K729" s="254"/>
      <c r="L729" s="256"/>
      <c r="M729" s="253"/>
      <c r="N729" s="288"/>
      <c r="O729" s="289"/>
      <c r="P729" s="289"/>
      <c r="Q729" s="290"/>
      <c r="R729" s="291"/>
      <c r="S729" s="289"/>
      <c r="T729" s="289"/>
      <c r="U729" s="290"/>
      <c r="V729" s="291"/>
      <c r="W729" s="289"/>
      <c r="X729" s="289"/>
      <c r="Y729" s="292"/>
      <c r="Z729" s="293"/>
      <c r="AA729" s="256"/>
      <c r="AB729" s="294"/>
      <c r="AC729" s="254"/>
      <c r="AD729" s="254"/>
      <c r="AE729" s="254"/>
      <c r="AF729" s="256"/>
      <c r="AG729" s="295"/>
      <c r="AH729" s="324"/>
      <c r="AI729" s="56"/>
      <c r="AJ729" s="56"/>
      <c r="AK729" s="56"/>
      <c r="AL729" s="56"/>
      <c r="AM729" s="56"/>
      <c r="AN729" s="56"/>
      <c r="AO729" s="56"/>
      <c r="AP729" s="56"/>
      <c r="AQ729" s="56"/>
    </row>
    <row r="730" ht="22.5" customHeight="1">
      <c r="B730" s="261" t="str">
        <f>IF(ISBLANK(D730), "Missing ID",
IF(CONCATENATE(E730:AG732)="", "Unused",
IF(AND(ISBLANK(E730), ISBLANK(I730)), "Missing Headline and Content",
IF(ISBLANK(M730), "Missing Is True",
IF(AND(M730&lt;&gt;"Yes", M730&lt;&gt;"No"), "Is True must be Yes or No",
IF(AND($AJ$3, NOT(ISBLANK(N730)), NOT(ISNUMBER(N730))), "Changes to Followers for Likes must be a Number",
IF(AND($AK$3, NOT(ISBLANK(O730)), NOT(ISNUMBER(O730))), "Changes to Followers for Disikes must be a Number",
IF(AND($AL$3, NOT(ISBLANK(P730)), NOT(ISNUMBER(P730))), "Changes to Followers for Shares must be a Number",
IF(AND($AM$3, NOT(ISBLANK(Q730)), NOT(ISNUMBER(Q730))), "Changes to Followers for Flags must be a Number",
IF(AND($AJ$3, NOT(ISBLANK(R730)), NOT(ISNUMBER(R730))), "Changes to Credibility for Likes must be a Number",
IF(AND($AK$3, NOT(ISBLANK(S730)), NOT(ISNUMBER(S730))), "Changes to Credibility for Disikes must be a Number",
IF(AND($AL$3, NOT(ISBLANK(T730)), NOT(ISNUMBER(T730))), "Changes to Credibility for Shares must be a Number",
IF(AND($AM$3, NOT(ISBLANK(U730)), NOT(ISNUMBER(U730))), "Changes to Credibility for Flags must be a Number",
IF(AND($AJ$3, NOT(ISBLANK(V730)), NOT(ISNUMBER(V730))), "Number of Likes must be a Number",
IF(AND($AK$3, NOT(ISBLANK(W730)), NOT(ISNUMBER(W730))), "Number of Disikes must be a Number",
IF(AND($AL$3, NOT(ISBLANK(X730)), NOT(ISNUMBER(X730))), "Number of Shares must be a Number",
IF(AND($AM$3, NOT(ISBLANK(Y730)), NOT(ISNUMBER(Y730))), "Number of Flags must be a Number",
IF(AND($AJ$3, NOT(ISBLANK(V730)), V730&lt;0), "Number of Likes cannot be Negative",
IF(AND($AK$3, NOT(ISBLANK(W730)), W730&lt;0), "Number of Disikes cannot be Negative",
IF(AND($AL$3, NOT(ISBLANK(X730)), X730&lt;0), "Number of Shares cannot be Negative",
IF(AND($AM$3, NOT(ISBLANK(Y730)), Y730&lt;0), "Number of Flags cannot be Negative",
IF(AND(CONCATENATE(Z730:AH730)&lt;&gt;"", Z730=""), "Missing 1st Comment Source Name",
IF(AND(CONCATENATE(Z730:AH730)&lt;&gt;"", AB730=""), "Missing 1st Comment Message",
IF(AND($AJ$3, CONCATENATE(Z730:AH730)&lt;&gt;"", AG730=""), "Missing 1st Comment Likes",
IF(AND($AK$3, CONCATENATE(Z730:AH730)&lt;&gt;"", AH730=""), "Missing 1st Comment Dislikes",
IF(AND(CONCATENATE(Z731:AH731)&lt;&gt;"", Z731=""), "Missing 2nd Comment Source Name",
IF(AND(CONCATENATE(Z731:AH731)&lt;&gt;"", AB731=""), "Missing 2nd Comment Message",
IF(AND($AJ$3, CONCATENATE(Z731:AH731)&lt;&gt;"", AG731=""), "Missing 2nd Comment Likes",
IF(AND($AK$3, CONCATENATE(Z731:AH731)&lt;&gt;"", AH731=""), "Missing 2nd Comment Dislikes",
IF(AND(CONCATENATE(Z732:AH732)&lt;&gt;"", Z732=""), "Missing 3rd Comment Source Name",
IF(AND(CONCATENATE(Z732:AH732)&lt;&gt;"", AB732=""), "Missing 3rd Comment Message",
IF(AND($AJ$3, CONCATENATE(Z732:AH732)&lt;&gt;"", AG732=""), "Missing 3rd Comment Likes",
IF(AND($AK$3, CONCATENATE(Z732:AH732)&lt;&gt;"", AH732=""), "Missing 3rd Comment Dislikes", "Valid"
)))))))))))))))))))))))))))))))))</f>
        <v>Unused</v>
      </c>
      <c r="C730" s="246"/>
      <c r="D730" s="297" t="s">
        <v>1467</v>
      </c>
      <c r="E730" s="298"/>
      <c r="F730" s="246"/>
      <c r="G730" s="246"/>
      <c r="H730" s="249"/>
      <c r="I730" s="298"/>
      <c r="J730" s="246"/>
      <c r="K730" s="246"/>
      <c r="L730" s="249"/>
      <c r="M730" s="300"/>
      <c r="N730" s="301"/>
      <c r="O730" s="302"/>
      <c r="P730" s="302"/>
      <c r="Q730" s="303"/>
      <c r="R730" s="304"/>
      <c r="S730" s="302"/>
      <c r="T730" s="302"/>
      <c r="U730" s="303"/>
      <c r="V730" s="304"/>
      <c r="W730" s="302"/>
      <c r="X730" s="302"/>
      <c r="Y730" s="305"/>
      <c r="Z730" s="306"/>
      <c r="AA730" s="249"/>
      <c r="AB730" s="300"/>
      <c r="AC730" s="246"/>
      <c r="AD730" s="246"/>
      <c r="AE730" s="246"/>
      <c r="AF730" s="249"/>
      <c r="AG730" s="307"/>
      <c r="AH730" s="326"/>
      <c r="AI730" s="56"/>
      <c r="AJ730" s="56"/>
      <c r="AK730" s="56"/>
      <c r="AL730" s="56"/>
      <c r="AM730" s="56"/>
      <c r="AN730" s="56"/>
      <c r="AO730" s="56"/>
      <c r="AP730" s="56"/>
      <c r="AQ730" s="56"/>
    </row>
    <row r="731" ht="22.5" customHeight="1">
      <c r="B731" s="277"/>
      <c r="D731" s="309"/>
      <c r="E731" s="277"/>
      <c r="H731" s="273"/>
      <c r="I731" s="277"/>
      <c r="L731" s="273"/>
      <c r="M731" s="277"/>
      <c r="N731" s="279"/>
      <c r="O731" s="280"/>
      <c r="P731" s="280"/>
      <c r="Q731" s="281"/>
      <c r="R731" s="282"/>
      <c r="S731" s="280"/>
      <c r="T731" s="280"/>
      <c r="U731" s="281"/>
      <c r="V731" s="282"/>
      <c r="W731" s="280"/>
      <c r="X731" s="280"/>
      <c r="Y731" s="283"/>
      <c r="Z731" s="310"/>
      <c r="AA731" s="273"/>
      <c r="AB731" s="311"/>
      <c r="AF731" s="273"/>
      <c r="AG731" s="312"/>
      <c r="AH731" s="313"/>
      <c r="AI731" s="56"/>
      <c r="AJ731" s="56"/>
      <c r="AK731" s="56"/>
      <c r="AL731" s="56"/>
      <c r="AM731" s="56"/>
      <c r="AN731" s="56"/>
      <c r="AO731" s="56"/>
      <c r="AP731" s="56"/>
      <c r="AQ731" s="56"/>
    </row>
    <row r="732" ht="22.5" customHeight="1">
      <c r="B732" s="253"/>
      <c r="C732" s="254"/>
      <c r="D732" s="314"/>
      <c r="E732" s="253"/>
      <c r="F732" s="254"/>
      <c r="G732" s="254"/>
      <c r="H732" s="256"/>
      <c r="I732" s="253"/>
      <c r="J732" s="254"/>
      <c r="K732" s="254"/>
      <c r="L732" s="256"/>
      <c r="M732" s="253"/>
      <c r="N732" s="288"/>
      <c r="O732" s="289"/>
      <c r="P732" s="289"/>
      <c r="Q732" s="290"/>
      <c r="R732" s="291"/>
      <c r="S732" s="289"/>
      <c r="T732" s="289"/>
      <c r="U732" s="290"/>
      <c r="V732" s="291"/>
      <c r="W732" s="289"/>
      <c r="X732" s="289"/>
      <c r="Y732" s="292"/>
      <c r="Z732" s="315"/>
      <c r="AA732" s="256"/>
      <c r="AB732" s="316"/>
      <c r="AC732" s="254"/>
      <c r="AD732" s="254"/>
      <c r="AE732" s="254"/>
      <c r="AF732" s="256"/>
      <c r="AG732" s="317"/>
      <c r="AH732" s="318"/>
      <c r="AI732" s="56"/>
      <c r="AJ732" s="56"/>
      <c r="AK732" s="56"/>
      <c r="AL732" s="56"/>
      <c r="AM732" s="56"/>
      <c r="AN732" s="56"/>
      <c r="AO732" s="56"/>
      <c r="AP732" s="56"/>
      <c r="AQ732" s="56"/>
    </row>
    <row r="733" ht="22.5" customHeight="1">
      <c r="B733" s="261" t="str">
        <f>IF(ISBLANK(D733), "Missing ID",
IF(CONCATENATE(E733:AG735)="", "Unused",
IF(AND(ISBLANK(E733), ISBLANK(I733)), "Missing Headline and Content",
IF(ISBLANK(M733), "Missing Is True",
IF(AND(M733&lt;&gt;"Yes", M733&lt;&gt;"No"), "Is True must be Yes or No",
IF(AND($AJ$3, NOT(ISBLANK(N733)), NOT(ISNUMBER(N733))), "Changes to Followers for Likes must be a Number",
IF(AND($AK$3, NOT(ISBLANK(O733)), NOT(ISNUMBER(O733))), "Changes to Followers for Disikes must be a Number",
IF(AND($AL$3, NOT(ISBLANK(P733)), NOT(ISNUMBER(P733))), "Changes to Followers for Shares must be a Number",
IF(AND($AM$3, NOT(ISBLANK(Q733)), NOT(ISNUMBER(Q733))), "Changes to Followers for Flags must be a Number",
IF(AND($AJ$3, NOT(ISBLANK(R733)), NOT(ISNUMBER(R733))), "Changes to Credibility for Likes must be a Number",
IF(AND($AK$3, NOT(ISBLANK(S733)), NOT(ISNUMBER(S733))), "Changes to Credibility for Disikes must be a Number",
IF(AND($AL$3, NOT(ISBLANK(T733)), NOT(ISNUMBER(T733))), "Changes to Credibility for Shares must be a Number",
IF(AND($AM$3, NOT(ISBLANK(U733)), NOT(ISNUMBER(U733))), "Changes to Credibility for Flags must be a Number",
IF(AND($AJ$3, NOT(ISBLANK(V733)), NOT(ISNUMBER(V733))), "Number of Likes must be a Number",
IF(AND($AK$3, NOT(ISBLANK(W733)), NOT(ISNUMBER(W733))), "Number of Disikes must be a Number",
IF(AND($AL$3, NOT(ISBLANK(X733)), NOT(ISNUMBER(X733))), "Number of Shares must be a Number",
IF(AND($AM$3, NOT(ISBLANK(Y733)), NOT(ISNUMBER(Y733))), "Number of Flags must be a Number",
IF(AND($AJ$3, NOT(ISBLANK(V733)), V733&lt;0), "Number of Likes cannot be Negative",
IF(AND($AK$3, NOT(ISBLANK(W733)), W733&lt;0), "Number of Disikes cannot be Negative",
IF(AND($AL$3, NOT(ISBLANK(X733)), X733&lt;0), "Number of Shares cannot be Negative",
IF(AND($AM$3, NOT(ISBLANK(Y733)), Y733&lt;0), "Number of Flags cannot be Negative",
IF(AND(CONCATENATE(Z733:AH733)&lt;&gt;"", Z733=""), "Missing 1st Comment Source Name",
IF(AND(CONCATENATE(Z733:AH733)&lt;&gt;"", AB733=""), "Missing 1st Comment Message",
IF(AND($AJ$3, CONCATENATE(Z733:AH733)&lt;&gt;"", AG733=""), "Missing 1st Comment Likes",
IF(AND($AK$3, CONCATENATE(Z733:AH733)&lt;&gt;"", AH733=""), "Missing 1st Comment Dislikes",
IF(AND(CONCATENATE(Z734:AH734)&lt;&gt;"", Z734=""), "Missing 2nd Comment Source Name",
IF(AND(CONCATENATE(Z734:AH734)&lt;&gt;"", AB734=""), "Missing 2nd Comment Message",
IF(AND($AJ$3, CONCATENATE(Z734:AH734)&lt;&gt;"", AG734=""), "Missing 2nd Comment Likes",
IF(AND($AK$3, CONCATENATE(Z734:AH734)&lt;&gt;"", AH734=""), "Missing 2nd Comment Dislikes",
IF(AND(CONCATENATE(Z735:AH735)&lt;&gt;"", Z735=""), "Missing 3rd Comment Source Name",
IF(AND(CONCATENATE(Z735:AH735)&lt;&gt;"", AB735=""), "Missing 3rd Comment Message",
IF(AND($AJ$3, CONCATENATE(Z735:AH735)&lt;&gt;"", AG735=""), "Missing 3rd Comment Likes",
IF(AND($AK$3, CONCATENATE(Z735:AH735)&lt;&gt;"", AH735=""), "Missing 3rd Comment Dislikes", "Valid"
)))))))))))))))))))))))))))))))))</f>
        <v>Unused</v>
      </c>
      <c r="C733" s="246"/>
      <c r="D733" s="262" t="s">
        <v>1468</v>
      </c>
      <c r="E733" s="263"/>
      <c r="F733" s="246"/>
      <c r="G733" s="246"/>
      <c r="H733" s="249"/>
      <c r="I733" s="263"/>
      <c r="J733" s="246"/>
      <c r="K733" s="246"/>
      <c r="L733" s="249"/>
      <c r="M733" s="265"/>
      <c r="N733" s="319"/>
      <c r="O733" s="320"/>
      <c r="P733" s="320"/>
      <c r="Q733" s="321"/>
      <c r="R733" s="322"/>
      <c r="S733" s="320"/>
      <c r="T733" s="320"/>
      <c r="U733" s="321"/>
      <c r="V733" s="322"/>
      <c r="W733" s="320"/>
      <c r="X733" s="320"/>
      <c r="Y733" s="323"/>
      <c r="Z733" s="271"/>
      <c r="AA733" s="249"/>
      <c r="AB733" s="265"/>
      <c r="AC733" s="246"/>
      <c r="AD733" s="246"/>
      <c r="AE733" s="246"/>
      <c r="AF733" s="249"/>
      <c r="AG733" s="274"/>
      <c r="AH733" s="327"/>
      <c r="AI733" s="56"/>
      <c r="AJ733" s="56"/>
      <c r="AK733" s="56"/>
      <c r="AL733" s="56"/>
      <c r="AM733" s="56"/>
      <c r="AN733" s="56"/>
      <c r="AO733" s="56"/>
      <c r="AP733" s="56"/>
      <c r="AQ733" s="56"/>
    </row>
    <row r="734" ht="22.5" customHeight="1">
      <c r="B734" s="277"/>
      <c r="D734" s="278"/>
      <c r="E734" s="277"/>
      <c r="H734" s="273"/>
      <c r="I734" s="277"/>
      <c r="L734" s="273"/>
      <c r="M734" s="277"/>
      <c r="N734" s="279"/>
      <c r="O734" s="280"/>
      <c r="P734" s="280"/>
      <c r="Q734" s="281"/>
      <c r="R734" s="282"/>
      <c r="S734" s="280"/>
      <c r="T734" s="280"/>
      <c r="U734" s="281"/>
      <c r="V734" s="282"/>
      <c r="W734" s="280"/>
      <c r="X734" s="280"/>
      <c r="Y734" s="283"/>
      <c r="Z734" s="284"/>
      <c r="AA734" s="273"/>
      <c r="AB734" s="272"/>
      <c r="AF734" s="273"/>
      <c r="AG734" s="285"/>
      <c r="AH734" s="325"/>
      <c r="AI734" s="56"/>
      <c r="AJ734" s="56"/>
      <c r="AK734" s="56"/>
      <c r="AL734" s="56"/>
      <c r="AM734" s="56"/>
      <c r="AN734" s="56"/>
      <c r="AO734" s="56"/>
      <c r="AP734" s="56"/>
      <c r="AQ734" s="56"/>
    </row>
    <row r="735" ht="22.5" customHeight="1">
      <c r="B735" s="253"/>
      <c r="C735" s="254"/>
      <c r="D735" s="287"/>
      <c r="E735" s="253"/>
      <c r="F735" s="254"/>
      <c r="G735" s="254"/>
      <c r="H735" s="256"/>
      <c r="I735" s="253"/>
      <c r="J735" s="254"/>
      <c r="K735" s="254"/>
      <c r="L735" s="256"/>
      <c r="M735" s="253"/>
      <c r="N735" s="288"/>
      <c r="O735" s="289"/>
      <c r="P735" s="289"/>
      <c r="Q735" s="290"/>
      <c r="R735" s="291"/>
      <c r="S735" s="289"/>
      <c r="T735" s="289"/>
      <c r="U735" s="290"/>
      <c r="V735" s="291"/>
      <c r="W735" s="289"/>
      <c r="X735" s="289"/>
      <c r="Y735" s="292"/>
      <c r="Z735" s="293"/>
      <c r="AA735" s="256"/>
      <c r="AB735" s="294"/>
      <c r="AC735" s="254"/>
      <c r="AD735" s="254"/>
      <c r="AE735" s="254"/>
      <c r="AF735" s="256"/>
      <c r="AG735" s="295"/>
      <c r="AH735" s="324"/>
      <c r="AI735" s="56"/>
      <c r="AJ735" s="56"/>
      <c r="AK735" s="56"/>
      <c r="AL735" s="56"/>
      <c r="AM735" s="56"/>
      <c r="AN735" s="56"/>
      <c r="AO735" s="56"/>
      <c r="AP735" s="56"/>
      <c r="AQ735" s="56"/>
    </row>
    <row r="736" ht="22.5" customHeight="1">
      <c r="B736" s="261" t="str">
        <f>IF(ISBLANK(D736), "Missing ID",
IF(CONCATENATE(E736:AG738)="", "Unused",
IF(AND(ISBLANK(E736), ISBLANK(I736)), "Missing Headline and Content",
IF(ISBLANK(M736), "Missing Is True",
IF(AND(M736&lt;&gt;"Yes", M736&lt;&gt;"No"), "Is True must be Yes or No",
IF(AND($AJ$3, NOT(ISBLANK(N736)), NOT(ISNUMBER(N736))), "Changes to Followers for Likes must be a Number",
IF(AND($AK$3, NOT(ISBLANK(O736)), NOT(ISNUMBER(O736))), "Changes to Followers for Disikes must be a Number",
IF(AND($AL$3, NOT(ISBLANK(P736)), NOT(ISNUMBER(P736))), "Changes to Followers for Shares must be a Number",
IF(AND($AM$3, NOT(ISBLANK(Q736)), NOT(ISNUMBER(Q736))), "Changes to Followers for Flags must be a Number",
IF(AND($AJ$3, NOT(ISBLANK(R736)), NOT(ISNUMBER(R736))), "Changes to Credibility for Likes must be a Number",
IF(AND($AK$3, NOT(ISBLANK(S736)), NOT(ISNUMBER(S736))), "Changes to Credibility for Disikes must be a Number",
IF(AND($AL$3, NOT(ISBLANK(T736)), NOT(ISNUMBER(T736))), "Changes to Credibility for Shares must be a Number",
IF(AND($AM$3, NOT(ISBLANK(U736)), NOT(ISNUMBER(U736))), "Changes to Credibility for Flags must be a Number",
IF(AND($AJ$3, NOT(ISBLANK(V736)), NOT(ISNUMBER(V736))), "Number of Likes must be a Number",
IF(AND($AK$3, NOT(ISBLANK(W736)), NOT(ISNUMBER(W736))), "Number of Disikes must be a Number",
IF(AND($AL$3, NOT(ISBLANK(X736)), NOT(ISNUMBER(X736))), "Number of Shares must be a Number",
IF(AND($AM$3, NOT(ISBLANK(Y736)), NOT(ISNUMBER(Y736))), "Number of Flags must be a Number",
IF(AND($AJ$3, NOT(ISBLANK(V736)), V736&lt;0), "Number of Likes cannot be Negative",
IF(AND($AK$3, NOT(ISBLANK(W736)), W736&lt;0), "Number of Disikes cannot be Negative",
IF(AND($AL$3, NOT(ISBLANK(X736)), X736&lt;0), "Number of Shares cannot be Negative",
IF(AND($AM$3, NOT(ISBLANK(Y736)), Y736&lt;0), "Number of Flags cannot be Negative",
IF(AND(CONCATENATE(Z736:AH736)&lt;&gt;"", Z736=""), "Missing 1st Comment Source Name",
IF(AND(CONCATENATE(Z736:AH736)&lt;&gt;"", AB736=""), "Missing 1st Comment Message",
IF(AND($AJ$3, CONCATENATE(Z736:AH736)&lt;&gt;"", AG736=""), "Missing 1st Comment Likes",
IF(AND($AK$3, CONCATENATE(Z736:AH736)&lt;&gt;"", AH736=""), "Missing 1st Comment Dislikes",
IF(AND(CONCATENATE(Z737:AH737)&lt;&gt;"", Z737=""), "Missing 2nd Comment Source Name",
IF(AND(CONCATENATE(Z737:AH737)&lt;&gt;"", AB737=""), "Missing 2nd Comment Message",
IF(AND($AJ$3, CONCATENATE(Z737:AH737)&lt;&gt;"", AG737=""), "Missing 2nd Comment Likes",
IF(AND($AK$3, CONCATENATE(Z737:AH737)&lt;&gt;"", AH737=""), "Missing 2nd Comment Dislikes",
IF(AND(CONCATENATE(Z738:AH738)&lt;&gt;"", Z738=""), "Missing 3rd Comment Source Name",
IF(AND(CONCATENATE(Z738:AH738)&lt;&gt;"", AB738=""), "Missing 3rd Comment Message",
IF(AND($AJ$3, CONCATENATE(Z738:AH738)&lt;&gt;"", AG738=""), "Missing 3rd Comment Likes",
IF(AND($AK$3, CONCATENATE(Z738:AH738)&lt;&gt;"", AH738=""), "Missing 3rd Comment Dislikes", "Valid"
)))))))))))))))))))))))))))))))))</f>
        <v>Unused</v>
      </c>
      <c r="C736" s="246"/>
      <c r="D736" s="297" t="s">
        <v>1469</v>
      </c>
      <c r="E736" s="298"/>
      <c r="F736" s="246"/>
      <c r="G736" s="246"/>
      <c r="H736" s="249"/>
      <c r="I736" s="298"/>
      <c r="J736" s="246"/>
      <c r="K736" s="246"/>
      <c r="L736" s="249"/>
      <c r="M736" s="300"/>
      <c r="N736" s="301"/>
      <c r="O736" s="302"/>
      <c r="P736" s="302"/>
      <c r="Q736" s="303"/>
      <c r="R736" s="304"/>
      <c r="S736" s="302"/>
      <c r="T736" s="302"/>
      <c r="U736" s="303"/>
      <c r="V736" s="304"/>
      <c r="W736" s="302"/>
      <c r="X736" s="302"/>
      <c r="Y736" s="305"/>
      <c r="Z736" s="306"/>
      <c r="AA736" s="249"/>
      <c r="AB736" s="300"/>
      <c r="AC736" s="246"/>
      <c r="AD736" s="246"/>
      <c r="AE736" s="246"/>
      <c r="AF736" s="249"/>
      <c r="AG736" s="307"/>
      <c r="AH736" s="326"/>
      <c r="AI736" s="56"/>
      <c r="AJ736" s="56"/>
      <c r="AK736" s="56"/>
      <c r="AL736" s="56"/>
      <c r="AM736" s="56"/>
      <c r="AN736" s="56"/>
      <c r="AO736" s="56"/>
      <c r="AP736" s="56"/>
      <c r="AQ736" s="56"/>
    </row>
    <row r="737" ht="22.5" customHeight="1">
      <c r="B737" s="277"/>
      <c r="D737" s="309"/>
      <c r="E737" s="277"/>
      <c r="H737" s="273"/>
      <c r="I737" s="277"/>
      <c r="L737" s="273"/>
      <c r="M737" s="277"/>
      <c r="N737" s="279"/>
      <c r="O737" s="280"/>
      <c r="P737" s="280"/>
      <c r="Q737" s="281"/>
      <c r="R737" s="282"/>
      <c r="S737" s="280"/>
      <c r="T737" s="280"/>
      <c r="U737" s="281"/>
      <c r="V737" s="282"/>
      <c r="W737" s="280"/>
      <c r="X737" s="280"/>
      <c r="Y737" s="283"/>
      <c r="Z737" s="310"/>
      <c r="AA737" s="273"/>
      <c r="AB737" s="311"/>
      <c r="AF737" s="273"/>
      <c r="AG737" s="312"/>
      <c r="AH737" s="313"/>
      <c r="AI737" s="56"/>
      <c r="AJ737" s="56"/>
      <c r="AK737" s="56"/>
      <c r="AL737" s="56"/>
      <c r="AM737" s="56"/>
      <c r="AN737" s="56"/>
      <c r="AO737" s="56"/>
      <c r="AP737" s="56"/>
      <c r="AQ737" s="56"/>
    </row>
    <row r="738" ht="22.5" customHeight="1">
      <c r="B738" s="253"/>
      <c r="C738" s="254"/>
      <c r="D738" s="314"/>
      <c r="E738" s="253"/>
      <c r="F738" s="254"/>
      <c r="G738" s="254"/>
      <c r="H738" s="256"/>
      <c r="I738" s="253"/>
      <c r="J738" s="254"/>
      <c r="K738" s="254"/>
      <c r="L738" s="256"/>
      <c r="M738" s="253"/>
      <c r="N738" s="288"/>
      <c r="O738" s="289"/>
      <c r="P738" s="289"/>
      <c r="Q738" s="290"/>
      <c r="R738" s="291"/>
      <c r="S738" s="289"/>
      <c r="T738" s="289"/>
      <c r="U738" s="290"/>
      <c r="V738" s="291"/>
      <c r="W738" s="289"/>
      <c r="X738" s="289"/>
      <c r="Y738" s="292"/>
      <c r="Z738" s="315"/>
      <c r="AA738" s="256"/>
      <c r="AB738" s="316"/>
      <c r="AC738" s="254"/>
      <c r="AD738" s="254"/>
      <c r="AE738" s="254"/>
      <c r="AF738" s="256"/>
      <c r="AG738" s="317"/>
      <c r="AH738" s="318"/>
      <c r="AI738" s="56"/>
      <c r="AJ738" s="56"/>
      <c r="AK738" s="56"/>
      <c r="AL738" s="56"/>
      <c r="AM738" s="56"/>
      <c r="AN738" s="56"/>
      <c r="AO738" s="56"/>
      <c r="AP738" s="56"/>
      <c r="AQ738" s="56"/>
    </row>
    <row r="739" ht="22.5" customHeight="1">
      <c r="B739" s="261" t="str">
        <f>IF(ISBLANK(D739), "Missing ID",
IF(CONCATENATE(E739:AG741)="", "Unused",
IF(AND(ISBLANK(E739), ISBLANK(I739)), "Missing Headline and Content",
IF(ISBLANK(M739), "Missing Is True",
IF(AND(M739&lt;&gt;"Yes", M739&lt;&gt;"No"), "Is True must be Yes or No",
IF(AND($AJ$3, NOT(ISBLANK(N739)), NOT(ISNUMBER(N739))), "Changes to Followers for Likes must be a Number",
IF(AND($AK$3, NOT(ISBLANK(O739)), NOT(ISNUMBER(O739))), "Changes to Followers for Disikes must be a Number",
IF(AND($AL$3, NOT(ISBLANK(P739)), NOT(ISNUMBER(P739))), "Changes to Followers for Shares must be a Number",
IF(AND($AM$3, NOT(ISBLANK(Q739)), NOT(ISNUMBER(Q739))), "Changes to Followers for Flags must be a Number",
IF(AND($AJ$3, NOT(ISBLANK(R739)), NOT(ISNUMBER(R739))), "Changes to Credibility for Likes must be a Number",
IF(AND($AK$3, NOT(ISBLANK(S739)), NOT(ISNUMBER(S739))), "Changes to Credibility for Disikes must be a Number",
IF(AND($AL$3, NOT(ISBLANK(T739)), NOT(ISNUMBER(T739))), "Changes to Credibility for Shares must be a Number",
IF(AND($AM$3, NOT(ISBLANK(U739)), NOT(ISNUMBER(U739))), "Changes to Credibility for Flags must be a Number",
IF(AND($AJ$3, NOT(ISBLANK(V739)), NOT(ISNUMBER(V739))), "Number of Likes must be a Number",
IF(AND($AK$3, NOT(ISBLANK(W739)), NOT(ISNUMBER(W739))), "Number of Disikes must be a Number",
IF(AND($AL$3, NOT(ISBLANK(X739)), NOT(ISNUMBER(X739))), "Number of Shares must be a Number",
IF(AND($AM$3, NOT(ISBLANK(Y739)), NOT(ISNUMBER(Y739))), "Number of Flags must be a Number",
IF(AND($AJ$3, NOT(ISBLANK(V739)), V739&lt;0), "Number of Likes cannot be Negative",
IF(AND($AK$3, NOT(ISBLANK(W739)), W739&lt;0), "Number of Disikes cannot be Negative",
IF(AND($AL$3, NOT(ISBLANK(X739)), X739&lt;0), "Number of Shares cannot be Negative",
IF(AND($AM$3, NOT(ISBLANK(Y739)), Y739&lt;0), "Number of Flags cannot be Negative",
IF(AND(CONCATENATE(Z739:AH739)&lt;&gt;"", Z739=""), "Missing 1st Comment Source Name",
IF(AND(CONCATENATE(Z739:AH739)&lt;&gt;"", AB739=""), "Missing 1st Comment Message",
IF(AND($AJ$3, CONCATENATE(Z739:AH739)&lt;&gt;"", AG739=""), "Missing 1st Comment Likes",
IF(AND($AK$3, CONCATENATE(Z739:AH739)&lt;&gt;"", AH739=""), "Missing 1st Comment Dislikes",
IF(AND(CONCATENATE(Z740:AH740)&lt;&gt;"", Z740=""), "Missing 2nd Comment Source Name",
IF(AND(CONCATENATE(Z740:AH740)&lt;&gt;"", AB740=""), "Missing 2nd Comment Message",
IF(AND($AJ$3, CONCATENATE(Z740:AH740)&lt;&gt;"", AG740=""), "Missing 2nd Comment Likes",
IF(AND($AK$3, CONCATENATE(Z740:AH740)&lt;&gt;"", AH740=""), "Missing 2nd Comment Dislikes",
IF(AND(CONCATENATE(Z741:AH741)&lt;&gt;"", Z741=""), "Missing 3rd Comment Source Name",
IF(AND(CONCATENATE(Z741:AH741)&lt;&gt;"", AB741=""), "Missing 3rd Comment Message",
IF(AND($AJ$3, CONCATENATE(Z741:AH741)&lt;&gt;"", AG741=""), "Missing 3rd Comment Likes",
IF(AND($AK$3, CONCATENATE(Z741:AH741)&lt;&gt;"", AH741=""), "Missing 3rd Comment Dislikes", "Valid"
)))))))))))))))))))))))))))))))))</f>
        <v>Unused</v>
      </c>
      <c r="C739" s="246"/>
      <c r="D739" s="262" t="s">
        <v>1470</v>
      </c>
      <c r="E739" s="263"/>
      <c r="F739" s="246"/>
      <c r="G739" s="246"/>
      <c r="H739" s="249"/>
      <c r="I739" s="263"/>
      <c r="J739" s="246"/>
      <c r="K739" s="246"/>
      <c r="L739" s="249"/>
      <c r="M739" s="265"/>
      <c r="N739" s="319"/>
      <c r="O739" s="320"/>
      <c r="P739" s="320"/>
      <c r="Q739" s="321"/>
      <c r="R739" s="322"/>
      <c r="S739" s="320"/>
      <c r="T739" s="320"/>
      <c r="U739" s="321"/>
      <c r="V739" s="322"/>
      <c r="W739" s="320"/>
      <c r="X739" s="320"/>
      <c r="Y739" s="323"/>
      <c r="Z739" s="271"/>
      <c r="AA739" s="249"/>
      <c r="AB739" s="265"/>
      <c r="AC739" s="246"/>
      <c r="AD739" s="246"/>
      <c r="AE739" s="246"/>
      <c r="AF739" s="249"/>
      <c r="AG739" s="274"/>
      <c r="AH739" s="327"/>
      <c r="AI739" s="56"/>
      <c r="AJ739" s="56"/>
      <c r="AK739" s="56"/>
      <c r="AL739" s="56"/>
      <c r="AM739" s="56"/>
      <c r="AN739" s="56"/>
      <c r="AO739" s="56"/>
      <c r="AP739" s="56"/>
      <c r="AQ739" s="56"/>
    </row>
    <row r="740" ht="22.5" customHeight="1">
      <c r="B740" s="277"/>
      <c r="D740" s="278"/>
      <c r="E740" s="277"/>
      <c r="H740" s="273"/>
      <c r="I740" s="277"/>
      <c r="L740" s="273"/>
      <c r="M740" s="277"/>
      <c r="N740" s="279"/>
      <c r="O740" s="280"/>
      <c r="P740" s="280"/>
      <c r="Q740" s="281"/>
      <c r="R740" s="282"/>
      <c r="S740" s="280"/>
      <c r="T740" s="280"/>
      <c r="U740" s="281"/>
      <c r="V740" s="282"/>
      <c r="W740" s="280"/>
      <c r="X740" s="280"/>
      <c r="Y740" s="283"/>
      <c r="Z740" s="284"/>
      <c r="AA740" s="273"/>
      <c r="AB740" s="272"/>
      <c r="AF740" s="273"/>
      <c r="AG740" s="285"/>
      <c r="AH740" s="325"/>
      <c r="AI740" s="56"/>
      <c r="AJ740" s="56"/>
      <c r="AK740" s="56"/>
      <c r="AL740" s="56"/>
      <c r="AM740" s="56"/>
      <c r="AN740" s="56"/>
      <c r="AO740" s="56"/>
      <c r="AP740" s="56"/>
      <c r="AQ740" s="56"/>
    </row>
    <row r="741" ht="22.5" customHeight="1">
      <c r="B741" s="253"/>
      <c r="C741" s="254"/>
      <c r="D741" s="287"/>
      <c r="E741" s="253"/>
      <c r="F741" s="254"/>
      <c r="G741" s="254"/>
      <c r="H741" s="256"/>
      <c r="I741" s="253"/>
      <c r="J741" s="254"/>
      <c r="K741" s="254"/>
      <c r="L741" s="256"/>
      <c r="M741" s="253"/>
      <c r="N741" s="288"/>
      <c r="O741" s="289"/>
      <c r="P741" s="289"/>
      <c r="Q741" s="290"/>
      <c r="R741" s="291"/>
      <c r="S741" s="289"/>
      <c r="T741" s="289"/>
      <c r="U741" s="290"/>
      <c r="V741" s="291"/>
      <c r="W741" s="289"/>
      <c r="X741" s="289"/>
      <c r="Y741" s="292"/>
      <c r="Z741" s="293"/>
      <c r="AA741" s="256"/>
      <c r="AB741" s="294"/>
      <c r="AC741" s="254"/>
      <c r="AD741" s="254"/>
      <c r="AE741" s="254"/>
      <c r="AF741" s="256"/>
      <c r="AG741" s="295"/>
      <c r="AH741" s="324"/>
      <c r="AI741" s="56"/>
      <c r="AJ741" s="56"/>
      <c r="AK741" s="56"/>
      <c r="AL741" s="56"/>
      <c r="AM741" s="56"/>
      <c r="AN741" s="56"/>
      <c r="AO741" s="56"/>
      <c r="AP741" s="56"/>
      <c r="AQ741" s="56"/>
    </row>
    <row r="742" ht="22.5" customHeight="1">
      <c r="B742" s="261" t="str">
        <f>IF(ISBLANK(D742), "Missing ID",
IF(CONCATENATE(E742:AG744)="", "Unused",
IF(AND(ISBLANK(E742), ISBLANK(I742)), "Missing Headline and Content",
IF(ISBLANK(M742), "Missing Is True",
IF(AND(M742&lt;&gt;"Yes", M742&lt;&gt;"No"), "Is True must be Yes or No",
IF(AND($AJ$3, NOT(ISBLANK(N742)), NOT(ISNUMBER(N742))), "Changes to Followers for Likes must be a Number",
IF(AND($AK$3, NOT(ISBLANK(O742)), NOT(ISNUMBER(O742))), "Changes to Followers for Disikes must be a Number",
IF(AND($AL$3, NOT(ISBLANK(P742)), NOT(ISNUMBER(P742))), "Changes to Followers for Shares must be a Number",
IF(AND($AM$3, NOT(ISBLANK(Q742)), NOT(ISNUMBER(Q742))), "Changes to Followers for Flags must be a Number",
IF(AND($AJ$3, NOT(ISBLANK(R742)), NOT(ISNUMBER(R742))), "Changes to Credibility for Likes must be a Number",
IF(AND($AK$3, NOT(ISBLANK(S742)), NOT(ISNUMBER(S742))), "Changes to Credibility for Disikes must be a Number",
IF(AND($AL$3, NOT(ISBLANK(T742)), NOT(ISNUMBER(T742))), "Changes to Credibility for Shares must be a Number",
IF(AND($AM$3, NOT(ISBLANK(U742)), NOT(ISNUMBER(U742))), "Changes to Credibility for Flags must be a Number",
IF(AND($AJ$3, NOT(ISBLANK(V742)), NOT(ISNUMBER(V742))), "Number of Likes must be a Number",
IF(AND($AK$3, NOT(ISBLANK(W742)), NOT(ISNUMBER(W742))), "Number of Disikes must be a Number",
IF(AND($AL$3, NOT(ISBLANK(X742)), NOT(ISNUMBER(X742))), "Number of Shares must be a Number",
IF(AND($AM$3, NOT(ISBLANK(Y742)), NOT(ISNUMBER(Y742))), "Number of Flags must be a Number",
IF(AND($AJ$3, NOT(ISBLANK(V742)), V742&lt;0), "Number of Likes cannot be Negative",
IF(AND($AK$3, NOT(ISBLANK(W742)), W742&lt;0), "Number of Disikes cannot be Negative",
IF(AND($AL$3, NOT(ISBLANK(X742)), X742&lt;0), "Number of Shares cannot be Negative",
IF(AND($AM$3, NOT(ISBLANK(Y742)), Y742&lt;0), "Number of Flags cannot be Negative",
IF(AND(CONCATENATE(Z742:AH742)&lt;&gt;"", Z742=""), "Missing 1st Comment Source Name",
IF(AND(CONCATENATE(Z742:AH742)&lt;&gt;"", AB742=""), "Missing 1st Comment Message",
IF(AND($AJ$3, CONCATENATE(Z742:AH742)&lt;&gt;"", AG742=""), "Missing 1st Comment Likes",
IF(AND($AK$3, CONCATENATE(Z742:AH742)&lt;&gt;"", AH742=""), "Missing 1st Comment Dislikes",
IF(AND(CONCATENATE(Z743:AH743)&lt;&gt;"", Z743=""), "Missing 2nd Comment Source Name",
IF(AND(CONCATENATE(Z743:AH743)&lt;&gt;"", AB743=""), "Missing 2nd Comment Message",
IF(AND($AJ$3, CONCATENATE(Z743:AH743)&lt;&gt;"", AG743=""), "Missing 2nd Comment Likes",
IF(AND($AK$3, CONCATENATE(Z743:AH743)&lt;&gt;"", AH743=""), "Missing 2nd Comment Dislikes",
IF(AND(CONCATENATE(Z744:AH744)&lt;&gt;"", Z744=""), "Missing 3rd Comment Source Name",
IF(AND(CONCATENATE(Z744:AH744)&lt;&gt;"", AB744=""), "Missing 3rd Comment Message",
IF(AND($AJ$3, CONCATENATE(Z744:AH744)&lt;&gt;"", AG744=""), "Missing 3rd Comment Likes",
IF(AND($AK$3, CONCATENATE(Z744:AH744)&lt;&gt;"", AH744=""), "Missing 3rd Comment Dislikes", "Valid"
)))))))))))))))))))))))))))))))))</f>
        <v>Unused</v>
      </c>
      <c r="C742" s="246"/>
      <c r="D742" s="297" t="s">
        <v>1471</v>
      </c>
      <c r="E742" s="298"/>
      <c r="F742" s="246"/>
      <c r="G742" s="246"/>
      <c r="H742" s="249"/>
      <c r="I742" s="298"/>
      <c r="J742" s="246"/>
      <c r="K742" s="246"/>
      <c r="L742" s="249"/>
      <c r="M742" s="300"/>
      <c r="N742" s="301"/>
      <c r="O742" s="302"/>
      <c r="P742" s="302"/>
      <c r="Q742" s="303"/>
      <c r="R742" s="304"/>
      <c r="S742" s="302"/>
      <c r="T742" s="302"/>
      <c r="U742" s="303"/>
      <c r="V742" s="304"/>
      <c r="W742" s="302"/>
      <c r="X742" s="302"/>
      <c r="Y742" s="305"/>
      <c r="Z742" s="306"/>
      <c r="AA742" s="249"/>
      <c r="AB742" s="300"/>
      <c r="AC742" s="246"/>
      <c r="AD742" s="246"/>
      <c r="AE742" s="246"/>
      <c r="AF742" s="249"/>
      <c r="AG742" s="307"/>
      <c r="AH742" s="326"/>
      <c r="AI742" s="56"/>
      <c r="AJ742" s="56"/>
      <c r="AK742" s="56"/>
      <c r="AL742" s="56"/>
      <c r="AM742" s="56"/>
      <c r="AN742" s="56"/>
      <c r="AO742" s="56"/>
      <c r="AP742" s="56"/>
      <c r="AQ742" s="56"/>
    </row>
    <row r="743" ht="22.5" customHeight="1">
      <c r="B743" s="277"/>
      <c r="D743" s="309"/>
      <c r="E743" s="277"/>
      <c r="H743" s="273"/>
      <c r="I743" s="277"/>
      <c r="L743" s="273"/>
      <c r="M743" s="277"/>
      <c r="N743" s="279"/>
      <c r="O743" s="280"/>
      <c r="P743" s="280"/>
      <c r="Q743" s="281"/>
      <c r="R743" s="282"/>
      <c r="S743" s="280"/>
      <c r="T743" s="280"/>
      <c r="U743" s="281"/>
      <c r="V743" s="282"/>
      <c r="W743" s="280"/>
      <c r="X743" s="280"/>
      <c r="Y743" s="283"/>
      <c r="Z743" s="310"/>
      <c r="AA743" s="273"/>
      <c r="AB743" s="311"/>
      <c r="AF743" s="273"/>
      <c r="AG743" s="312"/>
      <c r="AH743" s="313"/>
      <c r="AI743" s="56"/>
      <c r="AJ743" s="56"/>
      <c r="AK743" s="56"/>
      <c r="AL743" s="56"/>
      <c r="AM743" s="56"/>
      <c r="AN743" s="56"/>
      <c r="AO743" s="56"/>
      <c r="AP743" s="56"/>
      <c r="AQ743" s="56"/>
    </row>
    <row r="744" ht="22.5" customHeight="1">
      <c r="B744" s="253"/>
      <c r="C744" s="254"/>
      <c r="D744" s="314"/>
      <c r="E744" s="253"/>
      <c r="F744" s="254"/>
      <c r="G744" s="254"/>
      <c r="H744" s="256"/>
      <c r="I744" s="253"/>
      <c r="J744" s="254"/>
      <c r="K744" s="254"/>
      <c r="L744" s="256"/>
      <c r="M744" s="253"/>
      <c r="N744" s="288"/>
      <c r="O744" s="289"/>
      <c r="P744" s="289"/>
      <c r="Q744" s="290"/>
      <c r="R744" s="291"/>
      <c r="S744" s="289"/>
      <c r="T744" s="289"/>
      <c r="U744" s="290"/>
      <c r="V744" s="291"/>
      <c r="W744" s="289"/>
      <c r="X744" s="289"/>
      <c r="Y744" s="292"/>
      <c r="Z744" s="315"/>
      <c r="AA744" s="256"/>
      <c r="AB744" s="316"/>
      <c r="AC744" s="254"/>
      <c r="AD744" s="254"/>
      <c r="AE744" s="254"/>
      <c r="AF744" s="256"/>
      <c r="AG744" s="317"/>
      <c r="AH744" s="318"/>
      <c r="AI744" s="56"/>
      <c r="AJ744" s="56"/>
      <c r="AK744" s="56"/>
      <c r="AL744" s="56"/>
      <c r="AM744" s="56"/>
      <c r="AN744" s="56"/>
      <c r="AO744" s="56"/>
      <c r="AP744" s="56"/>
      <c r="AQ744" s="56"/>
    </row>
    <row r="745" ht="22.5" customHeight="1">
      <c r="B745" s="261" t="str">
        <f>IF(ISBLANK(D745), "Missing ID",
IF(CONCATENATE(E745:AG747)="", "Unused",
IF(AND(ISBLANK(E745), ISBLANK(I745)), "Missing Headline and Content",
IF(ISBLANK(M745), "Missing Is True",
IF(AND(M745&lt;&gt;"Yes", M745&lt;&gt;"No"), "Is True must be Yes or No",
IF(AND($AJ$3, NOT(ISBLANK(N745)), NOT(ISNUMBER(N745))), "Changes to Followers for Likes must be a Number",
IF(AND($AK$3, NOT(ISBLANK(O745)), NOT(ISNUMBER(O745))), "Changes to Followers for Disikes must be a Number",
IF(AND($AL$3, NOT(ISBLANK(P745)), NOT(ISNUMBER(P745))), "Changes to Followers for Shares must be a Number",
IF(AND($AM$3, NOT(ISBLANK(Q745)), NOT(ISNUMBER(Q745))), "Changes to Followers for Flags must be a Number",
IF(AND($AJ$3, NOT(ISBLANK(R745)), NOT(ISNUMBER(R745))), "Changes to Credibility for Likes must be a Number",
IF(AND($AK$3, NOT(ISBLANK(S745)), NOT(ISNUMBER(S745))), "Changes to Credibility for Disikes must be a Number",
IF(AND($AL$3, NOT(ISBLANK(T745)), NOT(ISNUMBER(T745))), "Changes to Credibility for Shares must be a Number",
IF(AND($AM$3, NOT(ISBLANK(U745)), NOT(ISNUMBER(U745))), "Changes to Credibility for Flags must be a Number",
IF(AND($AJ$3, NOT(ISBLANK(V745)), NOT(ISNUMBER(V745))), "Number of Likes must be a Number",
IF(AND($AK$3, NOT(ISBLANK(W745)), NOT(ISNUMBER(W745))), "Number of Disikes must be a Number",
IF(AND($AL$3, NOT(ISBLANK(X745)), NOT(ISNUMBER(X745))), "Number of Shares must be a Number",
IF(AND($AM$3, NOT(ISBLANK(Y745)), NOT(ISNUMBER(Y745))), "Number of Flags must be a Number",
IF(AND($AJ$3, NOT(ISBLANK(V745)), V745&lt;0), "Number of Likes cannot be Negative",
IF(AND($AK$3, NOT(ISBLANK(W745)), W745&lt;0), "Number of Disikes cannot be Negative",
IF(AND($AL$3, NOT(ISBLANK(X745)), X745&lt;0), "Number of Shares cannot be Negative",
IF(AND($AM$3, NOT(ISBLANK(Y745)), Y745&lt;0), "Number of Flags cannot be Negative",
IF(AND(CONCATENATE(Z745:AH745)&lt;&gt;"", Z745=""), "Missing 1st Comment Source Name",
IF(AND(CONCATENATE(Z745:AH745)&lt;&gt;"", AB745=""), "Missing 1st Comment Message",
IF(AND($AJ$3, CONCATENATE(Z745:AH745)&lt;&gt;"", AG745=""), "Missing 1st Comment Likes",
IF(AND($AK$3, CONCATENATE(Z745:AH745)&lt;&gt;"", AH745=""), "Missing 1st Comment Dislikes",
IF(AND(CONCATENATE(Z746:AH746)&lt;&gt;"", Z746=""), "Missing 2nd Comment Source Name",
IF(AND(CONCATENATE(Z746:AH746)&lt;&gt;"", AB746=""), "Missing 2nd Comment Message",
IF(AND($AJ$3, CONCATENATE(Z746:AH746)&lt;&gt;"", AG746=""), "Missing 2nd Comment Likes",
IF(AND($AK$3, CONCATENATE(Z746:AH746)&lt;&gt;"", AH746=""), "Missing 2nd Comment Dislikes",
IF(AND(CONCATENATE(Z747:AH747)&lt;&gt;"", Z747=""), "Missing 3rd Comment Source Name",
IF(AND(CONCATENATE(Z747:AH747)&lt;&gt;"", AB747=""), "Missing 3rd Comment Message",
IF(AND($AJ$3, CONCATENATE(Z747:AH747)&lt;&gt;"", AG747=""), "Missing 3rd Comment Likes",
IF(AND($AK$3, CONCATENATE(Z747:AH747)&lt;&gt;"", AH747=""), "Missing 3rd Comment Dislikes", "Valid"
)))))))))))))))))))))))))))))))))</f>
        <v>Unused</v>
      </c>
      <c r="C745" s="246"/>
      <c r="D745" s="262" t="s">
        <v>1472</v>
      </c>
      <c r="E745" s="263"/>
      <c r="F745" s="246"/>
      <c r="G745" s="246"/>
      <c r="H745" s="249"/>
      <c r="I745" s="263"/>
      <c r="J745" s="246"/>
      <c r="K745" s="246"/>
      <c r="L745" s="249"/>
      <c r="M745" s="265"/>
      <c r="N745" s="319"/>
      <c r="O745" s="320"/>
      <c r="P745" s="320"/>
      <c r="Q745" s="321"/>
      <c r="R745" s="322"/>
      <c r="S745" s="320"/>
      <c r="T745" s="320"/>
      <c r="U745" s="321"/>
      <c r="V745" s="322"/>
      <c r="W745" s="320"/>
      <c r="X745" s="320"/>
      <c r="Y745" s="323"/>
      <c r="Z745" s="271"/>
      <c r="AA745" s="249"/>
      <c r="AB745" s="265"/>
      <c r="AC745" s="246"/>
      <c r="AD745" s="246"/>
      <c r="AE745" s="246"/>
      <c r="AF745" s="249"/>
      <c r="AG745" s="274"/>
      <c r="AH745" s="327"/>
      <c r="AI745" s="56"/>
      <c r="AJ745" s="56"/>
      <c r="AK745" s="56"/>
      <c r="AL745" s="56"/>
      <c r="AM745" s="56"/>
      <c r="AN745" s="56"/>
      <c r="AO745" s="56"/>
      <c r="AP745" s="56"/>
      <c r="AQ745" s="56"/>
    </row>
    <row r="746" ht="22.5" customHeight="1">
      <c r="B746" s="277"/>
      <c r="D746" s="278"/>
      <c r="E746" s="277"/>
      <c r="H746" s="273"/>
      <c r="I746" s="277"/>
      <c r="L746" s="273"/>
      <c r="M746" s="277"/>
      <c r="N746" s="279"/>
      <c r="O746" s="280"/>
      <c r="P746" s="280"/>
      <c r="Q746" s="281"/>
      <c r="R746" s="282"/>
      <c r="S746" s="280"/>
      <c r="T746" s="280"/>
      <c r="U746" s="281"/>
      <c r="V746" s="282"/>
      <c r="W746" s="280"/>
      <c r="X746" s="280"/>
      <c r="Y746" s="283"/>
      <c r="Z746" s="284"/>
      <c r="AA746" s="273"/>
      <c r="AB746" s="272"/>
      <c r="AF746" s="273"/>
      <c r="AG746" s="285"/>
      <c r="AH746" s="325"/>
      <c r="AI746" s="56"/>
      <c r="AJ746" s="56"/>
      <c r="AK746" s="56"/>
      <c r="AL746" s="56"/>
      <c r="AM746" s="56"/>
      <c r="AN746" s="56"/>
      <c r="AO746" s="56"/>
      <c r="AP746" s="56"/>
      <c r="AQ746" s="56"/>
    </row>
    <row r="747" ht="22.5" customHeight="1">
      <c r="B747" s="253"/>
      <c r="C747" s="254"/>
      <c r="D747" s="287"/>
      <c r="E747" s="253"/>
      <c r="F747" s="254"/>
      <c r="G747" s="254"/>
      <c r="H747" s="256"/>
      <c r="I747" s="253"/>
      <c r="J747" s="254"/>
      <c r="K747" s="254"/>
      <c r="L747" s="256"/>
      <c r="M747" s="253"/>
      <c r="N747" s="288"/>
      <c r="O747" s="289"/>
      <c r="P747" s="289"/>
      <c r="Q747" s="290"/>
      <c r="R747" s="291"/>
      <c r="S747" s="289"/>
      <c r="T747" s="289"/>
      <c r="U747" s="290"/>
      <c r="V747" s="291"/>
      <c r="W747" s="289"/>
      <c r="X747" s="289"/>
      <c r="Y747" s="292"/>
      <c r="Z747" s="293"/>
      <c r="AA747" s="256"/>
      <c r="AB747" s="294"/>
      <c r="AC747" s="254"/>
      <c r="AD747" s="254"/>
      <c r="AE747" s="254"/>
      <c r="AF747" s="256"/>
      <c r="AG747" s="295"/>
      <c r="AH747" s="324"/>
      <c r="AI747" s="56"/>
      <c r="AJ747" s="56"/>
      <c r="AK747" s="56"/>
      <c r="AL747" s="56"/>
      <c r="AM747" s="56"/>
      <c r="AN747" s="56"/>
      <c r="AO747" s="56"/>
      <c r="AP747" s="56"/>
      <c r="AQ747" s="56"/>
    </row>
    <row r="748" ht="22.5" customHeight="1">
      <c r="B748" s="261" t="str">
        <f>IF(ISBLANK(D748), "Missing ID",
IF(CONCATENATE(E748:AG750)="", "Unused",
IF(AND(ISBLANK(E748), ISBLANK(I748)), "Missing Headline and Content",
IF(ISBLANK(M748), "Missing Is True",
IF(AND(M748&lt;&gt;"Yes", M748&lt;&gt;"No"), "Is True must be Yes or No",
IF(AND($AJ$3, NOT(ISBLANK(N748)), NOT(ISNUMBER(N748))), "Changes to Followers for Likes must be a Number",
IF(AND($AK$3, NOT(ISBLANK(O748)), NOT(ISNUMBER(O748))), "Changes to Followers for Disikes must be a Number",
IF(AND($AL$3, NOT(ISBLANK(P748)), NOT(ISNUMBER(P748))), "Changes to Followers for Shares must be a Number",
IF(AND($AM$3, NOT(ISBLANK(Q748)), NOT(ISNUMBER(Q748))), "Changes to Followers for Flags must be a Number",
IF(AND($AJ$3, NOT(ISBLANK(R748)), NOT(ISNUMBER(R748))), "Changes to Credibility for Likes must be a Number",
IF(AND($AK$3, NOT(ISBLANK(S748)), NOT(ISNUMBER(S748))), "Changes to Credibility for Disikes must be a Number",
IF(AND($AL$3, NOT(ISBLANK(T748)), NOT(ISNUMBER(T748))), "Changes to Credibility for Shares must be a Number",
IF(AND($AM$3, NOT(ISBLANK(U748)), NOT(ISNUMBER(U748))), "Changes to Credibility for Flags must be a Number",
IF(AND($AJ$3, NOT(ISBLANK(V748)), NOT(ISNUMBER(V748))), "Number of Likes must be a Number",
IF(AND($AK$3, NOT(ISBLANK(W748)), NOT(ISNUMBER(W748))), "Number of Disikes must be a Number",
IF(AND($AL$3, NOT(ISBLANK(X748)), NOT(ISNUMBER(X748))), "Number of Shares must be a Number",
IF(AND($AM$3, NOT(ISBLANK(Y748)), NOT(ISNUMBER(Y748))), "Number of Flags must be a Number",
IF(AND($AJ$3, NOT(ISBLANK(V748)), V748&lt;0), "Number of Likes cannot be Negative",
IF(AND($AK$3, NOT(ISBLANK(W748)), W748&lt;0), "Number of Disikes cannot be Negative",
IF(AND($AL$3, NOT(ISBLANK(X748)), X748&lt;0), "Number of Shares cannot be Negative",
IF(AND($AM$3, NOT(ISBLANK(Y748)), Y748&lt;0), "Number of Flags cannot be Negative",
IF(AND(CONCATENATE(Z748:AH748)&lt;&gt;"", Z748=""), "Missing 1st Comment Source Name",
IF(AND(CONCATENATE(Z748:AH748)&lt;&gt;"", AB748=""), "Missing 1st Comment Message",
IF(AND($AJ$3, CONCATENATE(Z748:AH748)&lt;&gt;"", AG748=""), "Missing 1st Comment Likes",
IF(AND($AK$3, CONCATENATE(Z748:AH748)&lt;&gt;"", AH748=""), "Missing 1st Comment Dislikes",
IF(AND(CONCATENATE(Z749:AH749)&lt;&gt;"", Z749=""), "Missing 2nd Comment Source Name",
IF(AND(CONCATENATE(Z749:AH749)&lt;&gt;"", AB749=""), "Missing 2nd Comment Message",
IF(AND($AJ$3, CONCATENATE(Z749:AH749)&lt;&gt;"", AG749=""), "Missing 2nd Comment Likes",
IF(AND($AK$3, CONCATENATE(Z749:AH749)&lt;&gt;"", AH749=""), "Missing 2nd Comment Dislikes",
IF(AND(CONCATENATE(Z750:AH750)&lt;&gt;"", Z750=""), "Missing 3rd Comment Source Name",
IF(AND(CONCATENATE(Z750:AH750)&lt;&gt;"", AB750=""), "Missing 3rd Comment Message",
IF(AND($AJ$3, CONCATENATE(Z750:AH750)&lt;&gt;"", AG750=""), "Missing 3rd Comment Likes",
IF(AND($AK$3, CONCATENATE(Z750:AH750)&lt;&gt;"", AH750=""), "Missing 3rd Comment Dislikes", "Valid"
)))))))))))))))))))))))))))))))))</f>
        <v>Unused</v>
      </c>
      <c r="C748" s="246"/>
      <c r="D748" s="297" t="s">
        <v>1473</v>
      </c>
      <c r="E748" s="298"/>
      <c r="F748" s="246"/>
      <c r="G748" s="246"/>
      <c r="H748" s="249"/>
      <c r="I748" s="298"/>
      <c r="J748" s="246"/>
      <c r="K748" s="246"/>
      <c r="L748" s="249"/>
      <c r="M748" s="300"/>
      <c r="N748" s="301"/>
      <c r="O748" s="302"/>
      <c r="P748" s="302"/>
      <c r="Q748" s="303"/>
      <c r="R748" s="304"/>
      <c r="S748" s="302"/>
      <c r="T748" s="302"/>
      <c r="U748" s="303"/>
      <c r="V748" s="304"/>
      <c r="W748" s="302"/>
      <c r="X748" s="302"/>
      <c r="Y748" s="305"/>
      <c r="Z748" s="306"/>
      <c r="AA748" s="249"/>
      <c r="AB748" s="300"/>
      <c r="AC748" s="246"/>
      <c r="AD748" s="246"/>
      <c r="AE748" s="246"/>
      <c r="AF748" s="249"/>
      <c r="AG748" s="307"/>
      <c r="AH748" s="326"/>
      <c r="AI748" s="56"/>
      <c r="AJ748" s="56"/>
      <c r="AK748" s="56"/>
      <c r="AL748" s="56"/>
      <c r="AM748" s="56"/>
      <c r="AN748" s="56"/>
      <c r="AO748" s="56"/>
      <c r="AP748" s="56"/>
      <c r="AQ748" s="56"/>
    </row>
    <row r="749" ht="22.5" customHeight="1">
      <c r="B749" s="277"/>
      <c r="D749" s="309"/>
      <c r="E749" s="277"/>
      <c r="H749" s="273"/>
      <c r="I749" s="277"/>
      <c r="L749" s="273"/>
      <c r="M749" s="277"/>
      <c r="N749" s="279"/>
      <c r="O749" s="280"/>
      <c r="P749" s="280"/>
      <c r="Q749" s="281"/>
      <c r="R749" s="282"/>
      <c r="S749" s="280"/>
      <c r="T749" s="280"/>
      <c r="U749" s="281"/>
      <c r="V749" s="282"/>
      <c r="W749" s="280"/>
      <c r="X749" s="280"/>
      <c r="Y749" s="283"/>
      <c r="Z749" s="310"/>
      <c r="AA749" s="273"/>
      <c r="AB749" s="311"/>
      <c r="AF749" s="273"/>
      <c r="AG749" s="312"/>
      <c r="AH749" s="313"/>
      <c r="AI749" s="56"/>
      <c r="AJ749" s="56"/>
      <c r="AK749" s="56"/>
      <c r="AL749" s="56"/>
      <c r="AM749" s="56"/>
      <c r="AN749" s="56"/>
      <c r="AO749" s="56"/>
      <c r="AP749" s="56"/>
      <c r="AQ749" s="56"/>
    </row>
    <row r="750" ht="22.5" customHeight="1">
      <c r="B750" s="253"/>
      <c r="C750" s="254"/>
      <c r="D750" s="314"/>
      <c r="E750" s="253"/>
      <c r="F750" s="254"/>
      <c r="G750" s="254"/>
      <c r="H750" s="256"/>
      <c r="I750" s="253"/>
      <c r="J750" s="254"/>
      <c r="K750" s="254"/>
      <c r="L750" s="256"/>
      <c r="M750" s="253"/>
      <c r="N750" s="288"/>
      <c r="O750" s="289"/>
      <c r="P750" s="289"/>
      <c r="Q750" s="290"/>
      <c r="R750" s="291"/>
      <c r="S750" s="289"/>
      <c r="T750" s="289"/>
      <c r="U750" s="290"/>
      <c r="V750" s="291"/>
      <c r="W750" s="289"/>
      <c r="X750" s="289"/>
      <c r="Y750" s="292"/>
      <c r="Z750" s="315"/>
      <c r="AA750" s="256"/>
      <c r="AB750" s="316"/>
      <c r="AC750" s="254"/>
      <c r="AD750" s="254"/>
      <c r="AE750" s="254"/>
      <c r="AF750" s="256"/>
      <c r="AG750" s="317"/>
      <c r="AH750" s="318"/>
      <c r="AI750" s="56"/>
      <c r="AJ750" s="56"/>
      <c r="AK750" s="56"/>
      <c r="AL750" s="56"/>
      <c r="AM750" s="56"/>
      <c r="AN750" s="56"/>
      <c r="AO750" s="56"/>
      <c r="AP750" s="56"/>
      <c r="AQ750" s="56"/>
    </row>
    <row r="751" ht="22.5" customHeight="1">
      <c r="B751" s="261" t="str">
        <f>IF(ISBLANK(D751), "Missing ID",
IF(CONCATENATE(E751:AG753)="", "Unused",
IF(AND(ISBLANK(E751), ISBLANK(I751)), "Missing Headline and Content",
IF(ISBLANK(M751), "Missing Is True",
IF(AND(M751&lt;&gt;"Yes", M751&lt;&gt;"No"), "Is True must be Yes or No",
IF(AND($AJ$3, NOT(ISBLANK(N751)), NOT(ISNUMBER(N751))), "Changes to Followers for Likes must be a Number",
IF(AND($AK$3, NOT(ISBLANK(O751)), NOT(ISNUMBER(O751))), "Changes to Followers for Disikes must be a Number",
IF(AND($AL$3, NOT(ISBLANK(P751)), NOT(ISNUMBER(P751))), "Changes to Followers for Shares must be a Number",
IF(AND($AM$3, NOT(ISBLANK(Q751)), NOT(ISNUMBER(Q751))), "Changes to Followers for Flags must be a Number",
IF(AND($AJ$3, NOT(ISBLANK(R751)), NOT(ISNUMBER(R751))), "Changes to Credibility for Likes must be a Number",
IF(AND($AK$3, NOT(ISBLANK(S751)), NOT(ISNUMBER(S751))), "Changes to Credibility for Disikes must be a Number",
IF(AND($AL$3, NOT(ISBLANK(T751)), NOT(ISNUMBER(T751))), "Changes to Credibility for Shares must be a Number",
IF(AND($AM$3, NOT(ISBLANK(U751)), NOT(ISNUMBER(U751))), "Changes to Credibility for Flags must be a Number",
IF(AND($AJ$3, NOT(ISBLANK(V751)), NOT(ISNUMBER(V751))), "Number of Likes must be a Number",
IF(AND($AK$3, NOT(ISBLANK(W751)), NOT(ISNUMBER(W751))), "Number of Disikes must be a Number",
IF(AND($AL$3, NOT(ISBLANK(X751)), NOT(ISNUMBER(X751))), "Number of Shares must be a Number",
IF(AND($AM$3, NOT(ISBLANK(Y751)), NOT(ISNUMBER(Y751))), "Number of Flags must be a Number",
IF(AND($AJ$3, NOT(ISBLANK(V751)), V751&lt;0), "Number of Likes cannot be Negative",
IF(AND($AK$3, NOT(ISBLANK(W751)), W751&lt;0), "Number of Disikes cannot be Negative",
IF(AND($AL$3, NOT(ISBLANK(X751)), X751&lt;0), "Number of Shares cannot be Negative",
IF(AND($AM$3, NOT(ISBLANK(Y751)), Y751&lt;0), "Number of Flags cannot be Negative",
IF(AND(CONCATENATE(Z751:AH751)&lt;&gt;"", Z751=""), "Missing 1st Comment Source Name",
IF(AND(CONCATENATE(Z751:AH751)&lt;&gt;"", AB751=""), "Missing 1st Comment Message",
IF(AND($AJ$3, CONCATENATE(Z751:AH751)&lt;&gt;"", AG751=""), "Missing 1st Comment Likes",
IF(AND($AK$3, CONCATENATE(Z751:AH751)&lt;&gt;"", AH751=""), "Missing 1st Comment Dislikes",
IF(AND(CONCATENATE(Z752:AH752)&lt;&gt;"", Z752=""), "Missing 2nd Comment Source Name",
IF(AND(CONCATENATE(Z752:AH752)&lt;&gt;"", AB752=""), "Missing 2nd Comment Message",
IF(AND($AJ$3, CONCATENATE(Z752:AH752)&lt;&gt;"", AG752=""), "Missing 2nd Comment Likes",
IF(AND($AK$3, CONCATENATE(Z752:AH752)&lt;&gt;"", AH752=""), "Missing 2nd Comment Dislikes",
IF(AND(CONCATENATE(Z753:AH753)&lt;&gt;"", Z753=""), "Missing 3rd Comment Source Name",
IF(AND(CONCATENATE(Z753:AH753)&lt;&gt;"", AB753=""), "Missing 3rd Comment Message",
IF(AND($AJ$3, CONCATENATE(Z753:AH753)&lt;&gt;"", AG753=""), "Missing 3rd Comment Likes",
IF(AND($AK$3, CONCATENATE(Z753:AH753)&lt;&gt;"", AH753=""), "Missing 3rd Comment Dislikes", "Valid"
)))))))))))))))))))))))))))))))))</f>
        <v>Unused</v>
      </c>
      <c r="C751" s="246"/>
      <c r="D751" s="262" t="s">
        <v>1474</v>
      </c>
      <c r="E751" s="263"/>
      <c r="F751" s="246"/>
      <c r="G751" s="246"/>
      <c r="H751" s="249"/>
      <c r="I751" s="263"/>
      <c r="J751" s="246"/>
      <c r="K751" s="246"/>
      <c r="L751" s="249"/>
      <c r="M751" s="265"/>
      <c r="N751" s="319"/>
      <c r="O751" s="320"/>
      <c r="P751" s="320"/>
      <c r="Q751" s="321"/>
      <c r="R751" s="322"/>
      <c r="S751" s="320"/>
      <c r="T751" s="320"/>
      <c r="U751" s="321"/>
      <c r="V751" s="322"/>
      <c r="W751" s="320"/>
      <c r="X751" s="320"/>
      <c r="Y751" s="323"/>
      <c r="Z751" s="271"/>
      <c r="AA751" s="249"/>
      <c r="AB751" s="265"/>
      <c r="AC751" s="246"/>
      <c r="AD751" s="246"/>
      <c r="AE751" s="246"/>
      <c r="AF751" s="249"/>
      <c r="AG751" s="274"/>
      <c r="AH751" s="327"/>
      <c r="AI751" s="56"/>
      <c r="AJ751" s="56"/>
      <c r="AK751" s="56"/>
      <c r="AL751" s="56"/>
      <c r="AM751" s="56"/>
      <c r="AN751" s="56"/>
      <c r="AO751" s="56"/>
      <c r="AP751" s="56"/>
      <c r="AQ751" s="56"/>
    </row>
    <row r="752" ht="22.5" customHeight="1">
      <c r="B752" s="277"/>
      <c r="D752" s="278"/>
      <c r="E752" s="277"/>
      <c r="H752" s="273"/>
      <c r="I752" s="277"/>
      <c r="L752" s="273"/>
      <c r="M752" s="277"/>
      <c r="N752" s="279"/>
      <c r="O752" s="280"/>
      <c r="P752" s="280"/>
      <c r="Q752" s="281"/>
      <c r="R752" s="282"/>
      <c r="S752" s="280"/>
      <c r="T752" s="280"/>
      <c r="U752" s="281"/>
      <c r="V752" s="282"/>
      <c r="W752" s="280"/>
      <c r="X752" s="280"/>
      <c r="Y752" s="283"/>
      <c r="Z752" s="284"/>
      <c r="AA752" s="273"/>
      <c r="AB752" s="272"/>
      <c r="AF752" s="273"/>
      <c r="AG752" s="285"/>
      <c r="AH752" s="325"/>
      <c r="AI752" s="56"/>
      <c r="AJ752" s="56"/>
      <c r="AK752" s="56"/>
      <c r="AL752" s="56"/>
      <c r="AM752" s="56"/>
      <c r="AN752" s="56"/>
      <c r="AO752" s="56"/>
      <c r="AP752" s="56"/>
      <c r="AQ752" s="56"/>
    </row>
    <row r="753" ht="22.5" customHeight="1">
      <c r="B753" s="253"/>
      <c r="C753" s="254"/>
      <c r="D753" s="287"/>
      <c r="E753" s="253"/>
      <c r="F753" s="254"/>
      <c r="G753" s="254"/>
      <c r="H753" s="256"/>
      <c r="I753" s="253"/>
      <c r="J753" s="254"/>
      <c r="K753" s="254"/>
      <c r="L753" s="256"/>
      <c r="M753" s="253"/>
      <c r="N753" s="288"/>
      <c r="O753" s="289"/>
      <c r="P753" s="289"/>
      <c r="Q753" s="290"/>
      <c r="R753" s="291"/>
      <c r="S753" s="289"/>
      <c r="T753" s="289"/>
      <c r="U753" s="290"/>
      <c r="V753" s="291"/>
      <c r="W753" s="289"/>
      <c r="X753" s="289"/>
      <c r="Y753" s="292"/>
      <c r="Z753" s="293"/>
      <c r="AA753" s="256"/>
      <c r="AB753" s="294"/>
      <c r="AC753" s="254"/>
      <c r="AD753" s="254"/>
      <c r="AE753" s="254"/>
      <c r="AF753" s="256"/>
      <c r="AG753" s="295"/>
      <c r="AH753" s="324"/>
      <c r="AI753" s="56"/>
      <c r="AJ753" s="56"/>
      <c r="AK753" s="56"/>
      <c r="AL753" s="56"/>
      <c r="AM753" s="56"/>
      <c r="AN753" s="56"/>
      <c r="AO753" s="56"/>
      <c r="AP753" s="56"/>
      <c r="AQ753" s="56"/>
    </row>
    <row r="754" ht="22.5" customHeight="1">
      <c r="B754" s="261" t="str">
        <f>IF(ISBLANK(D754), "Missing ID",
IF(CONCATENATE(E754:AG756)="", "Unused",
IF(AND(ISBLANK(E754), ISBLANK(I754)), "Missing Headline and Content",
IF(ISBLANK(M754), "Missing Is True",
IF(AND(M754&lt;&gt;"Yes", M754&lt;&gt;"No"), "Is True must be Yes or No",
IF(AND($AJ$3, NOT(ISBLANK(N754)), NOT(ISNUMBER(N754))), "Changes to Followers for Likes must be a Number",
IF(AND($AK$3, NOT(ISBLANK(O754)), NOT(ISNUMBER(O754))), "Changes to Followers for Disikes must be a Number",
IF(AND($AL$3, NOT(ISBLANK(P754)), NOT(ISNUMBER(P754))), "Changes to Followers for Shares must be a Number",
IF(AND($AM$3, NOT(ISBLANK(Q754)), NOT(ISNUMBER(Q754))), "Changes to Followers for Flags must be a Number",
IF(AND($AJ$3, NOT(ISBLANK(R754)), NOT(ISNUMBER(R754))), "Changes to Credibility for Likes must be a Number",
IF(AND($AK$3, NOT(ISBLANK(S754)), NOT(ISNUMBER(S754))), "Changes to Credibility for Disikes must be a Number",
IF(AND($AL$3, NOT(ISBLANK(T754)), NOT(ISNUMBER(T754))), "Changes to Credibility for Shares must be a Number",
IF(AND($AM$3, NOT(ISBLANK(U754)), NOT(ISNUMBER(U754))), "Changes to Credibility for Flags must be a Number",
IF(AND($AJ$3, NOT(ISBLANK(V754)), NOT(ISNUMBER(V754))), "Number of Likes must be a Number",
IF(AND($AK$3, NOT(ISBLANK(W754)), NOT(ISNUMBER(W754))), "Number of Disikes must be a Number",
IF(AND($AL$3, NOT(ISBLANK(X754)), NOT(ISNUMBER(X754))), "Number of Shares must be a Number",
IF(AND($AM$3, NOT(ISBLANK(Y754)), NOT(ISNUMBER(Y754))), "Number of Flags must be a Number",
IF(AND($AJ$3, NOT(ISBLANK(V754)), V754&lt;0), "Number of Likes cannot be Negative",
IF(AND($AK$3, NOT(ISBLANK(W754)), W754&lt;0), "Number of Disikes cannot be Negative",
IF(AND($AL$3, NOT(ISBLANK(X754)), X754&lt;0), "Number of Shares cannot be Negative",
IF(AND($AM$3, NOT(ISBLANK(Y754)), Y754&lt;0), "Number of Flags cannot be Negative",
IF(AND(CONCATENATE(Z754:AH754)&lt;&gt;"", Z754=""), "Missing 1st Comment Source Name",
IF(AND(CONCATENATE(Z754:AH754)&lt;&gt;"", AB754=""), "Missing 1st Comment Message",
IF(AND($AJ$3, CONCATENATE(Z754:AH754)&lt;&gt;"", AG754=""), "Missing 1st Comment Likes",
IF(AND($AK$3, CONCATENATE(Z754:AH754)&lt;&gt;"", AH754=""), "Missing 1st Comment Dislikes",
IF(AND(CONCATENATE(Z755:AH755)&lt;&gt;"", Z755=""), "Missing 2nd Comment Source Name",
IF(AND(CONCATENATE(Z755:AH755)&lt;&gt;"", AB755=""), "Missing 2nd Comment Message",
IF(AND($AJ$3, CONCATENATE(Z755:AH755)&lt;&gt;"", AG755=""), "Missing 2nd Comment Likes",
IF(AND($AK$3, CONCATENATE(Z755:AH755)&lt;&gt;"", AH755=""), "Missing 2nd Comment Dislikes",
IF(AND(CONCATENATE(Z756:AH756)&lt;&gt;"", Z756=""), "Missing 3rd Comment Source Name",
IF(AND(CONCATENATE(Z756:AH756)&lt;&gt;"", AB756=""), "Missing 3rd Comment Message",
IF(AND($AJ$3, CONCATENATE(Z756:AH756)&lt;&gt;"", AG756=""), "Missing 3rd Comment Likes",
IF(AND($AK$3, CONCATENATE(Z756:AH756)&lt;&gt;"", AH756=""), "Missing 3rd Comment Dislikes", "Valid"
)))))))))))))))))))))))))))))))))</f>
        <v>Unused</v>
      </c>
      <c r="C754" s="246"/>
      <c r="D754" s="297" t="s">
        <v>1475</v>
      </c>
      <c r="E754" s="298"/>
      <c r="F754" s="246"/>
      <c r="G754" s="246"/>
      <c r="H754" s="249"/>
      <c r="I754" s="298"/>
      <c r="J754" s="246"/>
      <c r="K754" s="246"/>
      <c r="L754" s="249"/>
      <c r="M754" s="300"/>
      <c r="N754" s="301"/>
      <c r="O754" s="302"/>
      <c r="P754" s="302"/>
      <c r="Q754" s="303"/>
      <c r="R754" s="304"/>
      <c r="S754" s="302"/>
      <c r="T754" s="302"/>
      <c r="U754" s="303"/>
      <c r="V754" s="304"/>
      <c r="W754" s="302"/>
      <c r="X754" s="302"/>
      <c r="Y754" s="305"/>
      <c r="Z754" s="306"/>
      <c r="AA754" s="249"/>
      <c r="AB754" s="300"/>
      <c r="AC754" s="246"/>
      <c r="AD754" s="246"/>
      <c r="AE754" s="246"/>
      <c r="AF754" s="249"/>
      <c r="AG754" s="307"/>
      <c r="AH754" s="326"/>
      <c r="AI754" s="56"/>
      <c r="AJ754" s="56"/>
      <c r="AK754" s="56"/>
      <c r="AL754" s="56"/>
      <c r="AM754" s="56"/>
      <c r="AN754" s="56"/>
      <c r="AO754" s="56"/>
      <c r="AP754" s="56"/>
      <c r="AQ754" s="56"/>
    </row>
    <row r="755" ht="22.5" customHeight="1">
      <c r="B755" s="277"/>
      <c r="D755" s="309"/>
      <c r="E755" s="277"/>
      <c r="H755" s="273"/>
      <c r="I755" s="277"/>
      <c r="L755" s="273"/>
      <c r="M755" s="277"/>
      <c r="N755" s="279"/>
      <c r="O755" s="280"/>
      <c r="P755" s="280"/>
      <c r="Q755" s="281"/>
      <c r="R755" s="282"/>
      <c r="S755" s="280"/>
      <c r="T755" s="280"/>
      <c r="U755" s="281"/>
      <c r="V755" s="282"/>
      <c r="W755" s="280"/>
      <c r="X755" s="280"/>
      <c r="Y755" s="283"/>
      <c r="Z755" s="310"/>
      <c r="AA755" s="273"/>
      <c r="AB755" s="311"/>
      <c r="AF755" s="273"/>
      <c r="AG755" s="312"/>
      <c r="AH755" s="313"/>
      <c r="AI755" s="56"/>
      <c r="AJ755" s="56"/>
      <c r="AK755" s="56"/>
      <c r="AL755" s="56"/>
      <c r="AM755" s="56"/>
      <c r="AN755" s="56"/>
      <c r="AO755" s="56"/>
      <c r="AP755" s="56"/>
      <c r="AQ755" s="56"/>
    </row>
    <row r="756" ht="22.5" customHeight="1">
      <c r="B756" s="253"/>
      <c r="C756" s="254"/>
      <c r="D756" s="314"/>
      <c r="E756" s="253"/>
      <c r="F756" s="254"/>
      <c r="G756" s="254"/>
      <c r="H756" s="256"/>
      <c r="I756" s="253"/>
      <c r="J756" s="254"/>
      <c r="K756" s="254"/>
      <c r="L756" s="256"/>
      <c r="M756" s="253"/>
      <c r="N756" s="288"/>
      <c r="O756" s="289"/>
      <c r="P756" s="289"/>
      <c r="Q756" s="290"/>
      <c r="R756" s="291"/>
      <c r="S756" s="289"/>
      <c r="T756" s="289"/>
      <c r="U756" s="290"/>
      <c r="V756" s="291"/>
      <c r="W756" s="289"/>
      <c r="X756" s="289"/>
      <c r="Y756" s="292"/>
      <c r="Z756" s="315"/>
      <c r="AA756" s="256"/>
      <c r="AB756" s="316"/>
      <c r="AC756" s="254"/>
      <c r="AD756" s="254"/>
      <c r="AE756" s="254"/>
      <c r="AF756" s="256"/>
      <c r="AG756" s="317"/>
      <c r="AH756" s="318"/>
      <c r="AI756" s="56"/>
      <c r="AJ756" s="56"/>
      <c r="AK756" s="56"/>
      <c r="AL756" s="56"/>
      <c r="AM756" s="56"/>
      <c r="AN756" s="56"/>
      <c r="AO756" s="56"/>
      <c r="AP756" s="56"/>
      <c r="AQ756" s="56"/>
    </row>
    <row r="757" ht="22.5" customHeight="1">
      <c r="B757" s="261" t="str">
        <f>IF(ISBLANK(D757), "Missing ID",
IF(CONCATENATE(E757:AG759)="", "Unused",
IF(AND(ISBLANK(E757), ISBLANK(I757)), "Missing Headline and Content",
IF(ISBLANK(M757), "Missing Is True",
IF(AND(M757&lt;&gt;"Yes", M757&lt;&gt;"No"), "Is True must be Yes or No",
IF(AND($AJ$3, NOT(ISBLANK(N757)), NOT(ISNUMBER(N757))), "Changes to Followers for Likes must be a Number",
IF(AND($AK$3, NOT(ISBLANK(O757)), NOT(ISNUMBER(O757))), "Changes to Followers for Disikes must be a Number",
IF(AND($AL$3, NOT(ISBLANK(P757)), NOT(ISNUMBER(P757))), "Changes to Followers for Shares must be a Number",
IF(AND($AM$3, NOT(ISBLANK(Q757)), NOT(ISNUMBER(Q757))), "Changes to Followers for Flags must be a Number",
IF(AND($AJ$3, NOT(ISBLANK(R757)), NOT(ISNUMBER(R757))), "Changes to Credibility for Likes must be a Number",
IF(AND($AK$3, NOT(ISBLANK(S757)), NOT(ISNUMBER(S757))), "Changes to Credibility for Disikes must be a Number",
IF(AND($AL$3, NOT(ISBLANK(T757)), NOT(ISNUMBER(T757))), "Changes to Credibility for Shares must be a Number",
IF(AND($AM$3, NOT(ISBLANK(U757)), NOT(ISNUMBER(U757))), "Changes to Credibility for Flags must be a Number",
IF(AND($AJ$3, NOT(ISBLANK(V757)), NOT(ISNUMBER(V757))), "Number of Likes must be a Number",
IF(AND($AK$3, NOT(ISBLANK(W757)), NOT(ISNUMBER(W757))), "Number of Disikes must be a Number",
IF(AND($AL$3, NOT(ISBLANK(X757)), NOT(ISNUMBER(X757))), "Number of Shares must be a Number",
IF(AND($AM$3, NOT(ISBLANK(Y757)), NOT(ISNUMBER(Y757))), "Number of Flags must be a Number",
IF(AND($AJ$3, NOT(ISBLANK(V757)), V757&lt;0), "Number of Likes cannot be Negative",
IF(AND($AK$3, NOT(ISBLANK(W757)), W757&lt;0), "Number of Disikes cannot be Negative",
IF(AND($AL$3, NOT(ISBLANK(X757)), X757&lt;0), "Number of Shares cannot be Negative",
IF(AND($AM$3, NOT(ISBLANK(Y757)), Y757&lt;0), "Number of Flags cannot be Negative",
IF(AND(CONCATENATE(Z757:AH757)&lt;&gt;"", Z757=""), "Missing 1st Comment Source Name",
IF(AND(CONCATENATE(Z757:AH757)&lt;&gt;"", AB757=""), "Missing 1st Comment Message",
IF(AND($AJ$3, CONCATENATE(Z757:AH757)&lt;&gt;"", AG757=""), "Missing 1st Comment Likes",
IF(AND($AK$3, CONCATENATE(Z757:AH757)&lt;&gt;"", AH757=""), "Missing 1st Comment Dislikes",
IF(AND(CONCATENATE(Z758:AH758)&lt;&gt;"", Z758=""), "Missing 2nd Comment Source Name",
IF(AND(CONCATENATE(Z758:AH758)&lt;&gt;"", AB758=""), "Missing 2nd Comment Message",
IF(AND($AJ$3, CONCATENATE(Z758:AH758)&lt;&gt;"", AG758=""), "Missing 2nd Comment Likes",
IF(AND($AK$3, CONCATENATE(Z758:AH758)&lt;&gt;"", AH758=""), "Missing 2nd Comment Dislikes",
IF(AND(CONCATENATE(Z759:AH759)&lt;&gt;"", Z759=""), "Missing 3rd Comment Source Name",
IF(AND(CONCATENATE(Z759:AH759)&lt;&gt;"", AB759=""), "Missing 3rd Comment Message",
IF(AND($AJ$3, CONCATENATE(Z759:AH759)&lt;&gt;"", AG759=""), "Missing 3rd Comment Likes",
IF(AND($AK$3, CONCATENATE(Z759:AH759)&lt;&gt;"", AH759=""), "Missing 3rd Comment Dislikes", "Valid"
)))))))))))))))))))))))))))))))))</f>
        <v>Unused</v>
      </c>
      <c r="C757" s="246"/>
      <c r="D757" s="262" t="s">
        <v>1476</v>
      </c>
      <c r="E757" s="263"/>
      <c r="F757" s="246"/>
      <c r="G757" s="246"/>
      <c r="H757" s="249"/>
      <c r="I757" s="263"/>
      <c r="J757" s="246"/>
      <c r="K757" s="246"/>
      <c r="L757" s="249"/>
      <c r="M757" s="265"/>
      <c r="N757" s="319"/>
      <c r="O757" s="320"/>
      <c r="P757" s="320"/>
      <c r="Q757" s="321"/>
      <c r="R757" s="322"/>
      <c r="S757" s="320"/>
      <c r="T757" s="320"/>
      <c r="U757" s="321"/>
      <c r="V757" s="322"/>
      <c r="W757" s="320"/>
      <c r="X757" s="320"/>
      <c r="Y757" s="323"/>
      <c r="Z757" s="271"/>
      <c r="AA757" s="249"/>
      <c r="AB757" s="265"/>
      <c r="AC757" s="246"/>
      <c r="AD757" s="246"/>
      <c r="AE757" s="246"/>
      <c r="AF757" s="249"/>
      <c r="AG757" s="274"/>
      <c r="AH757" s="327"/>
      <c r="AI757" s="56"/>
      <c r="AJ757" s="56"/>
      <c r="AK757" s="56"/>
      <c r="AL757" s="56"/>
      <c r="AM757" s="56"/>
      <c r="AN757" s="56"/>
      <c r="AO757" s="56"/>
      <c r="AP757" s="56"/>
      <c r="AQ757" s="56"/>
    </row>
    <row r="758" ht="22.5" customHeight="1">
      <c r="B758" s="277"/>
      <c r="D758" s="278"/>
      <c r="E758" s="277"/>
      <c r="H758" s="273"/>
      <c r="I758" s="277"/>
      <c r="L758" s="273"/>
      <c r="M758" s="277"/>
      <c r="N758" s="279"/>
      <c r="O758" s="280"/>
      <c r="P758" s="280"/>
      <c r="Q758" s="281"/>
      <c r="R758" s="282"/>
      <c r="S758" s="280"/>
      <c r="T758" s="280"/>
      <c r="U758" s="281"/>
      <c r="V758" s="282"/>
      <c r="W758" s="280"/>
      <c r="X758" s="280"/>
      <c r="Y758" s="283"/>
      <c r="Z758" s="284"/>
      <c r="AA758" s="273"/>
      <c r="AB758" s="272"/>
      <c r="AF758" s="273"/>
      <c r="AG758" s="285"/>
      <c r="AH758" s="325"/>
      <c r="AI758" s="56"/>
      <c r="AJ758" s="56"/>
      <c r="AK758" s="56"/>
      <c r="AL758" s="56"/>
      <c r="AM758" s="56"/>
      <c r="AN758" s="56"/>
      <c r="AO758" s="56"/>
      <c r="AP758" s="56"/>
      <c r="AQ758" s="56"/>
    </row>
    <row r="759" ht="22.5" customHeight="1">
      <c r="B759" s="253"/>
      <c r="C759" s="254"/>
      <c r="D759" s="287"/>
      <c r="E759" s="253"/>
      <c r="F759" s="254"/>
      <c r="G759" s="254"/>
      <c r="H759" s="256"/>
      <c r="I759" s="253"/>
      <c r="J759" s="254"/>
      <c r="K759" s="254"/>
      <c r="L759" s="256"/>
      <c r="M759" s="253"/>
      <c r="N759" s="288"/>
      <c r="O759" s="289"/>
      <c r="P759" s="289"/>
      <c r="Q759" s="290"/>
      <c r="R759" s="291"/>
      <c r="S759" s="289"/>
      <c r="T759" s="289"/>
      <c r="U759" s="290"/>
      <c r="V759" s="291"/>
      <c r="W759" s="289"/>
      <c r="X759" s="289"/>
      <c r="Y759" s="292"/>
      <c r="Z759" s="293"/>
      <c r="AA759" s="256"/>
      <c r="AB759" s="294"/>
      <c r="AC759" s="254"/>
      <c r="AD759" s="254"/>
      <c r="AE759" s="254"/>
      <c r="AF759" s="256"/>
      <c r="AG759" s="295"/>
      <c r="AH759" s="324"/>
      <c r="AI759" s="56"/>
      <c r="AJ759" s="56"/>
      <c r="AK759" s="56"/>
      <c r="AL759" s="56"/>
      <c r="AM759" s="56"/>
      <c r="AN759" s="56"/>
      <c r="AO759" s="56"/>
      <c r="AP759" s="56"/>
      <c r="AQ759" s="56"/>
    </row>
    <row r="760" ht="22.5" customHeight="1">
      <c r="B760" s="261" t="str">
        <f>IF(ISBLANK(D760), "Missing ID",
IF(CONCATENATE(E760:AG762)="", "Unused",
IF(AND(ISBLANK(E760), ISBLANK(I760)), "Missing Headline and Content",
IF(ISBLANK(M760), "Missing Is True",
IF(AND(M760&lt;&gt;"Yes", M760&lt;&gt;"No"), "Is True must be Yes or No",
IF(AND($AJ$3, NOT(ISBLANK(N760)), NOT(ISNUMBER(N760))), "Changes to Followers for Likes must be a Number",
IF(AND($AK$3, NOT(ISBLANK(O760)), NOT(ISNUMBER(O760))), "Changes to Followers for Disikes must be a Number",
IF(AND($AL$3, NOT(ISBLANK(P760)), NOT(ISNUMBER(P760))), "Changes to Followers for Shares must be a Number",
IF(AND($AM$3, NOT(ISBLANK(Q760)), NOT(ISNUMBER(Q760))), "Changes to Followers for Flags must be a Number",
IF(AND($AJ$3, NOT(ISBLANK(R760)), NOT(ISNUMBER(R760))), "Changes to Credibility for Likes must be a Number",
IF(AND($AK$3, NOT(ISBLANK(S760)), NOT(ISNUMBER(S760))), "Changes to Credibility for Disikes must be a Number",
IF(AND($AL$3, NOT(ISBLANK(T760)), NOT(ISNUMBER(T760))), "Changes to Credibility for Shares must be a Number",
IF(AND($AM$3, NOT(ISBLANK(U760)), NOT(ISNUMBER(U760))), "Changes to Credibility for Flags must be a Number",
IF(AND($AJ$3, NOT(ISBLANK(V760)), NOT(ISNUMBER(V760))), "Number of Likes must be a Number",
IF(AND($AK$3, NOT(ISBLANK(W760)), NOT(ISNUMBER(W760))), "Number of Disikes must be a Number",
IF(AND($AL$3, NOT(ISBLANK(X760)), NOT(ISNUMBER(X760))), "Number of Shares must be a Number",
IF(AND($AM$3, NOT(ISBLANK(Y760)), NOT(ISNUMBER(Y760))), "Number of Flags must be a Number",
IF(AND($AJ$3, NOT(ISBLANK(V760)), V760&lt;0), "Number of Likes cannot be Negative",
IF(AND($AK$3, NOT(ISBLANK(W760)), W760&lt;0), "Number of Disikes cannot be Negative",
IF(AND($AL$3, NOT(ISBLANK(X760)), X760&lt;0), "Number of Shares cannot be Negative",
IF(AND($AM$3, NOT(ISBLANK(Y760)), Y760&lt;0), "Number of Flags cannot be Negative",
IF(AND(CONCATENATE(Z760:AH760)&lt;&gt;"", Z760=""), "Missing 1st Comment Source Name",
IF(AND(CONCATENATE(Z760:AH760)&lt;&gt;"", AB760=""), "Missing 1st Comment Message",
IF(AND($AJ$3, CONCATENATE(Z760:AH760)&lt;&gt;"", AG760=""), "Missing 1st Comment Likes",
IF(AND($AK$3, CONCATENATE(Z760:AH760)&lt;&gt;"", AH760=""), "Missing 1st Comment Dislikes",
IF(AND(CONCATENATE(Z761:AH761)&lt;&gt;"", Z761=""), "Missing 2nd Comment Source Name",
IF(AND(CONCATENATE(Z761:AH761)&lt;&gt;"", AB761=""), "Missing 2nd Comment Message",
IF(AND($AJ$3, CONCATENATE(Z761:AH761)&lt;&gt;"", AG761=""), "Missing 2nd Comment Likes",
IF(AND($AK$3, CONCATENATE(Z761:AH761)&lt;&gt;"", AH761=""), "Missing 2nd Comment Dislikes",
IF(AND(CONCATENATE(Z762:AH762)&lt;&gt;"", Z762=""), "Missing 3rd Comment Source Name",
IF(AND(CONCATENATE(Z762:AH762)&lt;&gt;"", AB762=""), "Missing 3rd Comment Message",
IF(AND($AJ$3, CONCATENATE(Z762:AH762)&lt;&gt;"", AG762=""), "Missing 3rd Comment Likes",
IF(AND($AK$3, CONCATENATE(Z762:AH762)&lt;&gt;"", AH762=""), "Missing 3rd Comment Dislikes", "Valid"
)))))))))))))))))))))))))))))))))</f>
        <v>Unused</v>
      </c>
      <c r="C760" s="246"/>
      <c r="D760" s="297" t="s">
        <v>1477</v>
      </c>
      <c r="E760" s="298"/>
      <c r="F760" s="246"/>
      <c r="G760" s="246"/>
      <c r="H760" s="249"/>
      <c r="I760" s="298"/>
      <c r="J760" s="246"/>
      <c r="K760" s="246"/>
      <c r="L760" s="249"/>
      <c r="M760" s="300"/>
      <c r="N760" s="301"/>
      <c r="O760" s="302"/>
      <c r="P760" s="302"/>
      <c r="Q760" s="303"/>
      <c r="R760" s="304"/>
      <c r="S760" s="302"/>
      <c r="T760" s="302"/>
      <c r="U760" s="303"/>
      <c r="V760" s="304"/>
      <c r="W760" s="302"/>
      <c r="X760" s="302"/>
      <c r="Y760" s="305"/>
      <c r="Z760" s="306"/>
      <c r="AA760" s="249"/>
      <c r="AB760" s="300"/>
      <c r="AC760" s="246"/>
      <c r="AD760" s="246"/>
      <c r="AE760" s="246"/>
      <c r="AF760" s="249"/>
      <c r="AG760" s="307"/>
      <c r="AH760" s="326"/>
      <c r="AI760" s="56"/>
      <c r="AJ760" s="56"/>
      <c r="AK760" s="56"/>
      <c r="AL760" s="56"/>
      <c r="AM760" s="56"/>
      <c r="AN760" s="56"/>
      <c r="AO760" s="56"/>
      <c r="AP760" s="56"/>
      <c r="AQ760" s="56"/>
    </row>
    <row r="761" ht="22.5" customHeight="1">
      <c r="B761" s="277"/>
      <c r="D761" s="309"/>
      <c r="E761" s="277"/>
      <c r="H761" s="273"/>
      <c r="I761" s="277"/>
      <c r="L761" s="273"/>
      <c r="M761" s="277"/>
      <c r="N761" s="279"/>
      <c r="O761" s="280"/>
      <c r="P761" s="280"/>
      <c r="Q761" s="281"/>
      <c r="R761" s="282"/>
      <c r="S761" s="280"/>
      <c r="T761" s="280"/>
      <c r="U761" s="281"/>
      <c r="V761" s="282"/>
      <c r="W761" s="280"/>
      <c r="X761" s="280"/>
      <c r="Y761" s="283"/>
      <c r="Z761" s="310"/>
      <c r="AA761" s="273"/>
      <c r="AB761" s="311"/>
      <c r="AF761" s="273"/>
      <c r="AG761" s="312"/>
      <c r="AH761" s="313"/>
      <c r="AI761" s="56"/>
      <c r="AJ761" s="56"/>
      <c r="AK761" s="56"/>
      <c r="AL761" s="56"/>
      <c r="AM761" s="56"/>
      <c r="AN761" s="56"/>
      <c r="AO761" s="56"/>
      <c r="AP761" s="56"/>
      <c r="AQ761" s="56"/>
    </row>
    <row r="762" ht="22.5" customHeight="1">
      <c r="B762" s="253"/>
      <c r="C762" s="254"/>
      <c r="D762" s="314"/>
      <c r="E762" s="253"/>
      <c r="F762" s="254"/>
      <c r="G762" s="254"/>
      <c r="H762" s="256"/>
      <c r="I762" s="253"/>
      <c r="J762" s="254"/>
      <c r="K762" s="254"/>
      <c r="L762" s="256"/>
      <c r="M762" s="253"/>
      <c r="N762" s="288"/>
      <c r="O762" s="289"/>
      <c r="P762" s="289"/>
      <c r="Q762" s="290"/>
      <c r="R762" s="291"/>
      <c r="S762" s="289"/>
      <c r="T762" s="289"/>
      <c r="U762" s="290"/>
      <c r="V762" s="291"/>
      <c r="W762" s="289"/>
      <c r="X762" s="289"/>
      <c r="Y762" s="292"/>
      <c r="Z762" s="315"/>
      <c r="AA762" s="256"/>
      <c r="AB762" s="316"/>
      <c r="AC762" s="254"/>
      <c r="AD762" s="254"/>
      <c r="AE762" s="254"/>
      <c r="AF762" s="256"/>
      <c r="AG762" s="317"/>
      <c r="AH762" s="318"/>
      <c r="AI762" s="56"/>
      <c r="AJ762" s="56"/>
      <c r="AK762" s="56"/>
      <c r="AL762" s="56"/>
      <c r="AM762" s="56"/>
      <c r="AN762" s="56"/>
      <c r="AO762" s="56"/>
      <c r="AP762" s="56"/>
      <c r="AQ762" s="56"/>
    </row>
    <row r="763" ht="22.5" customHeight="1">
      <c r="B763" s="261" t="str">
        <f>IF(ISBLANK(D763), "Missing ID",
IF(CONCATENATE(E763:AG765)="", "Unused",
IF(AND(ISBLANK(E763), ISBLANK(I763)), "Missing Headline and Content",
IF(ISBLANK(M763), "Missing Is True",
IF(AND(M763&lt;&gt;"Yes", M763&lt;&gt;"No"), "Is True must be Yes or No",
IF(AND($AJ$3, NOT(ISBLANK(N763)), NOT(ISNUMBER(N763))), "Changes to Followers for Likes must be a Number",
IF(AND($AK$3, NOT(ISBLANK(O763)), NOT(ISNUMBER(O763))), "Changes to Followers for Disikes must be a Number",
IF(AND($AL$3, NOT(ISBLANK(P763)), NOT(ISNUMBER(P763))), "Changes to Followers for Shares must be a Number",
IF(AND($AM$3, NOT(ISBLANK(Q763)), NOT(ISNUMBER(Q763))), "Changes to Followers for Flags must be a Number",
IF(AND($AJ$3, NOT(ISBLANK(R763)), NOT(ISNUMBER(R763))), "Changes to Credibility for Likes must be a Number",
IF(AND($AK$3, NOT(ISBLANK(S763)), NOT(ISNUMBER(S763))), "Changes to Credibility for Disikes must be a Number",
IF(AND($AL$3, NOT(ISBLANK(T763)), NOT(ISNUMBER(T763))), "Changes to Credibility for Shares must be a Number",
IF(AND($AM$3, NOT(ISBLANK(U763)), NOT(ISNUMBER(U763))), "Changes to Credibility for Flags must be a Number",
IF(AND($AJ$3, NOT(ISBLANK(V763)), NOT(ISNUMBER(V763))), "Number of Likes must be a Number",
IF(AND($AK$3, NOT(ISBLANK(W763)), NOT(ISNUMBER(W763))), "Number of Disikes must be a Number",
IF(AND($AL$3, NOT(ISBLANK(X763)), NOT(ISNUMBER(X763))), "Number of Shares must be a Number",
IF(AND($AM$3, NOT(ISBLANK(Y763)), NOT(ISNUMBER(Y763))), "Number of Flags must be a Number",
IF(AND($AJ$3, NOT(ISBLANK(V763)), V763&lt;0), "Number of Likes cannot be Negative",
IF(AND($AK$3, NOT(ISBLANK(W763)), W763&lt;0), "Number of Disikes cannot be Negative",
IF(AND($AL$3, NOT(ISBLANK(X763)), X763&lt;0), "Number of Shares cannot be Negative",
IF(AND($AM$3, NOT(ISBLANK(Y763)), Y763&lt;0), "Number of Flags cannot be Negative",
IF(AND(CONCATENATE(Z763:AH763)&lt;&gt;"", Z763=""), "Missing 1st Comment Source Name",
IF(AND(CONCATENATE(Z763:AH763)&lt;&gt;"", AB763=""), "Missing 1st Comment Message",
IF(AND($AJ$3, CONCATENATE(Z763:AH763)&lt;&gt;"", AG763=""), "Missing 1st Comment Likes",
IF(AND($AK$3, CONCATENATE(Z763:AH763)&lt;&gt;"", AH763=""), "Missing 1st Comment Dislikes",
IF(AND(CONCATENATE(Z764:AH764)&lt;&gt;"", Z764=""), "Missing 2nd Comment Source Name",
IF(AND(CONCATENATE(Z764:AH764)&lt;&gt;"", AB764=""), "Missing 2nd Comment Message",
IF(AND($AJ$3, CONCATENATE(Z764:AH764)&lt;&gt;"", AG764=""), "Missing 2nd Comment Likes",
IF(AND($AK$3, CONCATENATE(Z764:AH764)&lt;&gt;"", AH764=""), "Missing 2nd Comment Dislikes",
IF(AND(CONCATENATE(Z765:AH765)&lt;&gt;"", Z765=""), "Missing 3rd Comment Source Name",
IF(AND(CONCATENATE(Z765:AH765)&lt;&gt;"", AB765=""), "Missing 3rd Comment Message",
IF(AND($AJ$3, CONCATENATE(Z765:AH765)&lt;&gt;"", AG765=""), "Missing 3rd Comment Likes",
IF(AND($AK$3, CONCATENATE(Z765:AH765)&lt;&gt;"", AH765=""), "Missing 3rd Comment Dislikes", "Valid"
)))))))))))))))))))))))))))))))))</f>
        <v>Unused</v>
      </c>
      <c r="C763" s="246"/>
      <c r="D763" s="262" t="s">
        <v>1478</v>
      </c>
      <c r="E763" s="263"/>
      <c r="F763" s="246"/>
      <c r="G763" s="246"/>
      <c r="H763" s="249"/>
      <c r="I763" s="263"/>
      <c r="J763" s="246"/>
      <c r="K763" s="246"/>
      <c r="L763" s="249"/>
      <c r="M763" s="265"/>
      <c r="N763" s="319"/>
      <c r="O763" s="320"/>
      <c r="P763" s="320"/>
      <c r="Q763" s="321"/>
      <c r="R763" s="322"/>
      <c r="S763" s="320"/>
      <c r="T763" s="320"/>
      <c r="U763" s="321"/>
      <c r="V763" s="322"/>
      <c r="W763" s="320"/>
      <c r="X763" s="320"/>
      <c r="Y763" s="323"/>
      <c r="Z763" s="271"/>
      <c r="AA763" s="249"/>
      <c r="AB763" s="265"/>
      <c r="AC763" s="246"/>
      <c r="AD763" s="246"/>
      <c r="AE763" s="246"/>
      <c r="AF763" s="249"/>
      <c r="AG763" s="274"/>
      <c r="AH763" s="327"/>
      <c r="AI763" s="56"/>
      <c r="AJ763" s="56"/>
      <c r="AK763" s="56"/>
      <c r="AL763" s="56"/>
      <c r="AM763" s="56"/>
      <c r="AN763" s="56"/>
      <c r="AO763" s="56"/>
      <c r="AP763" s="56"/>
      <c r="AQ763" s="56"/>
    </row>
    <row r="764" ht="22.5" customHeight="1">
      <c r="B764" s="277"/>
      <c r="D764" s="278"/>
      <c r="E764" s="277"/>
      <c r="H764" s="273"/>
      <c r="I764" s="277"/>
      <c r="L764" s="273"/>
      <c r="M764" s="277"/>
      <c r="N764" s="279"/>
      <c r="O764" s="280"/>
      <c r="P764" s="280"/>
      <c r="Q764" s="281"/>
      <c r="R764" s="282"/>
      <c r="S764" s="280"/>
      <c r="T764" s="280"/>
      <c r="U764" s="281"/>
      <c r="V764" s="282"/>
      <c r="W764" s="280"/>
      <c r="X764" s="280"/>
      <c r="Y764" s="283"/>
      <c r="Z764" s="284"/>
      <c r="AA764" s="273"/>
      <c r="AB764" s="272"/>
      <c r="AF764" s="273"/>
      <c r="AG764" s="285"/>
      <c r="AH764" s="325"/>
      <c r="AI764" s="56"/>
      <c r="AJ764" s="56"/>
      <c r="AK764" s="56"/>
      <c r="AL764" s="56"/>
      <c r="AM764" s="56"/>
      <c r="AN764" s="56"/>
      <c r="AO764" s="56"/>
      <c r="AP764" s="56"/>
      <c r="AQ764" s="56"/>
    </row>
    <row r="765" ht="22.5" customHeight="1">
      <c r="B765" s="253"/>
      <c r="C765" s="254"/>
      <c r="D765" s="287"/>
      <c r="E765" s="253"/>
      <c r="F765" s="254"/>
      <c r="G765" s="254"/>
      <c r="H765" s="256"/>
      <c r="I765" s="253"/>
      <c r="J765" s="254"/>
      <c r="K765" s="254"/>
      <c r="L765" s="256"/>
      <c r="M765" s="253"/>
      <c r="N765" s="288"/>
      <c r="O765" s="289"/>
      <c r="P765" s="289"/>
      <c r="Q765" s="290"/>
      <c r="R765" s="291"/>
      <c r="S765" s="289"/>
      <c r="T765" s="289"/>
      <c r="U765" s="290"/>
      <c r="V765" s="291"/>
      <c r="W765" s="289"/>
      <c r="X765" s="289"/>
      <c r="Y765" s="292"/>
      <c r="Z765" s="293"/>
      <c r="AA765" s="256"/>
      <c r="AB765" s="294"/>
      <c r="AC765" s="254"/>
      <c r="AD765" s="254"/>
      <c r="AE765" s="254"/>
      <c r="AF765" s="256"/>
      <c r="AG765" s="295"/>
      <c r="AH765" s="324"/>
      <c r="AI765" s="56"/>
      <c r="AJ765" s="56"/>
      <c r="AK765" s="56"/>
      <c r="AL765" s="56"/>
      <c r="AM765" s="56"/>
      <c r="AN765" s="56"/>
      <c r="AO765" s="56"/>
      <c r="AP765" s="56"/>
      <c r="AQ765" s="56"/>
    </row>
    <row r="766" ht="22.5" customHeight="1">
      <c r="B766" s="261" t="str">
        <f>IF(ISBLANK(D766), "Missing ID",
IF(CONCATENATE(E766:AG768)="", "Unused",
IF(AND(ISBLANK(E766), ISBLANK(I766)), "Missing Headline and Content",
IF(ISBLANK(M766), "Missing Is True",
IF(AND(M766&lt;&gt;"Yes", M766&lt;&gt;"No"), "Is True must be Yes or No",
IF(AND($AJ$3, NOT(ISBLANK(N766)), NOT(ISNUMBER(N766))), "Changes to Followers for Likes must be a Number",
IF(AND($AK$3, NOT(ISBLANK(O766)), NOT(ISNUMBER(O766))), "Changes to Followers for Disikes must be a Number",
IF(AND($AL$3, NOT(ISBLANK(P766)), NOT(ISNUMBER(P766))), "Changes to Followers for Shares must be a Number",
IF(AND($AM$3, NOT(ISBLANK(Q766)), NOT(ISNUMBER(Q766))), "Changes to Followers for Flags must be a Number",
IF(AND($AJ$3, NOT(ISBLANK(R766)), NOT(ISNUMBER(R766))), "Changes to Credibility for Likes must be a Number",
IF(AND($AK$3, NOT(ISBLANK(S766)), NOT(ISNUMBER(S766))), "Changes to Credibility for Disikes must be a Number",
IF(AND($AL$3, NOT(ISBLANK(T766)), NOT(ISNUMBER(T766))), "Changes to Credibility for Shares must be a Number",
IF(AND($AM$3, NOT(ISBLANK(U766)), NOT(ISNUMBER(U766))), "Changes to Credibility for Flags must be a Number",
IF(AND($AJ$3, NOT(ISBLANK(V766)), NOT(ISNUMBER(V766))), "Number of Likes must be a Number",
IF(AND($AK$3, NOT(ISBLANK(W766)), NOT(ISNUMBER(W766))), "Number of Disikes must be a Number",
IF(AND($AL$3, NOT(ISBLANK(X766)), NOT(ISNUMBER(X766))), "Number of Shares must be a Number",
IF(AND($AM$3, NOT(ISBLANK(Y766)), NOT(ISNUMBER(Y766))), "Number of Flags must be a Number",
IF(AND($AJ$3, NOT(ISBLANK(V766)), V766&lt;0), "Number of Likes cannot be Negative",
IF(AND($AK$3, NOT(ISBLANK(W766)), W766&lt;0), "Number of Disikes cannot be Negative",
IF(AND($AL$3, NOT(ISBLANK(X766)), X766&lt;0), "Number of Shares cannot be Negative",
IF(AND($AM$3, NOT(ISBLANK(Y766)), Y766&lt;0), "Number of Flags cannot be Negative",
IF(AND(CONCATENATE(Z766:AH766)&lt;&gt;"", Z766=""), "Missing 1st Comment Source Name",
IF(AND(CONCATENATE(Z766:AH766)&lt;&gt;"", AB766=""), "Missing 1st Comment Message",
IF(AND($AJ$3, CONCATENATE(Z766:AH766)&lt;&gt;"", AG766=""), "Missing 1st Comment Likes",
IF(AND($AK$3, CONCATENATE(Z766:AH766)&lt;&gt;"", AH766=""), "Missing 1st Comment Dislikes",
IF(AND(CONCATENATE(Z767:AH767)&lt;&gt;"", Z767=""), "Missing 2nd Comment Source Name",
IF(AND(CONCATENATE(Z767:AH767)&lt;&gt;"", AB767=""), "Missing 2nd Comment Message",
IF(AND($AJ$3, CONCATENATE(Z767:AH767)&lt;&gt;"", AG767=""), "Missing 2nd Comment Likes",
IF(AND($AK$3, CONCATENATE(Z767:AH767)&lt;&gt;"", AH767=""), "Missing 2nd Comment Dislikes",
IF(AND(CONCATENATE(Z768:AH768)&lt;&gt;"", Z768=""), "Missing 3rd Comment Source Name",
IF(AND(CONCATENATE(Z768:AH768)&lt;&gt;"", AB768=""), "Missing 3rd Comment Message",
IF(AND($AJ$3, CONCATENATE(Z768:AH768)&lt;&gt;"", AG768=""), "Missing 3rd Comment Likes",
IF(AND($AK$3, CONCATENATE(Z768:AH768)&lt;&gt;"", AH768=""), "Missing 3rd Comment Dislikes", "Valid"
)))))))))))))))))))))))))))))))))</f>
        <v>Unused</v>
      </c>
      <c r="C766" s="246"/>
      <c r="D766" s="297" t="s">
        <v>1479</v>
      </c>
      <c r="E766" s="298"/>
      <c r="F766" s="246"/>
      <c r="G766" s="246"/>
      <c r="H766" s="249"/>
      <c r="I766" s="298"/>
      <c r="J766" s="246"/>
      <c r="K766" s="246"/>
      <c r="L766" s="249"/>
      <c r="M766" s="300"/>
      <c r="N766" s="301"/>
      <c r="O766" s="302"/>
      <c r="P766" s="302"/>
      <c r="Q766" s="303"/>
      <c r="R766" s="304"/>
      <c r="S766" s="302"/>
      <c r="T766" s="302"/>
      <c r="U766" s="303"/>
      <c r="V766" s="304"/>
      <c r="W766" s="302"/>
      <c r="X766" s="302"/>
      <c r="Y766" s="305"/>
      <c r="Z766" s="306"/>
      <c r="AA766" s="249"/>
      <c r="AB766" s="300"/>
      <c r="AC766" s="246"/>
      <c r="AD766" s="246"/>
      <c r="AE766" s="246"/>
      <c r="AF766" s="249"/>
      <c r="AG766" s="307"/>
      <c r="AH766" s="326"/>
      <c r="AI766" s="56"/>
      <c r="AJ766" s="56"/>
      <c r="AK766" s="56"/>
      <c r="AL766" s="56"/>
      <c r="AM766" s="56"/>
      <c r="AN766" s="56"/>
      <c r="AO766" s="56"/>
      <c r="AP766" s="56"/>
      <c r="AQ766" s="56"/>
    </row>
    <row r="767" ht="22.5" customHeight="1">
      <c r="B767" s="277"/>
      <c r="D767" s="309"/>
      <c r="E767" s="277"/>
      <c r="H767" s="273"/>
      <c r="I767" s="277"/>
      <c r="L767" s="273"/>
      <c r="M767" s="277"/>
      <c r="N767" s="279"/>
      <c r="O767" s="280"/>
      <c r="P767" s="280"/>
      <c r="Q767" s="281"/>
      <c r="R767" s="282"/>
      <c r="S767" s="280"/>
      <c r="T767" s="280"/>
      <c r="U767" s="281"/>
      <c r="V767" s="282"/>
      <c r="W767" s="280"/>
      <c r="X767" s="280"/>
      <c r="Y767" s="283"/>
      <c r="Z767" s="310"/>
      <c r="AA767" s="273"/>
      <c r="AB767" s="311"/>
      <c r="AF767" s="273"/>
      <c r="AG767" s="312"/>
      <c r="AH767" s="313"/>
      <c r="AI767" s="56"/>
      <c r="AJ767" s="56"/>
      <c r="AK767" s="56"/>
      <c r="AL767" s="56"/>
      <c r="AM767" s="56"/>
      <c r="AN767" s="56"/>
      <c r="AO767" s="56"/>
      <c r="AP767" s="56"/>
      <c r="AQ767" s="56"/>
    </row>
    <row r="768" ht="22.5" customHeight="1">
      <c r="B768" s="253"/>
      <c r="C768" s="254"/>
      <c r="D768" s="314"/>
      <c r="E768" s="253"/>
      <c r="F768" s="254"/>
      <c r="G768" s="254"/>
      <c r="H768" s="256"/>
      <c r="I768" s="253"/>
      <c r="J768" s="254"/>
      <c r="K768" s="254"/>
      <c r="L768" s="256"/>
      <c r="M768" s="253"/>
      <c r="N768" s="288"/>
      <c r="O768" s="289"/>
      <c r="P768" s="289"/>
      <c r="Q768" s="290"/>
      <c r="R768" s="291"/>
      <c r="S768" s="289"/>
      <c r="T768" s="289"/>
      <c r="U768" s="290"/>
      <c r="V768" s="291"/>
      <c r="W768" s="289"/>
      <c r="X768" s="289"/>
      <c r="Y768" s="292"/>
      <c r="Z768" s="315"/>
      <c r="AA768" s="256"/>
      <c r="AB768" s="316"/>
      <c r="AC768" s="254"/>
      <c r="AD768" s="254"/>
      <c r="AE768" s="254"/>
      <c r="AF768" s="256"/>
      <c r="AG768" s="317"/>
      <c r="AH768" s="318"/>
      <c r="AI768" s="56"/>
      <c r="AJ768" s="56"/>
      <c r="AK768" s="56"/>
      <c r="AL768" s="56"/>
      <c r="AM768" s="56"/>
      <c r="AN768" s="56"/>
      <c r="AO768" s="56"/>
      <c r="AP768" s="56"/>
      <c r="AQ768" s="56"/>
    </row>
    <row r="769" ht="22.5" customHeight="1">
      <c r="B769" s="261" t="str">
        <f>IF(ISBLANK(D769), "Missing ID",
IF(CONCATENATE(E769:AG771)="", "Unused",
IF(AND(ISBLANK(E769), ISBLANK(I769)), "Missing Headline and Content",
IF(ISBLANK(M769), "Missing Is True",
IF(AND(M769&lt;&gt;"Yes", M769&lt;&gt;"No"), "Is True must be Yes or No",
IF(AND($AJ$3, NOT(ISBLANK(N769)), NOT(ISNUMBER(N769))), "Changes to Followers for Likes must be a Number",
IF(AND($AK$3, NOT(ISBLANK(O769)), NOT(ISNUMBER(O769))), "Changes to Followers for Disikes must be a Number",
IF(AND($AL$3, NOT(ISBLANK(P769)), NOT(ISNUMBER(P769))), "Changes to Followers for Shares must be a Number",
IF(AND($AM$3, NOT(ISBLANK(Q769)), NOT(ISNUMBER(Q769))), "Changes to Followers for Flags must be a Number",
IF(AND($AJ$3, NOT(ISBLANK(R769)), NOT(ISNUMBER(R769))), "Changes to Credibility for Likes must be a Number",
IF(AND($AK$3, NOT(ISBLANK(S769)), NOT(ISNUMBER(S769))), "Changes to Credibility for Disikes must be a Number",
IF(AND($AL$3, NOT(ISBLANK(T769)), NOT(ISNUMBER(T769))), "Changes to Credibility for Shares must be a Number",
IF(AND($AM$3, NOT(ISBLANK(U769)), NOT(ISNUMBER(U769))), "Changes to Credibility for Flags must be a Number",
IF(AND($AJ$3, NOT(ISBLANK(V769)), NOT(ISNUMBER(V769))), "Number of Likes must be a Number",
IF(AND($AK$3, NOT(ISBLANK(W769)), NOT(ISNUMBER(W769))), "Number of Disikes must be a Number",
IF(AND($AL$3, NOT(ISBLANK(X769)), NOT(ISNUMBER(X769))), "Number of Shares must be a Number",
IF(AND($AM$3, NOT(ISBLANK(Y769)), NOT(ISNUMBER(Y769))), "Number of Flags must be a Number",
IF(AND($AJ$3, NOT(ISBLANK(V769)), V769&lt;0), "Number of Likes cannot be Negative",
IF(AND($AK$3, NOT(ISBLANK(W769)), W769&lt;0), "Number of Disikes cannot be Negative",
IF(AND($AL$3, NOT(ISBLANK(X769)), X769&lt;0), "Number of Shares cannot be Negative",
IF(AND($AM$3, NOT(ISBLANK(Y769)), Y769&lt;0), "Number of Flags cannot be Negative",
IF(AND(CONCATENATE(Z769:AH769)&lt;&gt;"", Z769=""), "Missing 1st Comment Source Name",
IF(AND(CONCATENATE(Z769:AH769)&lt;&gt;"", AB769=""), "Missing 1st Comment Message",
IF(AND($AJ$3, CONCATENATE(Z769:AH769)&lt;&gt;"", AG769=""), "Missing 1st Comment Likes",
IF(AND($AK$3, CONCATENATE(Z769:AH769)&lt;&gt;"", AH769=""), "Missing 1st Comment Dislikes",
IF(AND(CONCATENATE(Z770:AH770)&lt;&gt;"", Z770=""), "Missing 2nd Comment Source Name",
IF(AND(CONCATENATE(Z770:AH770)&lt;&gt;"", AB770=""), "Missing 2nd Comment Message",
IF(AND($AJ$3, CONCATENATE(Z770:AH770)&lt;&gt;"", AG770=""), "Missing 2nd Comment Likes",
IF(AND($AK$3, CONCATENATE(Z770:AH770)&lt;&gt;"", AH770=""), "Missing 2nd Comment Dislikes",
IF(AND(CONCATENATE(Z771:AH771)&lt;&gt;"", Z771=""), "Missing 3rd Comment Source Name",
IF(AND(CONCATENATE(Z771:AH771)&lt;&gt;"", AB771=""), "Missing 3rd Comment Message",
IF(AND($AJ$3, CONCATENATE(Z771:AH771)&lt;&gt;"", AG771=""), "Missing 3rd Comment Likes",
IF(AND($AK$3, CONCATENATE(Z771:AH771)&lt;&gt;"", AH771=""), "Missing 3rd Comment Dislikes", "Valid"
)))))))))))))))))))))))))))))))))</f>
        <v>Unused</v>
      </c>
      <c r="C769" s="246"/>
      <c r="D769" s="262" t="s">
        <v>1480</v>
      </c>
      <c r="E769" s="263"/>
      <c r="F769" s="246"/>
      <c r="G769" s="246"/>
      <c r="H769" s="249"/>
      <c r="I769" s="263"/>
      <c r="J769" s="246"/>
      <c r="K769" s="246"/>
      <c r="L769" s="249"/>
      <c r="M769" s="265"/>
      <c r="N769" s="319"/>
      <c r="O769" s="320"/>
      <c r="P769" s="320"/>
      <c r="Q769" s="321"/>
      <c r="R769" s="322"/>
      <c r="S769" s="320"/>
      <c r="T769" s="320"/>
      <c r="U769" s="321"/>
      <c r="V769" s="322"/>
      <c r="W769" s="320"/>
      <c r="X769" s="320"/>
      <c r="Y769" s="323"/>
      <c r="Z769" s="271"/>
      <c r="AA769" s="249"/>
      <c r="AB769" s="265"/>
      <c r="AC769" s="246"/>
      <c r="AD769" s="246"/>
      <c r="AE769" s="246"/>
      <c r="AF769" s="249"/>
      <c r="AG769" s="274"/>
      <c r="AH769" s="327"/>
      <c r="AI769" s="56"/>
      <c r="AJ769" s="56"/>
      <c r="AK769" s="56"/>
      <c r="AL769" s="56"/>
      <c r="AM769" s="56"/>
      <c r="AN769" s="56"/>
      <c r="AO769" s="56"/>
      <c r="AP769" s="56"/>
      <c r="AQ769" s="56"/>
    </row>
    <row r="770" ht="22.5" customHeight="1">
      <c r="B770" s="277"/>
      <c r="D770" s="278"/>
      <c r="E770" s="277"/>
      <c r="H770" s="273"/>
      <c r="I770" s="277"/>
      <c r="L770" s="273"/>
      <c r="M770" s="277"/>
      <c r="N770" s="279"/>
      <c r="O770" s="280"/>
      <c r="P770" s="280"/>
      <c r="Q770" s="281"/>
      <c r="R770" s="282"/>
      <c r="S770" s="280"/>
      <c r="T770" s="280"/>
      <c r="U770" s="281"/>
      <c r="V770" s="282"/>
      <c r="W770" s="280"/>
      <c r="X770" s="280"/>
      <c r="Y770" s="283"/>
      <c r="Z770" s="284"/>
      <c r="AA770" s="273"/>
      <c r="AB770" s="272"/>
      <c r="AF770" s="273"/>
      <c r="AG770" s="285"/>
      <c r="AH770" s="325"/>
      <c r="AI770" s="56"/>
      <c r="AJ770" s="56"/>
      <c r="AK770" s="56"/>
      <c r="AL770" s="56"/>
      <c r="AM770" s="56"/>
      <c r="AN770" s="56"/>
      <c r="AO770" s="56"/>
      <c r="AP770" s="56"/>
      <c r="AQ770" s="56"/>
    </row>
    <row r="771" ht="22.5" customHeight="1">
      <c r="B771" s="253"/>
      <c r="C771" s="254"/>
      <c r="D771" s="287"/>
      <c r="E771" s="253"/>
      <c r="F771" s="254"/>
      <c r="G771" s="254"/>
      <c r="H771" s="256"/>
      <c r="I771" s="253"/>
      <c r="J771" s="254"/>
      <c r="K771" s="254"/>
      <c r="L771" s="256"/>
      <c r="M771" s="253"/>
      <c r="N771" s="288"/>
      <c r="O771" s="289"/>
      <c r="P771" s="289"/>
      <c r="Q771" s="290"/>
      <c r="R771" s="291"/>
      <c r="S771" s="289"/>
      <c r="T771" s="289"/>
      <c r="U771" s="290"/>
      <c r="V771" s="291"/>
      <c r="W771" s="289"/>
      <c r="X771" s="289"/>
      <c r="Y771" s="292"/>
      <c r="Z771" s="293"/>
      <c r="AA771" s="256"/>
      <c r="AB771" s="294"/>
      <c r="AC771" s="254"/>
      <c r="AD771" s="254"/>
      <c r="AE771" s="254"/>
      <c r="AF771" s="256"/>
      <c r="AG771" s="295"/>
      <c r="AH771" s="324"/>
      <c r="AI771" s="56"/>
      <c r="AJ771" s="56"/>
      <c r="AK771" s="56"/>
      <c r="AL771" s="56"/>
      <c r="AM771" s="56"/>
      <c r="AN771" s="56"/>
      <c r="AO771" s="56"/>
      <c r="AP771" s="56"/>
      <c r="AQ771" s="56"/>
    </row>
    <row r="772" ht="22.5" customHeight="1">
      <c r="B772" s="261" t="str">
        <f>IF(ISBLANK(D772), "Missing ID",
IF(CONCATENATE(E772:AG774)="", "Unused",
IF(AND(ISBLANK(E772), ISBLANK(I772)), "Missing Headline and Content",
IF(ISBLANK(M772), "Missing Is True",
IF(AND(M772&lt;&gt;"Yes", M772&lt;&gt;"No"), "Is True must be Yes or No",
IF(AND($AJ$3, NOT(ISBLANK(N772)), NOT(ISNUMBER(N772))), "Changes to Followers for Likes must be a Number",
IF(AND($AK$3, NOT(ISBLANK(O772)), NOT(ISNUMBER(O772))), "Changes to Followers for Disikes must be a Number",
IF(AND($AL$3, NOT(ISBLANK(P772)), NOT(ISNUMBER(P772))), "Changes to Followers for Shares must be a Number",
IF(AND($AM$3, NOT(ISBLANK(Q772)), NOT(ISNUMBER(Q772))), "Changes to Followers for Flags must be a Number",
IF(AND($AJ$3, NOT(ISBLANK(R772)), NOT(ISNUMBER(R772))), "Changes to Credibility for Likes must be a Number",
IF(AND($AK$3, NOT(ISBLANK(S772)), NOT(ISNUMBER(S772))), "Changes to Credibility for Disikes must be a Number",
IF(AND($AL$3, NOT(ISBLANK(T772)), NOT(ISNUMBER(T772))), "Changes to Credibility for Shares must be a Number",
IF(AND($AM$3, NOT(ISBLANK(U772)), NOT(ISNUMBER(U772))), "Changes to Credibility for Flags must be a Number",
IF(AND($AJ$3, NOT(ISBLANK(V772)), NOT(ISNUMBER(V772))), "Number of Likes must be a Number",
IF(AND($AK$3, NOT(ISBLANK(W772)), NOT(ISNUMBER(W772))), "Number of Disikes must be a Number",
IF(AND($AL$3, NOT(ISBLANK(X772)), NOT(ISNUMBER(X772))), "Number of Shares must be a Number",
IF(AND($AM$3, NOT(ISBLANK(Y772)), NOT(ISNUMBER(Y772))), "Number of Flags must be a Number",
IF(AND($AJ$3, NOT(ISBLANK(V772)), V772&lt;0), "Number of Likes cannot be Negative",
IF(AND($AK$3, NOT(ISBLANK(W772)), W772&lt;0), "Number of Disikes cannot be Negative",
IF(AND($AL$3, NOT(ISBLANK(X772)), X772&lt;0), "Number of Shares cannot be Negative",
IF(AND($AM$3, NOT(ISBLANK(Y772)), Y772&lt;0), "Number of Flags cannot be Negative",
IF(AND(CONCATENATE(Z772:AH772)&lt;&gt;"", Z772=""), "Missing 1st Comment Source Name",
IF(AND(CONCATENATE(Z772:AH772)&lt;&gt;"", AB772=""), "Missing 1st Comment Message",
IF(AND($AJ$3, CONCATENATE(Z772:AH772)&lt;&gt;"", AG772=""), "Missing 1st Comment Likes",
IF(AND($AK$3, CONCATENATE(Z772:AH772)&lt;&gt;"", AH772=""), "Missing 1st Comment Dislikes",
IF(AND(CONCATENATE(Z773:AH773)&lt;&gt;"", Z773=""), "Missing 2nd Comment Source Name",
IF(AND(CONCATENATE(Z773:AH773)&lt;&gt;"", AB773=""), "Missing 2nd Comment Message",
IF(AND($AJ$3, CONCATENATE(Z773:AH773)&lt;&gt;"", AG773=""), "Missing 2nd Comment Likes",
IF(AND($AK$3, CONCATENATE(Z773:AH773)&lt;&gt;"", AH773=""), "Missing 2nd Comment Dislikes",
IF(AND(CONCATENATE(Z774:AH774)&lt;&gt;"", Z774=""), "Missing 3rd Comment Source Name",
IF(AND(CONCATENATE(Z774:AH774)&lt;&gt;"", AB774=""), "Missing 3rd Comment Message",
IF(AND($AJ$3, CONCATENATE(Z774:AH774)&lt;&gt;"", AG774=""), "Missing 3rd Comment Likes",
IF(AND($AK$3, CONCATENATE(Z774:AH774)&lt;&gt;"", AH774=""), "Missing 3rd Comment Dislikes", "Valid"
)))))))))))))))))))))))))))))))))</f>
        <v>Unused</v>
      </c>
      <c r="C772" s="246"/>
      <c r="D772" s="297" t="s">
        <v>1481</v>
      </c>
      <c r="E772" s="298"/>
      <c r="F772" s="246"/>
      <c r="G772" s="246"/>
      <c r="H772" s="249"/>
      <c r="I772" s="298"/>
      <c r="J772" s="246"/>
      <c r="K772" s="246"/>
      <c r="L772" s="249"/>
      <c r="M772" s="300"/>
      <c r="N772" s="301"/>
      <c r="O772" s="302"/>
      <c r="P772" s="302"/>
      <c r="Q772" s="303"/>
      <c r="R772" s="304"/>
      <c r="S772" s="302"/>
      <c r="T772" s="302"/>
      <c r="U772" s="303"/>
      <c r="V772" s="304"/>
      <c r="W772" s="302"/>
      <c r="X772" s="302"/>
      <c r="Y772" s="305"/>
      <c r="Z772" s="306"/>
      <c r="AA772" s="249"/>
      <c r="AB772" s="300"/>
      <c r="AC772" s="246"/>
      <c r="AD772" s="246"/>
      <c r="AE772" s="246"/>
      <c r="AF772" s="249"/>
      <c r="AG772" s="307"/>
      <c r="AH772" s="326"/>
      <c r="AI772" s="56"/>
      <c r="AJ772" s="56"/>
      <c r="AK772" s="56"/>
      <c r="AL772" s="56"/>
      <c r="AM772" s="56"/>
      <c r="AN772" s="56"/>
      <c r="AO772" s="56"/>
      <c r="AP772" s="56"/>
      <c r="AQ772" s="56"/>
    </row>
    <row r="773" ht="22.5" customHeight="1">
      <c r="B773" s="277"/>
      <c r="D773" s="309"/>
      <c r="E773" s="277"/>
      <c r="H773" s="273"/>
      <c r="I773" s="277"/>
      <c r="L773" s="273"/>
      <c r="M773" s="277"/>
      <c r="N773" s="279"/>
      <c r="O773" s="280"/>
      <c r="P773" s="280"/>
      <c r="Q773" s="281"/>
      <c r="R773" s="282"/>
      <c r="S773" s="280"/>
      <c r="T773" s="280"/>
      <c r="U773" s="281"/>
      <c r="V773" s="282"/>
      <c r="W773" s="280"/>
      <c r="X773" s="280"/>
      <c r="Y773" s="283"/>
      <c r="Z773" s="310"/>
      <c r="AA773" s="273"/>
      <c r="AB773" s="311"/>
      <c r="AF773" s="273"/>
      <c r="AG773" s="312"/>
      <c r="AH773" s="313"/>
      <c r="AI773" s="56"/>
      <c r="AJ773" s="56"/>
      <c r="AK773" s="56"/>
      <c r="AL773" s="56"/>
      <c r="AM773" s="56"/>
      <c r="AN773" s="56"/>
      <c r="AO773" s="56"/>
      <c r="AP773" s="56"/>
      <c r="AQ773" s="56"/>
    </row>
    <row r="774" ht="22.5" customHeight="1">
      <c r="B774" s="253"/>
      <c r="C774" s="254"/>
      <c r="D774" s="314"/>
      <c r="E774" s="253"/>
      <c r="F774" s="254"/>
      <c r="G774" s="254"/>
      <c r="H774" s="256"/>
      <c r="I774" s="253"/>
      <c r="J774" s="254"/>
      <c r="K774" s="254"/>
      <c r="L774" s="256"/>
      <c r="M774" s="253"/>
      <c r="N774" s="288"/>
      <c r="O774" s="289"/>
      <c r="P774" s="289"/>
      <c r="Q774" s="290"/>
      <c r="R774" s="291"/>
      <c r="S774" s="289"/>
      <c r="T774" s="289"/>
      <c r="U774" s="290"/>
      <c r="V774" s="291"/>
      <c r="W774" s="289"/>
      <c r="X774" s="289"/>
      <c r="Y774" s="292"/>
      <c r="Z774" s="315"/>
      <c r="AA774" s="256"/>
      <c r="AB774" s="316"/>
      <c r="AC774" s="254"/>
      <c r="AD774" s="254"/>
      <c r="AE774" s="254"/>
      <c r="AF774" s="256"/>
      <c r="AG774" s="317"/>
      <c r="AH774" s="318"/>
      <c r="AI774" s="56"/>
      <c r="AJ774" s="56"/>
      <c r="AK774" s="56"/>
      <c r="AL774" s="56"/>
      <c r="AM774" s="56"/>
      <c r="AN774" s="56"/>
      <c r="AO774" s="56"/>
      <c r="AP774" s="56"/>
      <c r="AQ774" s="56"/>
    </row>
    <row r="775" ht="22.5" customHeight="1">
      <c r="B775" s="261" t="str">
        <f>IF(ISBLANK(D775), "Missing ID",
IF(CONCATENATE(E775:AG777)="", "Unused",
IF(AND(ISBLANK(E775), ISBLANK(I775)), "Missing Headline and Content",
IF(ISBLANK(M775), "Missing Is True",
IF(AND(M775&lt;&gt;"Yes", M775&lt;&gt;"No"), "Is True must be Yes or No",
IF(AND($AJ$3, NOT(ISBLANK(N775)), NOT(ISNUMBER(N775))), "Changes to Followers for Likes must be a Number",
IF(AND($AK$3, NOT(ISBLANK(O775)), NOT(ISNUMBER(O775))), "Changes to Followers for Disikes must be a Number",
IF(AND($AL$3, NOT(ISBLANK(P775)), NOT(ISNUMBER(P775))), "Changes to Followers for Shares must be a Number",
IF(AND($AM$3, NOT(ISBLANK(Q775)), NOT(ISNUMBER(Q775))), "Changes to Followers for Flags must be a Number",
IF(AND($AJ$3, NOT(ISBLANK(R775)), NOT(ISNUMBER(R775))), "Changes to Credibility for Likes must be a Number",
IF(AND($AK$3, NOT(ISBLANK(S775)), NOT(ISNUMBER(S775))), "Changes to Credibility for Disikes must be a Number",
IF(AND($AL$3, NOT(ISBLANK(T775)), NOT(ISNUMBER(T775))), "Changes to Credibility for Shares must be a Number",
IF(AND($AM$3, NOT(ISBLANK(U775)), NOT(ISNUMBER(U775))), "Changes to Credibility for Flags must be a Number",
IF(AND($AJ$3, NOT(ISBLANK(V775)), NOT(ISNUMBER(V775))), "Number of Likes must be a Number",
IF(AND($AK$3, NOT(ISBLANK(W775)), NOT(ISNUMBER(W775))), "Number of Disikes must be a Number",
IF(AND($AL$3, NOT(ISBLANK(X775)), NOT(ISNUMBER(X775))), "Number of Shares must be a Number",
IF(AND($AM$3, NOT(ISBLANK(Y775)), NOT(ISNUMBER(Y775))), "Number of Flags must be a Number",
IF(AND($AJ$3, NOT(ISBLANK(V775)), V775&lt;0), "Number of Likes cannot be Negative",
IF(AND($AK$3, NOT(ISBLANK(W775)), W775&lt;0), "Number of Disikes cannot be Negative",
IF(AND($AL$3, NOT(ISBLANK(X775)), X775&lt;0), "Number of Shares cannot be Negative",
IF(AND($AM$3, NOT(ISBLANK(Y775)), Y775&lt;0), "Number of Flags cannot be Negative",
IF(AND(CONCATENATE(Z775:AH775)&lt;&gt;"", Z775=""), "Missing 1st Comment Source Name",
IF(AND(CONCATENATE(Z775:AH775)&lt;&gt;"", AB775=""), "Missing 1st Comment Message",
IF(AND($AJ$3, CONCATENATE(Z775:AH775)&lt;&gt;"", AG775=""), "Missing 1st Comment Likes",
IF(AND($AK$3, CONCATENATE(Z775:AH775)&lt;&gt;"", AH775=""), "Missing 1st Comment Dislikes",
IF(AND(CONCATENATE(Z776:AH776)&lt;&gt;"", Z776=""), "Missing 2nd Comment Source Name",
IF(AND(CONCATENATE(Z776:AH776)&lt;&gt;"", AB776=""), "Missing 2nd Comment Message",
IF(AND($AJ$3, CONCATENATE(Z776:AH776)&lt;&gt;"", AG776=""), "Missing 2nd Comment Likes",
IF(AND($AK$3, CONCATENATE(Z776:AH776)&lt;&gt;"", AH776=""), "Missing 2nd Comment Dislikes",
IF(AND(CONCATENATE(Z777:AH777)&lt;&gt;"", Z777=""), "Missing 3rd Comment Source Name",
IF(AND(CONCATENATE(Z777:AH777)&lt;&gt;"", AB777=""), "Missing 3rd Comment Message",
IF(AND($AJ$3, CONCATENATE(Z777:AH777)&lt;&gt;"", AG777=""), "Missing 3rd Comment Likes",
IF(AND($AK$3, CONCATENATE(Z777:AH777)&lt;&gt;"", AH777=""), "Missing 3rd Comment Dislikes", "Valid"
)))))))))))))))))))))))))))))))))</f>
        <v>Unused</v>
      </c>
      <c r="C775" s="246"/>
      <c r="D775" s="262" t="s">
        <v>1482</v>
      </c>
      <c r="E775" s="263"/>
      <c r="F775" s="246"/>
      <c r="G775" s="246"/>
      <c r="H775" s="249"/>
      <c r="I775" s="263"/>
      <c r="J775" s="246"/>
      <c r="K775" s="246"/>
      <c r="L775" s="249"/>
      <c r="M775" s="265"/>
      <c r="N775" s="319"/>
      <c r="O775" s="320"/>
      <c r="P775" s="320"/>
      <c r="Q775" s="321"/>
      <c r="R775" s="322"/>
      <c r="S775" s="320"/>
      <c r="T775" s="320"/>
      <c r="U775" s="321"/>
      <c r="V775" s="322"/>
      <c r="W775" s="320"/>
      <c r="X775" s="320"/>
      <c r="Y775" s="323"/>
      <c r="Z775" s="271"/>
      <c r="AA775" s="249"/>
      <c r="AB775" s="265"/>
      <c r="AC775" s="246"/>
      <c r="AD775" s="246"/>
      <c r="AE775" s="246"/>
      <c r="AF775" s="249"/>
      <c r="AG775" s="274"/>
      <c r="AH775" s="327"/>
      <c r="AI775" s="56"/>
      <c r="AJ775" s="56"/>
      <c r="AK775" s="56"/>
      <c r="AL775" s="56"/>
      <c r="AM775" s="56"/>
      <c r="AN775" s="56"/>
      <c r="AO775" s="56"/>
      <c r="AP775" s="56"/>
      <c r="AQ775" s="56"/>
    </row>
    <row r="776" ht="22.5" customHeight="1">
      <c r="B776" s="277"/>
      <c r="D776" s="278"/>
      <c r="E776" s="277"/>
      <c r="H776" s="273"/>
      <c r="I776" s="277"/>
      <c r="L776" s="273"/>
      <c r="M776" s="277"/>
      <c r="N776" s="279"/>
      <c r="O776" s="280"/>
      <c r="P776" s="280"/>
      <c r="Q776" s="281"/>
      <c r="R776" s="282"/>
      <c r="S776" s="280"/>
      <c r="T776" s="280"/>
      <c r="U776" s="281"/>
      <c r="V776" s="282"/>
      <c r="W776" s="280"/>
      <c r="X776" s="280"/>
      <c r="Y776" s="283"/>
      <c r="Z776" s="284"/>
      <c r="AA776" s="273"/>
      <c r="AB776" s="272"/>
      <c r="AF776" s="273"/>
      <c r="AG776" s="285"/>
      <c r="AH776" s="325"/>
      <c r="AI776" s="56"/>
      <c r="AJ776" s="56"/>
      <c r="AK776" s="56"/>
      <c r="AL776" s="56"/>
      <c r="AM776" s="56"/>
      <c r="AN776" s="56"/>
      <c r="AO776" s="56"/>
      <c r="AP776" s="56"/>
      <c r="AQ776" s="56"/>
    </row>
    <row r="777" ht="22.5" customHeight="1">
      <c r="B777" s="253"/>
      <c r="C777" s="254"/>
      <c r="D777" s="287"/>
      <c r="E777" s="253"/>
      <c r="F777" s="254"/>
      <c r="G777" s="254"/>
      <c r="H777" s="256"/>
      <c r="I777" s="253"/>
      <c r="J777" s="254"/>
      <c r="K777" s="254"/>
      <c r="L777" s="256"/>
      <c r="M777" s="253"/>
      <c r="N777" s="288"/>
      <c r="O777" s="289"/>
      <c r="P777" s="289"/>
      <c r="Q777" s="290"/>
      <c r="R777" s="291"/>
      <c r="S777" s="289"/>
      <c r="T777" s="289"/>
      <c r="U777" s="290"/>
      <c r="V777" s="291"/>
      <c r="W777" s="289"/>
      <c r="X777" s="289"/>
      <c r="Y777" s="292"/>
      <c r="Z777" s="293"/>
      <c r="AA777" s="256"/>
      <c r="AB777" s="294"/>
      <c r="AC777" s="254"/>
      <c r="AD777" s="254"/>
      <c r="AE777" s="254"/>
      <c r="AF777" s="256"/>
      <c r="AG777" s="295"/>
      <c r="AH777" s="324"/>
      <c r="AI777" s="56"/>
      <c r="AJ777" s="56"/>
      <c r="AK777" s="56"/>
      <c r="AL777" s="56"/>
      <c r="AM777" s="56"/>
      <c r="AN777" s="56"/>
      <c r="AO777" s="56"/>
      <c r="AP777" s="56"/>
      <c r="AQ777" s="56"/>
    </row>
    <row r="778" ht="22.5" customHeight="1">
      <c r="B778" s="261" t="str">
        <f>IF(ISBLANK(D778), "Missing ID",
IF(CONCATENATE(E778:AG780)="", "Unused",
IF(AND(ISBLANK(E778), ISBLANK(I778)), "Missing Headline and Content",
IF(ISBLANK(M778), "Missing Is True",
IF(AND(M778&lt;&gt;"Yes", M778&lt;&gt;"No"), "Is True must be Yes or No",
IF(AND($AJ$3, NOT(ISBLANK(N778)), NOT(ISNUMBER(N778))), "Changes to Followers for Likes must be a Number",
IF(AND($AK$3, NOT(ISBLANK(O778)), NOT(ISNUMBER(O778))), "Changes to Followers for Disikes must be a Number",
IF(AND($AL$3, NOT(ISBLANK(P778)), NOT(ISNUMBER(P778))), "Changes to Followers for Shares must be a Number",
IF(AND($AM$3, NOT(ISBLANK(Q778)), NOT(ISNUMBER(Q778))), "Changes to Followers for Flags must be a Number",
IF(AND($AJ$3, NOT(ISBLANK(R778)), NOT(ISNUMBER(R778))), "Changes to Credibility for Likes must be a Number",
IF(AND($AK$3, NOT(ISBLANK(S778)), NOT(ISNUMBER(S778))), "Changes to Credibility for Disikes must be a Number",
IF(AND($AL$3, NOT(ISBLANK(T778)), NOT(ISNUMBER(T778))), "Changes to Credibility for Shares must be a Number",
IF(AND($AM$3, NOT(ISBLANK(U778)), NOT(ISNUMBER(U778))), "Changes to Credibility for Flags must be a Number",
IF(AND($AJ$3, NOT(ISBLANK(V778)), NOT(ISNUMBER(V778))), "Number of Likes must be a Number",
IF(AND($AK$3, NOT(ISBLANK(W778)), NOT(ISNUMBER(W778))), "Number of Disikes must be a Number",
IF(AND($AL$3, NOT(ISBLANK(X778)), NOT(ISNUMBER(X778))), "Number of Shares must be a Number",
IF(AND($AM$3, NOT(ISBLANK(Y778)), NOT(ISNUMBER(Y778))), "Number of Flags must be a Number",
IF(AND($AJ$3, NOT(ISBLANK(V778)), V778&lt;0), "Number of Likes cannot be Negative",
IF(AND($AK$3, NOT(ISBLANK(W778)), W778&lt;0), "Number of Disikes cannot be Negative",
IF(AND($AL$3, NOT(ISBLANK(X778)), X778&lt;0), "Number of Shares cannot be Negative",
IF(AND($AM$3, NOT(ISBLANK(Y778)), Y778&lt;0), "Number of Flags cannot be Negative",
IF(AND(CONCATENATE(Z778:AH778)&lt;&gt;"", Z778=""), "Missing 1st Comment Source Name",
IF(AND(CONCATENATE(Z778:AH778)&lt;&gt;"", AB778=""), "Missing 1st Comment Message",
IF(AND($AJ$3, CONCATENATE(Z778:AH778)&lt;&gt;"", AG778=""), "Missing 1st Comment Likes",
IF(AND($AK$3, CONCATENATE(Z778:AH778)&lt;&gt;"", AH778=""), "Missing 1st Comment Dislikes",
IF(AND(CONCATENATE(Z779:AH779)&lt;&gt;"", Z779=""), "Missing 2nd Comment Source Name",
IF(AND(CONCATENATE(Z779:AH779)&lt;&gt;"", AB779=""), "Missing 2nd Comment Message",
IF(AND($AJ$3, CONCATENATE(Z779:AH779)&lt;&gt;"", AG779=""), "Missing 2nd Comment Likes",
IF(AND($AK$3, CONCATENATE(Z779:AH779)&lt;&gt;"", AH779=""), "Missing 2nd Comment Dislikes",
IF(AND(CONCATENATE(Z780:AH780)&lt;&gt;"", Z780=""), "Missing 3rd Comment Source Name",
IF(AND(CONCATENATE(Z780:AH780)&lt;&gt;"", AB780=""), "Missing 3rd Comment Message",
IF(AND($AJ$3, CONCATENATE(Z780:AH780)&lt;&gt;"", AG780=""), "Missing 3rd Comment Likes",
IF(AND($AK$3, CONCATENATE(Z780:AH780)&lt;&gt;"", AH780=""), "Missing 3rd Comment Dislikes", "Valid"
)))))))))))))))))))))))))))))))))</f>
        <v>Unused</v>
      </c>
      <c r="C778" s="246"/>
      <c r="D778" s="297" t="s">
        <v>1483</v>
      </c>
      <c r="E778" s="298"/>
      <c r="F778" s="246"/>
      <c r="G778" s="246"/>
      <c r="H778" s="249"/>
      <c r="I778" s="298"/>
      <c r="J778" s="246"/>
      <c r="K778" s="246"/>
      <c r="L778" s="249"/>
      <c r="M778" s="300"/>
      <c r="N778" s="301"/>
      <c r="O778" s="302"/>
      <c r="P778" s="302"/>
      <c r="Q778" s="303"/>
      <c r="R778" s="304"/>
      <c r="S778" s="302"/>
      <c r="T778" s="302"/>
      <c r="U778" s="303"/>
      <c r="V778" s="304"/>
      <c r="W778" s="302"/>
      <c r="X778" s="302"/>
      <c r="Y778" s="305"/>
      <c r="Z778" s="306"/>
      <c r="AA778" s="249"/>
      <c r="AB778" s="300"/>
      <c r="AC778" s="246"/>
      <c r="AD778" s="246"/>
      <c r="AE778" s="246"/>
      <c r="AF778" s="249"/>
      <c r="AG778" s="307"/>
      <c r="AH778" s="326"/>
      <c r="AI778" s="56"/>
      <c r="AJ778" s="56"/>
      <c r="AK778" s="56"/>
      <c r="AL778" s="56"/>
      <c r="AM778" s="56"/>
      <c r="AN778" s="56"/>
      <c r="AO778" s="56"/>
      <c r="AP778" s="56"/>
      <c r="AQ778" s="56"/>
    </row>
    <row r="779" ht="22.5" customHeight="1">
      <c r="B779" s="277"/>
      <c r="D779" s="309"/>
      <c r="E779" s="277"/>
      <c r="H779" s="273"/>
      <c r="I779" s="277"/>
      <c r="L779" s="273"/>
      <c r="M779" s="277"/>
      <c r="N779" s="279"/>
      <c r="O779" s="280"/>
      <c r="P779" s="280"/>
      <c r="Q779" s="281"/>
      <c r="R779" s="282"/>
      <c r="S779" s="280"/>
      <c r="T779" s="280"/>
      <c r="U779" s="281"/>
      <c r="V779" s="282"/>
      <c r="W779" s="280"/>
      <c r="X779" s="280"/>
      <c r="Y779" s="283"/>
      <c r="Z779" s="310"/>
      <c r="AA779" s="273"/>
      <c r="AB779" s="311"/>
      <c r="AF779" s="273"/>
      <c r="AG779" s="312"/>
      <c r="AH779" s="313"/>
      <c r="AI779" s="56"/>
      <c r="AJ779" s="56"/>
      <c r="AK779" s="56"/>
      <c r="AL779" s="56"/>
      <c r="AM779" s="56"/>
      <c r="AN779" s="56"/>
      <c r="AO779" s="56"/>
      <c r="AP779" s="56"/>
      <c r="AQ779" s="56"/>
    </row>
    <row r="780" ht="22.5" customHeight="1">
      <c r="B780" s="253"/>
      <c r="C780" s="254"/>
      <c r="D780" s="314"/>
      <c r="E780" s="253"/>
      <c r="F780" s="254"/>
      <c r="G780" s="254"/>
      <c r="H780" s="256"/>
      <c r="I780" s="253"/>
      <c r="J780" s="254"/>
      <c r="K780" s="254"/>
      <c r="L780" s="256"/>
      <c r="M780" s="253"/>
      <c r="N780" s="288"/>
      <c r="O780" s="289"/>
      <c r="P780" s="289"/>
      <c r="Q780" s="290"/>
      <c r="R780" s="291"/>
      <c r="S780" s="289"/>
      <c r="T780" s="289"/>
      <c r="U780" s="290"/>
      <c r="V780" s="291"/>
      <c r="W780" s="289"/>
      <c r="X780" s="289"/>
      <c r="Y780" s="292"/>
      <c r="Z780" s="315"/>
      <c r="AA780" s="256"/>
      <c r="AB780" s="316"/>
      <c r="AC780" s="254"/>
      <c r="AD780" s="254"/>
      <c r="AE780" s="254"/>
      <c r="AF780" s="256"/>
      <c r="AG780" s="317"/>
      <c r="AH780" s="318"/>
      <c r="AI780" s="56"/>
      <c r="AJ780" s="56"/>
      <c r="AK780" s="56"/>
      <c r="AL780" s="56"/>
      <c r="AM780" s="56"/>
      <c r="AN780" s="56"/>
      <c r="AO780" s="56"/>
      <c r="AP780" s="56"/>
      <c r="AQ780" s="56"/>
    </row>
    <row r="781" ht="22.5" customHeight="1">
      <c r="B781" s="261" t="str">
        <f>IF(ISBLANK(D781), "Missing ID",
IF(CONCATENATE(E781:AG783)="", "Unused",
IF(AND(ISBLANK(E781), ISBLANK(I781)), "Missing Headline and Content",
IF(ISBLANK(M781), "Missing Is True",
IF(AND(M781&lt;&gt;"Yes", M781&lt;&gt;"No"), "Is True must be Yes or No",
IF(AND($AJ$3, NOT(ISBLANK(N781)), NOT(ISNUMBER(N781))), "Changes to Followers for Likes must be a Number",
IF(AND($AK$3, NOT(ISBLANK(O781)), NOT(ISNUMBER(O781))), "Changes to Followers for Disikes must be a Number",
IF(AND($AL$3, NOT(ISBLANK(P781)), NOT(ISNUMBER(P781))), "Changes to Followers for Shares must be a Number",
IF(AND($AM$3, NOT(ISBLANK(Q781)), NOT(ISNUMBER(Q781))), "Changes to Followers for Flags must be a Number",
IF(AND($AJ$3, NOT(ISBLANK(R781)), NOT(ISNUMBER(R781))), "Changes to Credibility for Likes must be a Number",
IF(AND($AK$3, NOT(ISBLANK(S781)), NOT(ISNUMBER(S781))), "Changes to Credibility for Disikes must be a Number",
IF(AND($AL$3, NOT(ISBLANK(T781)), NOT(ISNUMBER(T781))), "Changes to Credibility for Shares must be a Number",
IF(AND($AM$3, NOT(ISBLANK(U781)), NOT(ISNUMBER(U781))), "Changes to Credibility for Flags must be a Number",
IF(AND($AJ$3, NOT(ISBLANK(V781)), NOT(ISNUMBER(V781))), "Number of Likes must be a Number",
IF(AND($AK$3, NOT(ISBLANK(W781)), NOT(ISNUMBER(W781))), "Number of Disikes must be a Number",
IF(AND($AL$3, NOT(ISBLANK(X781)), NOT(ISNUMBER(X781))), "Number of Shares must be a Number",
IF(AND($AM$3, NOT(ISBLANK(Y781)), NOT(ISNUMBER(Y781))), "Number of Flags must be a Number",
IF(AND($AJ$3, NOT(ISBLANK(V781)), V781&lt;0), "Number of Likes cannot be Negative",
IF(AND($AK$3, NOT(ISBLANK(W781)), W781&lt;0), "Number of Disikes cannot be Negative",
IF(AND($AL$3, NOT(ISBLANK(X781)), X781&lt;0), "Number of Shares cannot be Negative",
IF(AND($AM$3, NOT(ISBLANK(Y781)), Y781&lt;0), "Number of Flags cannot be Negative",
IF(AND(CONCATENATE(Z781:AH781)&lt;&gt;"", Z781=""), "Missing 1st Comment Source Name",
IF(AND(CONCATENATE(Z781:AH781)&lt;&gt;"", AB781=""), "Missing 1st Comment Message",
IF(AND($AJ$3, CONCATENATE(Z781:AH781)&lt;&gt;"", AG781=""), "Missing 1st Comment Likes",
IF(AND($AK$3, CONCATENATE(Z781:AH781)&lt;&gt;"", AH781=""), "Missing 1st Comment Dislikes",
IF(AND(CONCATENATE(Z782:AH782)&lt;&gt;"", Z782=""), "Missing 2nd Comment Source Name",
IF(AND(CONCATENATE(Z782:AH782)&lt;&gt;"", AB782=""), "Missing 2nd Comment Message",
IF(AND($AJ$3, CONCATENATE(Z782:AH782)&lt;&gt;"", AG782=""), "Missing 2nd Comment Likes",
IF(AND($AK$3, CONCATENATE(Z782:AH782)&lt;&gt;"", AH782=""), "Missing 2nd Comment Dislikes",
IF(AND(CONCATENATE(Z783:AH783)&lt;&gt;"", Z783=""), "Missing 3rd Comment Source Name",
IF(AND(CONCATENATE(Z783:AH783)&lt;&gt;"", AB783=""), "Missing 3rd Comment Message",
IF(AND($AJ$3, CONCATENATE(Z783:AH783)&lt;&gt;"", AG783=""), "Missing 3rd Comment Likes",
IF(AND($AK$3, CONCATENATE(Z783:AH783)&lt;&gt;"", AH783=""), "Missing 3rd Comment Dislikes", "Valid"
)))))))))))))))))))))))))))))))))</f>
        <v>Unused</v>
      </c>
      <c r="C781" s="246"/>
      <c r="D781" s="262" t="s">
        <v>1484</v>
      </c>
      <c r="E781" s="263"/>
      <c r="F781" s="246"/>
      <c r="G781" s="246"/>
      <c r="H781" s="249"/>
      <c r="I781" s="263"/>
      <c r="J781" s="246"/>
      <c r="K781" s="246"/>
      <c r="L781" s="249"/>
      <c r="M781" s="265"/>
      <c r="N781" s="319"/>
      <c r="O781" s="320"/>
      <c r="P781" s="320"/>
      <c r="Q781" s="321"/>
      <c r="R781" s="322"/>
      <c r="S781" s="320"/>
      <c r="T781" s="320"/>
      <c r="U781" s="321"/>
      <c r="V781" s="322"/>
      <c r="W781" s="320"/>
      <c r="X781" s="320"/>
      <c r="Y781" s="323"/>
      <c r="Z781" s="271"/>
      <c r="AA781" s="249"/>
      <c r="AB781" s="265"/>
      <c r="AC781" s="246"/>
      <c r="AD781" s="246"/>
      <c r="AE781" s="246"/>
      <c r="AF781" s="249"/>
      <c r="AG781" s="274"/>
      <c r="AH781" s="327"/>
      <c r="AI781" s="56"/>
      <c r="AJ781" s="56"/>
      <c r="AK781" s="56"/>
      <c r="AL781" s="56"/>
      <c r="AM781" s="56"/>
      <c r="AN781" s="56"/>
      <c r="AO781" s="56"/>
      <c r="AP781" s="56"/>
      <c r="AQ781" s="56"/>
    </row>
    <row r="782" ht="22.5" customHeight="1">
      <c r="B782" s="277"/>
      <c r="D782" s="278"/>
      <c r="E782" s="277"/>
      <c r="H782" s="273"/>
      <c r="I782" s="277"/>
      <c r="L782" s="273"/>
      <c r="M782" s="277"/>
      <c r="N782" s="279"/>
      <c r="O782" s="280"/>
      <c r="P782" s="280"/>
      <c r="Q782" s="281"/>
      <c r="R782" s="282"/>
      <c r="S782" s="280"/>
      <c r="T782" s="280"/>
      <c r="U782" s="281"/>
      <c r="V782" s="282"/>
      <c r="W782" s="280"/>
      <c r="X782" s="280"/>
      <c r="Y782" s="283"/>
      <c r="Z782" s="284"/>
      <c r="AA782" s="273"/>
      <c r="AB782" s="272"/>
      <c r="AF782" s="273"/>
      <c r="AG782" s="285"/>
      <c r="AH782" s="325"/>
      <c r="AI782" s="56"/>
      <c r="AJ782" s="56"/>
      <c r="AK782" s="56"/>
      <c r="AL782" s="56"/>
      <c r="AM782" s="56"/>
      <c r="AN782" s="56"/>
      <c r="AO782" s="56"/>
      <c r="AP782" s="56"/>
      <c r="AQ782" s="56"/>
    </row>
    <row r="783" ht="22.5" customHeight="1">
      <c r="B783" s="253"/>
      <c r="C783" s="254"/>
      <c r="D783" s="287"/>
      <c r="E783" s="253"/>
      <c r="F783" s="254"/>
      <c r="G783" s="254"/>
      <c r="H783" s="256"/>
      <c r="I783" s="253"/>
      <c r="J783" s="254"/>
      <c r="K783" s="254"/>
      <c r="L783" s="256"/>
      <c r="M783" s="253"/>
      <c r="N783" s="288"/>
      <c r="O783" s="289"/>
      <c r="P783" s="289"/>
      <c r="Q783" s="290"/>
      <c r="R783" s="291"/>
      <c r="S783" s="289"/>
      <c r="T783" s="289"/>
      <c r="U783" s="290"/>
      <c r="V783" s="291"/>
      <c r="W783" s="289"/>
      <c r="X783" s="289"/>
      <c r="Y783" s="292"/>
      <c r="Z783" s="293"/>
      <c r="AA783" s="256"/>
      <c r="AB783" s="294"/>
      <c r="AC783" s="254"/>
      <c r="AD783" s="254"/>
      <c r="AE783" s="254"/>
      <c r="AF783" s="256"/>
      <c r="AG783" s="295"/>
      <c r="AH783" s="324"/>
      <c r="AI783" s="56"/>
      <c r="AJ783" s="56"/>
      <c r="AK783" s="56"/>
      <c r="AL783" s="56"/>
      <c r="AM783" s="56"/>
      <c r="AN783" s="56"/>
      <c r="AO783" s="56"/>
      <c r="AP783" s="56"/>
      <c r="AQ783" s="56"/>
    </row>
    <row r="784" ht="22.5" customHeight="1">
      <c r="B784" s="261" t="str">
        <f>IF(ISBLANK(D784), "Missing ID",
IF(CONCATENATE(E784:AG786)="", "Unused",
IF(AND(ISBLANK(E784), ISBLANK(I784)), "Missing Headline and Content",
IF(ISBLANK(M784), "Missing Is True",
IF(AND(M784&lt;&gt;"Yes", M784&lt;&gt;"No"), "Is True must be Yes or No",
IF(AND($AJ$3, NOT(ISBLANK(N784)), NOT(ISNUMBER(N784))), "Changes to Followers for Likes must be a Number",
IF(AND($AK$3, NOT(ISBLANK(O784)), NOT(ISNUMBER(O784))), "Changes to Followers for Disikes must be a Number",
IF(AND($AL$3, NOT(ISBLANK(P784)), NOT(ISNUMBER(P784))), "Changes to Followers for Shares must be a Number",
IF(AND($AM$3, NOT(ISBLANK(Q784)), NOT(ISNUMBER(Q784))), "Changes to Followers for Flags must be a Number",
IF(AND($AJ$3, NOT(ISBLANK(R784)), NOT(ISNUMBER(R784))), "Changes to Credibility for Likes must be a Number",
IF(AND($AK$3, NOT(ISBLANK(S784)), NOT(ISNUMBER(S784))), "Changes to Credibility for Disikes must be a Number",
IF(AND($AL$3, NOT(ISBLANK(T784)), NOT(ISNUMBER(T784))), "Changes to Credibility for Shares must be a Number",
IF(AND($AM$3, NOT(ISBLANK(U784)), NOT(ISNUMBER(U784))), "Changes to Credibility for Flags must be a Number",
IF(AND($AJ$3, NOT(ISBLANK(V784)), NOT(ISNUMBER(V784))), "Number of Likes must be a Number",
IF(AND($AK$3, NOT(ISBLANK(W784)), NOT(ISNUMBER(W784))), "Number of Disikes must be a Number",
IF(AND($AL$3, NOT(ISBLANK(X784)), NOT(ISNUMBER(X784))), "Number of Shares must be a Number",
IF(AND($AM$3, NOT(ISBLANK(Y784)), NOT(ISNUMBER(Y784))), "Number of Flags must be a Number",
IF(AND($AJ$3, NOT(ISBLANK(V784)), V784&lt;0), "Number of Likes cannot be Negative",
IF(AND($AK$3, NOT(ISBLANK(W784)), W784&lt;0), "Number of Disikes cannot be Negative",
IF(AND($AL$3, NOT(ISBLANK(X784)), X784&lt;0), "Number of Shares cannot be Negative",
IF(AND($AM$3, NOT(ISBLANK(Y784)), Y784&lt;0), "Number of Flags cannot be Negative",
IF(AND(CONCATENATE(Z784:AH784)&lt;&gt;"", Z784=""), "Missing 1st Comment Source Name",
IF(AND(CONCATENATE(Z784:AH784)&lt;&gt;"", AB784=""), "Missing 1st Comment Message",
IF(AND($AJ$3, CONCATENATE(Z784:AH784)&lt;&gt;"", AG784=""), "Missing 1st Comment Likes",
IF(AND($AK$3, CONCATENATE(Z784:AH784)&lt;&gt;"", AH784=""), "Missing 1st Comment Dislikes",
IF(AND(CONCATENATE(Z785:AH785)&lt;&gt;"", Z785=""), "Missing 2nd Comment Source Name",
IF(AND(CONCATENATE(Z785:AH785)&lt;&gt;"", AB785=""), "Missing 2nd Comment Message",
IF(AND($AJ$3, CONCATENATE(Z785:AH785)&lt;&gt;"", AG785=""), "Missing 2nd Comment Likes",
IF(AND($AK$3, CONCATENATE(Z785:AH785)&lt;&gt;"", AH785=""), "Missing 2nd Comment Dislikes",
IF(AND(CONCATENATE(Z786:AH786)&lt;&gt;"", Z786=""), "Missing 3rd Comment Source Name",
IF(AND(CONCATENATE(Z786:AH786)&lt;&gt;"", AB786=""), "Missing 3rd Comment Message",
IF(AND($AJ$3, CONCATENATE(Z786:AH786)&lt;&gt;"", AG786=""), "Missing 3rd Comment Likes",
IF(AND($AK$3, CONCATENATE(Z786:AH786)&lt;&gt;"", AH786=""), "Missing 3rd Comment Dislikes", "Valid"
)))))))))))))))))))))))))))))))))</f>
        <v>Unused</v>
      </c>
      <c r="C784" s="246"/>
      <c r="D784" s="297" t="s">
        <v>1485</v>
      </c>
      <c r="E784" s="298"/>
      <c r="F784" s="246"/>
      <c r="G784" s="246"/>
      <c r="H784" s="249"/>
      <c r="I784" s="298"/>
      <c r="J784" s="246"/>
      <c r="K784" s="246"/>
      <c r="L784" s="249"/>
      <c r="M784" s="300"/>
      <c r="N784" s="301"/>
      <c r="O784" s="302"/>
      <c r="P784" s="302"/>
      <c r="Q784" s="303"/>
      <c r="R784" s="304"/>
      <c r="S784" s="302"/>
      <c r="T784" s="302"/>
      <c r="U784" s="303"/>
      <c r="V784" s="304"/>
      <c r="W784" s="302"/>
      <c r="X784" s="302"/>
      <c r="Y784" s="305"/>
      <c r="Z784" s="306"/>
      <c r="AA784" s="249"/>
      <c r="AB784" s="300"/>
      <c r="AC784" s="246"/>
      <c r="AD784" s="246"/>
      <c r="AE784" s="246"/>
      <c r="AF784" s="249"/>
      <c r="AG784" s="307"/>
      <c r="AH784" s="326"/>
      <c r="AI784" s="56"/>
      <c r="AJ784" s="56"/>
      <c r="AK784" s="56"/>
      <c r="AL784" s="56"/>
      <c r="AM784" s="56"/>
      <c r="AN784" s="56"/>
      <c r="AO784" s="56"/>
      <c r="AP784" s="56"/>
      <c r="AQ784" s="56"/>
    </row>
    <row r="785" ht="22.5" customHeight="1">
      <c r="B785" s="277"/>
      <c r="D785" s="309"/>
      <c r="E785" s="277"/>
      <c r="H785" s="273"/>
      <c r="I785" s="277"/>
      <c r="L785" s="273"/>
      <c r="M785" s="277"/>
      <c r="N785" s="279"/>
      <c r="O785" s="280"/>
      <c r="P785" s="280"/>
      <c r="Q785" s="281"/>
      <c r="R785" s="282"/>
      <c r="S785" s="280"/>
      <c r="T785" s="280"/>
      <c r="U785" s="281"/>
      <c r="V785" s="282"/>
      <c r="W785" s="280"/>
      <c r="X785" s="280"/>
      <c r="Y785" s="283"/>
      <c r="Z785" s="310"/>
      <c r="AA785" s="273"/>
      <c r="AB785" s="311"/>
      <c r="AF785" s="273"/>
      <c r="AG785" s="312"/>
      <c r="AH785" s="313"/>
      <c r="AI785" s="56"/>
      <c r="AJ785" s="56"/>
      <c r="AK785" s="56"/>
      <c r="AL785" s="56"/>
      <c r="AM785" s="56"/>
      <c r="AN785" s="56"/>
      <c r="AO785" s="56"/>
      <c r="AP785" s="56"/>
      <c r="AQ785" s="56"/>
    </row>
    <row r="786" ht="22.5" customHeight="1">
      <c r="B786" s="253"/>
      <c r="C786" s="254"/>
      <c r="D786" s="314"/>
      <c r="E786" s="253"/>
      <c r="F786" s="254"/>
      <c r="G786" s="254"/>
      <c r="H786" s="256"/>
      <c r="I786" s="253"/>
      <c r="J786" s="254"/>
      <c r="K786" s="254"/>
      <c r="L786" s="256"/>
      <c r="M786" s="253"/>
      <c r="N786" s="288"/>
      <c r="O786" s="289"/>
      <c r="P786" s="289"/>
      <c r="Q786" s="290"/>
      <c r="R786" s="291"/>
      <c r="S786" s="289"/>
      <c r="T786" s="289"/>
      <c r="U786" s="290"/>
      <c r="V786" s="291"/>
      <c r="W786" s="289"/>
      <c r="X786" s="289"/>
      <c r="Y786" s="292"/>
      <c r="Z786" s="315"/>
      <c r="AA786" s="256"/>
      <c r="AB786" s="316"/>
      <c r="AC786" s="254"/>
      <c r="AD786" s="254"/>
      <c r="AE786" s="254"/>
      <c r="AF786" s="256"/>
      <c r="AG786" s="317"/>
      <c r="AH786" s="318"/>
      <c r="AI786" s="56"/>
      <c r="AJ786" s="56"/>
      <c r="AK786" s="56"/>
      <c r="AL786" s="56"/>
      <c r="AM786" s="56"/>
      <c r="AN786" s="56"/>
      <c r="AO786" s="56"/>
      <c r="AP786" s="56"/>
      <c r="AQ786" s="56"/>
    </row>
    <row r="787" ht="22.5" customHeight="1">
      <c r="B787" s="261" t="str">
        <f>IF(ISBLANK(D787), "Missing ID",
IF(CONCATENATE(E787:AG789)="", "Unused",
IF(AND(ISBLANK(E787), ISBLANK(I787)), "Missing Headline and Content",
IF(ISBLANK(M787), "Missing Is True",
IF(AND(M787&lt;&gt;"Yes", M787&lt;&gt;"No"), "Is True must be Yes or No",
IF(AND($AJ$3, NOT(ISBLANK(N787)), NOT(ISNUMBER(N787))), "Changes to Followers for Likes must be a Number",
IF(AND($AK$3, NOT(ISBLANK(O787)), NOT(ISNUMBER(O787))), "Changes to Followers for Disikes must be a Number",
IF(AND($AL$3, NOT(ISBLANK(P787)), NOT(ISNUMBER(P787))), "Changes to Followers for Shares must be a Number",
IF(AND($AM$3, NOT(ISBLANK(Q787)), NOT(ISNUMBER(Q787))), "Changes to Followers for Flags must be a Number",
IF(AND($AJ$3, NOT(ISBLANK(R787)), NOT(ISNUMBER(R787))), "Changes to Credibility for Likes must be a Number",
IF(AND($AK$3, NOT(ISBLANK(S787)), NOT(ISNUMBER(S787))), "Changes to Credibility for Disikes must be a Number",
IF(AND($AL$3, NOT(ISBLANK(T787)), NOT(ISNUMBER(T787))), "Changes to Credibility for Shares must be a Number",
IF(AND($AM$3, NOT(ISBLANK(U787)), NOT(ISNUMBER(U787))), "Changes to Credibility for Flags must be a Number",
IF(AND($AJ$3, NOT(ISBLANK(V787)), NOT(ISNUMBER(V787))), "Number of Likes must be a Number",
IF(AND($AK$3, NOT(ISBLANK(W787)), NOT(ISNUMBER(W787))), "Number of Disikes must be a Number",
IF(AND($AL$3, NOT(ISBLANK(X787)), NOT(ISNUMBER(X787))), "Number of Shares must be a Number",
IF(AND($AM$3, NOT(ISBLANK(Y787)), NOT(ISNUMBER(Y787))), "Number of Flags must be a Number",
IF(AND($AJ$3, NOT(ISBLANK(V787)), V787&lt;0), "Number of Likes cannot be Negative",
IF(AND($AK$3, NOT(ISBLANK(W787)), W787&lt;0), "Number of Disikes cannot be Negative",
IF(AND($AL$3, NOT(ISBLANK(X787)), X787&lt;0), "Number of Shares cannot be Negative",
IF(AND($AM$3, NOT(ISBLANK(Y787)), Y787&lt;0), "Number of Flags cannot be Negative",
IF(AND(CONCATENATE(Z787:AH787)&lt;&gt;"", Z787=""), "Missing 1st Comment Source Name",
IF(AND(CONCATENATE(Z787:AH787)&lt;&gt;"", AB787=""), "Missing 1st Comment Message",
IF(AND($AJ$3, CONCATENATE(Z787:AH787)&lt;&gt;"", AG787=""), "Missing 1st Comment Likes",
IF(AND($AK$3, CONCATENATE(Z787:AH787)&lt;&gt;"", AH787=""), "Missing 1st Comment Dislikes",
IF(AND(CONCATENATE(Z788:AH788)&lt;&gt;"", Z788=""), "Missing 2nd Comment Source Name",
IF(AND(CONCATENATE(Z788:AH788)&lt;&gt;"", AB788=""), "Missing 2nd Comment Message",
IF(AND($AJ$3, CONCATENATE(Z788:AH788)&lt;&gt;"", AG788=""), "Missing 2nd Comment Likes",
IF(AND($AK$3, CONCATENATE(Z788:AH788)&lt;&gt;"", AH788=""), "Missing 2nd Comment Dislikes",
IF(AND(CONCATENATE(Z789:AH789)&lt;&gt;"", Z789=""), "Missing 3rd Comment Source Name",
IF(AND(CONCATENATE(Z789:AH789)&lt;&gt;"", AB789=""), "Missing 3rd Comment Message",
IF(AND($AJ$3, CONCATENATE(Z789:AH789)&lt;&gt;"", AG789=""), "Missing 3rd Comment Likes",
IF(AND($AK$3, CONCATENATE(Z789:AH789)&lt;&gt;"", AH789=""), "Missing 3rd Comment Dislikes", "Valid"
)))))))))))))))))))))))))))))))))</f>
        <v>Unused</v>
      </c>
      <c r="C787" s="246"/>
      <c r="D787" s="262" t="s">
        <v>1486</v>
      </c>
      <c r="E787" s="263"/>
      <c r="F787" s="246"/>
      <c r="G787" s="246"/>
      <c r="H787" s="249"/>
      <c r="I787" s="263"/>
      <c r="J787" s="246"/>
      <c r="K787" s="246"/>
      <c r="L787" s="249"/>
      <c r="M787" s="265"/>
      <c r="N787" s="319"/>
      <c r="O787" s="320"/>
      <c r="P787" s="320"/>
      <c r="Q787" s="321"/>
      <c r="R787" s="322"/>
      <c r="S787" s="320"/>
      <c r="T787" s="320"/>
      <c r="U787" s="321"/>
      <c r="V787" s="322"/>
      <c r="W787" s="320"/>
      <c r="X787" s="320"/>
      <c r="Y787" s="323"/>
      <c r="Z787" s="271"/>
      <c r="AA787" s="249"/>
      <c r="AB787" s="265"/>
      <c r="AC787" s="246"/>
      <c r="AD787" s="246"/>
      <c r="AE787" s="246"/>
      <c r="AF787" s="249"/>
      <c r="AG787" s="274"/>
      <c r="AH787" s="327"/>
      <c r="AI787" s="56"/>
      <c r="AJ787" s="56"/>
      <c r="AK787" s="56"/>
      <c r="AL787" s="56"/>
      <c r="AM787" s="56"/>
      <c r="AN787" s="56"/>
      <c r="AO787" s="56"/>
      <c r="AP787" s="56"/>
      <c r="AQ787" s="56"/>
    </row>
    <row r="788" ht="22.5" customHeight="1">
      <c r="B788" s="277"/>
      <c r="D788" s="278"/>
      <c r="E788" s="277"/>
      <c r="H788" s="273"/>
      <c r="I788" s="277"/>
      <c r="L788" s="273"/>
      <c r="M788" s="277"/>
      <c r="N788" s="279"/>
      <c r="O788" s="280"/>
      <c r="P788" s="280"/>
      <c r="Q788" s="281"/>
      <c r="R788" s="282"/>
      <c r="S788" s="280"/>
      <c r="T788" s="280"/>
      <c r="U788" s="281"/>
      <c r="V788" s="282"/>
      <c r="W788" s="280"/>
      <c r="X788" s="280"/>
      <c r="Y788" s="283"/>
      <c r="Z788" s="284"/>
      <c r="AA788" s="273"/>
      <c r="AB788" s="272"/>
      <c r="AF788" s="273"/>
      <c r="AG788" s="285"/>
      <c r="AH788" s="325"/>
      <c r="AI788" s="56"/>
      <c r="AJ788" s="56"/>
      <c r="AK788" s="56"/>
      <c r="AL788" s="56"/>
      <c r="AM788" s="56"/>
      <c r="AN788" s="56"/>
      <c r="AO788" s="56"/>
      <c r="AP788" s="56"/>
      <c r="AQ788" s="56"/>
    </row>
    <row r="789" ht="22.5" customHeight="1">
      <c r="B789" s="253"/>
      <c r="C789" s="254"/>
      <c r="D789" s="287"/>
      <c r="E789" s="253"/>
      <c r="F789" s="254"/>
      <c r="G789" s="254"/>
      <c r="H789" s="256"/>
      <c r="I789" s="253"/>
      <c r="J789" s="254"/>
      <c r="K789" s="254"/>
      <c r="L789" s="256"/>
      <c r="M789" s="253"/>
      <c r="N789" s="288"/>
      <c r="O789" s="289"/>
      <c r="P789" s="289"/>
      <c r="Q789" s="290"/>
      <c r="R789" s="291"/>
      <c r="S789" s="289"/>
      <c r="T789" s="289"/>
      <c r="U789" s="290"/>
      <c r="V789" s="291"/>
      <c r="W789" s="289"/>
      <c r="X789" s="289"/>
      <c r="Y789" s="292"/>
      <c r="Z789" s="293"/>
      <c r="AA789" s="256"/>
      <c r="AB789" s="294"/>
      <c r="AC789" s="254"/>
      <c r="AD789" s="254"/>
      <c r="AE789" s="254"/>
      <c r="AF789" s="256"/>
      <c r="AG789" s="295"/>
      <c r="AH789" s="324"/>
      <c r="AI789" s="56"/>
      <c r="AJ789" s="56"/>
      <c r="AK789" s="56"/>
      <c r="AL789" s="56"/>
      <c r="AM789" s="56"/>
      <c r="AN789" s="56"/>
      <c r="AO789" s="56"/>
      <c r="AP789" s="56"/>
      <c r="AQ789" s="56"/>
    </row>
    <row r="790" ht="22.5" customHeight="1">
      <c r="B790" s="261" t="str">
        <f>IF(ISBLANK(D790), "Missing ID",
IF(CONCATENATE(E790:AG792)="", "Unused",
IF(AND(ISBLANK(E790), ISBLANK(I790)), "Missing Headline and Content",
IF(ISBLANK(M790), "Missing Is True",
IF(AND(M790&lt;&gt;"Yes", M790&lt;&gt;"No"), "Is True must be Yes or No",
IF(AND($AJ$3, NOT(ISBLANK(N790)), NOT(ISNUMBER(N790))), "Changes to Followers for Likes must be a Number",
IF(AND($AK$3, NOT(ISBLANK(O790)), NOT(ISNUMBER(O790))), "Changes to Followers for Disikes must be a Number",
IF(AND($AL$3, NOT(ISBLANK(P790)), NOT(ISNUMBER(P790))), "Changes to Followers for Shares must be a Number",
IF(AND($AM$3, NOT(ISBLANK(Q790)), NOT(ISNUMBER(Q790))), "Changes to Followers for Flags must be a Number",
IF(AND($AJ$3, NOT(ISBLANK(R790)), NOT(ISNUMBER(R790))), "Changes to Credibility for Likes must be a Number",
IF(AND($AK$3, NOT(ISBLANK(S790)), NOT(ISNUMBER(S790))), "Changes to Credibility for Disikes must be a Number",
IF(AND($AL$3, NOT(ISBLANK(T790)), NOT(ISNUMBER(T790))), "Changes to Credibility for Shares must be a Number",
IF(AND($AM$3, NOT(ISBLANK(U790)), NOT(ISNUMBER(U790))), "Changes to Credibility for Flags must be a Number",
IF(AND($AJ$3, NOT(ISBLANK(V790)), NOT(ISNUMBER(V790))), "Number of Likes must be a Number",
IF(AND($AK$3, NOT(ISBLANK(W790)), NOT(ISNUMBER(W790))), "Number of Disikes must be a Number",
IF(AND($AL$3, NOT(ISBLANK(X790)), NOT(ISNUMBER(X790))), "Number of Shares must be a Number",
IF(AND($AM$3, NOT(ISBLANK(Y790)), NOT(ISNUMBER(Y790))), "Number of Flags must be a Number",
IF(AND($AJ$3, NOT(ISBLANK(V790)), V790&lt;0), "Number of Likes cannot be Negative",
IF(AND($AK$3, NOT(ISBLANK(W790)), W790&lt;0), "Number of Disikes cannot be Negative",
IF(AND($AL$3, NOT(ISBLANK(X790)), X790&lt;0), "Number of Shares cannot be Negative",
IF(AND($AM$3, NOT(ISBLANK(Y790)), Y790&lt;0), "Number of Flags cannot be Negative",
IF(AND(CONCATENATE(Z790:AH790)&lt;&gt;"", Z790=""), "Missing 1st Comment Source Name",
IF(AND(CONCATENATE(Z790:AH790)&lt;&gt;"", AB790=""), "Missing 1st Comment Message",
IF(AND($AJ$3, CONCATENATE(Z790:AH790)&lt;&gt;"", AG790=""), "Missing 1st Comment Likes",
IF(AND($AK$3, CONCATENATE(Z790:AH790)&lt;&gt;"", AH790=""), "Missing 1st Comment Dislikes",
IF(AND(CONCATENATE(Z791:AH791)&lt;&gt;"", Z791=""), "Missing 2nd Comment Source Name",
IF(AND(CONCATENATE(Z791:AH791)&lt;&gt;"", AB791=""), "Missing 2nd Comment Message",
IF(AND($AJ$3, CONCATENATE(Z791:AH791)&lt;&gt;"", AG791=""), "Missing 2nd Comment Likes",
IF(AND($AK$3, CONCATENATE(Z791:AH791)&lt;&gt;"", AH791=""), "Missing 2nd Comment Dislikes",
IF(AND(CONCATENATE(Z792:AH792)&lt;&gt;"", Z792=""), "Missing 3rd Comment Source Name",
IF(AND(CONCATENATE(Z792:AH792)&lt;&gt;"", AB792=""), "Missing 3rd Comment Message",
IF(AND($AJ$3, CONCATENATE(Z792:AH792)&lt;&gt;"", AG792=""), "Missing 3rd Comment Likes",
IF(AND($AK$3, CONCATENATE(Z792:AH792)&lt;&gt;"", AH792=""), "Missing 3rd Comment Dislikes", "Valid"
)))))))))))))))))))))))))))))))))</f>
        <v>Unused</v>
      </c>
      <c r="C790" s="246"/>
      <c r="D790" s="297" t="s">
        <v>1487</v>
      </c>
      <c r="E790" s="298"/>
      <c r="F790" s="246"/>
      <c r="G790" s="246"/>
      <c r="H790" s="249"/>
      <c r="I790" s="298"/>
      <c r="J790" s="246"/>
      <c r="K790" s="246"/>
      <c r="L790" s="249"/>
      <c r="M790" s="300"/>
      <c r="N790" s="301"/>
      <c r="O790" s="302"/>
      <c r="P790" s="302"/>
      <c r="Q790" s="303"/>
      <c r="R790" s="304"/>
      <c r="S790" s="302"/>
      <c r="T790" s="302"/>
      <c r="U790" s="303"/>
      <c r="V790" s="304"/>
      <c r="W790" s="302"/>
      <c r="X790" s="302"/>
      <c r="Y790" s="305"/>
      <c r="Z790" s="306"/>
      <c r="AA790" s="249"/>
      <c r="AB790" s="300"/>
      <c r="AC790" s="246"/>
      <c r="AD790" s="246"/>
      <c r="AE790" s="246"/>
      <c r="AF790" s="249"/>
      <c r="AG790" s="307"/>
      <c r="AH790" s="326"/>
      <c r="AI790" s="56"/>
      <c r="AJ790" s="56"/>
      <c r="AK790" s="56"/>
      <c r="AL790" s="56"/>
      <c r="AM790" s="56"/>
      <c r="AN790" s="56"/>
      <c r="AO790" s="56"/>
      <c r="AP790" s="56"/>
      <c r="AQ790" s="56"/>
    </row>
    <row r="791" ht="22.5" customHeight="1">
      <c r="B791" s="277"/>
      <c r="D791" s="309"/>
      <c r="E791" s="277"/>
      <c r="H791" s="273"/>
      <c r="I791" s="277"/>
      <c r="L791" s="273"/>
      <c r="M791" s="277"/>
      <c r="N791" s="279"/>
      <c r="O791" s="280"/>
      <c r="P791" s="280"/>
      <c r="Q791" s="281"/>
      <c r="R791" s="282"/>
      <c r="S791" s="280"/>
      <c r="T791" s="280"/>
      <c r="U791" s="281"/>
      <c r="V791" s="282"/>
      <c r="W791" s="280"/>
      <c r="X791" s="280"/>
      <c r="Y791" s="283"/>
      <c r="Z791" s="310"/>
      <c r="AA791" s="273"/>
      <c r="AB791" s="311"/>
      <c r="AF791" s="273"/>
      <c r="AG791" s="312"/>
      <c r="AH791" s="313"/>
      <c r="AI791" s="56"/>
      <c r="AJ791" s="56"/>
      <c r="AK791" s="56"/>
      <c r="AL791" s="56"/>
      <c r="AM791" s="56"/>
      <c r="AN791" s="56"/>
      <c r="AO791" s="56"/>
      <c r="AP791" s="56"/>
      <c r="AQ791" s="56"/>
    </row>
    <row r="792" ht="22.5" customHeight="1">
      <c r="B792" s="253"/>
      <c r="C792" s="254"/>
      <c r="D792" s="314"/>
      <c r="E792" s="253"/>
      <c r="F792" s="254"/>
      <c r="G792" s="254"/>
      <c r="H792" s="256"/>
      <c r="I792" s="253"/>
      <c r="J792" s="254"/>
      <c r="K792" s="254"/>
      <c r="L792" s="256"/>
      <c r="M792" s="253"/>
      <c r="N792" s="288"/>
      <c r="O792" s="289"/>
      <c r="P792" s="289"/>
      <c r="Q792" s="290"/>
      <c r="R792" s="291"/>
      <c r="S792" s="289"/>
      <c r="T792" s="289"/>
      <c r="U792" s="290"/>
      <c r="V792" s="291"/>
      <c r="W792" s="289"/>
      <c r="X792" s="289"/>
      <c r="Y792" s="292"/>
      <c r="Z792" s="315"/>
      <c r="AA792" s="256"/>
      <c r="AB792" s="316"/>
      <c r="AC792" s="254"/>
      <c r="AD792" s="254"/>
      <c r="AE792" s="254"/>
      <c r="AF792" s="256"/>
      <c r="AG792" s="317"/>
      <c r="AH792" s="318"/>
      <c r="AI792" s="56"/>
      <c r="AJ792" s="56"/>
      <c r="AK792" s="56"/>
      <c r="AL792" s="56"/>
      <c r="AM792" s="56"/>
      <c r="AN792" s="56"/>
      <c r="AO792" s="56"/>
      <c r="AP792" s="56"/>
      <c r="AQ792" s="56"/>
    </row>
    <row r="793" ht="22.5" customHeight="1">
      <c r="B793" s="261" t="str">
        <f>IF(ISBLANK(D793), "Missing ID",
IF(CONCATENATE(E793:AG795)="", "Unused",
IF(AND(ISBLANK(E793), ISBLANK(I793)), "Missing Headline and Content",
IF(ISBLANK(M793), "Missing Is True",
IF(AND(M793&lt;&gt;"Yes", M793&lt;&gt;"No"), "Is True must be Yes or No",
IF(AND($AJ$3, NOT(ISBLANK(N793)), NOT(ISNUMBER(N793))), "Changes to Followers for Likes must be a Number",
IF(AND($AK$3, NOT(ISBLANK(O793)), NOT(ISNUMBER(O793))), "Changes to Followers for Disikes must be a Number",
IF(AND($AL$3, NOT(ISBLANK(P793)), NOT(ISNUMBER(P793))), "Changes to Followers for Shares must be a Number",
IF(AND($AM$3, NOT(ISBLANK(Q793)), NOT(ISNUMBER(Q793))), "Changes to Followers for Flags must be a Number",
IF(AND($AJ$3, NOT(ISBLANK(R793)), NOT(ISNUMBER(R793))), "Changes to Credibility for Likes must be a Number",
IF(AND($AK$3, NOT(ISBLANK(S793)), NOT(ISNUMBER(S793))), "Changes to Credibility for Disikes must be a Number",
IF(AND($AL$3, NOT(ISBLANK(T793)), NOT(ISNUMBER(T793))), "Changes to Credibility for Shares must be a Number",
IF(AND($AM$3, NOT(ISBLANK(U793)), NOT(ISNUMBER(U793))), "Changes to Credibility for Flags must be a Number",
IF(AND($AJ$3, NOT(ISBLANK(V793)), NOT(ISNUMBER(V793))), "Number of Likes must be a Number",
IF(AND($AK$3, NOT(ISBLANK(W793)), NOT(ISNUMBER(W793))), "Number of Disikes must be a Number",
IF(AND($AL$3, NOT(ISBLANK(X793)), NOT(ISNUMBER(X793))), "Number of Shares must be a Number",
IF(AND($AM$3, NOT(ISBLANK(Y793)), NOT(ISNUMBER(Y793))), "Number of Flags must be a Number",
IF(AND($AJ$3, NOT(ISBLANK(V793)), V793&lt;0), "Number of Likes cannot be Negative",
IF(AND($AK$3, NOT(ISBLANK(W793)), W793&lt;0), "Number of Disikes cannot be Negative",
IF(AND($AL$3, NOT(ISBLANK(X793)), X793&lt;0), "Number of Shares cannot be Negative",
IF(AND($AM$3, NOT(ISBLANK(Y793)), Y793&lt;0), "Number of Flags cannot be Negative",
IF(AND(CONCATENATE(Z793:AH793)&lt;&gt;"", Z793=""), "Missing 1st Comment Source Name",
IF(AND(CONCATENATE(Z793:AH793)&lt;&gt;"", AB793=""), "Missing 1st Comment Message",
IF(AND($AJ$3, CONCATENATE(Z793:AH793)&lt;&gt;"", AG793=""), "Missing 1st Comment Likes",
IF(AND($AK$3, CONCATENATE(Z793:AH793)&lt;&gt;"", AH793=""), "Missing 1st Comment Dislikes",
IF(AND(CONCATENATE(Z794:AH794)&lt;&gt;"", Z794=""), "Missing 2nd Comment Source Name",
IF(AND(CONCATENATE(Z794:AH794)&lt;&gt;"", AB794=""), "Missing 2nd Comment Message",
IF(AND($AJ$3, CONCATENATE(Z794:AH794)&lt;&gt;"", AG794=""), "Missing 2nd Comment Likes",
IF(AND($AK$3, CONCATENATE(Z794:AH794)&lt;&gt;"", AH794=""), "Missing 2nd Comment Dislikes",
IF(AND(CONCATENATE(Z795:AH795)&lt;&gt;"", Z795=""), "Missing 3rd Comment Source Name",
IF(AND(CONCATENATE(Z795:AH795)&lt;&gt;"", AB795=""), "Missing 3rd Comment Message",
IF(AND($AJ$3, CONCATENATE(Z795:AH795)&lt;&gt;"", AG795=""), "Missing 3rd Comment Likes",
IF(AND($AK$3, CONCATENATE(Z795:AH795)&lt;&gt;"", AH795=""), "Missing 3rd Comment Dislikes", "Valid"
)))))))))))))))))))))))))))))))))</f>
        <v>Unused</v>
      </c>
      <c r="C793" s="246"/>
      <c r="D793" s="262" t="s">
        <v>1488</v>
      </c>
      <c r="E793" s="263"/>
      <c r="F793" s="246"/>
      <c r="G793" s="246"/>
      <c r="H793" s="249"/>
      <c r="I793" s="263"/>
      <c r="J793" s="246"/>
      <c r="K793" s="246"/>
      <c r="L793" s="249"/>
      <c r="M793" s="265"/>
      <c r="N793" s="319"/>
      <c r="O793" s="320"/>
      <c r="P793" s="320"/>
      <c r="Q793" s="321"/>
      <c r="R793" s="322"/>
      <c r="S793" s="320"/>
      <c r="T793" s="320"/>
      <c r="U793" s="321"/>
      <c r="V793" s="322"/>
      <c r="W793" s="320"/>
      <c r="X793" s="320"/>
      <c r="Y793" s="323"/>
      <c r="Z793" s="271"/>
      <c r="AA793" s="249"/>
      <c r="AB793" s="265"/>
      <c r="AC793" s="246"/>
      <c r="AD793" s="246"/>
      <c r="AE793" s="246"/>
      <c r="AF793" s="249"/>
      <c r="AG793" s="274"/>
      <c r="AH793" s="327"/>
      <c r="AI793" s="56"/>
      <c r="AJ793" s="56"/>
      <c r="AK793" s="56"/>
      <c r="AL793" s="56"/>
      <c r="AM793" s="56"/>
      <c r="AN793" s="56"/>
      <c r="AO793" s="56"/>
      <c r="AP793" s="56"/>
      <c r="AQ793" s="56"/>
    </row>
    <row r="794" ht="22.5" customHeight="1">
      <c r="B794" s="277"/>
      <c r="D794" s="278"/>
      <c r="E794" s="277"/>
      <c r="H794" s="273"/>
      <c r="I794" s="277"/>
      <c r="L794" s="273"/>
      <c r="M794" s="277"/>
      <c r="N794" s="279"/>
      <c r="O794" s="280"/>
      <c r="P794" s="280"/>
      <c r="Q794" s="281"/>
      <c r="R794" s="282"/>
      <c r="S794" s="280"/>
      <c r="T794" s="280"/>
      <c r="U794" s="281"/>
      <c r="V794" s="282"/>
      <c r="W794" s="280"/>
      <c r="X794" s="280"/>
      <c r="Y794" s="283"/>
      <c r="Z794" s="284"/>
      <c r="AA794" s="273"/>
      <c r="AB794" s="272"/>
      <c r="AF794" s="273"/>
      <c r="AG794" s="285"/>
      <c r="AH794" s="325"/>
      <c r="AI794" s="56"/>
      <c r="AJ794" s="56"/>
      <c r="AK794" s="56"/>
      <c r="AL794" s="56"/>
      <c r="AM794" s="56"/>
      <c r="AN794" s="56"/>
      <c r="AO794" s="56"/>
      <c r="AP794" s="56"/>
      <c r="AQ794" s="56"/>
    </row>
    <row r="795" ht="22.5" customHeight="1">
      <c r="B795" s="253"/>
      <c r="C795" s="254"/>
      <c r="D795" s="287"/>
      <c r="E795" s="253"/>
      <c r="F795" s="254"/>
      <c r="G795" s="254"/>
      <c r="H795" s="256"/>
      <c r="I795" s="253"/>
      <c r="J795" s="254"/>
      <c r="K795" s="254"/>
      <c r="L795" s="256"/>
      <c r="M795" s="253"/>
      <c r="N795" s="288"/>
      <c r="O795" s="289"/>
      <c r="P795" s="289"/>
      <c r="Q795" s="290"/>
      <c r="R795" s="291"/>
      <c r="S795" s="289"/>
      <c r="T795" s="289"/>
      <c r="U795" s="290"/>
      <c r="V795" s="291"/>
      <c r="W795" s="289"/>
      <c r="X795" s="289"/>
      <c r="Y795" s="292"/>
      <c r="Z795" s="293"/>
      <c r="AA795" s="256"/>
      <c r="AB795" s="294"/>
      <c r="AC795" s="254"/>
      <c r="AD795" s="254"/>
      <c r="AE795" s="254"/>
      <c r="AF795" s="256"/>
      <c r="AG795" s="295"/>
      <c r="AH795" s="324"/>
      <c r="AI795" s="56"/>
      <c r="AJ795" s="56"/>
      <c r="AK795" s="56"/>
      <c r="AL795" s="56"/>
      <c r="AM795" s="56"/>
      <c r="AN795" s="56"/>
      <c r="AO795" s="56"/>
      <c r="AP795" s="56"/>
      <c r="AQ795" s="56"/>
    </row>
    <row r="796" ht="22.5" customHeight="1">
      <c r="B796" s="261" t="str">
        <f>IF(ISBLANK(D796), "Missing ID",
IF(CONCATENATE(E796:AG798)="", "Unused",
IF(AND(ISBLANK(E796), ISBLANK(I796)), "Missing Headline and Content",
IF(ISBLANK(M796), "Missing Is True",
IF(AND(M796&lt;&gt;"Yes", M796&lt;&gt;"No"), "Is True must be Yes or No",
IF(AND($AJ$3, NOT(ISBLANK(N796)), NOT(ISNUMBER(N796))), "Changes to Followers for Likes must be a Number",
IF(AND($AK$3, NOT(ISBLANK(O796)), NOT(ISNUMBER(O796))), "Changes to Followers for Disikes must be a Number",
IF(AND($AL$3, NOT(ISBLANK(P796)), NOT(ISNUMBER(P796))), "Changes to Followers for Shares must be a Number",
IF(AND($AM$3, NOT(ISBLANK(Q796)), NOT(ISNUMBER(Q796))), "Changes to Followers for Flags must be a Number",
IF(AND($AJ$3, NOT(ISBLANK(R796)), NOT(ISNUMBER(R796))), "Changes to Credibility for Likes must be a Number",
IF(AND($AK$3, NOT(ISBLANK(S796)), NOT(ISNUMBER(S796))), "Changes to Credibility for Disikes must be a Number",
IF(AND($AL$3, NOT(ISBLANK(T796)), NOT(ISNUMBER(T796))), "Changes to Credibility for Shares must be a Number",
IF(AND($AM$3, NOT(ISBLANK(U796)), NOT(ISNUMBER(U796))), "Changes to Credibility for Flags must be a Number",
IF(AND($AJ$3, NOT(ISBLANK(V796)), NOT(ISNUMBER(V796))), "Number of Likes must be a Number",
IF(AND($AK$3, NOT(ISBLANK(W796)), NOT(ISNUMBER(W796))), "Number of Disikes must be a Number",
IF(AND($AL$3, NOT(ISBLANK(X796)), NOT(ISNUMBER(X796))), "Number of Shares must be a Number",
IF(AND($AM$3, NOT(ISBLANK(Y796)), NOT(ISNUMBER(Y796))), "Number of Flags must be a Number",
IF(AND($AJ$3, NOT(ISBLANK(V796)), V796&lt;0), "Number of Likes cannot be Negative",
IF(AND($AK$3, NOT(ISBLANK(W796)), W796&lt;0), "Number of Disikes cannot be Negative",
IF(AND($AL$3, NOT(ISBLANK(X796)), X796&lt;0), "Number of Shares cannot be Negative",
IF(AND($AM$3, NOT(ISBLANK(Y796)), Y796&lt;0), "Number of Flags cannot be Negative",
IF(AND(CONCATENATE(Z796:AH796)&lt;&gt;"", Z796=""), "Missing 1st Comment Source Name",
IF(AND(CONCATENATE(Z796:AH796)&lt;&gt;"", AB796=""), "Missing 1st Comment Message",
IF(AND($AJ$3, CONCATENATE(Z796:AH796)&lt;&gt;"", AG796=""), "Missing 1st Comment Likes",
IF(AND($AK$3, CONCATENATE(Z796:AH796)&lt;&gt;"", AH796=""), "Missing 1st Comment Dislikes",
IF(AND(CONCATENATE(Z797:AH797)&lt;&gt;"", Z797=""), "Missing 2nd Comment Source Name",
IF(AND(CONCATENATE(Z797:AH797)&lt;&gt;"", AB797=""), "Missing 2nd Comment Message",
IF(AND($AJ$3, CONCATENATE(Z797:AH797)&lt;&gt;"", AG797=""), "Missing 2nd Comment Likes",
IF(AND($AK$3, CONCATENATE(Z797:AH797)&lt;&gt;"", AH797=""), "Missing 2nd Comment Dislikes",
IF(AND(CONCATENATE(Z798:AH798)&lt;&gt;"", Z798=""), "Missing 3rd Comment Source Name",
IF(AND(CONCATENATE(Z798:AH798)&lt;&gt;"", AB798=""), "Missing 3rd Comment Message",
IF(AND($AJ$3, CONCATENATE(Z798:AH798)&lt;&gt;"", AG798=""), "Missing 3rd Comment Likes",
IF(AND($AK$3, CONCATENATE(Z798:AH798)&lt;&gt;"", AH798=""), "Missing 3rd Comment Dislikes", "Valid"
)))))))))))))))))))))))))))))))))</f>
        <v>Unused</v>
      </c>
      <c r="C796" s="246"/>
      <c r="D796" s="297" t="s">
        <v>1489</v>
      </c>
      <c r="E796" s="298"/>
      <c r="F796" s="246"/>
      <c r="G796" s="246"/>
      <c r="H796" s="249"/>
      <c r="I796" s="298"/>
      <c r="J796" s="246"/>
      <c r="K796" s="246"/>
      <c r="L796" s="249"/>
      <c r="M796" s="300"/>
      <c r="N796" s="301"/>
      <c r="O796" s="302"/>
      <c r="P796" s="302"/>
      <c r="Q796" s="303"/>
      <c r="R796" s="304"/>
      <c r="S796" s="302"/>
      <c r="T796" s="302"/>
      <c r="U796" s="303"/>
      <c r="V796" s="304"/>
      <c r="W796" s="302"/>
      <c r="X796" s="302"/>
      <c r="Y796" s="305"/>
      <c r="Z796" s="306"/>
      <c r="AA796" s="249"/>
      <c r="AB796" s="300"/>
      <c r="AC796" s="246"/>
      <c r="AD796" s="246"/>
      <c r="AE796" s="246"/>
      <c r="AF796" s="249"/>
      <c r="AG796" s="307"/>
      <c r="AH796" s="326"/>
      <c r="AI796" s="56"/>
      <c r="AJ796" s="56"/>
      <c r="AK796" s="56"/>
      <c r="AL796" s="56"/>
      <c r="AM796" s="56"/>
      <c r="AN796" s="56"/>
      <c r="AO796" s="56"/>
      <c r="AP796" s="56"/>
      <c r="AQ796" s="56"/>
    </row>
    <row r="797" ht="22.5" customHeight="1">
      <c r="B797" s="277"/>
      <c r="D797" s="309"/>
      <c r="E797" s="277"/>
      <c r="H797" s="273"/>
      <c r="I797" s="277"/>
      <c r="L797" s="273"/>
      <c r="M797" s="277"/>
      <c r="N797" s="279"/>
      <c r="O797" s="280"/>
      <c r="P797" s="280"/>
      <c r="Q797" s="281"/>
      <c r="R797" s="282"/>
      <c r="S797" s="280"/>
      <c r="T797" s="280"/>
      <c r="U797" s="281"/>
      <c r="V797" s="282"/>
      <c r="W797" s="280"/>
      <c r="X797" s="280"/>
      <c r="Y797" s="283"/>
      <c r="Z797" s="310"/>
      <c r="AA797" s="273"/>
      <c r="AB797" s="311"/>
      <c r="AF797" s="273"/>
      <c r="AG797" s="312"/>
      <c r="AH797" s="313"/>
      <c r="AI797" s="56"/>
      <c r="AJ797" s="56"/>
      <c r="AK797" s="56"/>
      <c r="AL797" s="56"/>
      <c r="AM797" s="56"/>
      <c r="AN797" s="56"/>
      <c r="AO797" s="56"/>
      <c r="AP797" s="56"/>
      <c r="AQ797" s="56"/>
    </row>
    <row r="798" ht="22.5" customHeight="1">
      <c r="B798" s="253"/>
      <c r="C798" s="254"/>
      <c r="D798" s="314"/>
      <c r="E798" s="253"/>
      <c r="F798" s="254"/>
      <c r="G798" s="254"/>
      <c r="H798" s="256"/>
      <c r="I798" s="253"/>
      <c r="J798" s="254"/>
      <c r="K798" s="254"/>
      <c r="L798" s="256"/>
      <c r="M798" s="253"/>
      <c r="N798" s="288"/>
      <c r="O798" s="289"/>
      <c r="P798" s="289"/>
      <c r="Q798" s="290"/>
      <c r="R798" s="291"/>
      <c r="S798" s="289"/>
      <c r="T798" s="289"/>
      <c r="U798" s="290"/>
      <c r="V798" s="291"/>
      <c r="W798" s="289"/>
      <c r="X798" s="289"/>
      <c r="Y798" s="292"/>
      <c r="Z798" s="315"/>
      <c r="AA798" s="256"/>
      <c r="AB798" s="316"/>
      <c r="AC798" s="254"/>
      <c r="AD798" s="254"/>
      <c r="AE798" s="254"/>
      <c r="AF798" s="256"/>
      <c r="AG798" s="317"/>
      <c r="AH798" s="318"/>
      <c r="AI798" s="56"/>
      <c r="AJ798" s="56"/>
      <c r="AK798" s="56"/>
      <c r="AL798" s="56"/>
      <c r="AM798" s="56"/>
      <c r="AN798" s="56"/>
      <c r="AO798" s="56"/>
      <c r="AP798" s="56"/>
      <c r="AQ798" s="56"/>
    </row>
    <row r="799" ht="22.5" customHeight="1">
      <c r="B799" s="261" t="str">
        <f>IF(ISBLANK(D799), "Missing ID",
IF(CONCATENATE(E799:AG801)="", "Unused",
IF(AND(ISBLANK(E799), ISBLANK(I799)), "Missing Headline and Content",
IF(ISBLANK(M799), "Missing Is True",
IF(AND(M799&lt;&gt;"Yes", M799&lt;&gt;"No"), "Is True must be Yes or No",
IF(AND($AJ$3, NOT(ISBLANK(N799)), NOT(ISNUMBER(N799))), "Changes to Followers for Likes must be a Number",
IF(AND($AK$3, NOT(ISBLANK(O799)), NOT(ISNUMBER(O799))), "Changes to Followers for Disikes must be a Number",
IF(AND($AL$3, NOT(ISBLANK(P799)), NOT(ISNUMBER(P799))), "Changes to Followers for Shares must be a Number",
IF(AND($AM$3, NOT(ISBLANK(Q799)), NOT(ISNUMBER(Q799))), "Changes to Followers for Flags must be a Number",
IF(AND($AJ$3, NOT(ISBLANK(R799)), NOT(ISNUMBER(R799))), "Changes to Credibility for Likes must be a Number",
IF(AND($AK$3, NOT(ISBLANK(S799)), NOT(ISNUMBER(S799))), "Changes to Credibility for Disikes must be a Number",
IF(AND($AL$3, NOT(ISBLANK(T799)), NOT(ISNUMBER(T799))), "Changes to Credibility for Shares must be a Number",
IF(AND($AM$3, NOT(ISBLANK(U799)), NOT(ISNUMBER(U799))), "Changes to Credibility for Flags must be a Number",
IF(AND($AJ$3, NOT(ISBLANK(V799)), NOT(ISNUMBER(V799))), "Number of Likes must be a Number",
IF(AND($AK$3, NOT(ISBLANK(W799)), NOT(ISNUMBER(W799))), "Number of Disikes must be a Number",
IF(AND($AL$3, NOT(ISBLANK(X799)), NOT(ISNUMBER(X799))), "Number of Shares must be a Number",
IF(AND($AM$3, NOT(ISBLANK(Y799)), NOT(ISNUMBER(Y799))), "Number of Flags must be a Number",
IF(AND($AJ$3, NOT(ISBLANK(V799)), V799&lt;0), "Number of Likes cannot be Negative",
IF(AND($AK$3, NOT(ISBLANK(W799)), W799&lt;0), "Number of Disikes cannot be Negative",
IF(AND($AL$3, NOT(ISBLANK(X799)), X799&lt;0), "Number of Shares cannot be Negative",
IF(AND($AM$3, NOT(ISBLANK(Y799)), Y799&lt;0), "Number of Flags cannot be Negative",
IF(AND(CONCATENATE(Z799:AH799)&lt;&gt;"", Z799=""), "Missing 1st Comment Source Name",
IF(AND(CONCATENATE(Z799:AH799)&lt;&gt;"", AB799=""), "Missing 1st Comment Message",
IF(AND($AJ$3, CONCATENATE(Z799:AH799)&lt;&gt;"", AG799=""), "Missing 1st Comment Likes",
IF(AND($AK$3, CONCATENATE(Z799:AH799)&lt;&gt;"", AH799=""), "Missing 1st Comment Dislikes",
IF(AND(CONCATENATE(Z800:AH800)&lt;&gt;"", Z800=""), "Missing 2nd Comment Source Name",
IF(AND(CONCATENATE(Z800:AH800)&lt;&gt;"", AB800=""), "Missing 2nd Comment Message",
IF(AND($AJ$3, CONCATENATE(Z800:AH800)&lt;&gt;"", AG800=""), "Missing 2nd Comment Likes",
IF(AND($AK$3, CONCATENATE(Z800:AH800)&lt;&gt;"", AH800=""), "Missing 2nd Comment Dislikes",
IF(AND(CONCATENATE(Z801:AH801)&lt;&gt;"", Z801=""), "Missing 3rd Comment Source Name",
IF(AND(CONCATENATE(Z801:AH801)&lt;&gt;"", AB801=""), "Missing 3rd Comment Message",
IF(AND($AJ$3, CONCATENATE(Z801:AH801)&lt;&gt;"", AG801=""), "Missing 3rd Comment Likes",
IF(AND($AK$3, CONCATENATE(Z801:AH801)&lt;&gt;"", AH801=""), "Missing 3rd Comment Dislikes", "Valid"
)))))))))))))))))))))))))))))))))</f>
        <v>Unused</v>
      </c>
      <c r="C799" s="246"/>
      <c r="D799" s="262" t="s">
        <v>1490</v>
      </c>
      <c r="E799" s="263"/>
      <c r="F799" s="246"/>
      <c r="G799" s="246"/>
      <c r="H799" s="249"/>
      <c r="I799" s="263"/>
      <c r="J799" s="246"/>
      <c r="K799" s="246"/>
      <c r="L799" s="249"/>
      <c r="M799" s="265"/>
      <c r="N799" s="319"/>
      <c r="O799" s="320"/>
      <c r="P799" s="320"/>
      <c r="Q799" s="321"/>
      <c r="R799" s="322"/>
      <c r="S799" s="320"/>
      <c r="T799" s="320"/>
      <c r="U799" s="321"/>
      <c r="V799" s="322"/>
      <c r="W799" s="320"/>
      <c r="X799" s="320"/>
      <c r="Y799" s="323"/>
      <c r="Z799" s="271"/>
      <c r="AA799" s="249"/>
      <c r="AB799" s="265"/>
      <c r="AC799" s="246"/>
      <c r="AD799" s="246"/>
      <c r="AE799" s="246"/>
      <c r="AF799" s="249"/>
      <c r="AG799" s="274"/>
      <c r="AH799" s="327"/>
      <c r="AI799" s="56"/>
      <c r="AJ799" s="56"/>
      <c r="AK799" s="56"/>
      <c r="AL799" s="56"/>
      <c r="AM799" s="56"/>
      <c r="AN799" s="56"/>
      <c r="AO799" s="56"/>
      <c r="AP799" s="56"/>
      <c r="AQ799" s="56"/>
    </row>
    <row r="800" ht="22.5" customHeight="1">
      <c r="B800" s="277"/>
      <c r="D800" s="278"/>
      <c r="E800" s="277"/>
      <c r="H800" s="273"/>
      <c r="I800" s="277"/>
      <c r="L800" s="273"/>
      <c r="M800" s="277"/>
      <c r="N800" s="279"/>
      <c r="O800" s="280"/>
      <c r="P800" s="280"/>
      <c r="Q800" s="281"/>
      <c r="R800" s="282"/>
      <c r="S800" s="280"/>
      <c r="T800" s="280"/>
      <c r="U800" s="281"/>
      <c r="V800" s="282"/>
      <c r="W800" s="280"/>
      <c r="X800" s="280"/>
      <c r="Y800" s="283"/>
      <c r="Z800" s="284"/>
      <c r="AA800" s="273"/>
      <c r="AB800" s="272"/>
      <c r="AF800" s="273"/>
      <c r="AG800" s="285"/>
      <c r="AH800" s="325"/>
      <c r="AI800" s="56"/>
      <c r="AJ800" s="56"/>
      <c r="AK800" s="56"/>
      <c r="AL800" s="56"/>
      <c r="AM800" s="56"/>
      <c r="AN800" s="56"/>
      <c r="AO800" s="56"/>
      <c r="AP800" s="56"/>
      <c r="AQ800" s="56"/>
    </row>
    <row r="801" ht="22.5" customHeight="1">
      <c r="B801" s="253"/>
      <c r="C801" s="254"/>
      <c r="D801" s="287"/>
      <c r="E801" s="253"/>
      <c r="F801" s="254"/>
      <c r="G801" s="254"/>
      <c r="H801" s="256"/>
      <c r="I801" s="253"/>
      <c r="J801" s="254"/>
      <c r="K801" s="254"/>
      <c r="L801" s="256"/>
      <c r="M801" s="253"/>
      <c r="N801" s="288"/>
      <c r="O801" s="289"/>
      <c r="P801" s="289"/>
      <c r="Q801" s="290"/>
      <c r="R801" s="291"/>
      <c r="S801" s="289"/>
      <c r="T801" s="289"/>
      <c r="U801" s="290"/>
      <c r="V801" s="291"/>
      <c r="W801" s="289"/>
      <c r="X801" s="289"/>
      <c r="Y801" s="292"/>
      <c r="Z801" s="293"/>
      <c r="AA801" s="256"/>
      <c r="AB801" s="294"/>
      <c r="AC801" s="254"/>
      <c r="AD801" s="254"/>
      <c r="AE801" s="254"/>
      <c r="AF801" s="256"/>
      <c r="AG801" s="295"/>
      <c r="AH801" s="324"/>
      <c r="AI801" s="56"/>
      <c r="AJ801" s="56"/>
      <c r="AK801" s="56"/>
      <c r="AL801" s="56"/>
      <c r="AM801" s="56"/>
      <c r="AN801" s="56"/>
      <c r="AO801" s="56"/>
      <c r="AP801" s="56"/>
      <c r="AQ801" s="56"/>
    </row>
    <row r="802" ht="22.5" customHeight="1">
      <c r="B802" s="261" t="str">
        <f>IF(ISBLANK(D802), "Missing ID",
IF(CONCATENATE(E802:AG804)="", "Unused",
IF(AND(ISBLANK(E802), ISBLANK(I802)), "Missing Headline and Content",
IF(ISBLANK(M802), "Missing Is True",
IF(AND(M802&lt;&gt;"Yes", M802&lt;&gt;"No"), "Is True must be Yes or No",
IF(AND($AJ$3, NOT(ISBLANK(N802)), NOT(ISNUMBER(N802))), "Changes to Followers for Likes must be a Number",
IF(AND($AK$3, NOT(ISBLANK(O802)), NOT(ISNUMBER(O802))), "Changes to Followers for Disikes must be a Number",
IF(AND($AL$3, NOT(ISBLANK(P802)), NOT(ISNUMBER(P802))), "Changes to Followers for Shares must be a Number",
IF(AND($AM$3, NOT(ISBLANK(Q802)), NOT(ISNUMBER(Q802))), "Changes to Followers for Flags must be a Number",
IF(AND($AJ$3, NOT(ISBLANK(R802)), NOT(ISNUMBER(R802))), "Changes to Credibility for Likes must be a Number",
IF(AND($AK$3, NOT(ISBLANK(S802)), NOT(ISNUMBER(S802))), "Changes to Credibility for Disikes must be a Number",
IF(AND($AL$3, NOT(ISBLANK(T802)), NOT(ISNUMBER(T802))), "Changes to Credibility for Shares must be a Number",
IF(AND($AM$3, NOT(ISBLANK(U802)), NOT(ISNUMBER(U802))), "Changes to Credibility for Flags must be a Number",
IF(AND($AJ$3, NOT(ISBLANK(V802)), NOT(ISNUMBER(V802))), "Number of Likes must be a Number",
IF(AND($AK$3, NOT(ISBLANK(W802)), NOT(ISNUMBER(W802))), "Number of Disikes must be a Number",
IF(AND($AL$3, NOT(ISBLANK(X802)), NOT(ISNUMBER(X802))), "Number of Shares must be a Number",
IF(AND($AM$3, NOT(ISBLANK(Y802)), NOT(ISNUMBER(Y802))), "Number of Flags must be a Number",
IF(AND($AJ$3, NOT(ISBLANK(V802)), V802&lt;0), "Number of Likes cannot be Negative",
IF(AND($AK$3, NOT(ISBLANK(W802)), W802&lt;0), "Number of Disikes cannot be Negative",
IF(AND($AL$3, NOT(ISBLANK(X802)), X802&lt;0), "Number of Shares cannot be Negative",
IF(AND($AM$3, NOT(ISBLANK(Y802)), Y802&lt;0), "Number of Flags cannot be Negative",
IF(AND(CONCATENATE(Z802:AH802)&lt;&gt;"", Z802=""), "Missing 1st Comment Source Name",
IF(AND(CONCATENATE(Z802:AH802)&lt;&gt;"", AB802=""), "Missing 1st Comment Message",
IF(AND($AJ$3, CONCATENATE(Z802:AH802)&lt;&gt;"", AG802=""), "Missing 1st Comment Likes",
IF(AND($AK$3, CONCATENATE(Z802:AH802)&lt;&gt;"", AH802=""), "Missing 1st Comment Dislikes",
IF(AND(CONCATENATE(Z803:AH803)&lt;&gt;"", Z803=""), "Missing 2nd Comment Source Name",
IF(AND(CONCATENATE(Z803:AH803)&lt;&gt;"", AB803=""), "Missing 2nd Comment Message",
IF(AND($AJ$3, CONCATENATE(Z803:AH803)&lt;&gt;"", AG803=""), "Missing 2nd Comment Likes",
IF(AND($AK$3, CONCATENATE(Z803:AH803)&lt;&gt;"", AH803=""), "Missing 2nd Comment Dislikes",
IF(AND(CONCATENATE(Z804:AH804)&lt;&gt;"", Z804=""), "Missing 3rd Comment Source Name",
IF(AND(CONCATENATE(Z804:AH804)&lt;&gt;"", AB804=""), "Missing 3rd Comment Message",
IF(AND($AJ$3, CONCATENATE(Z804:AH804)&lt;&gt;"", AG804=""), "Missing 3rd Comment Likes",
IF(AND($AK$3, CONCATENATE(Z804:AH804)&lt;&gt;"", AH804=""), "Missing 3rd Comment Dislikes", "Valid"
)))))))))))))))))))))))))))))))))</f>
        <v>Unused</v>
      </c>
      <c r="C802" s="246"/>
      <c r="D802" s="297" t="s">
        <v>1491</v>
      </c>
      <c r="E802" s="298"/>
      <c r="F802" s="246"/>
      <c r="G802" s="246"/>
      <c r="H802" s="249"/>
      <c r="I802" s="298"/>
      <c r="J802" s="246"/>
      <c r="K802" s="246"/>
      <c r="L802" s="249"/>
      <c r="M802" s="300"/>
      <c r="N802" s="301"/>
      <c r="O802" s="302"/>
      <c r="P802" s="302"/>
      <c r="Q802" s="303"/>
      <c r="R802" s="304"/>
      <c r="S802" s="302"/>
      <c r="T802" s="302"/>
      <c r="U802" s="303"/>
      <c r="V802" s="304"/>
      <c r="W802" s="302"/>
      <c r="X802" s="302"/>
      <c r="Y802" s="305"/>
      <c r="Z802" s="306"/>
      <c r="AA802" s="249"/>
      <c r="AB802" s="300"/>
      <c r="AC802" s="246"/>
      <c r="AD802" s="246"/>
      <c r="AE802" s="246"/>
      <c r="AF802" s="249"/>
      <c r="AG802" s="307"/>
      <c r="AH802" s="326"/>
      <c r="AI802" s="56"/>
      <c r="AJ802" s="56"/>
      <c r="AK802" s="56"/>
      <c r="AL802" s="56"/>
      <c r="AM802" s="56"/>
      <c r="AN802" s="56"/>
      <c r="AO802" s="56"/>
      <c r="AP802" s="56"/>
      <c r="AQ802" s="56"/>
    </row>
    <row r="803" ht="22.5" customHeight="1">
      <c r="B803" s="277"/>
      <c r="D803" s="309"/>
      <c r="E803" s="277"/>
      <c r="H803" s="273"/>
      <c r="I803" s="277"/>
      <c r="L803" s="273"/>
      <c r="M803" s="277"/>
      <c r="N803" s="279"/>
      <c r="O803" s="280"/>
      <c r="P803" s="280"/>
      <c r="Q803" s="281"/>
      <c r="R803" s="282"/>
      <c r="S803" s="280"/>
      <c r="T803" s="280"/>
      <c r="U803" s="281"/>
      <c r="V803" s="282"/>
      <c r="W803" s="280"/>
      <c r="X803" s="280"/>
      <c r="Y803" s="283"/>
      <c r="Z803" s="310"/>
      <c r="AA803" s="273"/>
      <c r="AB803" s="311"/>
      <c r="AF803" s="273"/>
      <c r="AG803" s="312"/>
      <c r="AH803" s="313"/>
      <c r="AI803" s="56"/>
      <c r="AJ803" s="56"/>
      <c r="AK803" s="56"/>
      <c r="AL803" s="56"/>
      <c r="AM803" s="56"/>
      <c r="AN803" s="56"/>
      <c r="AO803" s="56"/>
      <c r="AP803" s="56"/>
      <c r="AQ803" s="56"/>
    </row>
    <row r="804" ht="22.5" customHeight="1">
      <c r="B804" s="253"/>
      <c r="C804" s="254"/>
      <c r="D804" s="314"/>
      <c r="E804" s="253"/>
      <c r="F804" s="254"/>
      <c r="G804" s="254"/>
      <c r="H804" s="256"/>
      <c r="I804" s="253"/>
      <c r="J804" s="254"/>
      <c r="K804" s="254"/>
      <c r="L804" s="256"/>
      <c r="M804" s="253"/>
      <c r="N804" s="288"/>
      <c r="O804" s="289"/>
      <c r="P804" s="289"/>
      <c r="Q804" s="290"/>
      <c r="R804" s="291"/>
      <c r="S804" s="289"/>
      <c r="T804" s="289"/>
      <c r="U804" s="290"/>
      <c r="V804" s="291"/>
      <c r="W804" s="289"/>
      <c r="X804" s="289"/>
      <c r="Y804" s="292"/>
      <c r="Z804" s="315"/>
      <c r="AA804" s="256"/>
      <c r="AB804" s="316"/>
      <c r="AC804" s="254"/>
      <c r="AD804" s="254"/>
      <c r="AE804" s="254"/>
      <c r="AF804" s="256"/>
      <c r="AG804" s="317"/>
      <c r="AH804" s="318"/>
      <c r="AI804" s="56"/>
      <c r="AJ804" s="56"/>
      <c r="AK804" s="56"/>
      <c r="AL804" s="56"/>
      <c r="AM804" s="56"/>
      <c r="AN804" s="56"/>
      <c r="AO804" s="56"/>
      <c r="AP804" s="56"/>
      <c r="AQ804" s="56"/>
    </row>
    <row r="805" ht="22.5" customHeight="1">
      <c r="B805" s="261" t="str">
        <f>IF(ISBLANK(D805), "Missing ID",
IF(CONCATENATE(E805:AG807)="", "Unused",
IF(AND(ISBLANK(E805), ISBLANK(I805)), "Missing Headline and Content",
IF(ISBLANK(M805), "Missing Is True",
IF(AND(M805&lt;&gt;"Yes", M805&lt;&gt;"No"), "Is True must be Yes or No",
IF(AND($AJ$3, NOT(ISBLANK(N805)), NOT(ISNUMBER(N805))), "Changes to Followers for Likes must be a Number",
IF(AND($AK$3, NOT(ISBLANK(O805)), NOT(ISNUMBER(O805))), "Changes to Followers for Disikes must be a Number",
IF(AND($AL$3, NOT(ISBLANK(P805)), NOT(ISNUMBER(P805))), "Changes to Followers for Shares must be a Number",
IF(AND($AM$3, NOT(ISBLANK(Q805)), NOT(ISNUMBER(Q805))), "Changes to Followers for Flags must be a Number",
IF(AND($AJ$3, NOT(ISBLANK(R805)), NOT(ISNUMBER(R805))), "Changes to Credibility for Likes must be a Number",
IF(AND($AK$3, NOT(ISBLANK(S805)), NOT(ISNUMBER(S805))), "Changes to Credibility for Disikes must be a Number",
IF(AND($AL$3, NOT(ISBLANK(T805)), NOT(ISNUMBER(T805))), "Changes to Credibility for Shares must be a Number",
IF(AND($AM$3, NOT(ISBLANK(U805)), NOT(ISNUMBER(U805))), "Changes to Credibility for Flags must be a Number",
IF(AND($AJ$3, NOT(ISBLANK(V805)), NOT(ISNUMBER(V805))), "Number of Likes must be a Number",
IF(AND($AK$3, NOT(ISBLANK(W805)), NOT(ISNUMBER(W805))), "Number of Disikes must be a Number",
IF(AND($AL$3, NOT(ISBLANK(X805)), NOT(ISNUMBER(X805))), "Number of Shares must be a Number",
IF(AND($AM$3, NOT(ISBLANK(Y805)), NOT(ISNUMBER(Y805))), "Number of Flags must be a Number",
IF(AND($AJ$3, NOT(ISBLANK(V805)), V805&lt;0), "Number of Likes cannot be Negative",
IF(AND($AK$3, NOT(ISBLANK(W805)), W805&lt;0), "Number of Disikes cannot be Negative",
IF(AND($AL$3, NOT(ISBLANK(X805)), X805&lt;0), "Number of Shares cannot be Negative",
IF(AND($AM$3, NOT(ISBLANK(Y805)), Y805&lt;0), "Number of Flags cannot be Negative",
IF(AND(CONCATENATE(Z805:AH805)&lt;&gt;"", Z805=""), "Missing 1st Comment Source Name",
IF(AND(CONCATENATE(Z805:AH805)&lt;&gt;"", AB805=""), "Missing 1st Comment Message",
IF(AND($AJ$3, CONCATENATE(Z805:AH805)&lt;&gt;"", AG805=""), "Missing 1st Comment Likes",
IF(AND($AK$3, CONCATENATE(Z805:AH805)&lt;&gt;"", AH805=""), "Missing 1st Comment Dislikes",
IF(AND(CONCATENATE(Z806:AH806)&lt;&gt;"", Z806=""), "Missing 2nd Comment Source Name",
IF(AND(CONCATENATE(Z806:AH806)&lt;&gt;"", AB806=""), "Missing 2nd Comment Message",
IF(AND($AJ$3, CONCATENATE(Z806:AH806)&lt;&gt;"", AG806=""), "Missing 2nd Comment Likes",
IF(AND($AK$3, CONCATENATE(Z806:AH806)&lt;&gt;"", AH806=""), "Missing 2nd Comment Dislikes",
IF(AND(CONCATENATE(Z807:AH807)&lt;&gt;"", Z807=""), "Missing 3rd Comment Source Name",
IF(AND(CONCATENATE(Z807:AH807)&lt;&gt;"", AB807=""), "Missing 3rd Comment Message",
IF(AND($AJ$3, CONCATENATE(Z807:AH807)&lt;&gt;"", AG807=""), "Missing 3rd Comment Likes",
IF(AND($AK$3, CONCATENATE(Z807:AH807)&lt;&gt;"", AH807=""), "Missing 3rd Comment Dislikes", "Valid"
)))))))))))))))))))))))))))))))))</f>
        <v>Unused</v>
      </c>
      <c r="C805" s="246"/>
      <c r="D805" s="262" t="s">
        <v>1492</v>
      </c>
      <c r="E805" s="263"/>
      <c r="F805" s="246"/>
      <c r="G805" s="246"/>
      <c r="H805" s="249"/>
      <c r="I805" s="263"/>
      <c r="J805" s="246"/>
      <c r="K805" s="246"/>
      <c r="L805" s="249"/>
      <c r="M805" s="265"/>
      <c r="N805" s="319"/>
      <c r="O805" s="320"/>
      <c r="P805" s="320"/>
      <c r="Q805" s="321"/>
      <c r="R805" s="322"/>
      <c r="S805" s="320"/>
      <c r="T805" s="320"/>
      <c r="U805" s="321"/>
      <c r="V805" s="322"/>
      <c r="W805" s="320"/>
      <c r="X805" s="320"/>
      <c r="Y805" s="323"/>
      <c r="Z805" s="271"/>
      <c r="AA805" s="249"/>
      <c r="AB805" s="265"/>
      <c r="AC805" s="246"/>
      <c r="AD805" s="246"/>
      <c r="AE805" s="246"/>
      <c r="AF805" s="249"/>
      <c r="AG805" s="274"/>
      <c r="AH805" s="327"/>
      <c r="AI805" s="56"/>
      <c r="AJ805" s="56"/>
      <c r="AK805" s="56"/>
      <c r="AL805" s="56"/>
      <c r="AM805" s="56"/>
      <c r="AN805" s="56"/>
      <c r="AO805" s="56"/>
      <c r="AP805" s="56"/>
      <c r="AQ805" s="56"/>
    </row>
    <row r="806" ht="22.5" customHeight="1">
      <c r="B806" s="277"/>
      <c r="D806" s="278"/>
      <c r="E806" s="277"/>
      <c r="H806" s="273"/>
      <c r="I806" s="277"/>
      <c r="L806" s="273"/>
      <c r="M806" s="277"/>
      <c r="N806" s="279"/>
      <c r="O806" s="280"/>
      <c r="P806" s="280"/>
      <c r="Q806" s="281"/>
      <c r="R806" s="282"/>
      <c r="S806" s="280"/>
      <c r="T806" s="280"/>
      <c r="U806" s="281"/>
      <c r="V806" s="282"/>
      <c r="W806" s="280"/>
      <c r="X806" s="280"/>
      <c r="Y806" s="283"/>
      <c r="Z806" s="284"/>
      <c r="AA806" s="273"/>
      <c r="AB806" s="272"/>
      <c r="AF806" s="273"/>
      <c r="AG806" s="285"/>
      <c r="AH806" s="325"/>
      <c r="AI806" s="56"/>
      <c r="AJ806" s="56"/>
      <c r="AK806" s="56"/>
      <c r="AL806" s="56"/>
      <c r="AM806" s="56"/>
      <c r="AN806" s="56"/>
      <c r="AO806" s="56"/>
      <c r="AP806" s="56"/>
      <c r="AQ806" s="56"/>
    </row>
    <row r="807" ht="22.5" customHeight="1">
      <c r="B807" s="253"/>
      <c r="C807" s="254"/>
      <c r="D807" s="287"/>
      <c r="E807" s="253"/>
      <c r="F807" s="254"/>
      <c r="G807" s="254"/>
      <c r="H807" s="256"/>
      <c r="I807" s="253"/>
      <c r="J807" s="254"/>
      <c r="K807" s="254"/>
      <c r="L807" s="256"/>
      <c r="M807" s="253"/>
      <c r="N807" s="288"/>
      <c r="O807" s="289"/>
      <c r="P807" s="289"/>
      <c r="Q807" s="290"/>
      <c r="R807" s="291"/>
      <c r="S807" s="289"/>
      <c r="T807" s="289"/>
      <c r="U807" s="290"/>
      <c r="V807" s="291"/>
      <c r="W807" s="289"/>
      <c r="X807" s="289"/>
      <c r="Y807" s="292"/>
      <c r="Z807" s="293"/>
      <c r="AA807" s="256"/>
      <c r="AB807" s="294"/>
      <c r="AC807" s="254"/>
      <c r="AD807" s="254"/>
      <c r="AE807" s="254"/>
      <c r="AF807" s="256"/>
      <c r="AG807" s="295"/>
      <c r="AH807" s="324"/>
      <c r="AI807" s="56"/>
      <c r="AJ807" s="56"/>
      <c r="AK807" s="56"/>
      <c r="AL807" s="56"/>
      <c r="AM807" s="56"/>
      <c r="AN807" s="56"/>
      <c r="AO807" s="56"/>
      <c r="AP807" s="56"/>
      <c r="AQ807" s="56"/>
    </row>
    <row r="808" ht="22.5" customHeight="1">
      <c r="B808" s="261" t="str">
        <f>IF(ISBLANK(D808), "Missing ID",
IF(CONCATENATE(E808:AG810)="", "Unused",
IF(AND(ISBLANK(E808), ISBLANK(I808)), "Missing Headline and Content",
IF(ISBLANK(M808), "Missing Is True",
IF(AND(M808&lt;&gt;"Yes", M808&lt;&gt;"No"), "Is True must be Yes or No",
IF(AND($AJ$3, NOT(ISBLANK(N808)), NOT(ISNUMBER(N808))), "Changes to Followers for Likes must be a Number",
IF(AND($AK$3, NOT(ISBLANK(O808)), NOT(ISNUMBER(O808))), "Changes to Followers for Disikes must be a Number",
IF(AND($AL$3, NOT(ISBLANK(P808)), NOT(ISNUMBER(P808))), "Changes to Followers for Shares must be a Number",
IF(AND($AM$3, NOT(ISBLANK(Q808)), NOT(ISNUMBER(Q808))), "Changes to Followers for Flags must be a Number",
IF(AND($AJ$3, NOT(ISBLANK(R808)), NOT(ISNUMBER(R808))), "Changes to Credibility for Likes must be a Number",
IF(AND($AK$3, NOT(ISBLANK(S808)), NOT(ISNUMBER(S808))), "Changes to Credibility for Disikes must be a Number",
IF(AND($AL$3, NOT(ISBLANK(T808)), NOT(ISNUMBER(T808))), "Changes to Credibility for Shares must be a Number",
IF(AND($AM$3, NOT(ISBLANK(U808)), NOT(ISNUMBER(U808))), "Changes to Credibility for Flags must be a Number",
IF(AND($AJ$3, NOT(ISBLANK(V808)), NOT(ISNUMBER(V808))), "Number of Likes must be a Number",
IF(AND($AK$3, NOT(ISBLANK(W808)), NOT(ISNUMBER(W808))), "Number of Disikes must be a Number",
IF(AND($AL$3, NOT(ISBLANK(X808)), NOT(ISNUMBER(X808))), "Number of Shares must be a Number",
IF(AND($AM$3, NOT(ISBLANK(Y808)), NOT(ISNUMBER(Y808))), "Number of Flags must be a Number",
IF(AND($AJ$3, NOT(ISBLANK(V808)), V808&lt;0), "Number of Likes cannot be Negative",
IF(AND($AK$3, NOT(ISBLANK(W808)), W808&lt;0), "Number of Disikes cannot be Negative",
IF(AND($AL$3, NOT(ISBLANK(X808)), X808&lt;0), "Number of Shares cannot be Negative",
IF(AND($AM$3, NOT(ISBLANK(Y808)), Y808&lt;0), "Number of Flags cannot be Negative",
IF(AND(CONCATENATE(Z808:AH808)&lt;&gt;"", Z808=""), "Missing 1st Comment Source Name",
IF(AND(CONCATENATE(Z808:AH808)&lt;&gt;"", AB808=""), "Missing 1st Comment Message",
IF(AND($AJ$3, CONCATENATE(Z808:AH808)&lt;&gt;"", AG808=""), "Missing 1st Comment Likes",
IF(AND($AK$3, CONCATENATE(Z808:AH808)&lt;&gt;"", AH808=""), "Missing 1st Comment Dislikes",
IF(AND(CONCATENATE(Z809:AH809)&lt;&gt;"", Z809=""), "Missing 2nd Comment Source Name",
IF(AND(CONCATENATE(Z809:AH809)&lt;&gt;"", AB809=""), "Missing 2nd Comment Message",
IF(AND($AJ$3, CONCATENATE(Z809:AH809)&lt;&gt;"", AG809=""), "Missing 2nd Comment Likes",
IF(AND($AK$3, CONCATENATE(Z809:AH809)&lt;&gt;"", AH809=""), "Missing 2nd Comment Dislikes",
IF(AND(CONCATENATE(Z810:AH810)&lt;&gt;"", Z810=""), "Missing 3rd Comment Source Name",
IF(AND(CONCATENATE(Z810:AH810)&lt;&gt;"", AB810=""), "Missing 3rd Comment Message",
IF(AND($AJ$3, CONCATENATE(Z810:AH810)&lt;&gt;"", AG810=""), "Missing 3rd Comment Likes",
IF(AND($AK$3, CONCATENATE(Z810:AH810)&lt;&gt;"", AH810=""), "Missing 3rd Comment Dislikes", "Valid"
)))))))))))))))))))))))))))))))))</f>
        <v>Unused</v>
      </c>
      <c r="C808" s="246"/>
      <c r="D808" s="297" t="s">
        <v>1493</v>
      </c>
      <c r="E808" s="298"/>
      <c r="F808" s="246"/>
      <c r="G808" s="246"/>
      <c r="H808" s="249"/>
      <c r="I808" s="298"/>
      <c r="J808" s="246"/>
      <c r="K808" s="246"/>
      <c r="L808" s="249"/>
      <c r="M808" s="300"/>
      <c r="N808" s="301"/>
      <c r="O808" s="302"/>
      <c r="P808" s="302"/>
      <c r="Q808" s="303"/>
      <c r="R808" s="304"/>
      <c r="S808" s="302"/>
      <c r="T808" s="302"/>
      <c r="U808" s="303"/>
      <c r="V808" s="304"/>
      <c r="W808" s="302"/>
      <c r="X808" s="302"/>
      <c r="Y808" s="305"/>
      <c r="Z808" s="306"/>
      <c r="AA808" s="249"/>
      <c r="AB808" s="300"/>
      <c r="AC808" s="246"/>
      <c r="AD808" s="246"/>
      <c r="AE808" s="246"/>
      <c r="AF808" s="249"/>
      <c r="AG808" s="307"/>
      <c r="AH808" s="326"/>
      <c r="AI808" s="56"/>
      <c r="AJ808" s="56"/>
      <c r="AK808" s="56"/>
      <c r="AL808" s="56"/>
      <c r="AM808" s="56"/>
      <c r="AN808" s="56"/>
      <c r="AO808" s="56"/>
      <c r="AP808" s="56"/>
      <c r="AQ808" s="56"/>
    </row>
    <row r="809" ht="22.5" customHeight="1">
      <c r="B809" s="277"/>
      <c r="D809" s="309"/>
      <c r="E809" s="277"/>
      <c r="H809" s="273"/>
      <c r="I809" s="277"/>
      <c r="L809" s="273"/>
      <c r="M809" s="277"/>
      <c r="N809" s="279"/>
      <c r="O809" s="280"/>
      <c r="P809" s="280"/>
      <c r="Q809" s="281"/>
      <c r="R809" s="282"/>
      <c r="S809" s="280"/>
      <c r="T809" s="280"/>
      <c r="U809" s="281"/>
      <c r="V809" s="282"/>
      <c r="W809" s="280"/>
      <c r="X809" s="280"/>
      <c r="Y809" s="283"/>
      <c r="Z809" s="310"/>
      <c r="AA809" s="273"/>
      <c r="AB809" s="311"/>
      <c r="AF809" s="273"/>
      <c r="AG809" s="312"/>
      <c r="AH809" s="313"/>
      <c r="AI809" s="56"/>
      <c r="AJ809" s="56"/>
      <c r="AK809" s="56"/>
      <c r="AL809" s="56"/>
      <c r="AM809" s="56"/>
      <c r="AN809" s="56"/>
      <c r="AO809" s="56"/>
      <c r="AP809" s="56"/>
      <c r="AQ809" s="56"/>
    </row>
    <row r="810" ht="22.5" customHeight="1">
      <c r="B810" s="253"/>
      <c r="C810" s="254"/>
      <c r="D810" s="314"/>
      <c r="E810" s="253"/>
      <c r="F810" s="254"/>
      <c r="G810" s="254"/>
      <c r="H810" s="256"/>
      <c r="I810" s="253"/>
      <c r="J810" s="254"/>
      <c r="K810" s="254"/>
      <c r="L810" s="256"/>
      <c r="M810" s="253"/>
      <c r="N810" s="288"/>
      <c r="O810" s="289"/>
      <c r="P810" s="289"/>
      <c r="Q810" s="290"/>
      <c r="R810" s="291"/>
      <c r="S810" s="289"/>
      <c r="T810" s="289"/>
      <c r="U810" s="290"/>
      <c r="V810" s="291"/>
      <c r="W810" s="289"/>
      <c r="X810" s="289"/>
      <c r="Y810" s="292"/>
      <c r="Z810" s="315"/>
      <c r="AA810" s="256"/>
      <c r="AB810" s="316"/>
      <c r="AC810" s="254"/>
      <c r="AD810" s="254"/>
      <c r="AE810" s="254"/>
      <c r="AF810" s="256"/>
      <c r="AG810" s="317"/>
      <c r="AH810" s="318"/>
      <c r="AI810" s="56"/>
      <c r="AJ810" s="56"/>
      <c r="AK810" s="56"/>
      <c r="AL810" s="56"/>
      <c r="AM810" s="56"/>
      <c r="AN810" s="56"/>
      <c r="AO810" s="56"/>
      <c r="AP810" s="56"/>
      <c r="AQ810" s="56"/>
    </row>
    <row r="811" ht="22.5" customHeight="1">
      <c r="B811" s="261" t="str">
        <f>IF(ISBLANK(D811), "Missing ID",
IF(CONCATENATE(E811:AG813)="", "Unused",
IF(AND(ISBLANK(E811), ISBLANK(I811)), "Missing Headline and Content",
IF(ISBLANK(M811), "Missing Is True",
IF(AND(M811&lt;&gt;"Yes", M811&lt;&gt;"No"), "Is True must be Yes or No",
IF(AND($AJ$3, NOT(ISBLANK(N811)), NOT(ISNUMBER(N811))), "Changes to Followers for Likes must be a Number",
IF(AND($AK$3, NOT(ISBLANK(O811)), NOT(ISNUMBER(O811))), "Changes to Followers for Disikes must be a Number",
IF(AND($AL$3, NOT(ISBLANK(P811)), NOT(ISNUMBER(P811))), "Changes to Followers for Shares must be a Number",
IF(AND($AM$3, NOT(ISBLANK(Q811)), NOT(ISNUMBER(Q811))), "Changes to Followers for Flags must be a Number",
IF(AND($AJ$3, NOT(ISBLANK(R811)), NOT(ISNUMBER(R811))), "Changes to Credibility for Likes must be a Number",
IF(AND($AK$3, NOT(ISBLANK(S811)), NOT(ISNUMBER(S811))), "Changes to Credibility for Disikes must be a Number",
IF(AND($AL$3, NOT(ISBLANK(T811)), NOT(ISNUMBER(T811))), "Changes to Credibility for Shares must be a Number",
IF(AND($AM$3, NOT(ISBLANK(U811)), NOT(ISNUMBER(U811))), "Changes to Credibility for Flags must be a Number",
IF(AND($AJ$3, NOT(ISBLANK(V811)), NOT(ISNUMBER(V811))), "Number of Likes must be a Number",
IF(AND($AK$3, NOT(ISBLANK(W811)), NOT(ISNUMBER(W811))), "Number of Disikes must be a Number",
IF(AND($AL$3, NOT(ISBLANK(X811)), NOT(ISNUMBER(X811))), "Number of Shares must be a Number",
IF(AND($AM$3, NOT(ISBLANK(Y811)), NOT(ISNUMBER(Y811))), "Number of Flags must be a Number",
IF(AND($AJ$3, NOT(ISBLANK(V811)), V811&lt;0), "Number of Likes cannot be Negative",
IF(AND($AK$3, NOT(ISBLANK(W811)), W811&lt;0), "Number of Disikes cannot be Negative",
IF(AND($AL$3, NOT(ISBLANK(X811)), X811&lt;0), "Number of Shares cannot be Negative",
IF(AND($AM$3, NOT(ISBLANK(Y811)), Y811&lt;0), "Number of Flags cannot be Negative",
IF(AND(CONCATENATE(Z811:AH811)&lt;&gt;"", Z811=""), "Missing 1st Comment Source Name",
IF(AND(CONCATENATE(Z811:AH811)&lt;&gt;"", AB811=""), "Missing 1st Comment Message",
IF(AND($AJ$3, CONCATENATE(Z811:AH811)&lt;&gt;"", AG811=""), "Missing 1st Comment Likes",
IF(AND($AK$3, CONCATENATE(Z811:AH811)&lt;&gt;"", AH811=""), "Missing 1st Comment Dislikes",
IF(AND(CONCATENATE(Z812:AH812)&lt;&gt;"", Z812=""), "Missing 2nd Comment Source Name",
IF(AND(CONCATENATE(Z812:AH812)&lt;&gt;"", AB812=""), "Missing 2nd Comment Message",
IF(AND($AJ$3, CONCATENATE(Z812:AH812)&lt;&gt;"", AG812=""), "Missing 2nd Comment Likes",
IF(AND($AK$3, CONCATENATE(Z812:AH812)&lt;&gt;"", AH812=""), "Missing 2nd Comment Dislikes",
IF(AND(CONCATENATE(Z813:AH813)&lt;&gt;"", Z813=""), "Missing 3rd Comment Source Name",
IF(AND(CONCATENATE(Z813:AH813)&lt;&gt;"", AB813=""), "Missing 3rd Comment Message",
IF(AND($AJ$3, CONCATENATE(Z813:AH813)&lt;&gt;"", AG813=""), "Missing 3rd Comment Likes",
IF(AND($AK$3, CONCATENATE(Z813:AH813)&lt;&gt;"", AH813=""), "Missing 3rd Comment Dislikes", "Valid"
)))))))))))))))))))))))))))))))))</f>
        <v>Unused</v>
      </c>
      <c r="C811" s="246"/>
      <c r="D811" s="262" t="s">
        <v>1494</v>
      </c>
      <c r="E811" s="263"/>
      <c r="F811" s="246"/>
      <c r="G811" s="246"/>
      <c r="H811" s="249"/>
      <c r="I811" s="263"/>
      <c r="J811" s="246"/>
      <c r="K811" s="246"/>
      <c r="L811" s="249"/>
      <c r="M811" s="265"/>
      <c r="N811" s="319"/>
      <c r="O811" s="320"/>
      <c r="P811" s="320"/>
      <c r="Q811" s="321"/>
      <c r="R811" s="322"/>
      <c r="S811" s="320"/>
      <c r="T811" s="320"/>
      <c r="U811" s="321"/>
      <c r="V811" s="322"/>
      <c r="W811" s="320"/>
      <c r="X811" s="320"/>
      <c r="Y811" s="323"/>
      <c r="Z811" s="271"/>
      <c r="AA811" s="249"/>
      <c r="AB811" s="265"/>
      <c r="AC811" s="246"/>
      <c r="AD811" s="246"/>
      <c r="AE811" s="246"/>
      <c r="AF811" s="249"/>
      <c r="AG811" s="274"/>
      <c r="AH811" s="327"/>
      <c r="AI811" s="56"/>
      <c r="AJ811" s="56"/>
      <c r="AK811" s="56"/>
      <c r="AL811" s="56"/>
      <c r="AM811" s="56"/>
      <c r="AN811" s="56"/>
      <c r="AO811" s="56"/>
      <c r="AP811" s="56"/>
      <c r="AQ811" s="56"/>
    </row>
    <row r="812" ht="22.5" customHeight="1">
      <c r="B812" s="277"/>
      <c r="D812" s="278"/>
      <c r="E812" s="277"/>
      <c r="H812" s="273"/>
      <c r="I812" s="277"/>
      <c r="L812" s="273"/>
      <c r="M812" s="277"/>
      <c r="N812" s="279"/>
      <c r="O812" s="280"/>
      <c r="P812" s="280"/>
      <c r="Q812" s="281"/>
      <c r="R812" s="282"/>
      <c r="S812" s="280"/>
      <c r="T812" s="280"/>
      <c r="U812" s="281"/>
      <c r="V812" s="282"/>
      <c r="W812" s="280"/>
      <c r="X812" s="280"/>
      <c r="Y812" s="283"/>
      <c r="Z812" s="284"/>
      <c r="AA812" s="273"/>
      <c r="AB812" s="272"/>
      <c r="AF812" s="273"/>
      <c r="AG812" s="285"/>
      <c r="AH812" s="325"/>
      <c r="AI812" s="56"/>
      <c r="AJ812" s="56"/>
      <c r="AK812" s="56"/>
      <c r="AL812" s="56"/>
      <c r="AM812" s="56"/>
      <c r="AN812" s="56"/>
      <c r="AO812" s="56"/>
      <c r="AP812" s="56"/>
      <c r="AQ812" s="56"/>
    </row>
    <row r="813" ht="22.5" customHeight="1">
      <c r="B813" s="253"/>
      <c r="C813" s="254"/>
      <c r="D813" s="287"/>
      <c r="E813" s="253"/>
      <c r="F813" s="254"/>
      <c r="G813" s="254"/>
      <c r="H813" s="256"/>
      <c r="I813" s="253"/>
      <c r="J813" s="254"/>
      <c r="K813" s="254"/>
      <c r="L813" s="256"/>
      <c r="M813" s="253"/>
      <c r="N813" s="288"/>
      <c r="O813" s="289"/>
      <c r="P813" s="289"/>
      <c r="Q813" s="290"/>
      <c r="R813" s="291"/>
      <c r="S813" s="289"/>
      <c r="T813" s="289"/>
      <c r="U813" s="290"/>
      <c r="V813" s="291"/>
      <c r="W813" s="289"/>
      <c r="X813" s="289"/>
      <c r="Y813" s="292"/>
      <c r="Z813" s="293"/>
      <c r="AA813" s="256"/>
      <c r="AB813" s="294"/>
      <c r="AC813" s="254"/>
      <c r="AD813" s="254"/>
      <c r="AE813" s="254"/>
      <c r="AF813" s="256"/>
      <c r="AG813" s="295"/>
      <c r="AH813" s="324"/>
      <c r="AI813" s="56"/>
      <c r="AJ813" s="56"/>
      <c r="AK813" s="56"/>
      <c r="AL813" s="56"/>
      <c r="AM813" s="56"/>
      <c r="AN813" s="56"/>
      <c r="AO813" s="56"/>
      <c r="AP813" s="56"/>
      <c r="AQ813" s="56"/>
    </row>
    <row r="814" ht="22.5" customHeight="1">
      <c r="B814" s="261" t="str">
        <f>IF(ISBLANK(D814), "Missing ID",
IF(CONCATENATE(E814:AG816)="", "Unused",
IF(AND(ISBLANK(E814), ISBLANK(I814)), "Missing Headline and Content",
IF(ISBLANK(M814), "Missing Is True",
IF(AND(M814&lt;&gt;"Yes", M814&lt;&gt;"No"), "Is True must be Yes or No",
IF(AND($AJ$3, NOT(ISBLANK(N814)), NOT(ISNUMBER(N814))), "Changes to Followers for Likes must be a Number",
IF(AND($AK$3, NOT(ISBLANK(O814)), NOT(ISNUMBER(O814))), "Changes to Followers for Disikes must be a Number",
IF(AND($AL$3, NOT(ISBLANK(P814)), NOT(ISNUMBER(P814))), "Changes to Followers for Shares must be a Number",
IF(AND($AM$3, NOT(ISBLANK(Q814)), NOT(ISNUMBER(Q814))), "Changes to Followers for Flags must be a Number",
IF(AND($AJ$3, NOT(ISBLANK(R814)), NOT(ISNUMBER(R814))), "Changes to Credibility for Likes must be a Number",
IF(AND($AK$3, NOT(ISBLANK(S814)), NOT(ISNUMBER(S814))), "Changes to Credibility for Disikes must be a Number",
IF(AND($AL$3, NOT(ISBLANK(T814)), NOT(ISNUMBER(T814))), "Changes to Credibility for Shares must be a Number",
IF(AND($AM$3, NOT(ISBLANK(U814)), NOT(ISNUMBER(U814))), "Changes to Credibility for Flags must be a Number",
IF(AND($AJ$3, NOT(ISBLANK(V814)), NOT(ISNUMBER(V814))), "Number of Likes must be a Number",
IF(AND($AK$3, NOT(ISBLANK(W814)), NOT(ISNUMBER(W814))), "Number of Disikes must be a Number",
IF(AND($AL$3, NOT(ISBLANK(X814)), NOT(ISNUMBER(X814))), "Number of Shares must be a Number",
IF(AND($AM$3, NOT(ISBLANK(Y814)), NOT(ISNUMBER(Y814))), "Number of Flags must be a Number",
IF(AND($AJ$3, NOT(ISBLANK(V814)), V814&lt;0), "Number of Likes cannot be Negative",
IF(AND($AK$3, NOT(ISBLANK(W814)), W814&lt;0), "Number of Disikes cannot be Negative",
IF(AND($AL$3, NOT(ISBLANK(X814)), X814&lt;0), "Number of Shares cannot be Negative",
IF(AND($AM$3, NOT(ISBLANK(Y814)), Y814&lt;0), "Number of Flags cannot be Negative",
IF(AND(CONCATENATE(Z814:AH814)&lt;&gt;"", Z814=""), "Missing 1st Comment Source Name",
IF(AND(CONCATENATE(Z814:AH814)&lt;&gt;"", AB814=""), "Missing 1st Comment Message",
IF(AND($AJ$3, CONCATENATE(Z814:AH814)&lt;&gt;"", AG814=""), "Missing 1st Comment Likes",
IF(AND($AK$3, CONCATENATE(Z814:AH814)&lt;&gt;"", AH814=""), "Missing 1st Comment Dislikes",
IF(AND(CONCATENATE(Z815:AH815)&lt;&gt;"", Z815=""), "Missing 2nd Comment Source Name",
IF(AND(CONCATENATE(Z815:AH815)&lt;&gt;"", AB815=""), "Missing 2nd Comment Message",
IF(AND($AJ$3, CONCATENATE(Z815:AH815)&lt;&gt;"", AG815=""), "Missing 2nd Comment Likes",
IF(AND($AK$3, CONCATENATE(Z815:AH815)&lt;&gt;"", AH815=""), "Missing 2nd Comment Dislikes",
IF(AND(CONCATENATE(Z816:AH816)&lt;&gt;"", Z816=""), "Missing 3rd Comment Source Name",
IF(AND(CONCATENATE(Z816:AH816)&lt;&gt;"", AB816=""), "Missing 3rd Comment Message",
IF(AND($AJ$3, CONCATENATE(Z816:AH816)&lt;&gt;"", AG816=""), "Missing 3rd Comment Likes",
IF(AND($AK$3, CONCATENATE(Z816:AH816)&lt;&gt;"", AH816=""), "Missing 3rd Comment Dislikes", "Valid"
)))))))))))))))))))))))))))))))))</f>
        <v>Unused</v>
      </c>
      <c r="C814" s="246"/>
      <c r="D814" s="297" t="s">
        <v>1495</v>
      </c>
      <c r="E814" s="298"/>
      <c r="F814" s="246"/>
      <c r="G814" s="246"/>
      <c r="H814" s="249"/>
      <c r="I814" s="298"/>
      <c r="J814" s="246"/>
      <c r="K814" s="246"/>
      <c r="L814" s="249"/>
      <c r="M814" s="300"/>
      <c r="N814" s="301"/>
      <c r="O814" s="302"/>
      <c r="P814" s="302"/>
      <c r="Q814" s="303"/>
      <c r="R814" s="304"/>
      <c r="S814" s="302"/>
      <c r="T814" s="302"/>
      <c r="U814" s="303"/>
      <c r="V814" s="304"/>
      <c r="W814" s="302"/>
      <c r="X814" s="302"/>
      <c r="Y814" s="305"/>
      <c r="Z814" s="306"/>
      <c r="AA814" s="249"/>
      <c r="AB814" s="300"/>
      <c r="AC814" s="246"/>
      <c r="AD814" s="246"/>
      <c r="AE814" s="246"/>
      <c r="AF814" s="249"/>
      <c r="AG814" s="307"/>
      <c r="AH814" s="326"/>
      <c r="AI814" s="56"/>
      <c r="AJ814" s="56"/>
      <c r="AK814" s="56"/>
      <c r="AL814" s="56"/>
      <c r="AM814" s="56"/>
      <c r="AN814" s="56"/>
      <c r="AO814" s="56"/>
      <c r="AP814" s="56"/>
      <c r="AQ814" s="56"/>
    </row>
    <row r="815" ht="22.5" customHeight="1">
      <c r="B815" s="277"/>
      <c r="D815" s="309"/>
      <c r="E815" s="277"/>
      <c r="H815" s="273"/>
      <c r="I815" s="277"/>
      <c r="L815" s="273"/>
      <c r="M815" s="277"/>
      <c r="N815" s="279"/>
      <c r="O815" s="280"/>
      <c r="P815" s="280"/>
      <c r="Q815" s="281"/>
      <c r="R815" s="282"/>
      <c r="S815" s="280"/>
      <c r="T815" s="280"/>
      <c r="U815" s="281"/>
      <c r="V815" s="282"/>
      <c r="W815" s="280"/>
      <c r="X815" s="280"/>
      <c r="Y815" s="283"/>
      <c r="Z815" s="310"/>
      <c r="AA815" s="273"/>
      <c r="AB815" s="311"/>
      <c r="AF815" s="273"/>
      <c r="AG815" s="312"/>
      <c r="AH815" s="313"/>
      <c r="AI815" s="56"/>
      <c r="AJ815" s="56"/>
      <c r="AK815" s="56"/>
      <c r="AL815" s="56"/>
      <c r="AM815" s="56"/>
      <c r="AN815" s="56"/>
      <c r="AO815" s="56"/>
      <c r="AP815" s="56"/>
      <c r="AQ815" s="56"/>
    </row>
    <row r="816" ht="22.5" customHeight="1">
      <c r="B816" s="253"/>
      <c r="C816" s="254"/>
      <c r="D816" s="314"/>
      <c r="E816" s="253"/>
      <c r="F816" s="254"/>
      <c r="G816" s="254"/>
      <c r="H816" s="256"/>
      <c r="I816" s="253"/>
      <c r="J816" s="254"/>
      <c r="K816" s="254"/>
      <c r="L816" s="256"/>
      <c r="M816" s="253"/>
      <c r="N816" s="288"/>
      <c r="O816" s="289"/>
      <c r="P816" s="289"/>
      <c r="Q816" s="290"/>
      <c r="R816" s="291"/>
      <c r="S816" s="289"/>
      <c r="T816" s="289"/>
      <c r="U816" s="290"/>
      <c r="V816" s="291"/>
      <c r="W816" s="289"/>
      <c r="X816" s="289"/>
      <c r="Y816" s="292"/>
      <c r="Z816" s="315"/>
      <c r="AA816" s="256"/>
      <c r="AB816" s="316"/>
      <c r="AC816" s="254"/>
      <c r="AD816" s="254"/>
      <c r="AE816" s="254"/>
      <c r="AF816" s="256"/>
      <c r="AG816" s="317"/>
      <c r="AH816" s="318"/>
      <c r="AI816" s="56"/>
      <c r="AJ816" s="56"/>
      <c r="AK816" s="56"/>
      <c r="AL816" s="56"/>
      <c r="AM816" s="56"/>
      <c r="AN816" s="56"/>
      <c r="AO816" s="56"/>
      <c r="AP816" s="56"/>
      <c r="AQ816" s="56"/>
    </row>
    <row r="817" ht="22.5" customHeight="1">
      <c r="B817" s="261" t="str">
        <f>IF(ISBLANK(D817), "Missing ID",
IF(CONCATENATE(E817:AG819)="", "Unused",
IF(AND(ISBLANK(E817), ISBLANK(I817)), "Missing Headline and Content",
IF(ISBLANK(M817), "Missing Is True",
IF(AND(M817&lt;&gt;"Yes", M817&lt;&gt;"No"), "Is True must be Yes or No",
IF(AND($AJ$3, NOT(ISBLANK(N817)), NOT(ISNUMBER(N817))), "Changes to Followers for Likes must be a Number",
IF(AND($AK$3, NOT(ISBLANK(O817)), NOT(ISNUMBER(O817))), "Changes to Followers for Disikes must be a Number",
IF(AND($AL$3, NOT(ISBLANK(P817)), NOT(ISNUMBER(P817))), "Changes to Followers for Shares must be a Number",
IF(AND($AM$3, NOT(ISBLANK(Q817)), NOT(ISNUMBER(Q817))), "Changes to Followers for Flags must be a Number",
IF(AND($AJ$3, NOT(ISBLANK(R817)), NOT(ISNUMBER(R817))), "Changes to Credibility for Likes must be a Number",
IF(AND($AK$3, NOT(ISBLANK(S817)), NOT(ISNUMBER(S817))), "Changes to Credibility for Disikes must be a Number",
IF(AND($AL$3, NOT(ISBLANK(T817)), NOT(ISNUMBER(T817))), "Changes to Credibility for Shares must be a Number",
IF(AND($AM$3, NOT(ISBLANK(U817)), NOT(ISNUMBER(U817))), "Changes to Credibility for Flags must be a Number",
IF(AND($AJ$3, NOT(ISBLANK(V817)), NOT(ISNUMBER(V817))), "Number of Likes must be a Number",
IF(AND($AK$3, NOT(ISBLANK(W817)), NOT(ISNUMBER(W817))), "Number of Disikes must be a Number",
IF(AND($AL$3, NOT(ISBLANK(X817)), NOT(ISNUMBER(X817))), "Number of Shares must be a Number",
IF(AND($AM$3, NOT(ISBLANK(Y817)), NOT(ISNUMBER(Y817))), "Number of Flags must be a Number",
IF(AND($AJ$3, NOT(ISBLANK(V817)), V817&lt;0), "Number of Likes cannot be Negative",
IF(AND($AK$3, NOT(ISBLANK(W817)), W817&lt;0), "Number of Disikes cannot be Negative",
IF(AND($AL$3, NOT(ISBLANK(X817)), X817&lt;0), "Number of Shares cannot be Negative",
IF(AND($AM$3, NOT(ISBLANK(Y817)), Y817&lt;0), "Number of Flags cannot be Negative",
IF(AND(CONCATENATE(Z817:AH817)&lt;&gt;"", Z817=""), "Missing 1st Comment Source Name",
IF(AND(CONCATENATE(Z817:AH817)&lt;&gt;"", AB817=""), "Missing 1st Comment Message",
IF(AND($AJ$3, CONCATENATE(Z817:AH817)&lt;&gt;"", AG817=""), "Missing 1st Comment Likes",
IF(AND($AK$3, CONCATENATE(Z817:AH817)&lt;&gt;"", AH817=""), "Missing 1st Comment Dislikes",
IF(AND(CONCATENATE(Z818:AH818)&lt;&gt;"", Z818=""), "Missing 2nd Comment Source Name",
IF(AND(CONCATENATE(Z818:AH818)&lt;&gt;"", AB818=""), "Missing 2nd Comment Message",
IF(AND($AJ$3, CONCATENATE(Z818:AH818)&lt;&gt;"", AG818=""), "Missing 2nd Comment Likes",
IF(AND($AK$3, CONCATENATE(Z818:AH818)&lt;&gt;"", AH818=""), "Missing 2nd Comment Dislikes",
IF(AND(CONCATENATE(Z819:AH819)&lt;&gt;"", Z819=""), "Missing 3rd Comment Source Name",
IF(AND(CONCATENATE(Z819:AH819)&lt;&gt;"", AB819=""), "Missing 3rd Comment Message",
IF(AND($AJ$3, CONCATENATE(Z819:AH819)&lt;&gt;"", AG819=""), "Missing 3rd Comment Likes",
IF(AND($AK$3, CONCATENATE(Z819:AH819)&lt;&gt;"", AH819=""), "Missing 3rd Comment Dislikes", "Valid"
)))))))))))))))))))))))))))))))))</f>
        <v>Unused</v>
      </c>
      <c r="C817" s="246"/>
      <c r="D817" s="262" t="s">
        <v>1496</v>
      </c>
      <c r="E817" s="263"/>
      <c r="F817" s="246"/>
      <c r="G817" s="246"/>
      <c r="H817" s="249"/>
      <c r="I817" s="263"/>
      <c r="J817" s="246"/>
      <c r="K817" s="246"/>
      <c r="L817" s="249"/>
      <c r="M817" s="265"/>
      <c r="N817" s="319"/>
      <c r="O817" s="320"/>
      <c r="P817" s="320"/>
      <c r="Q817" s="321"/>
      <c r="R817" s="322"/>
      <c r="S817" s="320"/>
      <c r="T817" s="320"/>
      <c r="U817" s="321"/>
      <c r="V817" s="322"/>
      <c r="W817" s="320"/>
      <c r="X817" s="320"/>
      <c r="Y817" s="323"/>
      <c r="Z817" s="271"/>
      <c r="AA817" s="249"/>
      <c r="AB817" s="265"/>
      <c r="AC817" s="246"/>
      <c r="AD817" s="246"/>
      <c r="AE817" s="246"/>
      <c r="AF817" s="249"/>
      <c r="AG817" s="274"/>
      <c r="AH817" s="327"/>
      <c r="AI817" s="56"/>
      <c r="AJ817" s="56"/>
      <c r="AK817" s="56"/>
      <c r="AL817" s="56"/>
      <c r="AM817" s="56"/>
      <c r="AN817" s="56"/>
      <c r="AO817" s="56"/>
      <c r="AP817" s="56"/>
      <c r="AQ817" s="56"/>
    </row>
    <row r="818" ht="22.5" customHeight="1">
      <c r="B818" s="277"/>
      <c r="D818" s="278"/>
      <c r="E818" s="277"/>
      <c r="H818" s="273"/>
      <c r="I818" s="277"/>
      <c r="L818" s="273"/>
      <c r="M818" s="277"/>
      <c r="N818" s="279"/>
      <c r="O818" s="280"/>
      <c r="P818" s="280"/>
      <c r="Q818" s="281"/>
      <c r="R818" s="282"/>
      <c r="S818" s="280"/>
      <c r="T818" s="280"/>
      <c r="U818" s="281"/>
      <c r="V818" s="282"/>
      <c r="W818" s="280"/>
      <c r="X818" s="280"/>
      <c r="Y818" s="283"/>
      <c r="Z818" s="284"/>
      <c r="AA818" s="273"/>
      <c r="AB818" s="272"/>
      <c r="AF818" s="273"/>
      <c r="AG818" s="285"/>
      <c r="AH818" s="325"/>
      <c r="AI818" s="56"/>
      <c r="AJ818" s="56"/>
      <c r="AK818" s="56"/>
      <c r="AL818" s="56"/>
      <c r="AM818" s="56"/>
      <c r="AN818" s="56"/>
      <c r="AO818" s="56"/>
      <c r="AP818" s="56"/>
      <c r="AQ818" s="56"/>
    </row>
    <row r="819" ht="22.5" customHeight="1">
      <c r="B819" s="253"/>
      <c r="C819" s="254"/>
      <c r="D819" s="287"/>
      <c r="E819" s="253"/>
      <c r="F819" s="254"/>
      <c r="G819" s="254"/>
      <c r="H819" s="256"/>
      <c r="I819" s="253"/>
      <c r="J819" s="254"/>
      <c r="K819" s="254"/>
      <c r="L819" s="256"/>
      <c r="M819" s="253"/>
      <c r="N819" s="288"/>
      <c r="O819" s="289"/>
      <c r="P819" s="289"/>
      <c r="Q819" s="290"/>
      <c r="R819" s="291"/>
      <c r="S819" s="289"/>
      <c r="T819" s="289"/>
      <c r="U819" s="290"/>
      <c r="V819" s="291"/>
      <c r="W819" s="289"/>
      <c r="X819" s="289"/>
      <c r="Y819" s="292"/>
      <c r="Z819" s="293"/>
      <c r="AA819" s="256"/>
      <c r="AB819" s="294"/>
      <c r="AC819" s="254"/>
      <c r="AD819" s="254"/>
      <c r="AE819" s="254"/>
      <c r="AF819" s="256"/>
      <c r="AG819" s="295"/>
      <c r="AH819" s="324"/>
      <c r="AI819" s="56"/>
      <c r="AJ819" s="56"/>
      <c r="AK819" s="56"/>
      <c r="AL819" s="56"/>
      <c r="AM819" s="56"/>
      <c r="AN819" s="56"/>
      <c r="AO819" s="56"/>
      <c r="AP819" s="56"/>
      <c r="AQ819" s="56"/>
    </row>
    <row r="820" ht="22.5" customHeight="1">
      <c r="B820" s="261" t="str">
        <f>IF(ISBLANK(D820), "Missing ID",
IF(CONCATENATE(E820:AG822)="", "Unused",
IF(AND(ISBLANK(E820), ISBLANK(I820)), "Missing Headline and Content",
IF(ISBLANK(M820), "Missing Is True",
IF(AND(M820&lt;&gt;"Yes", M820&lt;&gt;"No"), "Is True must be Yes or No",
IF(AND($AJ$3, NOT(ISBLANK(N820)), NOT(ISNUMBER(N820))), "Changes to Followers for Likes must be a Number",
IF(AND($AK$3, NOT(ISBLANK(O820)), NOT(ISNUMBER(O820))), "Changes to Followers for Disikes must be a Number",
IF(AND($AL$3, NOT(ISBLANK(P820)), NOT(ISNUMBER(P820))), "Changes to Followers for Shares must be a Number",
IF(AND($AM$3, NOT(ISBLANK(Q820)), NOT(ISNUMBER(Q820))), "Changes to Followers for Flags must be a Number",
IF(AND($AJ$3, NOT(ISBLANK(R820)), NOT(ISNUMBER(R820))), "Changes to Credibility for Likes must be a Number",
IF(AND($AK$3, NOT(ISBLANK(S820)), NOT(ISNUMBER(S820))), "Changes to Credibility for Disikes must be a Number",
IF(AND($AL$3, NOT(ISBLANK(T820)), NOT(ISNUMBER(T820))), "Changes to Credibility for Shares must be a Number",
IF(AND($AM$3, NOT(ISBLANK(U820)), NOT(ISNUMBER(U820))), "Changes to Credibility for Flags must be a Number",
IF(AND($AJ$3, NOT(ISBLANK(V820)), NOT(ISNUMBER(V820))), "Number of Likes must be a Number",
IF(AND($AK$3, NOT(ISBLANK(W820)), NOT(ISNUMBER(W820))), "Number of Disikes must be a Number",
IF(AND($AL$3, NOT(ISBLANK(X820)), NOT(ISNUMBER(X820))), "Number of Shares must be a Number",
IF(AND($AM$3, NOT(ISBLANK(Y820)), NOT(ISNUMBER(Y820))), "Number of Flags must be a Number",
IF(AND($AJ$3, NOT(ISBLANK(V820)), V820&lt;0), "Number of Likes cannot be Negative",
IF(AND($AK$3, NOT(ISBLANK(W820)), W820&lt;0), "Number of Disikes cannot be Negative",
IF(AND($AL$3, NOT(ISBLANK(X820)), X820&lt;0), "Number of Shares cannot be Negative",
IF(AND($AM$3, NOT(ISBLANK(Y820)), Y820&lt;0), "Number of Flags cannot be Negative",
IF(AND(CONCATENATE(Z820:AH820)&lt;&gt;"", Z820=""), "Missing 1st Comment Source Name",
IF(AND(CONCATENATE(Z820:AH820)&lt;&gt;"", AB820=""), "Missing 1st Comment Message",
IF(AND($AJ$3, CONCATENATE(Z820:AH820)&lt;&gt;"", AG820=""), "Missing 1st Comment Likes",
IF(AND($AK$3, CONCATENATE(Z820:AH820)&lt;&gt;"", AH820=""), "Missing 1st Comment Dislikes",
IF(AND(CONCATENATE(Z821:AH821)&lt;&gt;"", Z821=""), "Missing 2nd Comment Source Name",
IF(AND(CONCATENATE(Z821:AH821)&lt;&gt;"", AB821=""), "Missing 2nd Comment Message",
IF(AND($AJ$3, CONCATENATE(Z821:AH821)&lt;&gt;"", AG821=""), "Missing 2nd Comment Likes",
IF(AND($AK$3, CONCATENATE(Z821:AH821)&lt;&gt;"", AH821=""), "Missing 2nd Comment Dislikes",
IF(AND(CONCATENATE(Z822:AH822)&lt;&gt;"", Z822=""), "Missing 3rd Comment Source Name",
IF(AND(CONCATENATE(Z822:AH822)&lt;&gt;"", AB822=""), "Missing 3rd Comment Message",
IF(AND($AJ$3, CONCATENATE(Z822:AH822)&lt;&gt;"", AG822=""), "Missing 3rd Comment Likes",
IF(AND($AK$3, CONCATENATE(Z822:AH822)&lt;&gt;"", AH822=""), "Missing 3rd Comment Dislikes", "Valid"
)))))))))))))))))))))))))))))))))</f>
        <v>Unused</v>
      </c>
      <c r="C820" s="246"/>
      <c r="D820" s="297" t="s">
        <v>1497</v>
      </c>
      <c r="E820" s="298"/>
      <c r="F820" s="246"/>
      <c r="G820" s="246"/>
      <c r="H820" s="249"/>
      <c r="I820" s="298"/>
      <c r="J820" s="246"/>
      <c r="K820" s="246"/>
      <c r="L820" s="249"/>
      <c r="M820" s="300"/>
      <c r="N820" s="301"/>
      <c r="O820" s="302"/>
      <c r="P820" s="302"/>
      <c r="Q820" s="303"/>
      <c r="R820" s="304"/>
      <c r="S820" s="302"/>
      <c r="T820" s="302"/>
      <c r="U820" s="303"/>
      <c r="V820" s="304"/>
      <c r="W820" s="302"/>
      <c r="X820" s="302"/>
      <c r="Y820" s="305"/>
      <c r="Z820" s="306"/>
      <c r="AA820" s="249"/>
      <c r="AB820" s="300"/>
      <c r="AC820" s="246"/>
      <c r="AD820" s="246"/>
      <c r="AE820" s="246"/>
      <c r="AF820" s="249"/>
      <c r="AG820" s="307"/>
      <c r="AH820" s="326"/>
      <c r="AI820" s="56"/>
      <c r="AJ820" s="56"/>
      <c r="AK820" s="56"/>
      <c r="AL820" s="56"/>
      <c r="AM820" s="56"/>
      <c r="AN820" s="56"/>
      <c r="AO820" s="56"/>
      <c r="AP820" s="56"/>
      <c r="AQ820" s="56"/>
    </row>
    <row r="821" ht="22.5" customHeight="1">
      <c r="B821" s="277"/>
      <c r="D821" s="309"/>
      <c r="E821" s="277"/>
      <c r="H821" s="273"/>
      <c r="I821" s="277"/>
      <c r="L821" s="273"/>
      <c r="M821" s="277"/>
      <c r="N821" s="279"/>
      <c r="O821" s="280"/>
      <c r="P821" s="280"/>
      <c r="Q821" s="281"/>
      <c r="R821" s="282"/>
      <c r="S821" s="280"/>
      <c r="T821" s="280"/>
      <c r="U821" s="281"/>
      <c r="V821" s="282"/>
      <c r="W821" s="280"/>
      <c r="X821" s="280"/>
      <c r="Y821" s="283"/>
      <c r="Z821" s="310"/>
      <c r="AA821" s="273"/>
      <c r="AB821" s="311"/>
      <c r="AF821" s="273"/>
      <c r="AG821" s="312"/>
      <c r="AH821" s="313"/>
      <c r="AI821" s="56"/>
      <c r="AJ821" s="56"/>
      <c r="AK821" s="56"/>
      <c r="AL821" s="56"/>
      <c r="AM821" s="56"/>
      <c r="AN821" s="56"/>
      <c r="AO821" s="56"/>
      <c r="AP821" s="56"/>
      <c r="AQ821" s="56"/>
    </row>
    <row r="822" ht="22.5" customHeight="1">
      <c r="B822" s="253"/>
      <c r="C822" s="254"/>
      <c r="D822" s="314"/>
      <c r="E822" s="253"/>
      <c r="F822" s="254"/>
      <c r="G822" s="254"/>
      <c r="H822" s="256"/>
      <c r="I822" s="253"/>
      <c r="J822" s="254"/>
      <c r="K822" s="254"/>
      <c r="L822" s="256"/>
      <c r="M822" s="253"/>
      <c r="N822" s="288"/>
      <c r="O822" s="289"/>
      <c r="P822" s="289"/>
      <c r="Q822" s="290"/>
      <c r="R822" s="291"/>
      <c r="S822" s="289"/>
      <c r="T822" s="289"/>
      <c r="U822" s="290"/>
      <c r="V822" s="291"/>
      <c r="W822" s="289"/>
      <c r="X822" s="289"/>
      <c r="Y822" s="292"/>
      <c r="Z822" s="315"/>
      <c r="AA822" s="256"/>
      <c r="AB822" s="316"/>
      <c r="AC822" s="254"/>
      <c r="AD822" s="254"/>
      <c r="AE822" s="254"/>
      <c r="AF822" s="256"/>
      <c r="AG822" s="317"/>
      <c r="AH822" s="318"/>
      <c r="AI822" s="56"/>
      <c r="AJ822" s="56"/>
      <c r="AK822" s="56"/>
      <c r="AL822" s="56"/>
      <c r="AM822" s="56"/>
      <c r="AN822" s="56"/>
      <c r="AO822" s="56"/>
      <c r="AP822" s="56"/>
      <c r="AQ822" s="56"/>
    </row>
    <row r="823" ht="22.5" customHeight="1">
      <c r="B823" s="261" t="str">
        <f>IF(ISBLANK(D823), "Missing ID",
IF(CONCATENATE(E823:AG825)="", "Unused",
IF(AND(ISBLANK(E823), ISBLANK(I823)), "Missing Headline and Content",
IF(ISBLANK(M823), "Missing Is True",
IF(AND(M823&lt;&gt;"Yes", M823&lt;&gt;"No"), "Is True must be Yes or No",
IF(AND($AJ$3, NOT(ISBLANK(N823)), NOT(ISNUMBER(N823))), "Changes to Followers for Likes must be a Number",
IF(AND($AK$3, NOT(ISBLANK(O823)), NOT(ISNUMBER(O823))), "Changes to Followers for Disikes must be a Number",
IF(AND($AL$3, NOT(ISBLANK(P823)), NOT(ISNUMBER(P823))), "Changes to Followers for Shares must be a Number",
IF(AND($AM$3, NOT(ISBLANK(Q823)), NOT(ISNUMBER(Q823))), "Changes to Followers for Flags must be a Number",
IF(AND($AJ$3, NOT(ISBLANK(R823)), NOT(ISNUMBER(R823))), "Changes to Credibility for Likes must be a Number",
IF(AND($AK$3, NOT(ISBLANK(S823)), NOT(ISNUMBER(S823))), "Changes to Credibility for Disikes must be a Number",
IF(AND($AL$3, NOT(ISBLANK(T823)), NOT(ISNUMBER(T823))), "Changes to Credibility for Shares must be a Number",
IF(AND($AM$3, NOT(ISBLANK(U823)), NOT(ISNUMBER(U823))), "Changes to Credibility for Flags must be a Number",
IF(AND($AJ$3, NOT(ISBLANK(V823)), NOT(ISNUMBER(V823))), "Number of Likes must be a Number",
IF(AND($AK$3, NOT(ISBLANK(W823)), NOT(ISNUMBER(W823))), "Number of Disikes must be a Number",
IF(AND($AL$3, NOT(ISBLANK(X823)), NOT(ISNUMBER(X823))), "Number of Shares must be a Number",
IF(AND($AM$3, NOT(ISBLANK(Y823)), NOT(ISNUMBER(Y823))), "Number of Flags must be a Number",
IF(AND($AJ$3, NOT(ISBLANK(V823)), V823&lt;0), "Number of Likes cannot be Negative",
IF(AND($AK$3, NOT(ISBLANK(W823)), W823&lt;0), "Number of Disikes cannot be Negative",
IF(AND($AL$3, NOT(ISBLANK(X823)), X823&lt;0), "Number of Shares cannot be Negative",
IF(AND($AM$3, NOT(ISBLANK(Y823)), Y823&lt;0), "Number of Flags cannot be Negative",
IF(AND(CONCATENATE(Z823:AH823)&lt;&gt;"", Z823=""), "Missing 1st Comment Source Name",
IF(AND(CONCATENATE(Z823:AH823)&lt;&gt;"", AB823=""), "Missing 1st Comment Message",
IF(AND($AJ$3, CONCATENATE(Z823:AH823)&lt;&gt;"", AG823=""), "Missing 1st Comment Likes",
IF(AND($AK$3, CONCATENATE(Z823:AH823)&lt;&gt;"", AH823=""), "Missing 1st Comment Dislikes",
IF(AND(CONCATENATE(Z824:AH824)&lt;&gt;"", Z824=""), "Missing 2nd Comment Source Name",
IF(AND(CONCATENATE(Z824:AH824)&lt;&gt;"", AB824=""), "Missing 2nd Comment Message",
IF(AND($AJ$3, CONCATENATE(Z824:AH824)&lt;&gt;"", AG824=""), "Missing 2nd Comment Likes",
IF(AND($AK$3, CONCATENATE(Z824:AH824)&lt;&gt;"", AH824=""), "Missing 2nd Comment Dislikes",
IF(AND(CONCATENATE(Z825:AH825)&lt;&gt;"", Z825=""), "Missing 3rd Comment Source Name",
IF(AND(CONCATENATE(Z825:AH825)&lt;&gt;"", AB825=""), "Missing 3rd Comment Message",
IF(AND($AJ$3, CONCATENATE(Z825:AH825)&lt;&gt;"", AG825=""), "Missing 3rd Comment Likes",
IF(AND($AK$3, CONCATENATE(Z825:AH825)&lt;&gt;"", AH825=""), "Missing 3rd Comment Dislikes", "Valid"
)))))))))))))))))))))))))))))))))</f>
        <v>Unused</v>
      </c>
      <c r="C823" s="246"/>
      <c r="D823" s="262" t="s">
        <v>1498</v>
      </c>
      <c r="E823" s="263"/>
      <c r="F823" s="246"/>
      <c r="G823" s="246"/>
      <c r="H823" s="249"/>
      <c r="I823" s="263"/>
      <c r="J823" s="246"/>
      <c r="K823" s="246"/>
      <c r="L823" s="249"/>
      <c r="M823" s="265"/>
      <c r="N823" s="319"/>
      <c r="O823" s="320"/>
      <c r="P823" s="320"/>
      <c r="Q823" s="321"/>
      <c r="R823" s="322"/>
      <c r="S823" s="320"/>
      <c r="T823" s="320"/>
      <c r="U823" s="321"/>
      <c r="V823" s="322"/>
      <c r="W823" s="320"/>
      <c r="X823" s="320"/>
      <c r="Y823" s="323"/>
      <c r="Z823" s="271"/>
      <c r="AA823" s="249"/>
      <c r="AB823" s="265"/>
      <c r="AC823" s="246"/>
      <c r="AD823" s="246"/>
      <c r="AE823" s="246"/>
      <c r="AF823" s="249"/>
      <c r="AG823" s="274"/>
      <c r="AH823" s="327"/>
      <c r="AI823" s="56"/>
      <c r="AJ823" s="56"/>
      <c r="AK823" s="56"/>
      <c r="AL823" s="56"/>
      <c r="AM823" s="56"/>
      <c r="AN823" s="56"/>
      <c r="AO823" s="56"/>
      <c r="AP823" s="56"/>
      <c r="AQ823" s="56"/>
    </row>
    <row r="824" ht="22.5" customHeight="1">
      <c r="B824" s="277"/>
      <c r="D824" s="278"/>
      <c r="E824" s="277"/>
      <c r="H824" s="273"/>
      <c r="I824" s="277"/>
      <c r="L824" s="273"/>
      <c r="M824" s="277"/>
      <c r="N824" s="279"/>
      <c r="O824" s="280"/>
      <c r="P824" s="280"/>
      <c r="Q824" s="281"/>
      <c r="R824" s="282"/>
      <c r="S824" s="280"/>
      <c r="T824" s="280"/>
      <c r="U824" s="281"/>
      <c r="V824" s="282"/>
      <c r="W824" s="280"/>
      <c r="X824" s="280"/>
      <c r="Y824" s="283"/>
      <c r="Z824" s="284"/>
      <c r="AA824" s="273"/>
      <c r="AB824" s="272"/>
      <c r="AF824" s="273"/>
      <c r="AG824" s="285"/>
      <c r="AH824" s="325"/>
      <c r="AI824" s="56"/>
      <c r="AJ824" s="56"/>
      <c r="AK824" s="56"/>
      <c r="AL824" s="56"/>
      <c r="AM824" s="56"/>
      <c r="AN824" s="56"/>
      <c r="AO824" s="56"/>
      <c r="AP824" s="56"/>
      <c r="AQ824" s="56"/>
    </row>
    <row r="825" ht="22.5" customHeight="1">
      <c r="B825" s="253"/>
      <c r="C825" s="254"/>
      <c r="D825" s="287"/>
      <c r="E825" s="253"/>
      <c r="F825" s="254"/>
      <c r="G825" s="254"/>
      <c r="H825" s="256"/>
      <c r="I825" s="253"/>
      <c r="J825" s="254"/>
      <c r="K825" s="254"/>
      <c r="L825" s="256"/>
      <c r="M825" s="253"/>
      <c r="N825" s="288"/>
      <c r="O825" s="289"/>
      <c r="P825" s="289"/>
      <c r="Q825" s="290"/>
      <c r="R825" s="291"/>
      <c r="S825" s="289"/>
      <c r="T825" s="289"/>
      <c r="U825" s="290"/>
      <c r="V825" s="291"/>
      <c r="W825" s="289"/>
      <c r="X825" s="289"/>
      <c r="Y825" s="292"/>
      <c r="Z825" s="293"/>
      <c r="AA825" s="256"/>
      <c r="AB825" s="294"/>
      <c r="AC825" s="254"/>
      <c r="AD825" s="254"/>
      <c r="AE825" s="254"/>
      <c r="AF825" s="256"/>
      <c r="AG825" s="295"/>
      <c r="AH825" s="324"/>
      <c r="AI825" s="56"/>
      <c r="AJ825" s="56"/>
      <c r="AK825" s="56"/>
      <c r="AL825" s="56"/>
      <c r="AM825" s="56"/>
      <c r="AN825" s="56"/>
      <c r="AO825" s="56"/>
      <c r="AP825" s="56"/>
      <c r="AQ825" s="56"/>
    </row>
    <row r="826" ht="22.5" customHeight="1">
      <c r="B826" s="261" t="str">
        <f>IF(ISBLANK(D826), "Missing ID",
IF(CONCATENATE(E826:AG828)="", "Unused",
IF(AND(ISBLANK(E826), ISBLANK(I826)), "Missing Headline and Content",
IF(ISBLANK(M826), "Missing Is True",
IF(AND(M826&lt;&gt;"Yes", M826&lt;&gt;"No"), "Is True must be Yes or No",
IF(AND($AJ$3, NOT(ISBLANK(N826)), NOT(ISNUMBER(N826))), "Changes to Followers for Likes must be a Number",
IF(AND($AK$3, NOT(ISBLANK(O826)), NOT(ISNUMBER(O826))), "Changes to Followers for Disikes must be a Number",
IF(AND($AL$3, NOT(ISBLANK(P826)), NOT(ISNUMBER(P826))), "Changes to Followers for Shares must be a Number",
IF(AND($AM$3, NOT(ISBLANK(Q826)), NOT(ISNUMBER(Q826))), "Changes to Followers for Flags must be a Number",
IF(AND($AJ$3, NOT(ISBLANK(R826)), NOT(ISNUMBER(R826))), "Changes to Credibility for Likes must be a Number",
IF(AND($AK$3, NOT(ISBLANK(S826)), NOT(ISNUMBER(S826))), "Changes to Credibility for Disikes must be a Number",
IF(AND($AL$3, NOT(ISBLANK(T826)), NOT(ISNUMBER(T826))), "Changes to Credibility for Shares must be a Number",
IF(AND($AM$3, NOT(ISBLANK(U826)), NOT(ISNUMBER(U826))), "Changes to Credibility for Flags must be a Number",
IF(AND($AJ$3, NOT(ISBLANK(V826)), NOT(ISNUMBER(V826))), "Number of Likes must be a Number",
IF(AND($AK$3, NOT(ISBLANK(W826)), NOT(ISNUMBER(W826))), "Number of Disikes must be a Number",
IF(AND($AL$3, NOT(ISBLANK(X826)), NOT(ISNUMBER(X826))), "Number of Shares must be a Number",
IF(AND($AM$3, NOT(ISBLANK(Y826)), NOT(ISNUMBER(Y826))), "Number of Flags must be a Number",
IF(AND($AJ$3, NOT(ISBLANK(V826)), V826&lt;0), "Number of Likes cannot be Negative",
IF(AND($AK$3, NOT(ISBLANK(W826)), W826&lt;0), "Number of Disikes cannot be Negative",
IF(AND($AL$3, NOT(ISBLANK(X826)), X826&lt;0), "Number of Shares cannot be Negative",
IF(AND($AM$3, NOT(ISBLANK(Y826)), Y826&lt;0), "Number of Flags cannot be Negative",
IF(AND(CONCATENATE(Z826:AH826)&lt;&gt;"", Z826=""), "Missing 1st Comment Source Name",
IF(AND(CONCATENATE(Z826:AH826)&lt;&gt;"", AB826=""), "Missing 1st Comment Message",
IF(AND($AJ$3, CONCATENATE(Z826:AH826)&lt;&gt;"", AG826=""), "Missing 1st Comment Likes",
IF(AND($AK$3, CONCATENATE(Z826:AH826)&lt;&gt;"", AH826=""), "Missing 1st Comment Dislikes",
IF(AND(CONCATENATE(Z827:AH827)&lt;&gt;"", Z827=""), "Missing 2nd Comment Source Name",
IF(AND(CONCATENATE(Z827:AH827)&lt;&gt;"", AB827=""), "Missing 2nd Comment Message",
IF(AND($AJ$3, CONCATENATE(Z827:AH827)&lt;&gt;"", AG827=""), "Missing 2nd Comment Likes",
IF(AND($AK$3, CONCATENATE(Z827:AH827)&lt;&gt;"", AH827=""), "Missing 2nd Comment Dislikes",
IF(AND(CONCATENATE(Z828:AH828)&lt;&gt;"", Z828=""), "Missing 3rd Comment Source Name",
IF(AND(CONCATENATE(Z828:AH828)&lt;&gt;"", AB828=""), "Missing 3rd Comment Message",
IF(AND($AJ$3, CONCATENATE(Z828:AH828)&lt;&gt;"", AG828=""), "Missing 3rd Comment Likes",
IF(AND($AK$3, CONCATENATE(Z828:AH828)&lt;&gt;"", AH828=""), "Missing 3rd Comment Dislikes", "Valid"
)))))))))))))))))))))))))))))))))</f>
        <v>Unused</v>
      </c>
      <c r="C826" s="246"/>
      <c r="D826" s="297" t="s">
        <v>1499</v>
      </c>
      <c r="E826" s="298"/>
      <c r="F826" s="246"/>
      <c r="G826" s="246"/>
      <c r="H826" s="249"/>
      <c r="I826" s="298"/>
      <c r="J826" s="246"/>
      <c r="K826" s="246"/>
      <c r="L826" s="249"/>
      <c r="M826" s="300"/>
      <c r="N826" s="301"/>
      <c r="O826" s="302"/>
      <c r="P826" s="302"/>
      <c r="Q826" s="303"/>
      <c r="R826" s="304"/>
      <c r="S826" s="302"/>
      <c r="T826" s="302"/>
      <c r="U826" s="303"/>
      <c r="V826" s="304"/>
      <c r="W826" s="302"/>
      <c r="X826" s="302"/>
      <c r="Y826" s="305"/>
      <c r="Z826" s="306"/>
      <c r="AA826" s="249"/>
      <c r="AB826" s="300"/>
      <c r="AC826" s="246"/>
      <c r="AD826" s="246"/>
      <c r="AE826" s="246"/>
      <c r="AF826" s="249"/>
      <c r="AG826" s="307"/>
      <c r="AH826" s="326"/>
      <c r="AI826" s="56"/>
      <c r="AJ826" s="56"/>
      <c r="AK826" s="56"/>
      <c r="AL826" s="56"/>
      <c r="AM826" s="56"/>
      <c r="AN826" s="56"/>
      <c r="AO826" s="56"/>
      <c r="AP826" s="56"/>
      <c r="AQ826" s="56"/>
    </row>
    <row r="827" ht="22.5" customHeight="1">
      <c r="B827" s="277"/>
      <c r="D827" s="309"/>
      <c r="E827" s="277"/>
      <c r="H827" s="273"/>
      <c r="I827" s="277"/>
      <c r="L827" s="273"/>
      <c r="M827" s="277"/>
      <c r="N827" s="279"/>
      <c r="O827" s="280"/>
      <c r="P827" s="280"/>
      <c r="Q827" s="281"/>
      <c r="R827" s="282"/>
      <c r="S827" s="280"/>
      <c r="T827" s="280"/>
      <c r="U827" s="281"/>
      <c r="V827" s="282"/>
      <c r="W827" s="280"/>
      <c r="X827" s="280"/>
      <c r="Y827" s="283"/>
      <c r="Z827" s="310"/>
      <c r="AA827" s="273"/>
      <c r="AB827" s="311"/>
      <c r="AF827" s="273"/>
      <c r="AG827" s="312"/>
      <c r="AH827" s="313"/>
      <c r="AI827" s="56"/>
      <c r="AJ827" s="56"/>
      <c r="AK827" s="56"/>
      <c r="AL827" s="56"/>
      <c r="AM827" s="56"/>
      <c r="AN827" s="56"/>
      <c r="AO827" s="56"/>
      <c r="AP827" s="56"/>
      <c r="AQ827" s="56"/>
    </row>
    <row r="828" ht="22.5" customHeight="1">
      <c r="B828" s="253"/>
      <c r="C828" s="254"/>
      <c r="D828" s="314"/>
      <c r="E828" s="253"/>
      <c r="F828" s="254"/>
      <c r="G828" s="254"/>
      <c r="H828" s="256"/>
      <c r="I828" s="253"/>
      <c r="J828" s="254"/>
      <c r="K828" s="254"/>
      <c r="L828" s="256"/>
      <c r="M828" s="253"/>
      <c r="N828" s="288"/>
      <c r="O828" s="289"/>
      <c r="P828" s="289"/>
      <c r="Q828" s="290"/>
      <c r="R828" s="291"/>
      <c r="S828" s="289"/>
      <c r="T828" s="289"/>
      <c r="U828" s="290"/>
      <c r="V828" s="291"/>
      <c r="W828" s="289"/>
      <c r="X828" s="289"/>
      <c r="Y828" s="292"/>
      <c r="Z828" s="315"/>
      <c r="AA828" s="256"/>
      <c r="AB828" s="316"/>
      <c r="AC828" s="254"/>
      <c r="AD828" s="254"/>
      <c r="AE828" s="254"/>
      <c r="AF828" s="256"/>
      <c r="AG828" s="317"/>
      <c r="AH828" s="318"/>
      <c r="AI828" s="56"/>
      <c r="AJ828" s="56"/>
      <c r="AK828" s="56"/>
      <c r="AL828" s="56"/>
      <c r="AM828" s="56"/>
      <c r="AN828" s="56"/>
      <c r="AO828" s="56"/>
      <c r="AP828" s="56"/>
      <c r="AQ828" s="56"/>
    </row>
    <row r="829" ht="22.5" customHeight="1">
      <c r="B829" s="261" t="str">
        <f>IF(ISBLANK(D829), "Missing ID",
IF(CONCATENATE(E829:AG831)="", "Unused",
IF(AND(ISBLANK(E829), ISBLANK(I829)), "Missing Headline and Content",
IF(ISBLANK(M829), "Missing Is True",
IF(AND(M829&lt;&gt;"Yes", M829&lt;&gt;"No"), "Is True must be Yes or No",
IF(AND($AJ$3, NOT(ISBLANK(N829)), NOT(ISNUMBER(N829))), "Changes to Followers for Likes must be a Number",
IF(AND($AK$3, NOT(ISBLANK(O829)), NOT(ISNUMBER(O829))), "Changes to Followers for Disikes must be a Number",
IF(AND($AL$3, NOT(ISBLANK(P829)), NOT(ISNUMBER(P829))), "Changes to Followers for Shares must be a Number",
IF(AND($AM$3, NOT(ISBLANK(Q829)), NOT(ISNUMBER(Q829))), "Changes to Followers for Flags must be a Number",
IF(AND($AJ$3, NOT(ISBLANK(R829)), NOT(ISNUMBER(R829))), "Changes to Credibility for Likes must be a Number",
IF(AND($AK$3, NOT(ISBLANK(S829)), NOT(ISNUMBER(S829))), "Changes to Credibility for Disikes must be a Number",
IF(AND($AL$3, NOT(ISBLANK(T829)), NOT(ISNUMBER(T829))), "Changes to Credibility for Shares must be a Number",
IF(AND($AM$3, NOT(ISBLANK(U829)), NOT(ISNUMBER(U829))), "Changes to Credibility for Flags must be a Number",
IF(AND($AJ$3, NOT(ISBLANK(V829)), NOT(ISNUMBER(V829))), "Number of Likes must be a Number",
IF(AND($AK$3, NOT(ISBLANK(W829)), NOT(ISNUMBER(W829))), "Number of Disikes must be a Number",
IF(AND($AL$3, NOT(ISBLANK(X829)), NOT(ISNUMBER(X829))), "Number of Shares must be a Number",
IF(AND($AM$3, NOT(ISBLANK(Y829)), NOT(ISNUMBER(Y829))), "Number of Flags must be a Number",
IF(AND($AJ$3, NOT(ISBLANK(V829)), V829&lt;0), "Number of Likes cannot be Negative",
IF(AND($AK$3, NOT(ISBLANK(W829)), W829&lt;0), "Number of Disikes cannot be Negative",
IF(AND($AL$3, NOT(ISBLANK(X829)), X829&lt;0), "Number of Shares cannot be Negative",
IF(AND($AM$3, NOT(ISBLANK(Y829)), Y829&lt;0), "Number of Flags cannot be Negative",
IF(AND(CONCATENATE(Z829:AH829)&lt;&gt;"", Z829=""), "Missing 1st Comment Source Name",
IF(AND(CONCATENATE(Z829:AH829)&lt;&gt;"", AB829=""), "Missing 1st Comment Message",
IF(AND($AJ$3, CONCATENATE(Z829:AH829)&lt;&gt;"", AG829=""), "Missing 1st Comment Likes",
IF(AND($AK$3, CONCATENATE(Z829:AH829)&lt;&gt;"", AH829=""), "Missing 1st Comment Dislikes",
IF(AND(CONCATENATE(Z830:AH830)&lt;&gt;"", Z830=""), "Missing 2nd Comment Source Name",
IF(AND(CONCATENATE(Z830:AH830)&lt;&gt;"", AB830=""), "Missing 2nd Comment Message",
IF(AND($AJ$3, CONCATENATE(Z830:AH830)&lt;&gt;"", AG830=""), "Missing 2nd Comment Likes",
IF(AND($AK$3, CONCATENATE(Z830:AH830)&lt;&gt;"", AH830=""), "Missing 2nd Comment Dislikes",
IF(AND(CONCATENATE(Z831:AH831)&lt;&gt;"", Z831=""), "Missing 3rd Comment Source Name",
IF(AND(CONCATENATE(Z831:AH831)&lt;&gt;"", AB831=""), "Missing 3rd Comment Message",
IF(AND($AJ$3, CONCATENATE(Z831:AH831)&lt;&gt;"", AG831=""), "Missing 3rd Comment Likes",
IF(AND($AK$3, CONCATENATE(Z831:AH831)&lt;&gt;"", AH831=""), "Missing 3rd Comment Dislikes", "Valid"
)))))))))))))))))))))))))))))))))</f>
        <v>Unused</v>
      </c>
      <c r="C829" s="246"/>
      <c r="D829" s="262" t="s">
        <v>1500</v>
      </c>
      <c r="E829" s="263"/>
      <c r="F829" s="246"/>
      <c r="G829" s="246"/>
      <c r="H829" s="249"/>
      <c r="I829" s="263"/>
      <c r="J829" s="246"/>
      <c r="K829" s="246"/>
      <c r="L829" s="249"/>
      <c r="M829" s="265"/>
      <c r="N829" s="319"/>
      <c r="O829" s="320"/>
      <c r="P829" s="320"/>
      <c r="Q829" s="321"/>
      <c r="R829" s="322"/>
      <c r="S829" s="320"/>
      <c r="T829" s="320"/>
      <c r="U829" s="321"/>
      <c r="V829" s="322"/>
      <c r="W829" s="320"/>
      <c r="X829" s="320"/>
      <c r="Y829" s="323"/>
      <c r="Z829" s="271"/>
      <c r="AA829" s="249"/>
      <c r="AB829" s="265"/>
      <c r="AC829" s="246"/>
      <c r="AD829" s="246"/>
      <c r="AE829" s="246"/>
      <c r="AF829" s="249"/>
      <c r="AG829" s="274"/>
      <c r="AH829" s="327"/>
      <c r="AI829" s="56"/>
      <c r="AJ829" s="56"/>
      <c r="AK829" s="56"/>
      <c r="AL829" s="56"/>
      <c r="AM829" s="56"/>
      <c r="AN829" s="56"/>
      <c r="AO829" s="56"/>
      <c r="AP829" s="56"/>
      <c r="AQ829" s="56"/>
    </row>
    <row r="830" ht="22.5" customHeight="1">
      <c r="B830" s="277"/>
      <c r="D830" s="278"/>
      <c r="E830" s="277"/>
      <c r="H830" s="273"/>
      <c r="I830" s="277"/>
      <c r="L830" s="273"/>
      <c r="M830" s="277"/>
      <c r="N830" s="279"/>
      <c r="O830" s="280"/>
      <c r="P830" s="280"/>
      <c r="Q830" s="281"/>
      <c r="R830" s="282"/>
      <c r="S830" s="280"/>
      <c r="T830" s="280"/>
      <c r="U830" s="281"/>
      <c r="V830" s="282"/>
      <c r="W830" s="280"/>
      <c r="X830" s="280"/>
      <c r="Y830" s="283"/>
      <c r="Z830" s="284"/>
      <c r="AA830" s="273"/>
      <c r="AB830" s="272"/>
      <c r="AF830" s="273"/>
      <c r="AG830" s="285"/>
      <c r="AH830" s="325"/>
      <c r="AI830" s="56"/>
      <c r="AJ830" s="56"/>
      <c r="AK830" s="56"/>
      <c r="AL830" s="56"/>
      <c r="AM830" s="56"/>
      <c r="AN830" s="56"/>
      <c r="AO830" s="56"/>
      <c r="AP830" s="56"/>
      <c r="AQ830" s="56"/>
    </row>
    <row r="831" ht="22.5" customHeight="1">
      <c r="B831" s="253"/>
      <c r="C831" s="254"/>
      <c r="D831" s="287"/>
      <c r="E831" s="253"/>
      <c r="F831" s="254"/>
      <c r="G831" s="254"/>
      <c r="H831" s="256"/>
      <c r="I831" s="253"/>
      <c r="J831" s="254"/>
      <c r="K831" s="254"/>
      <c r="L831" s="256"/>
      <c r="M831" s="253"/>
      <c r="N831" s="288"/>
      <c r="O831" s="289"/>
      <c r="P831" s="289"/>
      <c r="Q831" s="290"/>
      <c r="R831" s="291"/>
      <c r="S831" s="289"/>
      <c r="T831" s="289"/>
      <c r="U831" s="290"/>
      <c r="V831" s="291"/>
      <c r="W831" s="289"/>
      <c r="X831" s="289"/>
      <c r="Y831" s="292"/>
      <c r="Z831" s="293"/>
      <c r="AA831" s="256"/>
      <c r="AB831" s="294"/>
      <c r="AC831" s="254"/>
      <c r="AD831" s="254"/>
      <c r="AE831" s="254"/>
      <c r="AF831" s="256"/>
      <c r="AG831" s="295"/>
      <c r="AH831" s="324"/>
      <c r="AI831" s="56"/>
      <c r="AJ831" s="56"/>
      <c r="AK831" s="56"/>
      <c r="AL831" s="56"/>
      <c r="AM831" s="56"/>
      <c r="AN831" s="56"/>
      <c r="AO831" s="56"/>
      <c r="AP831" s="56"/>
      <c r="AQ831" s="56"/>
    </row>
    <row r="832" ht="22.5" customHeight="1">
      <c r="B832" s="261" t="str">
        <f>IF(ISBLANK(D832), "Missing ID",
IF(CONCATENATE(E832:AG834)="", "Unused",
IF(AND(ISBLANK(E832), ISBLANK(I832)), "Missing Headline and Content",
IF(ISBLANK(M832), "Missing Is True",
IF(AND(M832&lt;&gt;"Yes", M832&lt;&gt;"No"), "Is True must be Yes or No",
IF(AND($AJ$3, NOT(ISBLANK(N832)), NOT(ISNUMBER(N832))), "Changes to Followers for Likes must be a Number",
IF(AND($AK$3, NOT(ISBLANK(O832)), NOT(ISNUMBER(O832))), "Changes to Followers for Disikes must be a Number",
IF(AND($AL$3, NOT(ISBLANK(P832)), NOT(ISNUMBER(P832))), "Changes to Followers for Shares must be a Number",
IF(AND($AM$3, NOT(ISBLANK(Q832)), NOT(ISNUMBER(Q832))), "Changes to Followers for Flags must be a Number",
IF(AND($AJ$3, NOT(ISBLANK(R832)), NOT(ISNUMBER(R832))), "Changes to Credibility for Likes must be a Number",
IF(AND($AK$3, NOT(ISBLANK(S832)), NOT(ISNUMBER(S832))), "Changes to Credibility for Disikes must be a Number",
IF(AND($AL$3, NOT(ISBLANK(T832)), NOT(ISNUMBER(T832))), "Changes to Credibility for Shares must be a Number",
IF(AND($AM$3, NOT(ISBLANK(U832)), NOT(ISNUMBER(U832))), "Changes to Credibility for Flags must be a Number",
IF(AND($AJ$3, NOT(ISBLANK(V832)), NOT(ISNUMBER(V832))), "Number of Likes must be a Number",
IF(AND($AK$3, NOT(ISBLANK(W832)), NOT(ISNUMBER(W832))), "Number of Disikes must be a Number",
IF(AND($AL$3, NOT(ISBLANK(X832)), NOT(ISNUMBER(X832))), "Number of Shares must be a Number",
IF(AND($AM$3, NOT(ISBLANK(Y832)), NOT(ISNUMBER(Y832))), "Number of Flags must be a Number",
IF(AND($AJ$3, NOT(ISBLANK(V832)), V832&lt;0), "Number of Likes cannot be Negative",
IF(AND($AK$3, NOT(ISBLANK(W832)), W832&lt;0), "Number of Disikes cannot be Negative",
IF(AND($AL$3, NOT(ISBLANK(X832)), X832&lt;0), "Number of Shares cannot be Negative",
IF(AND($AM$3, NOT(ISBLANK(Y832)), Y832&lt;0), "Number of Flags cannot be Negative",
IF(AND(CONCATENATE(Z832:AH832)&lt;&gt;"", Z832=""), "Missing 1st Comment Source Name",
IF(AND(CONCATENATE(Z832:AH832)&lt;&gt;"", AB832=""), "Missing 1st Comment Message",
IF(AND($AJ$3, CONCATENATE(Z832:AH832)&lt;&gt;"", AG832=""), "Missing 1st Comment Likes",
IF(AND($AK$3, CONCATENATE(Z832:AH832)&lt;&gt;"", AH832=""), "Missing 1st Comment Dislikes",
IF(AND(CONCATENATE(Z833:AH833)&lt;&gt;"", Z833=""), "Missing 2nd Comment Source Name",
IF(AND(CONCATENATE(Z833:AH833)&lt;&gt;"", AB833=""), "Missing 2nd Comment Message",
IF(AND($AJ$3, CONCATENATE(Z833:AH833)&lt;&gt;"", AG833=""), "Missing 2nd Comment Likes",
IF(AND($AK$3, CONCATENATE(Z833:AH833)&lt;&gt;"", AH833=""), "Missing 2nd Comment Dislikes",
IF(AND(CONCATENATE(Z834:AH834)&lt;&gt;"", Z834=""), "Missing 3rd Comment Source Name",
IF(AND(CONCATENATE(Z834:AH834)&lt;&gt;"", AB834=""), "Missing 3rd Comment Message",
IF(AND($AJ$3, CONCATENATE(Z834:AH834)&lt;&gt;"", AG834=""), "Missing 3rd Comment Likes",
IF(AND($AK$3, CONCATENATE(Z834:AH834)&lt;&gt;"", AH834=""), "Missing 3rd Comment Dislikes", "Valid"
)))))))))))))))))))))))))))))))))</f>
        <v>Unused</v>
      </c>
      <c r="C832" s="246"/>
      <c r="D832" s="297" t="s">
        <v>1501</v>
      </c>
      <c r="E832" s="298"/>
      <c r="F832" s="246"/>
      <c r="G832" s="246"/>
      <c r="H832" s="249"/>
      <c r="I832" s="298"/>
      <c r="J832" s="246"/>
      <c r="K832" s="246"/>
      <c r="L832" s="249"/>
      <c r="M832" s="300"/>
      <c r="N832" s="301"/>
      <c r="O832" s="302"/>
      <c r="P832" s="302"/>
      <c r="Q832" s="303"/>
      <c r="R832" s="304"/>
      <c r="S832" s="302"/>
      <c r="T832" s="302"/>
      <c r="U832" s="303"/>
      <c r="V832" s="304"/>
      <c r="W832" s="302"/>
      <c r="X832" s="302"/>
      <c r="Y832" s="305"/>
      <c r="Z832" s="306"/>
      <c r="AA832" s="249"/>
      <c r="AB832" s="300"/>
      <c r="AC832" s="246"/>
      <c r="AD832" s="246"/>
      <c r="AE832" s="246"/>
      <c r="AF832" s="249"/>
      <c r="AG832" s="307"/>
      <c r="AH832" s="326"/>
      <c r="AI832" s="56"/>
      <c r="AJ832" s="56"/>
      <c r="AK832" s="56"/>
      <c r="AL832" s="56"/>
      <c r="AM832" s="56"/>
      <c r="AN832" s="56"/>
      <c r="AO832" s="56"/>
      <c r="AP832" s="56"/>
      <c r="AQ832" s="56"/>
    </row>
    <row r="833" ht="22.5" customHeight="1">
      <c r="B833" s="277"/>
      <c r="D833" s="309"/>
      <c r="E833" s="277"/>
      <c r="H833" s="273"/>
      <c r="I833" s="277"/>
      <c r="L833" s="273"/>
      <c r="M833" s="277"/>
      <c r="N833" s="279"/>
      <c r="O833" s="280"/>
      <c r="P833" s="280"/>
      <c r="Q833" s="281"/>
      <c r="R833" s="282"/>
      <c r="S833" s="280"/>
      <c r="T833" s="280"/>
      <c r="U833" s="281"/>
      <c r="V833" s="282"/>
      <c r="W833" s="280"/>
      <c r="X833" s="280"/>
      <c r="Y833" s="283"/>
      <c r="Z833" s="310"/>
      <c r="AA833" s="273"/>
      <c r="AB833" s="311"/>
      <c r="AF833" s="273"/>
      <c r="AG833" s="312"/>
      <c r="AH833" s="313"/>
      <c r="AI833" s="56"/>
      <c r="AJ833" s="56"/>
      <c r="AK833" s="56"/>
      <c r="AL833" s="56"/>
      <c r="AM833" s="56"/>
      <c r="AN833" s="56"/>
      <c r="AO833" s="56"/>
      <c r="AP833" s="56"/>
      <c r="AQ833" s="56"/>
    </row>
    <row r="834" ht="22.5" customHeight="1">
      <c r="B834" s="253"/>
      <c r="C834" s="254"/>
      <c r="D834" s="314"/>
      <c r="E834" s="253"/>
      <c r="F834" s="254"/>
      <c r="G834" s="254"/>
      <c r="H834" s="256"/>
      <c r="I834" s="253"/>
      <c r="J834" s="254"/>
      <c r="K834" s="254"/>
      <c r="L834" s="256"/>
      <c r="M834" s="253"/>
      <c r="N834" s="288"/>
      <c r="O834" s="289"/>
      <c r="P834" s="289"/>
      <c r="Q834" s="290"/>
      <c r="R834" s="291"/>
      <c r="S834" s="289"/>
      <c r="T834" s="289"/>
      <c r="U834" s="290"/>
      <c r="V834" s="291"/>
      <c r="W834" s="289"/>
      <c r="X834" s="289"/>
      <c r="Y834" s="292"/>
      <c r="Z834" s="315"/>
      <c r="AA834" s="256"/>
      <c r="AB834" s="316"/>
      <c r="AC834" s="254"/>
      <c r="AD834" s="254"/>
      <c r="AE834" s="254"/>
      <c r="AF834" s="256"/>
      <c r="AG834" s="317"/>
      <c r="AH834" s="318"/>
      <c r="AI834" s="56"/>
      <c r="AJ834" s="56"/>
      <c r="AK834" s="56"/>
      <c r="AL834" s="56"/>
      <c r="AM834" s="56"/>
      <c r="AN834" s="56"/>
      <c r="AO834" s="56"/>
      <c r="AP834" s="56"/>
      <c r="AQ834" s="56"/>
    </row>
    <row r="835" ht="22.5" customHeight="1">
      <c r="B835" s="261" t="str">
        <f>IF(ISBLANK(D835), "Missing ID",
IF(CONCATENATE(E835:AG837)="", "Unused",
IF(AND(ISBLANK(E835), ISBLANK(I835)), "Missing Headline and Content",
IF(ISBLANK(M835), "Missing Is True",
IF(AND(M835&lt;&gt;"Yes", M835&lt;&gt;"No"), "Is True must be Yes or No",
IF(AND($AJ$3, NOT(ISBLANK(N835)), NOT(ISNUMBER(N835))), "Changes to Followers for Likes must be a Number",
IF(AND($AK$3, NOT(ISBLANK(O835)), NOT(ISNUMBER(O835))), "Changes to Followers for Disikes must be a Number",
IF(AND($AL$3, NOT(ISBLANK(P835)), NOT(ISNUMBER(P835))), "Changes to Followers for Shares must be a Number",
IF(AND($AM$3, NOT(ISBLANK(Q835)), NOT(ISNUMBER(Q835))), "Changes to Followers for Flags must be a Number",
IF(AND($AJ$3, NOT(ISBLANK(R835)), NOT(ISNUMBER(R835))), "Changes to Credibility for Likes must be a Number",
IF(AND($AK$3, NOT(ISBLANK(S835)), NOT(ISNUMBER(S835))), "Changes to Credibility for Disikes must be a Number",
IF(AND($AL$3, NOT(ISBLANK(T835)), NOT(ISNUMBER(T835))), "Changes to Credibility for Shares must be a Number",
IF(AND($AM$3, NOT(ISBLANK(U835)), NOT(ISNUMBER(U835))), "Changes to Credibility for Flags must be a Number",
IF(AND($AJ$3, NOT(ISBLANK(V835)), NOT(ISNUMBER(V835))), "Number of Likes must be a Number",
IF(AND($AK$3, NOT(ISBLANK(W835)), NOT(ISNUMBER(W835))), "Number of Disikes must be a Number",
IF(AND($AL$3, NOT(ISBLANK(X835)), NOT(ISNUMBER(X835))), "Number of Shares must be a Number",
IF(AND($AM$3, NOT(ISBLANK(Y835)), NOT(ISNUMBER(Y835))), "Number of Flags must be a Number",
IF(AND($AJ$3, NOT(ISBLANK(V835)), V835&lt;0), "Number of Likes cannot be Negative",
IF(AND($AK$3, NOT(ISBLANK(W835)), W835&lt;0), "Number of Disikes cannot be Negative",
IF(AND($AL$3, NOT(ISBLANK(X835)), X835&lt;0), "Number of Shares cannot be Negative",
IF(AND($AM$3, NOT(ISBLANK(Y835)), Y835&lt;0), "Number of Flags cannot be Negative",
IF(AND(CONCATENATE(Z835:AH835)&lt;&gt;"", Z835=""), "Missing 1st Comment Source Name",
IF(AND(CONCATENATE(Z835:AH835)&lt;&gt;"", AB835=""), "Missing 1st Comment Message",
IF(AND($AJ$3, CONCATENATE(Z835:AH835)&lt;&gt;"", AG835=""), "Missing 1st Comment Likes",
IF(AND($AK$3, CONCATENATE(Z835:AH835)&lt;&gt;"", AH835=""), "Missing 1st Comment Dislikes",
IF(AND(CONCATENATE(Z836:AH836)&lt;&gt;"", Z836=""), "Missing 2nd Comment Source Name",
IF(AND(CONCATENATE(Z836:AH836)&lt;&gt;"", AB836=""), "Missing 2nd Comment Message",
IF(AND($AJ$3, CONCATENATE(Z836:AH836)&lt;&gt;"", AG836=""), "Missing 2nd Comment Likes",
IF(AND($AK$3, CONCATENATE(Z836:AH836)&lt;&gt;"", AH836=""), "Missing 2nd Comment Dislikes",
IF(AND(CONCATENATE(Z837:AH837)&lt;&gt;"", Z837=""), "Missing 3rd Comment Source Name",
IF(AND(CONCATENATE(Z837:AH837)&lt;&gt;"", AB837=""), "Missing 3rd Comment Message",
IF(AND($AJ$3, CONCATENATE(Z837:AH837)&lt;&gt;"", AG837=""), "Missing 3rd Comment Likes",
IF(AND($AK$3, CONCATENATE(Z837:AH837)&lt;&gt;"", AH837=""), "Missing 3rd Comment Dislikes", "Valid"
)))))))))))))))))))))))))))))))))</f>
        <v>Unused</v>
      </c>
      <c r="C835" s="246"/>
      <c r="D835" s="262" t="s">
        <v>1502</v>
      </c>
      <c r="E835" s="263"/>
      <c r="F835" s="246"/>
      <c r="G835" s="246"/>
      <c r="H835" s="249"/>
      <c r="I835" s="263"/>
      <c r="J835" s="246"/>
      <c r="K835" s="246"/>
      <c r="L835" s="249"/>
      <c r="M835" s="265"/>
      <c r="N835" s="319"/>
      <c r="O835" s="320"/>
      <c r="P835" s="320"/>
      <c r="Q835" s="321"/>
      <c r="R835" s="322"/>
      <c r="S835" s="320"/>
      <c r="T835" s="320"/>
      <c r="U835" s="321"/>
      <c r="V835" s="322"/>
      <c r="W835" s="320"/>
      <c r="X835" s="320"/>
      <c r="Y835" s="323"/>
      <c r="Z835" s="271"/>
      <c r="AA835" s="249"/>
      <c r="AB835" s="265"/>
      <c r="AC835" s="246"/>
      <c r="AD835" s="246"/>
      <c r="AE835" s="246"/>
      <c r="AF835" s="249"/>
      <c r="AG835" s="274"/>
      <c r="AH835" s="327"/>
      <c r="AI835" s="56"/>
      <c r="AJ835" s="56"/>
      <c r="AK835" s="56"/>
      <c r="AL835" s="56"/>
      <c r="AM835" s="56"/>
      <c r="AN835" s="56"/>
      <c r="AO835" s="56"/>
      <c r="AP835" s="56"/>
      <c r="AQ835" s="56"/>
    </row>
    <row r="836" ht="22.5" customHeight="1">
      <c r="B836" s="277"/>
      <c r="D836" s="278"/>
      <c r="E836" s="277"/>
      <c r="H836" s="273"/>
      <c r="I836" s="277"/>
      <c r="L836" s="273"/>
      <c r="M836" s="277"/>
      <c r="N836" s="279"/>
      <c r="O836" s="280"/>
      <c r="P836" s="280"/>
      <c r="Q836" s="281"/>
      <c r="R836" s="282"/>
      <c r="S836" s="280"/>
      <c r="T836" s="280"/>
      <c r="U836" s="281"/>
      <c r="V836" s="282"/>
      <c r="W836" s="280"/>
      <c r="X836" s="280"/>
      <c r="Y836" s="283"/>
      <c r="Z836" s="284"/>
      <c r="AA836" s="273"/>
      <c r="AB836" s="272"/>
      <c r="AF836" s="273"/>
      <c r="AG836" s="285"/>
      <c r="AH836" s="325"/>
      <c r="AI836" s="56"/>
      <c r="AJ836" s="56"/>
      <c r="AK836" s="56"/>
      <c r="AL836" s="56"/>
      <c r="AM836" s="56"/>
      <c r="AN836" s="56"/>
      <c r="AO836" s="56"/>
      <c r="AP836" s="56"/>
      <c r="AQ836" s="56"/>
    </row>
    <row r="837" ht="22.5" customHeight="1">
      <c r="B837" s="253"/>
      <c r="C837" s="254"/>
      <c r="D837" s="287"/>
      <c r="E837" s="253"/>
      <c r="F837" s="254"/>
      <c r="G837" s="254"/>
      <c r="H837" s="256"/>
      <c r="I837" s="253"/>
      <c r="J837" s="254"/>
      <c r="K837" s="254"/>
      <c r="L837" s="256"/>
      <c r="M837" s="253"/>
      <c r="N837" s="288"/>
      <c r="O837" s="289"/>
      <c r="P837" s="289"/>
      <c r="Q837" s="290"/>
      <c r="R837" s="291"/>
      <c r="S837" s="289"/>
      <c r="T837" s="289"/>
      <c r="U837" s="290"/>
      <c r="V837" s="291"/>
      <c r="W837" s="289"/>
      <c r="X837" s="289"/>
      <c r="Y837" s="292"/>
      <c r="Z837" s="293"/>
      <c r="AA837" s="256"/>
      <c r="AB837" s="294"/>
      <c r="AC837" s="254"/>
      <c r="AD837" s="254"/>
      <c r="AE837" s="254"/>
      <c r="AF837" s="256"/>
      <c r="AG837" s="295"/>
      <c r="AH837" s="324"/>
      <c r="AI837" s="56"/>
      <c r="AJ837" s="56"/>
      <c r="AK837" s="56"/>
      <c r="AL837" s="56"/>
      <c r="AM837" s="56"/>
      <c r="AN837" s="56"/>
      <c r="AO837" s="56"/>
      <c r="AP837" s="56"/>
      <c r="AQ837" s="56"/>
    </row>
    <row r="838" ht="22.5" customHeight="1">
      <c r="B838" s="261" t="str">
        <f>IF(ISBLANK(D838), "Missing ID",
IF(CONCATENATE(E838:AG840)="", "Unused",
IF(AND(ISBLANK(E838), ISBLANK(I838)), "Missing Headline and Content",
IF(ISBLANK(M838), "Missing Is True",
IF(AND(M838&lt;&gt;"Yes", M838&lt;&gt;"No"), "Is True must be Yes or No",
IF(AND($AJ$3, NOT(ISBLANK(N838)), NOT(ISNUMBER(N838))), "Changes to Followers for Likes must be a Number",
IF(AND($AK$3, NOT(ISBLANK(O838)), NOT(ISNUMBER(O838))), "Changes to Followers for Disikes must be a Number",
IF(AND($AL$3, NOT(ISBLANK(P838)), NOT(ISNUMBER(P838))), "Changes to Followers for Shares must be a Number",
IF(AND($AM$3, NOT(ISBLANK(Q838)), NOT(ISNUMBER(Q838))), "Changes to Followers for Flags must be a Number",
IF(AND($AJ$3, NOT(ISBLANK(R838)), NOT(ISNUMBER(R838))), "Changes to Credibility for Likes must be a Number",
IF(AND($AK$3, NOT(ISBLANK(S838)), NOT(ISNUMBER(S838))), "Changes to Credibility for Disikes must be a Number",
IF(AND($AL$3, NOT(ISBLANK(T838)), NOT(ISNUMBER(T838))), "Changes to Credibility for Shares must be a Number",
IF(AND($AM$3, NOT(ISBLANK(U838)), NOT(ISNUMBER(U838))), "Changes to Credibility for Flags must be a Number",
IF(AND($AJ$3, NOT(ISBLANK(V838)), NOT(ISNUMBER(V838))), "Number of Likes must be a Number",
IF(AND($AK$3, NOT(ISBLANK(W838)), NOT(ISNUMBER(W838))), "Number of Disikes must be a Number",
IF(AND($AL$3, NOT(ISBLANK(X838)), NOT(ISNUMBER(X838))), "Number of Shares must be a Number",
IF(AND($AM$3, NOT(ISBLANK(Y838)), NOT(ISNUMBER(Y838))), "Number of Flags must be a Number",
IF(AND($AJ$3, NOT(ISBLANK(V838)), V838&lt;0), "Number of Likes cannot be Negative",
IF(AND($AK$3, NOT(ISBLANK(W838)), W838&lt;0), "Number of Disikes cannot be Negative",
IF(AND($AL$3, NOT(ISBLANK(X838)), X838&lt;0), "Number of Shares cannot be Negative",
IF(AND($AM$3, NOT(ISBLANK(Y838)), Y838&lt;0), "Number of Flags cannot be Negative",
IF(AND(CONCATENATE(Z838:AH838)&lt;&gt;"", Z838=""), "Missing 1st Comment Source Name",
IF(AND(CONCATENATE(Z838:AH838)&lt;&gt;"", AB838=""), "Missing 1st Comment Message",
IF(AND($AJ$3, CONCATENATE(Z838:AH838)&lt;&gt;"", AG838=""), "Missing 1st Comment Likes",
IF(AND($AK$3, CONCATENATE(Z838:AH838)&lt;&gt;"", AH838=""), "Missing 1st Comment Dislikes",
IF(AND(CONCATENATE(Z839:AH839)&lt;&gt;"", Z839=""), "Missing 2nd Comment Source Name",
IF(AND(CONCATENATE(Z839:AH839)&lt;&gt;"", AB839=""), "Missing 2nd Comment Message",
IF(AND($AJ$3, CONCATENATE(Z839:AH839)&lt;&gt;"", AG839=""), "Missing 2nd Comment Likes",
IF(AND($AK$3, CONCATENATE(Z839:AH839)&lt;&gt;"", AH839=""), "Missing 2nd Comment Dislikes",
IF(AND(CONCATENATE(Z840:AH840)&lt;&gt;"", Z840=""), "Missing 3rd Comment Source Name",
IF(AND(CONCATENATE(Z840:AH840)&lt;&gt;"", AB840=""), "Missing 3rd Comment Message",
IF(AND($AJ$3, CONCATENATE(Z840:AH840)&lt;&gt;"", AG840=""), "Missing 3rd Comment Likes",
IF(AND($AK$3, CONCATENATE(Z840:AH840)&lt;&gt;"", AH840=""), "Missing 3rd Comment Dislikes", "Valid"
)))))))))))))))))))))))))))))))))</f>
        <v>Unused</v>
      </c>
      <c r="C838" s="246"/>
      <c r="D838" s="297" t="s">
        <v>1503</v>
      </c>
      <c r="E838" s="298"/>
      <c r="F838" s="246"/>
      <c r="G838" s="246"/>
      <c r="H838" s="249"/>
      <c r="I838" s="298"/>
      <c r="J838" s="246"/>
      <c r="K838" s="246"/>
      <c r="L838" s="249"/>
      <c r="M838" s="300"/>
      <c r="N838" s="301"/>
      <c r="O838" s="302"/>
      <c r="P838" s="302"/>
      <c r="Q838" s="303"/>
      <c r="R838" s="304"/>
      <c r="S838" s="302"/>
      <c r="T838" s="302"/>
      <c r="U838" s="303"/>
      <c r="V838" s="304"/>
      <c r="W838" s="302"/>
      <c r="X838" s="302"/>
      <c r="Y838" s="305"/>
      <c r="Z838" s="306"/>
      <c r="AA838" s="249"/>
      <c r="AB838" s="300"/>
      <c r="AC838" s="246"/>
      <c r="AD838" s="246"/>
      <c r="AE838" s="246"/>
      <c r="AF838" s="249"/>
      <c r="AG838" s="307"/>
      <c r="AH838" s="326"/>
      <c r="AI838" s="56"/>
      <c r="AJ838" s="56"/>
      <c r="AK838" s="56"/>
      <c r="AL838" s="56"/>
      <c r="AM838" s="56"/>
      <c r="AN838" s="56"/>
      <c r="AO838" s="56"/>
      <c r="AP838" s="56"/>
      <c r="AQ838" s="56"/>
    </row>
    <row r="839" ht="22.5" customHeight="1">
      <c r="B839" s="277"/>
      <c r="D839" s="309"/>
      <c r="E839" s="277"/>
      <c r="H839" s="273"/>
      <c r="I839" s="277"/>
      <c r="L839" s="273"/>
      <c r="M839" s="277"/>
      <c r="N839" s="279"/>
      <c r="O839" s="280"/>
      <c r="P839" s="280"/>
      <c r="Q839" s="281"/>
      <c r="R839" s="282"/>
      <c r="S839" s="280"/>
      <c r="T839" s="280"/>
      <c r="U839" s="281"/>
      <c r="V839" s="282"/>
      <c r="W839" s="280"/>
      <c r="X839" s="280"/>
      <c r="Y839" s="283"/>
      <c r="Z839" s="310"/>
      <c r="AA839" s="273"/>
      <c r="AB839" s="311"/>
      <c r="AF839" s="273"/>
      <c r="AG839" s="312"/>
      <c r="AH839" s="313"/>
      <c r="AI839" s="56"/>
      <c r="AJ839" s="56"/>
      <c r="AK839" s="56"/>
      <c r="AL839" s="56"/>
      <c r="AM839" s="56"/>
      <c r="AN839" s="56"/>
      <c r="AO839" s="56"/>
      <c r="AP839" s="56"/>
      <c r="AQ839" s="56"/>
    </row>
    <row r="840" ht="22.5" customHeight="1">
      <c r="B840" s="253"/>
      <c r="C840" s="254"/>
      <c r="D840" s="314"/>
      <c r="E840" s="253"/>
      <c r="F840" s="254"/>
      <c r="G840" s="254"/>
      <c r="H840" s="256"/>
      <c r="I840" s="253"/>
      <c r="J840" s="254"/>
      <c r="K840" s="254"/>
      <c r="L840" s="256"/>
      <c r="M840" s="253"/>
      <c r="N840" s="288"/>
      <c r="O840" s="289"/>
      <c r="P840" s="289"/>
      <c r="Q840" s="290"/>
      <c r="R840" s="291"/>
      <c r="S840" s="289"/>
      <c r="T840" s="289"/>
      <c r="U840" s="290"/>
      <c r="V840" s="291"/>
      <c r="W840" s="289"/>
      <c r="X840" s="289"/>
      <c r="Y840" s="292"/>
      <c r="Z840" s="315"/>
      <c r="AA840" s="256"/>
      <c r="AB840" s="316"/>
      <c r="AC840" s="254"/>
      <c r="AD840" s="254"/>
      <c r="AE840" s="254"/>
      <c r="AF840" s="256"/>
      <c r="AG840" s="317"/>
      <c r="AH840" s="318"/>
      <c r="AI840" s="56"/>
      <c r="AJ840" s="56"/>
      <c r="AK840" s="56"/>
      <c r="AL840" s="56"/>
      <c r="AM840" s="56"/>
      <c r="AN840" s="56"/>
      <c r="AO840" s="56"/>
      <c r="AP840" s="56"/>
      <c r="AQ840" s="56"/>
    </row>
    <row r="841" ht="22.5" customHeight="1">
      <c r="B841" s="261" t="str">
        <f>IF(ISBLANK(D841), "Missing ID",
IF(CONCATENATE(E841:AG843)="", "Unused",
IF(AND(ISBLANK(E841), ISBLANK(I841)), "Missing Headline and Content",
IF(ISBLANK(M841), "Missing Is True",
IF(AND(M841&lt;&gt;"Yes", M841&lt;&gt;"No"), "Is True must be Yes or No",
IF(AND($AJ$3, NOT(ISBLANK(N841)), NOT(ISNUMBER(N841))), "Changes to Followers for Likes must be a Number",
IF(AND($AK$3, NOT(ISBLANK(O841)), NOT(ISNUMBER(O841))), "Changes to Followers for Disikes must be a Number",
IF(AND($AL$3, NOT(ISBLANK(P841)), NOT(ISNUMBER(P841))), "Changes to Followers for Shares must be a Number",
IF(AND($AM$3, NOT(ISBLANK(Q841)), NOT(ISNUMBER(Q841))), "Changes to Followers for Flags must be a Number",
IF(AND($AJ$3, NOT(ISBLANK(R841)), NOT(ISNUMBER(R841))), "Changes to Credibility for Likes must be a Number",
IF(AND($AK$3, NOT(ISBLANK(S841)), NOT(ISNUMBER(S841))), "Changes to Credibility for Disikes must be a Number",
IF(AND($AL$3, NOT(ISBLANK(T841)), NOT(ISNUMBER(T841))), "Changes to Credibility for Shares must be a Number",
IF(AND($AM$3, NOT(ISBLANK(U841)), NOT(ISNUMBER(U841))), "Changes to Credibility for Flags must be a Number",
IF(AND($AJ$3, NOT(ISBLANK(V841)), NOT(ISNUMBER(V841))), "Number of Likes must be a Number",
IF(AND($AK$3, NOT(ISBLANK(W841)), NOT(ISNUMBER(W841))), "Number of Disikes must be a Number",
IF(AND($AL$3, NOT(ISBLANK(X841)), NOT(ISNUMBER(X841))), "Number of Shares must be a Number",
IF(AND($AM$3, NOT(ISBLANK(Y841)), NOT(ISNUMBER(Y841))), "Number of Flags must be a Number",
IF(AND($AJ$3, NOT(ISBLANK(V841)), V841&lt;0), "Number of Likes cannot be Negative",
IF(AND($AK$3, NOT(ISBLANK(W841)), W841&lt;0), "Number of Disikes cannot be Negative",
IF(AND($AL$3, NOT(ISBLANK(X841)), X841&lt;0), "Number of Shares cannot be Negative",
IF(AND($AM$3, NOT(ISBLANK(Y841)), Y841&lt;0), "Number of Flags cannot be Negative",
IF(AND(CONCATENATE(Z841:AH841)&lt;&gt;"", Z841=""), "Missing 1st Comment Source Name",
IF(AND(CONCATENATE(Z841:AH841)&lt;&gt;"", AB841=""), "Missing 1st Comment Message",
IF(AND($AJ$3, CONCATENATE(Z841:AH841)&lt;&gt;"", AG841=""), "Missing 1st Comment Likes",
IF(AND($AK$3, CONCATENATE(Z841:AH841)&lt;&gt;"", AH841=""), "Missing 1st Comment Dislikes",
IF(AND(CONCATENATE(Z842:AH842)&lt;&gt;"", Z842=""), "Missing 2nd Comment Source Name",
IF(AND(CONCATENATE(Z842:AH842)&lt;&gt;"", AB842=""), "Missing 2nd Comment Message",
IF(AND($AJ$3, CONCATENATE(Z842:AH842)&lt;&gt;"", AG842=""), "Missing 2nd Comment Likes",
IF(AND($AK$3, CONCATENATE(Z842:AH842)&lt;&gt;"", AH842=""), "Missing 2nd Comment Dislikes",
IF(AND(CONCATENATE(Z843:AH843)&lt;&gt;"", Z843=""), "Missing 3rd Comment Source Name",
IF(AND(CONCATENATE(Z843:AH843)&lt;&gt;"", AB843=""), "Missing 3rd Comment Message",
IF(AND($AJ$3, CONCATENATE(Z843:AH843)&lt;&gt;"", AG843=""), "Missing 3rd Comment Likes",
IF(AND($AK$3, CONCATENATE(Z843:AH843)&lt;&gt;"", AH843=""), "Missing 3rd Comment Dislikes", "Valid"
)))))))))))))))))))))))))))))))))</f>
        <v>Unused</v>
      </c>
      <c r="C841" s="246"/>
      <c r="D841" s="262" t="s">
        <v>1504</v>
      </c>
      <c r="E841" s="263"/>
      <c r="F841" s="246"/>
      <c r="G841" s="246"/>
      <c r="H841" s="249"/>
      <c r="I841" s="263"/>
      <c r="J841" s="246"/>
      <c r="K841" s="246"/>
      <c r="L841" s="249"/>
      <c r="M841" s="265"/>
      <c r="N841" s="319"/>
      <c r="O841" s="320"/>
      <c r="P841" s="320"/>
      <c r="Q841" s="321"/>
      <c r="R841" s="322"/>
      <c r="S841" s="320"/>
      <c r="T841" s="320"/>
      <c r="U841" s="321"/>
      <c r="V841" s="322"/>
      <c r="W841" s="320"/>
      <c r="X841" s="320"/>
      <c r="Y841" s="323"/>
      <c r="Z841" s="271"/>
      <c r="AA841" s="249"/>
      <c r="AB841" s="265"/>
      <c r="AC841" s="246"/>
      <c r="AD841" s="246"/>
      <c r="AE841" s="246"/>
      <c r="AF841" s="249"/>
      <c r="AG841" s="274"/>
      <c r="AH841" s="327"/>
      <c r="AI841" s="56"/>
      <c r="AJ841" s="56"/>
      <c r="AK841" s="56"/>
      <c r="AL841" s="56"/>
      <c r="AM841" s="56"/>
      <c r="AN841" s="56"/>
      <c r="AO841" s="56"/>
      <c r="AP841" s="56"/>
      <c r="AQ841" s="56"/>
    </row>
    <row r="842" ht="22.5" customHeight="1">
      <c r="B842" s="277"/>
      <c r="D842" s="278"/>
      <c r="E842" s="277"/>
      <c r="H842" s="273"/>
      <c r="I842" s="277"/>
      <c r="L842" s="273"/>
      <c r="M842" s="277"/>
      <c r="N842" s="279"/>
      <c r="O842" s="280"/>
      <c r="P842" s="280"/>
      <c r="Q842" s="281"/>
      <c r="R842" s="282"/>
      <c r="S842" s="280"/>
      <c r="T842" s="280"/>
      <c r="U842" s="281"/>
      <c r="V842" s="282"/>
      <c r="W842" s="280"/>
      <c r="X842" s="280"/>
      <c r="Y842" s="283"/>
      <c r="Z842" s="284"/>
      <c r="AA842" s="273"/>
      <c r="AB842" s="272"/>
      <c r="AF842" s="273"/>
      <c r="AG842" s="285"/>
      <c r="AH842" s="325"/>
      <c r="AI842" s="56"/>
      <c r="AJ842" s="56"/>
      <c r="AK842" s="56"/>
      <c r="AL842" s="56"/>
      <c r="AM842" s="56"/>
      <c r="AN842" s="56"/>
      <c r="AO842" s="56"/>
      <c r="AP842" s="56"/>
      <c r="AQ842" s="56"/>
    </row>
    <row r="843" ht="22.5" customHeight="1">
      <c r="B843" s="253"/>
      <c r="C843" s="254"/>
      <c r="D843" s="287"/>
      <c r="E843" s="253"/>
      <c r="F843" s="254"/>
      <c r="G843" s="254"/>
      <c r="H843" s="256"/>
      <c r="I843" s="253"/>
      <c r="J843" s="254"/>
      <c r="K843" s="254"/>
      <c r="L843" s="256"/>
      <c r="M843" s="253"/>
      <c r="N843" s="288"/>
      <c r="O843" s="289"/>
      <c r="P843" s="289"/>
      <c r="Q843" s="290"/>
      <c r="R843" s="291"/>
      <c r="S843" s="289"/>
      <c r="T843" s="289"/>
      <c r="U843" s="290"/>
      <c r="V843" s="291"/>
      <c r="W843" s="289"/>
      <c r="X843" s="289"/>
      <c r="Y843" s="292"/>
      <c r="Z843" s="293"/>
      <c r="AA843" s="256"/>
      <c r="AB843" s="294"/>
      <c r="AC843" s="254"/>
      <c r="AD843" s="254"/>
      <c r="AE843" s="254"/>
      <c r="AF843" s="256"/>
      <c r="AG843" s="295"/>
      <c r="AH843" s="324"/>
      <c r="AI843" s="56"/>
      <c r="AJ843" s="56"/>
      <c r="AK843" s="56"/>
      <c r="AL843" s="56"/>
      <c r="AM843" s="56"/>
      <c r="AN843" s="56"/>
      <c r="AO843" s="56"/>
      <c r="AP843" s="56"/>
      <c r="AQ843" s="56"/>
    </row>
    <row r="844" ht="22.5" customHeight="1">
      <c r="B844" s="261" t="str">
        <f>IF(ISBLANK(D844), "Missing ID",
IF(CONCATENATE(E844:AG846)="", "Unused",
IF(AND(ISBLANK(E844), ISBLANK(I844)), "Missing Headline and Content",
IF(ISBLANK(M844), "Missing Is True",
IF(AND(M844&lt;&gt;"Yes", M844&lt;&gt;"No"), "Is True must be Yes or No",
IF(AND($AJ$3, NOT(ISBLANK(N844)), NOT(ISNUMBER(N844))), "Changes to Followers for Likes must be a Number",
IF(AND($AK$3, NOT(ISBLANK(O844)), NOT(ISNUMBER(O844))), "Changes to Followers for Disikes must be a Number",
IF(AND($AL$3, NOT(ISBLANK(P844)), NOT(ISNUMBER(P844))), "Changes to Followers for Shares must be a Number",
IF(AND($AM$3, NOT(ISBLANK(Q844)), NOT(ISNUMBER(Q844))), "Changes to Followers for Flags must be a Number",
IF(AND($AJ$3, NOT(ISBLANK(R844)), NOT(ISNUMBER(R844))), "Changes to Credibility for Likes must be a Number",
IF(AND($AK$3, NOT(ISBLANK(S844)), NOT(ISNUMBER(S844))), "Changes to Credibility for Disikes must be a Number",
IF(AND($AL$3, NOT(ISBLANK(T844)), NOT(ISNUMBER(T844))), "Changes to Credibility for Shares must be a Number",
IF(AND($AM$3, NOT(ISBLANK(U844)), NOT(ISNUMBER(U844))), "Changes to Credibility for Flags must be a Number",
IF(AND($AJ$3, NOT(ISBLANK(V844)), NOT(ISNUMBER(V844))), "Number of Likes must be a Number",
IF(AND($AK$3, NOT(ISBLANK(W844)), NOT(ISNUMBER(W844))), "Number of Disikes must be a Number",
IF(AND($AL$3, NOT(ISBLANK(X844)), NOT(ISNUMBER(X844))), "Number of Shares must be a Number",
IF(AND($AM$3, NOT(ISBLANK(Y844)), NOT(ISNUMBER(Y844))), "Number of Flags must be a Number",
IF(AND($AJ$3, NOT(ISBLANK(V844)), V844&lt;0), "Number of Likes cannot be Negative",
IF(AND($AK$3, NOT(ISBLANK(W844)), W844&lt;0), "Number of Disikes cannot be Negative",
IF(AND($AL$3, NOT(ISBLANK(X844)), X844&lt;0), "Number of Shares cannot be Negative",
IF(AND($AM$3, NOT(ISBLANK(Y844)), Y844&lt;0), "Number of Flags cannot be Negative",
IF(AND(CONCATENATE(Z844:AH844)&lt;&gt;"", Z844=""), "Missing 1st Comment Source Name",
IF(AND(CONCATENATE(Z844:AH844)&lt;&gt;"", AB844=""), "Missing 1st Comment Message",
IF(AND($AJ$3, CONCATENATE(Z844:AH844)&lt;&gt;"", AG844=""), "Missing 1st Comment Likes",
IF(AND($AK$3, CONCATENATE(Z844:AH844)&lt;&gt;"", AH844=""), "Missing 1st Comment Dislikes",
IF(AND(CONCATENATE(Z845:AH845)&lt;&gt;"", Z845=""), "Missing 2nd Comment Source Name",
IF(AND(CONCATENATE(Z845:AH845)&lt;&gt;"", AB845=""), "Missing 2nd Comment Message",
IF(AND($AJ$3, CONCATENATE(Z845:AH845)&lt;&gt;"", AG845=""), "Missing 2nd Comment Likes",
IF(AND($AK$3, CONCATENATE(Z845:AH845)&lt;&gt;"", AH845=""), "Missing 2nd Comment Dislikes",
IF(AND(CONCATENATE(Z846:AH846)&lt;&gt;"", Z846=""), "Missing 3rd Comment Source Name",
IF(AND(CONCATENATE(Z846:AH846)&lt;&gt;"", AB846=""), "Missing 3rd Comment Message",
IF(AND($AJ$3, CONCATENATE(Z846:AH846)&lt;&gt;"", AG846=""), "Missing 3rd Comment Likes",
IF(AND($AK$3, CONCATENATE(Z846:AH846)&lt;&gt;"", AH846=""), "Missing 3rd Comment Dislikes", "Valid"
)))))))))))))))))))))))))))))))))</f>
        <v>Unused</v>
      </c>
      <c r="C844" s="246"/>
      <c r="D844" s="297" t="s">
        <v>1505</v>
      </c>
      <c r="E844" s="298"/>
      <c r="F844" s="246"/>
      <c r="G844" s="246"/>
      <c r="H844" s="249"/>
      <c r="I844" s="298"/>
      <c r="J844" s="246"/>
      <c r="K844" s="246"/>
      <c r="L844" s="249"/>
      <c r="M844" s="300"/>
      <c r="N844" s="301"/>
      <c r="O844" s="302"/>
      <c r="P844" s="302"/>
      <c r="Q844" s="303"/>
      <c r="R844" s="304"/>
      <c r="S844" s="302"/>
      <c r="T844" s="302"/>
      <c r="U844" s="303"/>
      <c r="V844" s="304"/>
      <c r="W844" s="302"/>
      <c r="X844" s="302"/>
      <c r="Y844" s="305"/>
      <c r="Z844" s="306"/>
      <c r="AA844" s="249"/>
      <c r="AB844" s="300"/>
      <c r="AC844" s="246"/>
      <c r="AD844" s="246"/>
      <c r="AE844" s="246"/>
      <c r="AF844" s="249"/>
      <c r="AG844" s="307"/>
      <c r="AH844" s="326"/>
      <c r="AI844" s="56"/>
      <c r="AJ844" s="56"/>
      <c r="AK844" s="56"/>
      <c r="AL844" s="56"/>
      <c r="AM844" s="56"/>
      <c r="AN844" s="56"/>
      <c r="AO844" s="56"/>
      <c r="AP844" s="56"/>
      <c r="AQ844" s="56"/>
    </row>
    <row r="845" ht="22.5" customHeight="1">
      <c r="B845" s="277"/>
      <c r="D845" s="309"/>
      <c r="E845" s="277"/>
      <c r="H845" s="273"/>
      <c r="I845" s="277"/>
      <c r="L845" s="273"/>
      <c r="M845" s="277"/>
      <c r="N845" s="279"/>
      <c r="O845" s="280"/>
      <c r="P845" s="280"/>
      <c r="Q845" s="281"/>
      <c r="R845" s="282"/>
      <c r="S845" s="280"/>
      <c r="T845" s="280"/>
      <c r="U845" s="281"/>
      <c r="V845" s="282"/>
      <c r="W845" s="280"/>
      <c r="X845" s="280"/>
      <c r="Y845" s="283"/>
      <c r="Z845" s="310"/>
      <c r="AA845" s="273"/>
      <c r="AB845" s="311"/>
      <c r="AF845" s="273"/>
      <c r="AG845" s="312"/>
      <c r="AH845" s="313"/>
      <c r="AI845" s="56"/>
      <c r="AJ845" s="56"/>
      <c r="AK845" s="56"/>
      <c r="AL845" s="56"/>
      <c r="AM845" s="56"/>
      <c r="AN845" s="56"/>
      <c r="AO845" s="56"/>
      <c r="AP845" s="56"/>
      <c r="AQ845" s="56"/>
    </row>
    <row r="846" ht="22.5" customHeight="1">
      <c r="B846" s="253"/>
      <c r="C846" s="254"/>
      <c r="D846" s="314"/>
      <c r="E846" s="253"/>
      <c r="F846" s="254"/>
      <c r="G846" s="254"/>
      <c r="H846" s="256"/>
      <c r="I846" s="253"/>
      <c r="J846" s="254"/>
      <c r="K846" s="254"/>
      <c r="L846" s="256"/>
      <c r="M846" s="253"/>
      <c r="N846" s="288"/>
      <c r="O846" s="289"/>
      <c r="P846" s="289"/>
      <c r="Q846" s="290"/>
      <c r="R846" s="291"/>
      <c r="S846" s="289"/>
      <c r="T846" s="289"/>
      <c r="U846" s="290"/>
      <c r="V846" s="291"/>
      <c r="W846" s="289"/>
      <c r="X846" s="289"/>
      <c r="Y846" s="292"/>
      <c r="Z846" s="315"/>
      <c r="AA846" s="256"/>
      <c r="AB846" s="316"/>
      <c r="AC846" s="254"/>
      <c r="AD846" s="254"/>
      <c r="AE846" s="254"/>
      <c r="AF846" s="256"/>
      <c r="AG846" s="317"/>
      <c r="AH846" s="318"/>
      <c r="AI846" s="56"/>
      <c r="AJ846" s="56"/>
      <c r="AK846" s="56"/>
      <c r="AL846" s="56"/>
      <c r="AM846" s="56"/>
      <c r="AN846" s="56"/>
      <c r="AO846" s="56"/>
      <c r="AP846" s="56"/>
      <c r="AQ846" s="56"/>
    </row>
    <row r="847" ht="22.5" customHeight="1">
      <c r="B847" s="261" t="str">
        <f>IF(ISBLANK(D847), "Missing ID",
IF(CONCATENATE(E847:AG849)="", "Unused",
IF(AND(ISBLANK(E847), ISBLANK(I847)), "Missing Headline and Content",
IF(ISBLANK(M847), "Missing Is True",
IF(AND(M847&lt;&gt;"Yes", M847&lt;&gt;"No"), "Is True must be Yes or No",
IF(AND($AJ$3, NOT(ISBLANK(N847)), NOT(ISNUMBER(N847))), "Changes to Followers for Likes must be a Number",
IF(AND($AK$3, NOT(ISBLANK(O847)), NOT(ISNUMBER(O847))), "Changes to Followers for Disikes must be a Number",
IF(AND($AL$3, NOT(ISBLANK(P847)), NOT(ISNUMBER(P847))), "Changes to Followers for Shares must be a Number",
IF(AND($AM$3, NOT(ISBLANK(Q847)), NOT(ISNUMBER(Q847))), "Changes to Followers for Flags must be a Number",
IF(AND($AJ$3, NOT(ISBLANK(R847)), NOT(ISNUMBER(R847))), "Changes to Credibility for Likes must be a Number",
IF(AND($AK$3, NOT(ISBLANK(S847)), NOT(ISNUMBER(S847))), "Changes to Credibility for Disikes must be a Number",
IF(AND($AL$3, NOT(ISBLANK(T847)), NOT(ISNUMBER(T847))), "Changes to Credibility for Shares must be a Number",
IF(AND($AM$3, NOT(ISBLANK(U847)), NOT(ISNUMBER(U847))), "Changes to Credibility for Flags must be a Number",
IF(AND($AJ$3, NOT(ISBLANK(V847)), NOT(ISNUMBER(V847))), "Number of Likes must be a Number",
IF(AND($AK$3, NOT(ISBLANK(W847)), NOT(ISNUMBER(W847))), "Number of Disikes must be a Number",
IF(AND($AL$3, NOT(ISBLANK(X847)), NOT(ISNUMBER(X847))), "Number of Shares must be a Number",
IF(AND($AM$3, NOT(ISBLANK(Y847)), NOT(ISNUMBER(Y847))), "Number of Flags must be a Number",
IF(AND($AJ$3, NOT(ISBLANK(V847)), V847&lt;0), "Number of Likes cannot be Negative",
IF(AND($AK$3, NOT(ISBLANK(W847)), W847&lt;0), "Number of Disikes cannot be Negative",
IF(AND($AL$3, NOT(ISBLANK(X847)), X847&lt;0), "Number of Shares cannot be Negative",
IF(AND($AM$3, NOT(ISBLANK(Y847)), Y847&lt;0), "Number of Flags cannot be Negative",
IF(AND(CONCATENATE(Z847:AH847)&lt;&gt;"", Z847=""), "Missing 1st Comment Source Name",
IF(AND(CONCATENATE(Z847:AH847)&lt;&gt;"", AB847=""), "Missing 1st Comment Message",
IF(AND($AJ$3, CONCATENATE(Z847:AH847)&lt;&gt;"", AG847=""), "Missing 1st Comment Likes",
IF(AND($AK$3, CONCATENATE(Z847:AH847)&lt;&gt;"", AH847=""), "Missing 1st Comment Dislikes",
IF(AND(CONCATENATE(Z848:AH848)&lt;&gt;"", Z848=""), "Missing 2nd Comment Source Name",
IF(AND(CONCATENATE(Z848:AH848)&lt;&gt;"", AB848=""), "Missing 2nd Comment Message",
IF(AND($AJ$3, CONCATENATE(Z848:AH848)&lt;&gt;"", AG848=""), "Missing 2nd Comment Likes",
IF(AND($AK$3, CONCATENATE(Z848:AH848)&lt;&gt;"", AH848=""), "Missing 2nd Comment Dislikes",
IF(AND(CONCATENATE(Z849:AH849)&lt;&gt;"", Z849=""), "Missing 3rd Comment Source Name",
IF(AND(CONCATENATE(Z849:AH849)&lt;&gt;"", AB849=""), "Missing 3rd Comment Message",
IF(AND($AJ$3, CONCATENATE(Z849:AH849)&lt;&gt;"", AG849=""), "Missing 3rd Comment Likes",
IF(AND($AK$3, CONCATENATE(Z849:AH849)&lt;&gt;"", AH849=""), "Missing 3rd Comment Dislikes", "Valid"
)))))))))))))))))))))))))))))))))</f>
        <v>Unused</v>
      </c>
      <c r="C847" s="246"/>
      <c r="D847" s="262" t="s">
        <v>1506</v>
      </c>
      <c r="E847" s="263"/>
      <c r="F847" s="246"/>
      <c r="G847" s="246"/>
      <c r="H847" s="249"/>
      <c r="I847" s="263"/>
      <c r="J847" s="246"/>
      <c r="K847" s="246"/>
      <c r="L847" s="249"/>
      <c r="M847" s="265"/>
      <c r="N847" s="319"/>
      <c r="O847" s="320"/>
      <c r="P847" s="320"/>
      <c r="Q847" s="321"/>
      <c r="R847" s="322"/>
      <c r="S847" s="320"/>
      <c r="T847" s="320"/>
      <c r="U847" s="321"/>
      <c r="V847" s="322"/>
      <c r="W847" s="320"/>
      <c r="X847" s="320"/>
      <c r="Y847" s="323"/>
      <c r="Z847" s="271"/>
      <c r="AA847" s="249"/>
      <c r="AB847" s="265"/>
      <c r="AC847" s="246"/>
      <c r="AD847" s="246"/>
      <c r="AE847" s="246"/>
      <c r="AF847" s="249"/>
      <c r="AG847" s="274"/>
      <c r="AH847" s="327"/>
      <c r="AI847" s="56"/>
      <c r="AJ847" s="56"/>
      <c r="AK847" s="56"/>
      <c r="AL847" s="56"/>
      <c r="AM847" s="56"/>
      <c r="AN847" s="56"/>
      <c r="AO847" s="56"/>
      <c r="AP847" s="56"/>
      <c r="AQ847" s="56"/>
    </row>
    <row r="848" ht="22.5" customHeight="1">
      <c r="B848" s="277"/>
      <c r="D848" s="278"/>
      <c r="E848" s="277"/>
      <c r="H848" s="273"/>
      <c r="I848" s="277"/>
      <c r="L848" s="273"/>
      <c r="M848" s="277"/>
      <c r="N848" s="279"/>
      <c r="O848" s="280"/>
      <c r="P848" s="280"/>
      <c r="Q848" s="281"/>
      <c r="R848" s="282"/>
      <c r="S848" s="280"/>
      <c r="T848" s="280"/>
      <c r="U848" s="281"/>
      <c r="V848" s="282"/>
      <c r="W848" s="280"/>
      <c r="X848" s="280"/>
      <c r="Y848" s="283"/>
      <c r="Z848" s="284"/>
      <c r="AA848" s="273"/>
      <c r="AB848" s="272"/>
      <c r="AF848" s="273"/>
      <c r="AG848" s="285"/>
      <c r="AH848" s="325"/>
      <c r="AI848" s="56"/>
      <c r="AJ848" s="56"/>
      <c r="AK848" s="56"/>
      <c r="AL848" s="56"/>
      <c r="AM848" s="56"/>
      <c r="AN848" s="56"/>
      <c r="AO848" s="56"/>
      <c r="AP848" s="56"/>
      <c r="AQ848" s="56"/>
    </row>
    <row r="849" ht="22.5" customHeight="1">
      <c r="B849" s="253"/>
      <c r="C849" s="254"/>
      <c r="D849" s="287"/>
      <c r="E849" s="253"/>
      <c r="F849" s="254"/>
      <c r="G849" s="254"/>
      <c r="H849" s="256"/>
      <c r="I849" s="253"/>
      <c r="J849" s="254"/>
      <c r="K849" s="254"/>
      <c r="L849" s="256"/>
      <c r="M849" s="253"/>
      <c r="N849" s="288"/>
      <c r="O849" s="289"/>
      <c r="P849" s="289"/>
      <c r="Q849" s="290"/>
      <c r="R849" s="291"/>
      <c r="S849" s="289"/>
      <c r="T849" s="289"/>
      <c r="U849" s="290"/>
      <c r="V849" s="291"/>
      <c r="W849" s="289"/>
      <c r="X849" s="289"/>
      <c r="Y849" s="292"/>
      <c r="Z849" s="293"/>
      <c r="AA849" s="256"/>
      <c r="AB849" s="294"/>
      <c r="AC849" s="254"/>
      <c r="AD849" s="254"/>
      <c r="AE849" s="254"/>
      <c r="AF849" s="256"/>
      <c r="AG849" s="295"/>
      <c r="AH849" s="324"/>
      <c r="AI849" s="56"/>
      <c r="AJ849" s="56"/>
      <c r="AK849" s="56"/>
      <c r="AL849" s="56"/>
      <c r="AM849" s="56"/>
      <c r="AN849" s="56"/>
      <c r="AO849" s="56"/>
      <c r="AP849" s="56"/>
      <c r="AQ849" s="56"/>
    </row>
    <row r="850" ht="22.5" customHeight="1">
      <c r="B850" s="261" t="str">
        <f>IF(ISBLANK(D850), "Missing ID",
IF(CONCATENATE(E850:AG852)="", "Unused",
IF(AND(ISBLANK(E850), ISBLANK(I850)), "Missing Headline and Content",
IF(ISBLANK(M850), "Missing Is True",
IF(AND(M850&lt;&gt;"Yes", M850&lt;&gt;"No"), "Is True must be Yes or No",
IF(AND($AJ$3, NOT(ISBLANK(N850)), NOT(ISNUMBER(N850))), "Changes to Followers for Likes must be a Number",
IF(AND($AK$3, NOT(ISBLANK(O850)), NOT(ISNUMBER(O850))), "Changes to Followers for Disikes must be a Number",
IF(AND($AL$3, NOT(ISBLANK(P850)), NOT(ISNUMBER(P850))), "Changes to Followers for Shares must be a Number",
IF(AND($AM$3, NOT(ISBLANK(Q850)), NOT(ISNUMBER(Q850))), "Changes to Followers for Flags must be a Number",
IF(AND($AJ$3, NOT(ISBLANK(R850)), NOT(ISNUMBER(R850))), "Changes to Credibility for Likes must be a Number",
IF(AND($AK$3, NOT(ISBLANK(S850)), NOT(ISNUMBER(S850))), "Changes to Credibility for Disikes must be a Number",
IF(AND($AL$3, NOT(ISBLANK(T850)), NOT(ISNUMBER(T850))), "Changes to Credibility for Shares must be a Number",
IF(AND($AM$3, NOT(ISBLANK(U850)), NOT(ISNUMBER(U850))), "Changes to Credibility for Flags must be a Number",
IF(AND($AJ$3, NOT(ISBLANK(V850)), NOT(ISNUMBER(V850))), "Number of Likes must be a Number",
IF(AND($AK$3, NOT(ISBLANK(W850)), NOT(ISNUMBER(W850))), "Number of Disikes must be a Number",
IF(AND($AL$3, NOT(ISBLANK(X850)), NOT(ISNUMBER(X850))), "Number of Shares must be a Number",
IF(AND($AM$3, NOT(ISBLANK(Y850)), NOT(ISNUMBER(Y850))), "Number of Flags must be a Number",
IF(AND($AJ$3, NOT(ISBLANK(V850)), V850&lt;0), "Number of Likes cannot be Negative",
IF(AND($AK$3, NOT(ISBLANK(W850)), W850&lt;0), "Number of Disikes cannot be Negative",
IF(AND($AL$3, NOT(ISBLANK(X850)), X850&lt;0), "Number of Shares cannot be Negative",
IF(AND($AM$3, NOT(ISBLANK(Y850)), Y850&lt;0), "Number of Flags cannot be Negative",
IF(AND(CONCATENATE(Z850:AH850)&lt;&gt;"", Z850=""), "Missing 1st Comment Source Name",
IF(AND(CONCATENATE(Z850:AH850)&lt;&gt;"", AB850=""), "Missing 1st Comment Message",
IF(AND($AJ$3, CONCATENATE(Z850:AH850)&lt;&gt;"", AG850=""), "Missing 1st Comment Likes",
IF(AND($AK$3, CONCATENATE(Z850:AH850)&lt;&gt;"", AH850=""), "Missing 1st Comment Dislikes",
IF(AND(CONCATENATE(Z851:AH851)&lt;&gt;"", Z851=""), "Missing 2nd Comment Source Name",
IF(AND(CONCATENATE(Z851:AH851)&lt;&gt;"", AB851=""), "Missing 2nd Comment Message",
IF(AND($AJ$3, CONCATENATE(Z851:AH851)&lt;&gt;"", AG851=""), "Missing 2nd Comment Likes",
IF(AND($AK$3, CONCATENATE(Z851:AH851)&lt;&gt;"", AH851=""), "Missing 2nd Comment Dislikes",
IF(AND(CONCATENATE(Z852:AH852)&lt;&gt;"", Z852=""), "Missing 3rd Comment Source Name",
IF(AND(CONCATENATE(Z852:AH852)&lt;&gt;"", AB852=""), "Missing 3rd Comment Message",
IF(AND($AJ$3, CONCATENATE(Z852:AH852)&lt;&gt;"", AG852=""), "Missing 3rd Comment Likes",
IF(AND($AK$3, CONCATENATE(Z852:AH852)&lt;&gt;"", AH852=""), "Missing 3rd Comment Dislikes", "Valid"
)))))))))))))))))))))))))))))))))</f>
        <v>Unused</v>
      </c>
      <c r="C850" s="246"/>
      <c r="D850" s="297" t="s">
        <v>1507</v>
      </c>
      <c r="E850" s="298"/>
      <c r="F850" s="246"/>
      <c r="G850" s="246"/>
      <c r="H850" s="249"/>
      <c r="I850" s="298"/>
      <c r="J850" s="246"/>
      <c r="K850" s="246"/>
      <c r="L850" s="249"/>
      <c r="M850" s="300"/>
      <c r="N850" s="301"/>
      <c r="O850" s="302"/>
      <c r="P850" s="302"/>
      <c r="Q850" s="303"/>
      <c r="R850" s="304"/>
      <c r="S850" s="302"/>
      <c r="T850" s="302"/>
      <c r="U850" s="303"/>
      <c r="V850" s="304"/>
      <c r="W850" s="302"/>
      <c r="X850" s="302"/>
      <c r="Y850" s="305"/>
      <c r="Z850" s="306"/>
      <c r="AA850" s="249"/>
      <c r="AB850" s="300"/>
      <c r="AC850" s="246"/>
      <c r="AD850" s="246"/>
      <c r="AE850" s="246"/>
      <c r="AF850" s="249"/>
      <c r="AG850" s="307"/>
      <c r="AH850" s="326"/>
      <c r="AI850" s="56"/>
      <c r="AJ850" s="56"/>
      <c r="AK850" s="56"/>
      <c r="AL850" s="56"/>
      <c r="AM850" s="56"/>
      <c r="AN850" s="56"/>
      <c r="AO850" s="56"/>
      <c r="AP850" s="56"/>
      <c r="AQ850" s="56"/>
    </row>
    <row r="851" ht="22.5" customHeight="1">
      <c r="B851" s="277"/>
      <c r="D851" s="309"/>
      <c r="E851" s="277"/>
      <c r="H851" s="273"/>
      <c r="I851" s="277"/>
      <c r="L851" s="273"/>
      <c r="M851" s="277"/>
      <c r="N851" s="279"/>
      <c r="O851" s="280"/>
      <c r="P851" s="280"/>
      <c r="Q851" s="281"/>
      <c r="R851" s="282"/>
      <c r="S851" s="280"/>
      <c r="T851" s="280"/>
      <c r="U851" s="281"/>
      <c r="V851" s="282"/>
      <c r="W851" s="280"/>
      <c r="X851" s="280"/>
      <c r="Y851" s="283"/>
      <c r="Z851" s="310"/>
      <c r="AA851" s="273"/>
      <c r="AB851" s="311"/>
      <c r="AF851" s="273"/>
      <c r="AG851" s="312"/>
      <c r="AH851" s="313"/>
      <c r="AI851" s="56"/>
      <c r="AJ851" s="56"/>
      <c r="AK851" s="56"/>
      <c r="AL851" s="56"/>
      <c r="AM851" s="56"/>
      <c r="AN851" s="56"/>
      <c r="AO851" s="56"/>
      <c r="AP851" s="56"/>
      <c r="AQ851" s="56"/>
    </row>
    <row r="852" ht="22.5" customHeight="1">
      <c r="B852" s="253"/>
      <c r="C852" s="254"/>
      <c r="D852" s="314"/>
      <c r="E852" s="253"/>
      <c r="F852" s="254"/>
      <c r="G852" s="254"/>
      <c r="H852" s="256"/>
      <c r="I852" s="253"/>
      <c r="J852" s="254"/>
      <c r="K852" s="254"/>
      <c r="L852" s="256"/>
      <c r="M852" s="253"/>
      <c r="N852" s="288"/>
      <c r="O852" s="289"/>
      <c r="P852" s="289"/>
      <c r="Q852" s="290"/>
      <c r="R852" s="291"/>
      <c r="S852" s="289"/>
      <c r="T852" s="289"/>
      <c r="U852" s="290"/>
      <c r="V852" s="291"/>
      <c r="W852" s="289"/>
      <c r="X852" s="289"/>
      <c r="Y852" s="292"/>
      <c r="Z852" s="315"/>
      <c r="AA852" s="256"/>
      <c r="AB852" s="316"/>
      <c r="AC852" s="254"/>
      <c r="AD852" s="254"/>
      <c r="AE852" s="254"/>
      <c r="AF852" s="256"/>
      <c r="AG852" s="317"/>
      <c r="AH852" s="318"/>
      <c r="AI852" s="56"/>
      <c r="AJ852" s="56"/>
      <c r="AK852" s="56"/>
      <c r="AL852" s="56"/>
      <c r="AM852" s="56"/>
      <c r="AN852" s="56"/>
      <c r="AO852" s="56"/>
      <c r="AP852" s="56"/>
      <c r="AQ852" s="56"/>
    </row>
    <row r="853" ht="22.5" customHeight="1">
      <c r="B853" s="261" t="str">
        <f>IF(ISBLANK(D853), "Missing ID",
IF(CONCATENATE(E853:AG855)="", "Unused",
IF(AND(ISBLANK(E853), ISBLANK(I853)), "Missing Headline and Content",
IF(ISBLANK(M853), "Missing Is True",
IF(AND(M853&lt;&gt;"Yes", M853&lt;&gt;"No"), "Is True must be Yes or No",
IF(AND($AJ$3, NOT(ISBLANK(N853)), NOT(ISNUMBER(N853))), "Changes to Followers for Likes must be a Number",
IF(AND($AK$3, NOT(ISBLANK(O853)), NOT(ISNUMBER(O853))), "Changes to Followers for Disikes must be a Number",
IF(AND($AL$3, NOT(ISBLANK(P853)), NOT(ISNUMBER(P853))), "Changes to Followers for Shares must be a Number",
IF(AND($AM$3, NOT(ISBLANK(Q853)), NOT(ISNUMBER(Q853))), "Changes to Followers for Flags must be a Number",
IF(AND($AJ$3, NOT(ISBLANK(R853)), NOT(ISNUMBER(R853))), "Changes to Credibility for Likes must be a Number",
IF(AND($AK$3, NOT(ISBLANK(S853)), NOT(ISNUMBER(S853))), "Changes to Credibility for Disikes must be a Number",
IF(AND($AL$3, NOT(ISBLANK(T853)), NOT(ISNUMBER(T853))), "Changes to Credibility for Shares must be a Number",
IF(AND($AM$3, NOT(ISBLANK(U853)), NOT(ISNUMBER(U853))), "Changes to Credibility for Flags must be a Number",
IF(AND($AJ$3, NOT(ISBLANK(V853)), NOT(ISNUMBER(V853))), "Number of Likes must be a Number",
IF(AND($AK$3, NOT(ISBLANK(W853)), NOT(ISNUMBER(W853))), "Number of Disikes must be a Number",
IF(AND($AL$3, NOT(ISBLANK(X853)), NOT(ISNUMBER(X853))), "Number of Shares must be a Number",
IF(AND($AM$3, NOT(ISBLANK(Y853)), NOT(ISNUMBER(Y853))), "Number of Flags must be a Number",
IF(AND($AJ$3, NOT(ISBLANK(V853)), V853&lt;0), "Number of Likes cannot be Negative",
IF(AND($AK$3, NOT(ISBLANK(W853)), W853&lt;0), "Number of Disikes cannot be Negative",
IF(AND($AL$3, NOT(ISBLANK(X853)), X853&lt;0), "Number of Shares cannot be Negative",
IF(AND($AM$3, NOT(ISBLANK(Y853)), Y853&lt;0), "Number of Flags cannot be Negative",
IF(AND(CONCATENATE(Z853:AH853)&lt;&gt;"", Z853=""), "Missing 1st Comment Source Name",
IF(AND(CONCATENATE(Z853:AH853)&lt;&gt;"", AB853=""), "Missing 1st Comment Message",
IF(AND($AJ$3, CONCATENATE(Z853:AH853)&lt;&gt;"", AG853=""), "Missing 1st Comment Likes",
IF(AND($AK$3, CONCATENATE(Z853:AH853)&lt;&gt;"", AH853=""), "Missing 1st Comment Dislikes",
IF(AND(CONCATENATE(Z854:AH854)&lt;&gt;"", Z854=""), "Missing 2nd Comment Source Name",
IF(AND(CONCATENATE(Z854:AH854)&lt;&gt;"", AB854=""), "Missing 2nd Comment Message",
IF(AND($AJ$3, CONCATENATE(Z854:AH854)&lt;&gt;"", AG854=""), "Missing 2nd Comment Likes",
IF(AND($AK$3, CONCATENATE(Z854:AH854)&lt;&gt;"", AH854=""), "Missing 2nd Comment Dislikes",
IF(AND(CONCATENATE(Z855:AH855)&lt;&gt;"", Z855=""), "Missing 3rd Comment Source Name",
IF(AND(CONCATENATE(Z855:AH855)&lt;&gt;"", AB855=""), "Missing 3rd Comment Message",
IF(AND($AJ$3, CONCATENATE(Z855:AH855)&lt;&gt;"", AG855=""), "Missing 3rd Comment Likes",
IF(AND($AK$3, CONCATENATE(Z855:AH855)&lt;&gt;"", AH855=""), "Missing 3rd Comment Dislikes", "Valid"
)))))))))))))))))))))))))))))))))</f>
        <v>Unused</v>
      </c>
      <c r="C853" s="246"/>
      <c r="D853" s="262" t="s">
        <v>1508</v>
      </c>
      <c r="E853" s="263"/>
      <c r="F853" s="246"/>
      <c r="G853" s="246"/>
      <c r="H853" s="249"/>
      <c r="I853" s="263"/>
      <c r="J853" s="246"/>
      <c r="K853" s="246"/>
      <c r="L853" s="249"/>
      <c r="M853" s="265"/>
      <c r="N853" s="319"/>
      <c r="O853" s="320"/>
      <c r="P853" s="320"/>
      <c r="Q853" s="321"/>
      <c r="R853" s="322"/>
      <c r="S853" s="320"/>
      <c r="T853" s="320"/>
      <c r="U853" s="321"/>
      <c r="V853" s="322"/>
      <c r="W853" s="320"/>
      <c r="X853" s="320"/>
      <c r="Y853" s="323"/>
      <c r="Z853" s="271"/>
      <c r="AA853" s="249"/>
      <c r="AB853" s="265"/>
      <c r="AC853" s="246"/>
      <c r="AD853" s="246"/>
      <c r="AE853" s="246"/>
      <c r="AF853" s="249"/>
      <c r="AG853" s="274"/>
      <c r="AH853" s="327"/>
      <c r="AI853" s="56"/>
      <c r="AJ853" s="56"/>
      <c r="AK853" s="56"/>
      <c r="AL853" s="56"/>
      <c r="AM853" s="56"/>
      <c r="AN853" s="56"/>
      <c r="AO853" s="56"/>
      <c r="AP853" s="56"/>
      <c r="AQ853" s="56"/>
    </row>
    <row r="854" ht="22.5" customHeight="1">
      <c r="B854" s="277"/>
      <c r="D854" s="278"/>
      <c r="E854" s="277"/>
      <c r="H854" s="273"/>
      <c r="I854" s="277"/>
      <c r="L854" s="273"/>
      <c r="M854" s="277"/>
      <c r="N854" s="279"/>
      <c r="O854" s="280"/>
      <c r="P854" s="280"/>
      <c r="Q854" s="281"/>
      <c r="R854" s="282"/>
      <c r="S854" s="280"/>
      <c r="T854" s="280"/>
      <c r="U854" s="281"/>
      <c r="V854" s="282"/>
      <c r="W854" s="280"/>
      <c r="X854" s="280"/>
      <c r="Y854" s="283"/>
      <c r="Z854" s="284"/>
      <c r="AA854" s="273"/>
      <c r="AB854" s="272"/>
      <c r="AF854" s="273"/>
      <c r="AG854" s="285"/>
      <c r="AH854" s="325"/>
      <c r="AI854" s="56"/>
      <c r="AJ854" s="56"/>
      <c r="AK854" s="56"/>
      <c r="AL854" s="56"/>
      <c r="AM854" s="56"/>
      <c r="AN854" s="56"/>
      <c r="AO854" s="56"/>
      <c r="AP854" s="56"/>
      <c r="AQ854" s="56"/>
    </row>
    <row r="855" ht="22.5" customHeight="1">
      <c r="B855" s="253"/>
      <c r="C855" s="254"/>
      <c r="D855" s="287"/>
      <c r="E855" s="253"/>
      <c r="F855" s="254"/>
      <c r="G855" s="254"/>
      <c r="H855" s="256"/>
      <c r="I855" s="253"/>
      <c r="J855" s="254"/>
      <c r="K855" s="254"/>
      <c r="L855" s="256"/>
      <c r="M855" s="253"/>
      <c r="N855" s="288"/>
      <c r="O855" s="289"/>
      <c r="P855" s="289"/>
      <c r="Q855" s="290"/>
      <c r="R855" s="291"/>
      <c r="S855" s="289"/>
      <c r="T855" s="289"/>
      <c r="U855" s="290"/>
      <c r="V855" s="291"/>
      <c r="W855" s="289"/>
      <c r="X855" s="289"/>
      <c r="Y855" s="292"/>
      <c r="Z855" s="293"/>
      <c r="AA855" s="256"/>
      <c r="AB855" s="294"/>
      <c r="AC855" s="254"/>
      <c r="AD855" s="254"/>
      <c r="AE855" s="254"/>
      <c r="AF855" s="256"/>
      <c r="AG855" s="295"/>
      <c r="AH855" s="324"/>
      <c r="AI855" s="56"/>
      <c r="AJ855" s="56"/>
      <c r="AK855" s="56"/>
      <c r="AL855" s="56"/>
      <c r="AM855" s="56"/>
      <c r="AN855" s="56"/>
      <c r="AO855" s="56"/>
      <c r="AP855" s="56"/>
      <c r="AQ855" s="56"/>
    </row>
    <row r="856" ht="22.5" customHeight="1">
      <c r="B856" s="261" t="str">
        <f>IF(ISBLANK(D856), "Missing ID",
IF(CONCATENATE(E856:AG858)="", "Unused",
IF(AND(ISBLANK(E856), ISBLANK(I856)), "Missing Headline and Content",
IF(ISBLANK(M856), "Missing Is True",
IF(AND(M856&lt;&gt;"Yes", M856&lt;&gt;"No"), "Is True must be Yes or No",
IF(AND($AJ$3, NOT(ISBLANK(N856)), NOT(ISNUMBER(N856))), "Changes to Followers for Likes must be a Number",
IF(AND($AK$3, NOT(ISBLANK(O856)), NOT(ISNUMBER(O856))), "Changes to Followers for Disikes must be a Number",
IF(AND($AL$3, NOT(ISBLANK(P856)), NOT(ISNUMBER(P856))), "Changes to Followers for Shares must be a Number",
IF(AND($AM$3, NOT(ISBLANK(Q856)), NOT(ISNUMBER(Q856))), "Changes to Followers for Flags must be a Number",
IF(AND($AJ$3, NOT(ISBLANK(R856)), NOT(ISNUMBER(R856))), "Changes to Credibility for Likes must be a Number",
IF(AND($AK$3, NOT(ISBLANK(S856)), NOT(ISNUMBER(S856))), "Changes to Credibility for Disikes must be a Number",
IF(AND($AL$3, NOT(ISBLANK(T856)), NOT(ISNUMBER(T856))), "Changes to Credibility for Shares must be a Number",
IF(AND($AM$3, NOT(ISBLANK(U856)), NOT(ISNUMBER(U856))), "Changes to Credibility for Flags must be a Number",
IF(AND($AJ$3, NOT(ISBLANK(V856)), NOT(ISNUMBER(V856))), "Number of Likes must be a Number",
IF(AND($AK$3, NOT(ISBLANK(W856)), NOT(ISNUMBER(W856))), "Number of Disikes must be a Number",
IF(AND($AL$3, NOT(ISBLANK(X856)), NOT(ISNUMBER(X856))), "Number of Shares must be a Number",
IF(AND($AM$3, NOT(ISBLANK(Y856)), NOT(ISNUMBER(Y856))), "Number of Flags must be a Number",
IF(AND($AJ$3, NOT(ISBLANK(V856)), V856&lt;0), "Number of Likes cannot be Negative",
IF(AND($AK$3, NOT(ISBLANK(W856)), W856&lt;0), "Number of Disikes cannot be Negative",
IF(AND($AL$3, NOT(ISBLANK(X856)), X856&lt;0), "Number of Shares cannot be Negative",
IF(AND($AM$3, NOT(ISBLANK(Y856)), Y856&lt;0), "Number of Flags cannot be Negative",
IF(AND(CONCATENATE(Z856:AH856)&lt;&gt;"", Z856=""), "Missing 1st Comment Source Name",
IF(AND(CONCATENATE(Z856:AH856)&lt;&gt;"", AB856=""), "Missing 1st Comment Message",
IF(AND($AJ$3, CONCATENATE(Z856:AH856)&lt;&gt;"", AG856=""), "Missing 1st Comment Likes",
IF(AND($AK$3, CONCATENATE(Z856:AH856)&lt;&gt;"", AH856=""), "Missing 1st Comment Dislikes",
IF(AND(CONCATENATE(Z857:AH857)&lt;&gt;"", Z857=""), "Missing 2nd Comment Source Name",
IF(AND(CONCATENATE(Z857:AH857)&lt;&gt;"", AB857=""), "Missing 2nd Comment Message",
IF(AND($AJ$3, CONCATENATE(Z857:AH857)&lt;&gt;"", AG857=""), "Missing 2nd Comment Likes",
IF(AND($AK$3, CONCATENATE(Z857:AH857)&lt;&gt;"", AH857=""), "Missing 2nd Comment Dislikes",
IF(AND(CONCATENATE(Z858:AH858)&lt;&gt;"", Z858=""), "Missing 3rd Comment Source Name",
IF(AND(CONCATENATE(Z858:AH858)&lt;&gt;"", AB858=""), "Missing 3rd Comment Message",
IF(AND($AJ$3, CONCATENATE(Z858:AH858)&lt;&gt;"", AG858=""), "Missing 3rd Comment Likes",
IF(AND($AK$3, CONCATENATE(Z858:AH858)&lt;&gt;"", AH858=""), "Missing 3rd Comment Dislikes", "Valid"
)))))))))))))))))))))))))))))))))</f>
        <v>Unused</v>
      </c>
      <c r="C856" s="246"/>
      <c r="D856" s="297" t="s">
        <v>1509</v>
      </c>
      <c r="E856" s="298"/>
      <c r="F856" s="246"/>
      <c r="G856" s="246"/>
      <c r="H856" s="249"/>
      <c r="I856" s="298"/>
      <c r="J856" s="246"/>
      <c r="K856" s="246"/>
      <c r="L856" s="249"/>
      <c r="M856" s="300"/>
      <c r="N856" s="301"/>
      <c r="O856" s="302"/>
      <c r="P856" s="302"/>
      <c r="Q856" s="303"/>
      <c r="R856" s="304"/>
      <c r="S856" s="302"/>
      <c r="T856" s="302"/>
      <c r="U856" s="303"/>
      <c r="V856" s="304"/>
      <c r="W856" s="302"/>
      <c r="X856" s="302"/>
      <c r="Y856" s="305"/>
      <c r="Z856" s="306"/>
      <c r="AA856" s="249"/>
      <c r="AB856" s="300"/>
      <c r="AC856" s="246"/>
      <c r="AD856" s="246"/>
      <c r="AE856" s="246"/>
      <c r="AF856" s="249"/>
      <c r="AG856" s="307"/>
      <c r="AH856" s="326"/>
      <c r="AI856" s="56"/>
      <c r="AJ856" s="56"/>
      <c r="AK856" s="56"/>
      <c r="AL856" s="56"/>
      <c r="AM856" s="56"/>
      <c r="AN856" s="56"/>
      <c r="AO856" s="56"/>
      <c r="AP856" s="56"/>
      <c r="AQ856" s="56"/>
    </row>
    <row r="857" ht="22.5" customHeight="1">
      <c r="B857" s="277"/>
      <c r="D857" s="309"/>
      <c r="E857" s="277"/>
      <c r="H857" s="273"/>
      <c r="I857" s="277"/>
      <c r="L857" s="273"/>
      <c r="M857" s="277"/>
      <c r="N857" s="279"/>
      <c r="O857" s="280"/>
      <c r="P857" s="280"/>
      <c r="Q857" s="281"/>
      <c r="R857" s="282"/>
      <c r="S857" s="280"/>
      <c r="T857" s="280"/>
      <c r="U857" s="281"/>
      <c r="V857" s="282"/>
      <c r="W857" s="280"/>
      <c r="X857" s="280"/>
      <c r="Y857" s="283"/>
      <c r="Z857" s="310"/>
      <c r="AA857" s="273"/>
      <c r="AB857" s="311"/>
      <c r="AF857" s="273"/>
      <c r="AG857" s="312"/>
      <c r="AH857" s="313"/>
      <c r="AI857" s="56"/>
      <c r="AJ857" s="56"/>
      <c r="AK857" s="56"/>
      <c r="AL857" s="56"/>
      <c r="AM857" s="56"/>
      <c r="AN857" s="56"/>
      <c r="AO857" s="56"/>
      <c r="AP857" s="56"/>
      <c r="AQ857" s="56"/>
    </row>
    <row r="858" ht="22.5" customHeight="1">
      <c r="B858" s="253"/>
      <c r="C858" s="254"/>
      <c r="D858" s="314"/>
      <c r="E858" s="253"/>
      <c r="F858" s="254"/>
      <c r="G858" s="254"/>
      <c r="H858" s="256"/>
      <c r="I858" s="253"/>
      <c r="J858" s="254"/>
      <c r="K858" s="254"/>
      <c r="L858" s="256"/>
      <c r="M858" s="253"/>
      <c r="N858" s="288"/>
      <c r="O858" s="289"/>
      <c r="P858" s="289"/>
      <c r="Q858" s="290"/>
      <c r="R858" s="291"/>
      <c r="S858" s="289"/>
      <c r="T858" s="289"/>
      <c r="U858" s="290"/>
      <c r="V858" s="291"/>
      <c r="W858" s="289"/>
      <c r="X858" s="289"/>
      <c r="Y858" s="292"/>
      <c r="Z858" s="315"/>
      <c r="AA858" s="256"/>
      <c r="AB858" s="316"/>
      <c r="AC858" s="254"/>
      <c r="AD858" s="254"/>
      <c r="AE858" s="254"/>
      <c r="AF858" s="256"/>
      <c r="AG858" s="317"/>
      <c r="AH858" s="318"/>
      <c r="AI858" s="56"/>
      <c r="AJ858" s="56"/>
      <c r="AK858" s="56"/>
      <c r="AL858" s="56"/>
      <c r="AM858" s="56"/>
      <c r="AN858" s="56"/>
      <c r="AO858" s="56"/>
      <c r="AP858" s="56"/>
      <c r="AQ858" s="56"/>
    </row>
    <row r="859" ht="22.5" customHeight="1">
      <c r="B859" s="261" t="str">
        <f>IF(ISBLANK(D859), "Missing ID",
IF(CONCATENATE(E859:AG861)="", "Unused",
IF(AND(ISBLANK(E859), ISBLANK(I859)), "Missing Headline and Content",
IF(ISBLANK(M859), "Missing Is True",
IF(AND(M859&lt;&gt;"Yes", M859&lt;&gt;"No"), "Is True must be Yes or No",
IF(AND($AJ$3, NOT(ISBLANK(N859)), NOT(ISNUMBER(N859))), "Changes to Followers for Likes must be a Number",
IF(AND($AK$3, NOT(ISBLANK(O859)), NOT(ISNUMBER(O859))), "Changes to Followers for Disikes must be a Number",
IF(AND($AL$3, NOT(ISBLANK(P859)), NOT(ISNUMBER(P859))), "Changes to Followers for Shares must be a Number",
IF(AND($AM$3, NOT(ISBLANK(Q859)), NOT(ISNUMBER(Q859))), "Changes to Followers for Flags must be a Number",
IF(AND($AJ$3, NOT(ISBLANK(R859)), NOT(ISNUMBER(R859))), "Changes to Credibility for Likes must be a Number",
IF(AND($AK$3, NOT(ISBLANK(S859)), NOT(ISNUMBER(S859))), "Changes to Credibility for Disikes must be a Number",
IF(AND($AL$3, NOT(ISBLANK(T859)), NOT(ISNUMBER(T859))), "Changes to Credibility for Shares must be a Number",
IF(AND($AM$3, NOT(ISBLANK(U859)), NOT(ISNUMBER(U859))), "Changes to Credibility for Flags must be a Number",
IF(AND($AJ$3, NOT(ISBLANK(V859)), NOT(ISNUMBER(V859))), "Number of Likes must be a Number",
IF(AND($AK$3, NOT(ISBLANK(W859)), NOT(ISNUMBER(W859))), "Number of Disikes must be a Number",
IF(AND($AL$3, NOT(ISBLANK(X859)), NOT(ISNUMBER(X859))), "Number of Shares must be a Number",
IF(AND($AM$3, NOT(ISBLANK(Y859)), NOT(ISNUMBER(Y859))), "Number of Flags must be a Number",
IF(AND($AJ$3, NOT(ISBLANK(V859)), V859&lt;0), "Number of Likes cannot be Negative",
IF(AND($AK$3, NOT(ISBLANK(W859)), W859&lt;0), "Number of Disikes cannot be Negative",
IF(AND($AL$3, NOT(ISBLANK(X859)), X859&lt;0), "Number of Shares cannot be Negative",
IF(AND($AM$3, NOT(ISBLANK(Y859)), Y859&lt;0), "Number of Flags cannot be Negative",
IF(AND(CONCATENATE(Z859:AH859)&lt;&gt;"", Z859=""), "Missing 1st Comment Source Name",
IF(AND(CONCATENATE(Z859:AH859)&lt;&gt;"", AB859=""), "Missing 1st Comment Message",
IF(AND($AJ$3, CONCATENATE(Z859:AH859)&lt;&gt;"", AG859=""), "Missing 1st Comment Likes",
IF(AND($AK$3, CONCATENATE(Z859:AH859)&lt;&gt;"", AH859=""), "Missing 1st Comment Dislikes",
IF(AND(CONCATENATE(Z860:AH860)&lt;&gt;"", Z860=""), "Missing 2nd Comment Source Name",
IF(AND(CONCATENATE(Z860:AH860)&lt;&gt;"", AB860=""), "Missing 2nd Comment Message",
IF(AND($AJ$3, CONCATENATE(Z860:AH860)&lt;&gt;"", AG860=""), "Missing 2nd Comment Likes",
IF(AND($AK$3, CONCATENATE(Z860:AH860)&lt;&gt;"", AH860=""), "Missing 2nd Comment Dislikes",
IF(AND(CONCATENATE(Z861:AH861)&lt;&gt;"", Z861=""), "Missing 3rd Comment Source Name",
IF(AND(CONCATENATE(Z861:AH861)&lt;&gt;"", AB861=""), "Missing 3rd Comment Message",
IF(AND($AJ$3, CONCATENATE(Z861:AH861)&lt;&gt;"", AG861=""), "Missing 3rd Comment Likes",
IF(AND($AK$3, CONCATENATE(Z861:AH861)&lt;&gt;"", AH861=""), "Missing 3rd Comment Dislikes", "Valid"
)))))))))))))))))))))))))))))))))</f>
        <v>Unused</v>
      </c>
      <c r="C859" s="246"/>
      <c r="D859" s="262" t="s">
        <v>1510</v>
      </c>
      <c r="E859" s="263"/>
      <c r="F859" s="246"/>
      <c r="G859" s="246"/>
      <c r="H859" s="249"/>
      <c r="I859" s="263"/>
      <c r="J859" s="246"/>
      <c r="K859" s="246"/>
      <c r="L859" s="249"/>
      <c r="M859" s="265"/>
      <c r="N859" s="319"/>
      <c r="O859" s="320"/>
      <c r="P859" s="320"/>
      <c r="Q859" s="321"/>
      <c r="R859" s="322"/>
      <c r="S859" s="320"/>
      <c r="T859" s="320"/>
      <c r="U859" s="321"/>
      <c r="V859" s="322"/>
      <c r="W859" s="320"/>
      <c r="X859" s="320"/>
      <c r="Y859" s="323"/>
      <c r="Z859" s="271"/>
      <c r="AA859" s="249"/>
      <c r="AB859" s="265"/>
      <c r="AC859" s="246"/>
      <c r="AD859" s="246"/>
      <c r="AE859" s="246"/>
      <c r="AF859" s="249"/>
      <c r="AG859" s="274"/>
      <c r="AH859" s="327"/>
      <c r="AI859" s="56"/>
      <c r="AJ859" s="56"/>
      <c r="AK859" s="56"/>
      <c r="AL859" s="56"/>
      <c r="AM859" s="56"/>
      <c r="AN859" s="56"/>
      <c r="AO859" s="56"/>
      <c r="AP859" s="56"/>
      <c r="AQ859" s="56"/>
    </row>
    <row r="860" ht="22.5" customHeight="1">
      <c r="B860" s="277"/>
      <c r="D860" s="278"/>
      <c r="E860" s="277"/>
      <c r="H860" s="273"/>
      <c r="I860" s="277"/>
      <c r="L860" s="273"/>
      <c r="M860" s="277"/>
      <c r="N860" s="279"/>
      <c r="O860" s="280"/>
      <c r="P860" s="280"/>
      <c r="Q860" s="281"/>
      <c r="R860" s="282"/>
      <c r="S860" s="280"/>
      <c r="T860" s="280"/>
      <c r="U860" s="281"/>
      <c r="V860" s="282"/>
      <c r="W860" s="280"/>
      <c r="X860" s="280"/>
      <c r="Y860" s="283"/>
      <c r="Z860" s="284"/>
      <c r="AA860" s="273"/>
      <c r="AB860" s="272"/>
      <c r="AF860" s="273"/>
      <c r="AG860" s="285"/>
      <c r="AH860" s="325"/>
      <c r="AI860" s="56"/>
      <c r="AJ860" s="56"/>
      <c r="AK860" s="56"/>
      <c r="AL860" s="56"/>
      <c r="AM860" s="56"/>
      <c r="AN860" s="56"/>
      <c r="AO860" s="56"/>
      <c r="AP860" s="56"/>
      <c r="AQ860" s="56"/>
    </row>
    <row r="861" ht="22.5" customHeight="1">
      <c r="B861" s="253"/>
      <c r="C861" s="254"/>
      <c r="D861" s="287"/>
      <c r="E861" s="253"/>
      <c r="F861" s="254"/>
      <c r="G861" s="254"/>
      <c r="H861" s="256"/>
      <c r="I861" s="253"/>
      <c r="J861" s="254"/>
      <c r="K861" s="254"/>
      <c r="L861" s="256"/>
      <c r="M861" s="253"/>
      <c r="N861" s="288"/>
      <c r="O861" s="289"/>
      <c r="P861" s="289"/>
      <c r="Q861" s="290"/>
      <c r="R861" s="291"/>
      <c r="S861" s="289"/>
      <c r="T861" s="289"/>
      <c r="U861" s="290"/>
      <c r="V861" s="291"/>
      <c r="W861" s="289"/>
      <c r="X861" s="289"/>
      <c r="Y861" s="292"/>
      <c r="Z861" s="293"/>
      <c r="AA861" s="256"/>
      <c r="AB861" s="294"/>
      <c r="AC861" s="254"/>
      <c r="AD861" s="254"/>
      <c r="AE861" s="254"/>
      <c r="AF861" s="256"/>
      <c r="AG861" s="295"/>
      <c r="AH861" s="324"/>
      <c r="AI861" s="56"/>
      <c r="AJ861" s="56"/>
      <c r="AK861" s="56"/>
      <c r="AL861" s="56"/>
      <c r="AM861" s="56"/>
      <c r="AN861" s="56"/>
      <c r="AO861" s="56"/>
      <c r="AP861" s="56"/>
      <c r="AQ861" s="56"/>
    </row>
    <row r="862" ht="22.5" customHeight="1">
      <c r="B862" s="261" t="str">
        <f>IF(ISBLANK(D862), "Missing ID",
IF(CONCATENATE(E862:AG864)="", "Unused",
IF(AND(ISBLANK(E862), ISBLANK(I862)), "Missing Headline and Content",
IF(ISBLANK(M862), "Missing Is True",
IF(AND(M862&lt;&gt;"Yes", M862&lt;&gt;"No"), "Is True must be Yes or No",
IF(AND($AJ$3, NOT(ISBLANK(N862)), NOT(ISNUMBER(N862))), "Changes to Followers for Likes must be a Number",
IF(AND($AK$3, NOT(ISBLANK(O862)), NOT(ISNUMBER(O862))), "Changes to Followers for Disikes must be a Number",
IF(AND($AL$3, NOT(ISBLANK(P862)), NOT(ISNUMBER(P862))), "Changes to Followers for Shares must be a Number",
IF(AND($AM$3, NOT(ISBLANK(Q862)), NOT(ISNUMBER(Q862))), "Changes to Followers for Flags must be a Number",
IF(AND($AJ$3, NOT(ISBLANK(R862)), NOT(ISNUMBER(R862))), "Changes to Credibility for Likes must be a Number",
IF(AND($AK$3, NOT(ISBLANK(S862)), NOT(ISNUMBER(S862))), "Changes to Credibility for Disikes must be a Number",
IF(AND($AL$3, NOT(ISBLANK(T862)), NOT(ISNUMBER(T862))), "Changes to Credibility for Shares must be a Number",
IF(AND($AM$3, NOT(ISBLANK(U862)), NOT(ISNUMBER(U862))), "Changes to Credibility for Flags must be a Number",
IF(AND($AJ$3, NOT(ISBLANK(V862)), NOT(ISNUMBER(V862))), "Number of Likes must be a Number",
IF(AND($AK$3, NOT(ISBLANK(W862)), NOT(ISNUMBER(W862))), "Number of Disikes must be a Number",
IF(AND($AL$3, NOT(ISBLANK(X862)), NOT(ISNUMBER(X862))), "Number of Shares must be a Number",
IF(AND($AM$3, NOT(ISBLANK(Y862)), NOT(ISNUMBER(Y862))), "Number of Flags must be a Number",
IF(AND($AJ$3, NOT(ISBLANK(V862)), V862&lt;0), "Number of Likes cannot be Negative",
IF(AND($AK$3, NOT(ISBLANK(W862)), W862&lt;0), "Number of Disikes cannot be Negative",
IF(AND($AL$3, NOT(ISBLANK(X862)), X862&lt;0), "Number of Shares cannot be Negative",
IF(AND($AM$3, NOT(ISBLANK(Y862)), Y862&lt;0), "Number of Flags cannot be Negative",
IF(AND(CONCATENATE(Z862:AH862)&lt;&gt;"", Z862=""), "Missing 1st Comment Source Name",
IF(AND(CONCATENATE(Z862:AH862)&lt;&gt;"", AB862=""), "Missing 1st Comment Message",
IF(AND($AJ$3, CONCATENATE(Z862:AH862)&lt;&gt;"", AG862=""), "Missing 1st Comment Likes",
IF(AND($AK$3, CONCATENATE(Z862:AH862)&lt;&gt;"", AH862=""), "Missing 1st Comment Dislikes",
IF(AND(CONCATENATE(Z863:AH863)&lt;&gt;"", Z863=""), "Missing 2nd Comment Source Name",
IF(AND(CONCATENATE(Z863:AH863)&lt;&gt;"", AB863=""), "Missing 2nd Comment Message",
IF(AND($AJ$3, CONCATENATE(Z863:AH863)&lt;&gt;"", AG863=""), "Missing 2nd Comment Likes",
IF(AND($AK$3, CONCATENATE(Z863:AH863)&lt;&gt;"", AH863=""), "Missing 2nd Comment Dislikes",
IF(AND(CONCATENATE(Z864:AH864)&lt;&gt;"", Z864=""), "Missing 3rd Comment Source Name",
IF(AND(CONCATENATE(Z864:AH864)&lt;&gt;"", AB864=""), "Missing 3rd Comment Message",
IF(AND($AJ$3, CONCATENATE(Z864:AH864)&lt;&gt;"", AG864=""), "Missing 3rd Comment Likes",
IF(AND($AK$3, CONCATENATE(Z864:AH864)&lt;&gt;"", AH864=""), "Missing 3rd Comment Dislikes", "Valid"
)))))))))))))))))))))))))))))))))</f>
        <v>Unused</v>
      </c>
      <c r="C862" s="246"/>
      <c r="D862" s="297" t="s">
        <v>1511</v>
      </c>
      <c r="E862" s="298"/>
      <c r="F862" s="246"/>
      <c r="G862" s="246"/>
      <c r="H862" s="249"/>
      <c r="I862" s="298"/>
      <c r="J862" s="246"/>
      <c r="K862" s="246"/>
      <c r="L862" s="249"/>
      <c r="M862" s="300"/>
      <c r="N862" s="301"/>
      <c r="O862" s="302"/>
      <c r="P862" s="302"/>
      <c r="Q862" s="303"/>
      <c r="R862" s="304"/>
      <c r="S862" s="302"/>
      <c r="T862" s="302"/>
      <c r="U862" s="303"/>
      <c r="V862" s="304"/>
      <c r="W862" s="302"/>
      <c r="X862" s="302"/>
      <c r="Y862" s="305"/>
      <c r="Z862" s="306"/>
      <c r="AA862" s="249"/>
      <c r="AB862" s="300"/>
      <c r="AC862" s="246"/>
      <c r="AD862" s="246"/>
      <c r="AE862" s="246"/>
      <c r="AF862" s="249"/>
      <c r="AG862" s="307"/>
      <c r="AH862" s="326"/>
      <c r="AI862" s="56"/>
      <c r="AJ862" s="56"/>
      <c r="AK862" s="56"/>
      <c r="AL862" s="56"/>
      <c r="AM862" s="56"/>
      <c r="AN862" s="56"/>
      <c r="AO862" s="56"/>
      <c r="AP862" s="56"/>
      <c r="AQ862" s="56"/>
    </row>
    <row r="863" ht="22.5" customHeight="1">
      <c r="B863" s="277"/>
      <c r="D863" s="309"/>
      <c r="E863" s="277"/>
      <c r="H863" s="273"/>
      <c r="I863" s="277"/>
      <c r="L863" s="273"/>
      <c r="M863" s="277"/>
      <c r="N863" s="279"/>
      <c r="O863" s="280"/>
      <c r="P863" s="280"/>
      <c r="Q863" s="281"/>
      <c r="R863" s="282"/>
      <c r="S863" s="280"/>
      <c r="T863" s="280"/>
      <c r="U863" s="281"/>
      <c r="V863" s="282"/>
      <c r="W863" s="280"/>
      <c r="X863" s="280"/>
      <c r="Y863" s="283"/>
      <c r="Z863" s="310"/>
      <c r="AA863" s="273"/>
      <c r="AB863" s="311"/>
      <c r="AF863" s="273"/>
      <c r="AG863" s="312"/>
      <c r="AH863" s="313"/>
      <c r="AI863" s="56"/>
      <c r="AJ863" s="56"/>
      <c r="AK863" s="56"/>
      <c r="AL863" s="56"/>
      <c r="AM863" s="56"/>
      <c r="AN863" s="56"/>
      <c r="AO863" s="56"/>
      <c r="AP863" s="56"/>
      <c r="AQ863" s="56"/>
    </row>
    <row r="864" ht="22.5" customHeight="1">
      <c r="B864" s="253"/>
      <c r="C864" s="254"/>
      <c r="D864" s="314"/>
      <c r="E864" s="253"/>
      <c r="F864" s="254"/>
      <c r="G864" s="254"/>
      <c r="H864" s="256"/>
      <c r="I864" s="253"/>
      <c r="J864" s="254"/>
      <c r="K864" s="254"/>
      <c r="L864" s="256"/>
      <c r="M864" s="253"/>
      <c r="N864" s="288"/>
      <c r="O864" s="289"/>
      <c r="P864" s="289"/>
      <c r="Q864" s="290"/>
      <c r="R864" s="291"/>
      <c r="S864" s="289"/>
      <c r="T864" s="289"/>
      <c r="U864" s="290"/>
      <c r="V864" s="291"/>
      <c r="W864" s="289"/>
      <c r="X864" s="289"/>
      <c r="Y864" s="292"/>
      <c r="Z864" s="315"/>
      <c r="AA864" s="256"/>
      <c r="AB864" s="316"/>
      <c r="AC864" s="254"/>
      <c r="AD864" s="254"/>
      <c r="AE864" s="254"/>
      <c r="AF864" s="256"/>
      <c r="AG864" s="317"/>
      <c r="AH864" s="318"/>
      <c r="AI864" s="56"/>
      <c r="AJ864" s="56"/>
      <c r="AK864" s="56"/>
      <c r="AL864" s="56"/>
      <c r="AM864" s="56"/>
      <c r="AN864" s="56"/>
      <c r="AO864" s="56"/>
      <c r="AP864" s="56"/>
      <c r="AQ864" s="56"/>
    </row>
    <row r="865" ht="22.5" customHeight="1">
      <c r="B865" s="261" t="str">
        <f>IF(ISBLANK(D865), "Missing ID",
IF(CONCATENATE(E865:AG867)="", "Unused",
IF(AND(ISBLANK(E865), ISBLANK(I865)), "Missing Headline and Content",
IF(ISBLANK(M865), "Missing Is True",
IF(AND(M865&lt;&gt;"Yes", M865&lt;&gt;"No"), "Is True must be Yes or No",
IF(AND($AJ$3, NOT(ISBLANK(N865)), NOT(ISNUMBER(N865))), "Changes to Followers for Likes must be a Number",
IF(AND($AK$3, NOT(ISBLANK(O865)), NOT(ISNUMBER(O865))), "Changes to Followers for Disikes must be a Number",
IF(AND($AL$3, NOT(ISBLANK(P865)), NOT(ISNUMBER(P865))), "Changes to Followers for Shares must be a Number",
IF(AND($AM$3, NOT(ISBLANK(Q865)), NOT(ISNUMBER(Q865))), "Changes to Followers for Flags must be a Number",
IF(AND($AJ$3, NOT(ISBLANK(R865)), NOT(ISNUMBER(R865))), "Changes to Credibility for Likes must be a Number",
IF(AND($AK$3, NOT(ISBLANK(S865)), NOT(ISNUMBER(S865))), "Changes to Credibility for Disikes must be a Number",
IF(AND($AL$3, NOT(ISBLANK(T865)), NOT(ISNUMBER(T865))), "Changes to Credibility for Shares must be a Number",
IF(AND($AM$3, NOT(ISBLANK(U865)), NOT(ISNUMBER(U865))), "Changes to Credibility for Flags must be a Number",
IF(AND($AJ$3, NOT(ISBLANK(V865)), NOT(ISNUMBER(V865))), "Number of Likes must be a Number",
IF(AND($AK$3, NOT(ISBLANK(W865)), NOT(ISNUMBER(W865))), "Number of Disikes must be a Number",
IF(AND($AL$3, NOT(ISBLANK(X865)), NOT(ISNUMBER(X865))), "Number of Shares must be a Number",
IF(AND($AM$3, NOT(ISBLANK(Y865)), NOT(ISNUMBER(Y865))), "Number of Flags must be a Number",
IF(AND($AJ$3, NOT(ISBLANK(V865)), V865&lt;0), "Number of Likes cannot be Negative",
IF(AND($AK$3, NOT(ISBLANK(W865)), W865&lt;0), "Number of Disikes cannot be Negative",
IF(AND($AL$3, NOT(ISBLANK(X865)), X865&lt;0), "Number of Shares cannot be Negative",
IF(AND($AM$3, NOT(ISBLANK(Y865)), Y865&lt;0), "Number of Flags cannot be Negative",
IF(AND(CONCATENATE(Z865:AH865)&lt;&gt;"", Z865=""), "Missing 1st Comment Source Name",
IF(AND(CONCATENATE(Z865:AH865)&lt;&gt;"", AB865=""), "Missing 1st Comment Message",
IF(AND($AJ$3, CONCATENATE(Z865:AH865)&lt;&gt;"", AG865=""), "Missing 1st Comment Likes",
IF(AND($AK$3, CONCATENATE(Z865:AH865)&lt;&gt;"", AH865=""), "Missing 1st Comment Dislikes",
IF(AND(CONCATENATE(Z866:AH866)&lt;&gt;"", Z866=""), "Missing 2nd Comment Source Name",
IF(AND(CONCATENATE(Z866:AH866)&lt;&gt;"", AB866=""), "Missing 2nd Comment Message",
IF(AND($AJ$3, CONCATENATE(Z866:AH866)&lt;&gt;"", AG866=""), "Missing 2nd Comment Likes",
IF(AND($AK$3, CONCATENATE(Z866:AH866)&lt;&gt;"", AH866=""), "Missing 2nd Comment Dislikes",
IF(AND(CONCATENATE(Z867:AH867)&lt;&gt;"", Z867=""), "Missing 3rd Comment Source Name",
IF(AND(CONCATENATE(Z867:AH867)&lt;&gt;"", AB867=""), "Missing 3rd Comment Message",
IF(AND($AJ$3, CONCATENATE(Z867:AH867)&lt;&gt;"", AG867=""), "Missing 3rd Comment Likes",
IF(AND($AK$3, CONCATENATE(Z867:AH867)&lt;&gt;"", AH867=""), "Missing 3rd Comment Dislikes", "Valid"
)))))))))))))))))))))))))))))))))</f>
        <v>Unused</v>
      </c>
      <c r="C865" s="246"/>
      <c r="D865" s="262" t="s">
        <v>1512</v>
      </c>
      <c r="E865" s="263"/>
      <c r="F865" s="246"/>
      <c r="G865" s="246"/>
      <c r="H865" s="249"/>
      <c r="I865" s="263"/>
      <c r="J865" s="246"/>
      <c r="K865" s="246"/>
      <c r="L865" s="249"/>
      <c r="M865" s="265"/>
      <c r="N865" s="319"/>
      <c r="O865" s="320"/>
      <c r="P865" s="320"/>
      <c r="Q865" s="321"/>
      <c r="R865" s="322"/>
      <c r="S865" s="320"/>
      <c r="T865" s="320"/>
      <c r="U865" s="321"/>
      <c r="V865" s="322"/>
      <c r="W865" s="320"/>
      <c r="X865" s="320"/>
      <c r="Y865" s="323"/>
      <c r="Z865" s="271"/>
      <c r="AA865" s="249"/>
      <c r="AB865" s="265"/>
      <c r="AC865" s="246"/>
      <c r="AD865" s="246"/>
      <c r="AE865" s="246"/>
      <c r="AF865" s="249"/>
      <c r="AG865" s="274"/>
      <c r="AH865" s="327"/>
      <c r="AI865" s="56"/>
      <c r="AJ865" s="56"/>
      <c r="AK865" s="56"/>
      <c r="AL865" s="56"/>
      <c r="AM865" s="56"/>
      <c r="AN865" s="56"/>
      <c r="AO865" s="56"/>
      <c r="AP865" s="56"/>
      <c r="AQ865" s="56"/>
    </row>
    <row r="866" ht="22.5" customHeight="1">
      <c r="B866" s="277"/>
      <c r="D866" s="278"/>
      <c r="E866" s="277"/>
      <c r="H866" s="273"/>
      <c r="I866" s="277"/>
      <c r="L866" s="273"/>
      <c r="M866" s="277"/>
      <c r="N866" s="279"/>
      <c r="O866" s="280"/>
      <c r="P866" s="280"/>
      <c r="Q866" s="281"/>
      <c r="R866" s="282"/>
      <c r="S866" s="280"/>
      <c r="T866" s="280"/>
      <c r="U866" s="281"/>
      <c r="V866" s="282"/>
      <c r="W866" s="280"/>
      <c r="X866" s="280"/>
      <c r="Y866" s="283"/>
      <c r="Z866" s="284"/>
      <c r="AA866" s="273"/>
      <c r="AB866" s="272"/>
      <c r="AF866" s="273"/>
      <c r="AG866" s="285"/>
      <c r="AH866" s="325"/>
      <c r="AI866" s="56"/>
      <c r="AJ866" s="56"/>
      <c r="AK866" s="56"/>
      <c r="AL866" s="56"/>
      <c r="AM866" s="56"/>
      <c r="AN866" s="56"/>
      <c r="AO866" s="56"/>
      <c r="AP866" s="56"/>
      <c r="AQ866" s="56"/>
    </row>
    <row r="867" ht="22.5" customHeight="1">
      <c r="B867" s="253"/>
      <c r="C867" s="254"/>
      <c r="D867" s="287"/>
      <c r="E867" s="253"/>
      <c r="F867" s="254"/>
      <c r="G867" s="254"/>
      <c r="H867" s="256"/>
      <c r="I867" s="253"/>
      <c r="J867" s="254"/>
      <c r="K867" s="254"/>
      <c r="L867" s="256"/>
      <c r="M867" s="253"/>
      <c r="N867" s="288"/>
      <c r="O867" s="289"/>
      <c r="P867" s="289"/>
      <c r="Q867" s="290"/>
      <c r="R867" s="291"/>
      <c r="S867" s="289"/>
      <c r="T867" s="289"/>
      <c r="U867" s="290"/>
      <c r="V867" s="291"/>
      <c r="W867" s="289"/>
      <c r="X867" s="289"/>
      <c r="Y867" s="292"/>
      <c r="Z867" s="293"/>
      <c r="AA867" s="256"/>
      <c r="AB867" s="294"/>
      <c r="AC867" s="254"/>
      <c r="AD867" s="254"/>
      <c r="AE867" s="254"/>
      <c r="AF867" s="256"/>
      <c r="AG867" s="295"/>
      <c r="AH867" s="324"/>
      <c r="AI867" s="56"/>
      <c r="AJ867" s="56"/>
      <c r="AK867" s="56"/>
      <c r="AL867" s="56"/>
      <c r="AM867" s="56"/>
      <c r="AN867" s="56"/>
      <c r="AO867" s="56"/>
      <c r="AP867" s="56"/>
      <c r="AQ867" s="56"/>
    </row>
    <row r="868" ht="22.5" customHeight="1">
      <c r="B868" s="261" t="str">
        <f>IF(ISBLANK(D868), "Missing ID",
IF(CONCATENATE(E868:AG870)="", "Unused",
IF(AND(ISBLANK(E868), ISBLANK(I868)), "Missing Headline and Content",
IF(ISBLANK(M868), "Missing Is True",
IF(AND(M868&lt;&gt;"Yes", M868&lt;&gt;"No"), "Is True must be Yes or No",
IF(AND($AJ$3, NOT(ISBLANK(N868)), NOT(ISNUMBER(N868))), "Changes to Followers for Likes must be a Number",
IF(AND($AK$3, NOT(ISBLANK(O868)), NOT(ISNUMBER(O868))), "Changes to Followers for Disikes must be a Number",
IF(AND($AL$3, NOT(ISBLANK(P868)), NOT(ISNUMBER(P868))), "Changes to Followers for Shares must be a Number",
IF(AND($AM$3, NOT(ISBLANK(Q868)), NOT(ISNUMBER(Q868))), "Changes to Followers for Flags must be a Number",
IF(AND($AJ$3, NOT(ISBLANK(R868)), NOT(ISNUMBER(R868))), "Changes to Credibility for Likes must be a Number",
IF(AND($AK$3, NOT(ISBLANK(S868)), NOT(ISNUMBER(S868))), "Changes to Credibility for Disikes must be a Number",
IF(AND($AL$3, NOT(ISBLANK(T868)), NOT(ISNUMBER(T868))), "Changes to Credibility for Shares must be a Number",
IF(AND($AM$3, NOT(ISBLANK(U868)), NOT(ISNUMBER(U868))), "Changes to Credibility for Flags must be a Number",
IF(AND($AJ$3, NOT(ISBLANK(V868)), NOT(ISNUMBER(V868))), "Number of Likes must be a Number",
IF(AND($AK$3, NOT(ISBLANK(W868)), NOT(ISNUMBER(W868))), "Number of Disikes must be a Number",
IF(AND($AL$3, NOT(ISBLANK(X868)), NOT(ISNUMBER(X868))), "Number of Shares must be a Number",
IF(AND($AM$3, NOT(ISBLANK(Y868)), NOT(ISNUMBER(Y868))), "Number of Flags must be a Number",
IF(AND($AJ$3, NOT(ISBLANK(V868)), V868&lt;0), "Number of Likes cannot be Negative",
IF(AND($AK$3, NOT(ISBLANK(W868)), W868&lt;0), "Number of Disikes cannot be Negative",
IF(AND($AL$3, NOT(ISBLANK(X868)), X868&lt;0), "Number of Shares cannot be Negative",
IF(AND($AM$3, NOT(ISBLANK(Y868)), Y868&lt;0), "Number of Flags cannot be Negative",
IF(AND(CONCATENATE(Z868:AH868)&lt;&gt;"", Z868=""), "Missing 1st Comment Source Name",
IF(AND(CONCATENATE(Z868:AH868)&lt;&gt;"", AB868=""), "Missing 1st Comment Message",
IF(AND($AJ$3, CONCATENATE(Z868:AH868)&lt;&gt;"", AG868=""), "Missing 1st Comment Likes",
IF(AND($AK$3, CONCATENATE(Z868:AH868)&lt;&gt;"", AH868=""), "Missing 1st Comment Dislikes",
IF(AND(CONCATENATE(Z869:AH869)&lt;&gt;"", Z869=""), "Missing 2nd Comment Source Name",
IF(AND(CONCATENATE(Z869:AH869)&lt;&gt;"", AB869=""), "Missing 2nd Comment Message",
IF(AND($AJ$3, CONCATENATE(Z869:AH869)&lt;&gt;"", AG869=""), "Missing 2nd Comment Likes",
IF(AND($AK$3, CONCATENATE(Z869:AH869)&lt;&gt;"", AH869=""), "Missing 2nd Comment Dislikes",
IF(AND(CONCATENATE(Z870:AH870)&lt;&gt;"", Z870=""), "Missing 3rd Comment Source Name",
IF(AND(CONCATENATE(Z870:AH870)&lt;&gt;"", AB870=""), "Missing 3rd Comment Message",
IF(AND($AJ$3, CONCATENATE(Z870:AH870)&lt;&gt;"", AG870=""), "Missing 3rd Comment Likes",
IF(AND($AK$3, CONCATENATE(Z870:AH870)&lt;&gt;"", AH870=""), "Missing 3rd Comment Dislikes", "Valid"
)))))))))))))))))))))))))))))))))</f>
        <v>Unused</v>
      </c>
      <c r="C868" s="246"/>
      <c r="D868" s="297" t="s">
        <v>1513</v>
      </c>
      <c r="E868" s="298"/>
      <c r="F868" s="246"/>
      <c r="G868" s="246"/>
      <c r="H868" s="249"/>
      <c r="I868" s="298"/>
      <c r="J868" s="246"/>
      <c r="K868" s="246"/>
      <c r="L868" s="249"/>
      <c r="M868" s="300"/>
      <c r="N868" s="301"/>
      <c r="O868" s="302"/>
      <c r="P868" s="302"/>
      <c r="Q868" s="303"/>
      <c r="R868" s="304"/>
      <c r="S868" s="302"/>
      <c r="T868" s="302"/>
      <c r="U868" s="303"/>
      <c r="V868" s="304"/>
      <c r="W868" s="302"/>
      <c r="X868" s="302"/>
      <c r="Y868" s="305"/>
      <c r="Z868" s="306"/>
      <c r="AA868" s="249"/>
      <c r="AB868" s="300"/>
      <c r="AC868" s="246"/>
      <c r="AD868" s="246"/>
      <c r="AE868" s="246"/>
      <c r="AF868" s="249"/>
      <c r="AG868" s="307"/>
      <c r="AH868" s="326"/>
      <c r="AI868" s="56"/>
      <c r="AJ868" s="56"/>
      <c r="AK868" s="56"/>
      <c r="AL868" s="56"/>
      <c r="AM868" s="56"/>
      <c r="AN868" s="56"/>
      <c r="AO868" s="56"/>
      <c r="AP868" s="56"/>
      <c r="AQ868" s="56"/>
    </row>
    <row r="869" ht="22.5" customHeight="1">
      <c r="B869" s="277"/>
      <c r="D869" s="309"/>
      <c r="E869" s="277"/>
      <c r="H869" s="273"/>
      <c r="I869" s="277"/>
      <c r="L869" s="273"/>
      <c r="M869" s="277"/>
      <c r="N869" s="279"/>
      <c r="O869" s="280"/>
      <c r="P869" s="280"/>
      <c r="Q869" s="281"/>
      <c r="R869" s="282"/>
      <c r="S869" s="280"/>
      <c r="T869" s="280"/>
      <c r="U869" s="281"/>
      <c r="V869" s="282"/>
      <c r="W869" s="280"/>
      <c r="X869" s="280"/>
      <c r="Y869" s="283"/>
      <c r="Z869" s="310"/>
      <c r="AA869" s="273"/>
      <c r="AB869" s="311"/>
      <c r="AF869" s="273"/>
      <c r="AG869" s="312"/>
      <c r="AH869" s="313"/>
      <c r="AI869" s="56"/>
      <c r="AJ869" s="56"/>
      <c r="AK869" s="56"/>
      <c r="AL869" s="56"/>
      <c r="AM869" s="56"/>
      <c r="AN869" s="56"/>
      <c r="AO869" s="56"/>
      <c r="AP869" s="56"/>
      <c r="AQ869" s="56"/>
    </row>
    <row r="870" ht="22.5" customHeight="1">
      <c r="B870" s="253"/>
      <c r="C870" s="254"/>
      <c r="D870" s="314"/>
      <c r="E870" s="253"/>
      <c r="F870" s="254"/>
      <c r="G870" s="254"/>
      <c r="H870" s="256"/>
      <c r="I870" s="253"/>
      <c r="J870" s="254"/>
      <c r="K870" s="254"/>
      <c r="L870" s="256"/>
      <c r="M870" s="253"/>
      <c r="N870" s="288"/>
      <c r="O870" s="289"/>
      <c r="P870" s="289"/>
      <c r="Q870" s="290"/>
      <c r="R870" s="291"/>
      <c r="S870" s="289"/>
      <c r="T870" s="289"/>
      <c r="U870" s="290"/>
      <c r="V870" s="291"/>
      <c r="W870" s="289"/>
      <c r="X870" s="289"/>
      <c r="Y870" s="292"/>
      <c r="Z870" s="315"/>
      <c r="AA870" s="256"/>
      <c r="AB870" s="316"/>
      <c r="AC870" s="254"/>
      <c r="AD870" s="254"/>
      <c r="AE870" s="254"/>
      <c r="AF870" s="256"/>
      <c r="AG870" s="317"/>
      <c r="AH870" s="318"/>
      <c r="AI870" s="56"/>
      <c r="AJ870" s="56"/>
      <c r="AK870" s="56"/>
      <c r="AL870" s="56"/>
      <c r="AM870" s="56"/>
      <c r="AN870" s="56"/>
      <c r="AO870" s="56"/>
      <c r="AP870" s="56"/>
      <c r="AQ870" s="56"/>
    </row>
    <row r="871" ht="22.5" customHeight="1">
      <c r="B871" s="261" t="str">
        <f>IF(ISBLANK(D871), "Missing ID",
IF(CONCATENATE(E871:AG873)="", "Unused",
IF(AND(ISBLANK(E871), ISBLANK(I871)), "Missing Headline and Content",
IF(ISBLANK(M871), "Missing Is True",
IF(AND(M871&lt;&gt;"Yes", M871&lt;&gt;"No"), "Is True must be Yes or No",
IF(AND($AJ$3, NOT(ISBLANK(N871)), NOT(ISNUMBER(N871))), "Changes to Followers for Likes must be a Number",
IF(AND($AK$3, NOT(ISBLANK(O871)), NOT(ISNUMBER(O871))), "Changes to Followers for Disikes must be a Number",
IF(AND($AL$3, NOT(ISBLANK(P871)), NOT(ISNUMBER(P871))), "Changes to Followers for Shares must be a Number",
IF(AND($AM$3, NOT(ISBLANK(Q871)), NOT(ISNUMBER(Q871))), "Changes to Followers for Flags must be a Number",
IF(AND($AJ$3, NOT(ISBLANK(R871)), NOT(ISNUMBER(R871))), "Changes to Credibility for Likes must be a Number",
IF(AND($AK$3, NOT(ISBLANK(S871)), NOT(ISNUMBER(S871))), "Changes to Credibility for Disikes must be a Number",
IF(AND($AL$3, NOT(ISBLANK(T871)), NOT(ISNUMBER(T871))), "Changes to Credibility for Shares must be a Number",
IF(AND($AM$3, NOT(ISBLANK(U871)), NOT(ISNUMBER(U871))), "Changes to Credibility for Flags must be a Number",
IF(AND($AJ$3, NOT(ISBLANK(V871)), NOT(ISNUMBER(V871))), "Number of Likes must be a Number",
IF(AND($AK$3, NOT(ISBLANK(W871)), NOT(ISNUMBER(W871))), "Number of Disikes must be a Number",
IF(AND($AL$3, NOT(ISBLANK(X871)), NOT(ISNUMBER(X871))), "Number of Shares must be a Number",
IF(AND($AM$3, NOT(ISBLANK(Y871)), NOT(ISNUMBER(Y871))), "Number of Flags must be a Number",
IF(AND($AJ$3, NOT(ISBLANK(V871)), V871&lt;0), "Number of Likes cannot be Negative",
IF(AND($AK$3, NOT(ISBLANK(W871)), W871&lt;0), "Number of Disikes cannot be Negative",
IF(AND($AL$3, NOT(ISBLANK(X871)), X871&lt;0), "Number of Shares cannot be Negative",
IF(AND($AM$3, NOT(ISBLANK(Y871)), Y871&lt;0), "Number of Flags cannot be Negative",
IF(AND(CONCATENATE(Z871:AH871)&lt;&gt;"", Z871=""), "Missing 1st Comment Source Name",
IF(AND(CONCATENATE(Z871:AH871)&lt;&gt;"", AB871=""), "Missing 1st Comment Message",
IF(AND($AJ$3, CONCATENATE(Z871:AH871)&lt;&gt;"", AG871=""), "Missing 1st Comment Likes",
IF(AND($AK$3, CONCATENATE(Z871:AH871)&lt;&gt;"", AH871=""), "Missing 1st Comment Dislikes",
IF(AND(CONCATENATE(Z872:AH872)&lt;&gt;"", Z872=""), "Missing 2nd Comment Source Name",
IF(AND(CONCATENATE(Z872:AH872)&lt;&gt;"", AB872=""), "Missing 2nd Comment Message",
IF(AND($AJ$3, CONCATENATE(Z872:AH872)&lt;&gt;"", AG872=""), "Missing 2nd Comment Likes",
IF(AND($AK$3, CONCATENATE(Z872:AH872)&lt;&gt;"", AH872=""), "Missing 2nd Comment Dislikes",
IF(AND(CONCATENATE(Z873:AH873)&lt;&gt;"", Z873=""), "Missing 3rd Comment Source Name",
IF(AND(CONCATENATE(Z873:AH873)&lt;&gt;"", AB873=""), "Missing 3rd Comment Message",
IF(AND($AJ$3, CONCATENATE(Z873:AH873)&lt;&gt;"", AG873=""), "Missing 3rd Comment Likes",
IF(AND($AK$3, CONCATENATE(Z873:AH873)&lt;&gt;"", AH873=""), "Missing 3rd Comment Dislikes", "Valid"
)))))))))))))))))))))))))))))))))</f>
        <v>Unused</v>
      </c>
      <c r="C871" s="246"/>
      <c r="D871" s="262" t="s">
        <v>1514</v>
      </c>
      <c r="E871" s="263"/>
      <c r="F871" s="246"/>
      <c r="G871" s="246"/>
      <c r="H871" s="249"/>
      <c r="I871" s="263"/>
      <c r="J871" s="246"/>
      <c r="K871" s="246"/>
      <c r="L871" s="249"/>
      <c r="M871" s="265"/>
      <c r="N871" s="319"/>
      <c r="O871" s="320"/>
      <c r="P871" s="320"/>
      <c r="Q871" s="321"/>
      <c r="R871" s="322"/>
      <c r="S871" s="320"/>
      <c r="T871" s="320"/>
      <c r="U871" s="321"/>
      <c r="V871" s="322"/>
      <c r="W871" s="320"/>
      <c r="X871" s="320"/>
      <c r="Y871" s="323"/>
      <c r="Z871" s="271"/>
      <c r="AA871" s="249"/>
      <c r="AB871" s="265"/>
      <c r="AC871" s="246"/>
      <c r="AD871" s="246"/>
      <c r="AE871" s="246"/>
      <c r="AF871" s="249"/>
      <c r="AG871" s="274"/>
      <c r="AH871" s="327"/>
      <c r="AI871" s="56"/>
      <c r="AJ871" s="56"/>
      <c r="AK871" s="56"/>
      <c r="AL871" s="56"/>
      <c r="AM871" s="56"/>
      <c r="AN871" s="56"/>
      <c r="AO871" s="56"/>
      <c r="AP871" s="56"/>
      <c r="AQ871" s="56"/>
    </row>
    <row r="872" ht="22.5" customHeight="1">
      <c r="B872" s="277"/>
      <c r="D872" s="278"/>
      <c r="E872" s="277"/>
      <c r="H872" s="273"/>
      <c r="I872" s="277"/>
      <c r="L872" s="273"/>
      <c r="M872" s="277"/>
      <c r="N872" s="279"/>
      <c r="O872" s="280"/>
      <c r="P872" s="280"/>
      <c r="Q872" s="281"/>
      <c r="R872" s="282"/>
      <c r="S872" s="280"/>
      <c r="T872" s="280"/>
      <c r="U872" s="281"/>
      <c r="V872" s="282"/>
      <c r="W872" s="280"/>
      <c r="X872" s="280"/>
      <c r="Y872" s="283"/>
      <c r="Z872" s="284"/>
      <c r="AA872" s="273"/>
      <c r="AB872" s="272"/>
      <c r="AF872" s="273"/>
      <c r="AG872" s="285"/>
      <c r="AH872" s="325"/>
      <c r="AI872" s="56"/>
      <c r="AJ872" s="56"/>
      <c r="AK872" s="56"/>
      <c r="AL872" s="56"/>
      <c r="AM872" s="56"/>
      <c r="AN872" s="56"/>
      <c r="AO872" s="56"/>
      <c r="AP872" s="56"/>
      <c r="AQ872" s="56"/>
    </row>
    <row r="873" ht="22.5" customHeight="1">
      <c r="B873" s="253"/>
      <c r="C873" s="254"/>
      <c r="D873" s="287"/>
      <c r="E873" s="253"/>
      <c r="F873" s="254"/>
      <c r="G873" s="254"/>
      <c r="H873" s="256"/>
      <c r="I873" s="253"/>
      <c r="J873" s="254"/>
      <c r="K873" s="254"/>
      <c r="L873" s="256"/>
      <c r="M873" s="253"/>
      <c r="N873" s="288"/>
      <c r="O873" s="289"/>
      <c r="P873" s="289"/>
      <c r="Q873" s="290"/>
      <c r="R873" s="291"/>
      <c r="S873" s="289"/>
      <c r="T873" s="289"/>
      <c r="U873" s="290"/>
      <c r="V873" s="291"/>
      <c r="W873" s="289"/>
      <c r="X873" s="289"/>
      <c r="Y873" s="292"/>
      <c r="Z873" s="293"/>
      <c r="AA873" s="256"/>
      <c r="AB873" s="294"/>
      <c r="AC873" s="254"/>
      <c r="AD873" s="254"/>
      <c r="AE873" s="254"/>
      <c r="AF873" s="256"/>
      <c r="AG873" s="295"/>
      <c r="AH873" s="324"/>
      <c r="AI873" s="56"/>
      <c r="AJ873" s="56"/>
      <c r="AK873" s="56"/>
      <c r="AL873" s="56"/>
      <c r="AM873" s="56"/>
      <c r="AN873" s="56"/>
      <c r="AO873" s="56"/>
      <c r="AP873" s="56"/>
      <c r="AQ873" s="56"/>
    </row>
    <row r="874" ht="22.5" customHeight="1">
      <c r="B874" s="261" t="str">
        <f>IF(ISBLANK(D874), "Missing ID",
IF(CONCATENATE(E874:AG876)="", "Unused",
IF(AND(ISBLANK(E874), ISBLANK(I874)), "Missing Headline and Content",
IF(ISBLANK(M874), "Missing Is True",
IF(AND(M874&lt;&gt;"Yes", M874&lt;&gt;"No"), "Is True must be Yes or No",
IF(AND($AJ$3, NOT(ISBLANK(N874)), NOT(ISNUMBER(N874))), "Changes to Followers for Likes must be a Number",
IF(AND($AK$3, NOT(ISBLANK(O874)), NOT(ISNUMBER(O874))), "Changes to Followers for Disikes must be a Number",
IF(AND($AL$3, NOT(ISBLANK(P874)), NOT(ISNUMBER(P874))), "Changes to Followers for Shares must be a Number",
IF(AND($AM$3, NOT(ISBLANK(Q874)), NOT(ISNUMBER(Q874))), "Changes to Followers for Flags must be a Number",
IF(AND($AJ$3, NOT(ISBLANK(R874)), NOT(ISNUMBER(R874))), "Changes to Credibility for Likes must be a Number",
IF(AND($AK$3, NOT(ISBLANK(S874)), NOT(ISNUMBER(S874))), "Changes to Credibility for Disikes must be a Number",
IF(AND($AL$3, NOT(ISBLANK(T874)), NOT(ISNUMBER(T874))), "Changes to Credibility for Shares must be a Number",
IF(AND($AM$3, NOT(ISBLANK(U874)), NOT(ISNUMBER(U874))), "Changes to Credibility for Flags must be a Number",
IF(AND($AJ$3, NOT(ISBLANK(V874)), NOT(ISNUMBER(V874))), "Number of Likes must be a Number",
IF(AND($AK$3, NOT(ISBLANK(W874)), NOT(ISNUMBER(W874))), "Number of Disikes must be a Number",
IF(AND($AL$3, NOT(ISBLANK(X874)), NOT(ISNUMBER(X874))), "Number of Shares must be a Number",
IF(AND($AM$3, NOT(ISBLANK(Y874)), NOT(ISNUMBER(Y874))), "Number of Flags must be a Number",
IF(AND($AJ$3, NOT(ISBLANK(V874)), V874&lt;0), "Number of Likes cannot be Negative",
IF(AND($AK$3, NOT(ISBLANK(W874)), W874&lt;0), "Number of Disikes cannot be Negative",
IF(AND($AL$3, NOT(ISBLANK(X874)), X874&lt;0), "Number of Shares cannot be Negative",
IF(AND($AM$3, NOT(ISBLANK(Y874)), Y874&lt;0), "Number of Flags cannot be Negative",
IF(AND(CONCATENATE(Z874:AH874)&lt;&gt;"", Z874=""), "Missing 1st Comment Source Name",
IF(AND(CONCATENATE(Z874:AH874)&lt;&gt;"", AB874=""), "Missing 1st Comment Message",
IF(AND($AJ$3, CONCATENATE(Z874:AH874)&lt;&gt;"", AG874=""), "Missing 1st Comment Likes",
IF(AND($AK$3, CONCATENATE(Z874:AH874)&lt;&gt;"", AH874=""), "Missing 1st Comment Dislikes",
IF(AND(CONCATENATE(Z875:AH875)&lt;&gt;"", Z875=""), "Missing 2nd Comment Source Name",
IF(AND(CONCATENATE(Z875:AH875)&lt;&gt;"", AB875=""), "Missing 2nd Comment Message",
IF(AND($AJ$3, CONCATENATE(Z875:AH875)&lt;&gt;"", AG875=""), "Missing 2nd Comment Likes",
IF(AND($AK$3, CONCATENATE(Z875:AH875)&lt;&gt;"", AH875=""), "Missing 2nd Comment Dislikes",
IF(AND(CONCATENATE(Z876:AH876)&lt;&gt;"", Z876=""), "Missing 3rd Comment Source Name",
IF(AND(CONCATENATE(Z876:AH876)&lt;&gt;"", AB876=""), "Missing 3rd Comment Message",
IF(AND($AJ$3, CONCATENATE(Z876:AH876)&lt;&gt;"", AG876=""), "Missing 3rd Comment Likes",
IF(AND($AK$3, CONCATENATE(Z876:AH876)&lt;&gt;"", AH876=""), "Missing 3rd Comment Dislikes", "Valid"
)))))))))))))))))))))))))))))))))</f>
        <v>Unused</v>
      </c>
      <c r="C874" s="246"/>
      <c r="D874" s="297" t="s">
        <v>1515</v>
      </c>
      <c r="E874" s="298"/>
      <c r="F874" s="246"/>
      <c r="G874" s="246"/>
      <c r="H874" s="249"/>
      <c r="I874" s="298"/>
      <c r="J874" s="246"/>
      <c r="K874" s="246"/>
      <c r="L874" s="249"/>
      <c r="M874" s="300"/>
      <c r="N874" s="301"/>
      <c r="O874" s="302"/>
      <c r="P874" s="302"/>
      <c r="Q874" s="303"/>
      <c r="R874" s="304"/>
      <c r="S874" s="302"/>
      <c r="T874" s="302"/>
      <c r="U874" s="303"/>
      <c r="V874" s="304"/>
      <c r="W874" s="302"/>
      <c r="X874" s="302"/>
      <c r="Y874" s="305"/>
      <c r="Z874" s="306"/>
      <c r="AA874" s="249"/>
      <c r="AB874" s="300"/>
      <c r="AC874" s="246"/>
      <c r="AD874" s="246"/>
      <c r="AE874" s="246"/>
      <c r="AF874" s="249"/>
      <c r="AG874" s="307"/>
      <c r="AH874" s="326"/>
      <c r="AI874" s="56"/>
      <c r="AJ874" s="56"/>
      <c r="AK874" s="56"/>
      <c r="AL874" s="56"/>
      <c r="AM874" s="56"/>
      <c r="AN874" s="56"/>
      <c r="AO874" s="56"/>
      <c r="AP874" s="56"/>
      <c r="AQ874" s="56"/>
    </row>
    <row r="875" ht="22.5" customHeight="1">
      <c r="B875" s="277"/>
      <c r="D875" s="309"/>
      <c r="E875" s="277"/>
      <c r="H875" s="273"/>
      <c r="I875" s="277"/>
      <c r="L875" s="273"/>
      <c r="M875" s="277"/>
      <c r="N875" s="279"/>
      <c r="O875" s="280"/>
      <c r="P875" s="280"/>
      <c r="Q875" s="281"/>
      <c r="R875" s="282"/>
      <c r="S875" s="280"/>
      <c r="T875" s="280"/>
      <c r="U875" s="281"/>
      <c r="V875" s="282"/>
      <c r="W875" s="280"/>
      <c r="X875" s="280"/>
      <c r="Y875" s="283"/>
      <c r="Z875" s="310"/>
      <c r="AA875" s="273"/>
      <c r="AB875" s="311"/>
      <c r="AF875" s="273"/>
      <c r="AG875" s="312"/>
      <c r="AH875" s="313"/>
      <c r="AI875" s="56"/>
      <c r="AJ875" s="56"/>
      <c r="AK875" s="56"/>
      <c r="AL875" s="56"/>
      <c r="AM875" s="56"/>
      <c r="AN875" s="56"/>
      <c r="AO875" s="56"/>
      <c r="AP875" s="56"/>
      <c r="AQ875" s="56"/>
    </row>
    <row r="876" ht="22.5" customHeight="1">
      <c r="B876" s="253"/>
      <c r="C876" s="254"/>
      <c r="D876" s="314"/>
      <c r="E876" s="253"/>
      <c r="F876" s="254"/>
      <c r="G876" s="254"/>
      <c r="H876" s="256"/>
      <c r="I876" s="253"/>
      <c r="J876" s="254"/>
      <c r="K876" s="254"/>
      <c r="L876" s="256"/>
      <c r="M876" s="253"/>
      <c r="N876" s="288"/>
      <c r="O876" s="289"/>
      <c r="P876" s="289"/>
      <c r="Q876" s="290"/>
      <c r="R876" s="291"/>
      <c r="S876" s="289"/>
      <c r="T876" s="289"/>
      <c r="U876" s="290"/>
      <c r="V876" s="291"/>
      <c r="W876" s="289"/>
      <c r="X876" s="289"/>
      <c r="Y876" s="292"/>
      <c r="Z876" s="315"/>
      <c r="AA876" s="256"/>
      <c r="AB876" s="316"/>
      <c r="AC876" s="254"/>
      <c r="AD876" s="254"/>
      <c r="AE876" s="254"/>
      <c r="AF876" s="256"/>
      <c r="AG876" s="317"/>
      <c r="AH876" s="318"/>
      <c r="AI876" s="56"/>
      <c r="AJ876" s="56"/>
      <c r="AK876" s="56"/>
      <c r="AL876" s="56"/>
      <c r="AM876" s="56"/>
      <c r="AN876" s="56"/>
      <c r="AO876" s="56"/>
      <c r="AP876" s="56"/>
      <c r="AQ876" s="56"/>
    </row>
    <row r="877" ht="22.5" customHeight="1">
      <c r="B877" s="261" t="str">
        <f>IF(ISBLANK(D877), "Missing ID",
IF(CONCATENATE(E877:AG879)="", "Unused",
IF(AND(ISBLANK(E877), ISBLANK(I877)), "Missing Headline and Content",
IF(ISBLANK(M877), "Missing Is True",
IF(AND(M877&lt;&gt;"Yes", M877&lt;&gt;"No"), "Is True must be Yes or No",
IF(AND($AJ$3, NOT(ISBLANK(N877)), NOT(ISNUMBER(N877))), "Changes to Followers for Likes must be a Number",
IF(AND($AK$3, NOT(ISBLANK(O877)), NOT(ISNUMBER(O877))), "Changes to Followers for Disikes must be a Number",
IF(AND($AL$3, NOT(ISBLANK(P877)), NOT(ISNUMBER(P877))), "Changes to Followers for Shares must be a Number",
IF(AND($AM$3, NOT(ISBLANK(Q877)), NOT(ISNUMBER(Q877))), "Changes to Followers for Flags must be a Number",
IF(AND($AJ$3, NOT(ISBLANK(R877)), NOT(ISNUMBER(R877))), "Changes to Credibility for Likes must be a Number",
IF(AND($AK$3, NOT(ISBLANK(S877)), NOT(ISNUMBER(S877))), "Changes to Credibility for Disikes must be a Number",
IF(AND($AL$3, NOT(ISBLANK(T877)), NOT(ISNUMBER(T877))), "Changes to Credibility for Shares must be a Number",
IF(AND($AM$3, NOT(ISBLANK(U877)), NOT(ISNUMBER(U877))), "Changes to Credibility for Flags must be a Number",
IF(AND($AJ$3, NOT(ISBLANK(V877)), NOT(ISNUMBER(V877))), "Number of Likes must be a Number",
IF(AND($AK$3, NOT(ISBLANK(W877)), NOT(ISNUMBER(W877))), "Number of Disikes must be a Number",
IF(AND($AL$3, NOT(ISBLANK(X877)), NOT(ISNUMBER(X877))), "Number of Shares must be a Number",
IF(AND($AM$3, NOT(ISBLANK(Y877)), NOT(ISNUMBER(Y877))), "Number of Flags must be a Number",
IF(AND($AJ$3, NOT(ISBLANK(V877)), V877&lt;0), "Number of Likes cannot be Negative",
IF(AND($AK$3, NOT(ISBLANK(W877)), W877&lt;0), "Number of Disikes cannot be Negative",
IF(AND($AL$3, NOT(ISBLANK(X877)), X877&lt;0), "Number of Shares cannot be Negative",
IF(AND($AM$3, NOT(ISBLANK(Y877)), Y877&lt;0), "Number of Flags cannot be Negative",
IF(AND(CONCATENATE(Z877:AH877)&lt;&gt;"", Z877=""), "Missing 1st Comment Source Name",
IF(AND(CONCATENATE(Z877:AH877)&lt;&gt;"", AB877=""), "Missing 1st Comment Message",
IF(AND($AJ$3, CONCATENATE(Z877:AH877)&lt;&gt;"", AG877=""), "Missing 1st Comment Likes",
IF(AND($AK$3, CONCATENATE(Z877:AH877)&lt;&gt;"", AH877=""), "Missing 1st Comment Dislikes",
IF(AND(CONCATENATE(Z878:AH878)&lt;&gt;"", Z878=""), "Missing 2nd Comment Source Name",
IF(AND(CONCATENATE(Z878:AH878)&lt;&gt;"", AB878=""), "Missing 2nd Comment Message",
IF(AND($AJ$3, CONCATENATE(Z878:AH878)&lt;&gt;"", AG878=""), "Missing 2nd Comment Likes",
IF(AND($AK$3, CONCATENATE(Z878:AH878)&lt;&gt;"", AH878=""), "Missing 2nd Comment Dislikes",
IF(AND(CONCATENATE(Z879:AH879)&lt;&gt;"", Z879=""), "Missing 3rd Comment Source Name",
IF(AND(CONCATENATE(Z879:AH879)&lt;&gt;"", AB879=""), "Missing 3rd Comment Message",
IF(AND($AJ$3, CONCATENATE(Z879:AH879)&lt;&gt;"", AG879=""), "Missing 3rd Comment Likes",
IF(AND($AK$3, CONCATENATE(Z879:AH879)&lt;&gt;"", AH879=""), "Missing 3rd Comment Dislikes", "Valid"
)))))))))))))))))))))))))))))))))</f>
        <v>Unused</v>
      </c>
      <c r="C877" s="246"/>
      <c r="D877" s="262" t="s">
        <v>1516</v>
      </c>
      <c r="E877" s="263"/>
      <c r="F877" s="246"/>
      <c r="G877" s="246"/>
      <c r="H877" s="249"/>
      <c r="I877" s="263"/>
      <c r="J877" s="246"/>
      <c r="K877" s="246"/>
      <c r="L877" s="249"/>
      <c r="M877" s="265"/>
      <c r="N877" s="319"/>
      <c r="O877" s="320"/>
      <c r="P877" s="320"/>
      <c r="Q877" s="321"/>
      <c r="R877" s="322"/>
      <c r="S877" s="320"/>
      <c r="T877" s="320"/>
      <c r="U877" s="321"/>
      <c r="V877" s="322"/>
      <c r="W877" s="320"/>
      <c r="X877" s="320"/>
      <c r="Y877" s="323"/>
      <c r="Z877" s="271"/>
      <c r="AA877" s="249"/>
      <c r="AB877" s="265"/>
      <c r="AC877" s="246"/>
      <c r="AD877" s="246"/>
      <c r="AE877" s="246"/>
      <c r="AF877" s="249"/>
      <c r="AG877" s="274"/>
      <c r="AH877" s="327"/>
      <c r="AI877" s="56"/>
      <c r="AJ877" s="56"/>
      <c r="AK877" s="56"/>
      <c r="AL877" s="56"/>
      <c r="AM877" s="56"/>
      <c r="AN877" s="56"/>
      <c r="AO877" s="56"/>
      <c r="AP877" s="56"/>
      <c r="AQ877" s="56"/>
    </row>
    <row r="878" ht="22.5" customHeight="1">
      <c r="B878" s="277"/>
      <c r="D878" s="278"/>
      <c r="E878" s="277"/>
      <c r="H878" s="273"/>
      <c r="I878" s="277"/>
      <c r="L878" s="273"/>
      <c r="M878" s="277"/>
      <c r="N878" s="279"/>
      <c r="O878" s="280"/>
      <c r="P878" s="280"/>
      <c r="Q878" s="281"/>
      <c r="R878" s="282"/>
      <c r="S878" s="280"/>
      <c r="T878" s="280"/>
      <c r="U878" s="281"/>
      <c r="V878" s="282"/>
      <c r="W878" s="280"/>
      <c r="X878" s="280"/>
      <c r="Y878" s="283"/>
      <c r="Z878" s="284"/>
      <c r="AA878" s="273"/>
      <c r="AB878" s="272"/>
      <c r="AF878" s="273"/>
      <c r="AG878" s="285"/>
      <c r="AH878" s="325"/>
      <c r="AI878" s="56"/>
      <c r="AJ878" s="56"/>
      <c r="AK878" s="56"/>
      <c r="AL878" s="56"/>
      <c r="AM878" s="56"/>
      <c r="AN878" s="56"/>
      <c r="AO878" s="56"/>
      <c r="AP878" s="56"/>
      <c r="AQ878" s="56"/>
    </row>
    <row r="879" ht="22.5" customHeight="1">
      <c r="B879" s="253"/>
      <c r="C879" s="254"/>
      <c r="D879" s="287"/>
      <c r="E879" s="253"/>
      <c r="F879" s="254"/>
      <c r="G879" s="254"/>
      <c r="H879" s="256"/>
      <c r="I879" s="253"/>
      <c r="J879" s="254"/>
      <c r="K879" s="254"/>
      <c r="L879" s="256"/>
      <c r="M879" s="253"/>
      <c r="N879" s="288"/>
      <c r="O879" s="289"/>
      <c r="P879" s="289"/>
      <c r="Q879" s="290"/>
      <c r="R879" s="291"/>
      <c r="S879" s="289"/>
      <c r="T879" s="289"/>
      <c r="U879" s="290"/>
      <c r="V879" s="291"/>
      <c r="W879" s="289"/>
      <c r="X879" s="289"/>
      <c r="Y879" s="292"/>
      <c r="Z879" s="293"/>
      <c r="AA879" s="256"/>
      <c r="AB879" s="294"/>
      <c r="AC879" s="254"/>
      <c r="AD879" s="254"/>
      <c r="AE879" s="254"/>
      <c r="AF879" s="256"/>
      <c r="AG879" s="295"/>
      <c r="AH879" s="324"/>
      <c r="AI879" s="56"/>
      <c r="AJ879" s="56"/>
      <c r="AK879" s="56"/>
      <c r="AL879" s="56"/>
      <c r="AM879" s="56"/>
      <c r="AN879" s="56"/>
      <c r="AO879" s="56"/>
      <c r="AP879" s="56"/>
      <c r="AQ879" s="56"/>
    </row>
    <row r="880" ht="22.5" customHeight="1">
      <c r="B880" s="261" t="str">
        <f>IF(ISBLANK(D880), "Missing ID",
IF(CONCATENATE(E880:AG882)="", "Unused",
IF(AND(ISBLANK(E880), ISBLANK(I880)), "Missing Headline and Content",
IF(ISBLANK(M880), "Missing Is True",
IF(AND(M880&lt;&gt;"Yes", M880&lt;&gt;"No"), "Is True must be Yes or No",
IF(AND($AJ$3, NOT(ISBLANK(N880)), NOT(ISNUMBER(N880))), "Changes to Followers for Likes must be a Number",
IF(AND($AK$3, NOT(ISBLANK(O880)), NOT(ISNUMBER(O880))), "Changes to Followers for Disikes must be a Number",
IF(AND($AL$3, NOT(ISBLANK(P880)), NOT(ISNUMBER(P880))), "Changes to Followers for Shares must be a Number",
IF(AND($AM$3, NOT(ISBLANK(Q880)), NOT(ISNUMBER(Q880))), "Changes to Followers for Flags must be a Number",
IF(AND($AJ$3, NOT(ISBLANK(R880)), NOT(ISNUMBER(R880))), "Changes to Credibility for Likes must be a Number",
IF(AND($AK$3, NOT(ISBLANK(S880)), NOT(ISNUMBER(S880))), "Changes to Credibility for Disikes must be a Number",
IF(AND($AL$3, NOT(ISBLANK(T880)), NOT(ISNUMBER(T880))), "Changes to Credibility for Shares must be a Number",
IF(AND($AM$3, NOT(ISBLANK(U880)), NOT(ISNUMBER(U880))), "Changes to Credibility for Flags must be a Number",
IF(AND($AJ$3, NOT(ISBLANK(V880)), NOT(ISNUMBER(V880))), "Number of Likes must be a Number",
IF(AND($AK$3, NOT(ISBLANK(W880)), NOT(ISNUMBER(W880))), "Number of Disikes must be a Number",
IF(AND($AL$3, NOT(ISBLANK(X880)), NOT(ISNUMBER(X880))), "Number of Shares must be a Number",
IF(AND($AM$3, NOT(ISBLANK(Y880)), NOT(ISNUMBER(Y880))), "Number of Flags must be a Number",
IF(AND($AJ$3, NOT(ISBLANK(V880)), V880&lt;0), "Number of Likes cannot be Negative",
IF(AND($AK$3, NOT(ISBLANK(W880)), W880&lt;0), "Number of Disikes cannot be Negative",
IF(AND($AL$3, NOT(ISBLANK(X880)), X880&lt;0), "Number of Shares cannot be Negative",
IF(AND($AM$3, NOT(ISBLANK(Y880)), Y880&lt;0), "Number of Flags cannot be Negative",
IF(AND(CONCATENATE(Z880:AH880)&lt;&gt;"", Z880=""), "Missing 1st Comment Source Name",
IF(AND(CONCATENATE(Z880:AH880)&lt;&gt;"", AB880=""), "Missing 1st Comment Message",
IF(AND($AJ$3, CONCATENATE(Z880:AH880)&lt;&gt;"", AG880=""), "Missing 1st Comment Likes",
IF(AND($AK$3, CONCATENATE(Z880:AH880)&lt;&gt;"", AH880=""), "Missing 1st Comment Dislikes",
IF(AND(CONCATENATE(Z881:AH881)&lt;&gt;"", Z881=""), "Missing 2nd Comment Source Name",
IF(AND(CONCATENATE(Z881:AH881)&lt;&gt;"", AB881=""), "Missing 2nd Comment Message",
IF(AND($AJ$3, CONCATENATE(Z881:AH881)&lt;&gt;"", AG881=""), "Missing 2nd Comment Likes",
IF(AND($AK$3, CONCATENATE(Z881:AH881)&lt;&gt;"", AH881=""), "Missing 2nd Comment Dislikes",
IF(AND(CONCATENATE(Z882:AH882)&lt;&gt;"", Z882=""), "Missing 3rd Comment Source Name",
IF(AND(CONCATENATE(Z882:AH882)&lt;&gt;"", AB882=""), "Missing 3rd Comment Message",
IF(AND($AJ$3, CONCATENATE(Z882:AH882)&lt;&gt;"", AG882=""), "Missing 3rd Comment Likes",
IF(AND($AK$3, CONCATENATE(Z882:AH882)&lt;&gt;"", AH882=""), "Missing 3rd Comment Dislikes", "Valid"
)))))))))))))))))))))))))))))))))</f>
        <v>Unused</v>
      </c>
      <c r="C880" s="246"/>
      <c r="D880" s="297" t="s">
        <v>1517</v>
      </c>
      <c r="E880" s="298"/>
      <c r="F880" s="246"/>
      <c r="G880" s="246"/>
      <c r="H880" s="249"/>
      <c r="I880" s="298"/>
      <c r="J880" s="246"/>
      <c r="K880" s="246"/>
      <c r="L880" s="249"/>
      <c r="M880" s="300"/>
      <c r="N880" s="301"/>
      <c r="O880" s="302"/>
      <c r="P880" s="302"/>
      <c r="Q880" s="303"/>
      <c r="R880" s="304"/>
      <c r="S880" s="302"/>
      <c r="T880" s="302"/>
      <c r="U880" s="303"/>
      <c r="V880" s="304"/>
      <c r="W880" s="302"/>
      <c r="X880" s="302"/>
      <c r="Y880" s="305"/>
      <c r="Z880" s="306"/>
      <c r="AA880" s="249"/>
      <c r="AB880" s="300"/>
      <c r="AC880" s="246"/>
      <c r="AD880" s="246"/>
      <c r="AE880" s="246"/>
      <c r="AF880" s="249"/>
      <c r="AG880" s="307"/>
      <c r="AH880" s="326"/>
      <c r="AI880" s="56"/>
      <c r="AJ880" s="56"/>
      <c r="AK880" s="56"/>
      <c r="AL880" s="56"/>
      <c r="AM880" s="56"/>
      <c r="AN880" s="56"/>
      <c r="AO880" s="56"/>
      <c r="AP880" s="56"/>
      <c r="AQ880" s="56"/>
    </row>
    <row r="881" ht="22.5" customHeight="1">
      <c r="B881" s="277"/>
      <c r="D881" s="309"/>
      <c r="E881" s="277"/>
      <c r="H881" s="273"/>
      <c r="I881" s="277"/>
      <c r="L881" s="273"/>
      <c r="M881" s="277"/>
      <c r="N881" s="279"/>
      <c r="O881" s="280"/>
      <c r="P881" s="280"/>
      <c r="Q881" s="281"/>
      <c r="R881" s="282"/>
      <c r="S881" s="280"/>
      <c r="T881" s="280"/>
      <c r="U881" s="281"/>
      <c r="V881" s="282"/>
      <c r="W881" s="280"/>
      <c r="X881" s="280"/>
      <c r="Y881" s="283"/>
      <c r="Z881" s="310"/>
      <c r="AA881" s="273"/>
      <c r="AB881" s="311"/>
      <c r="AF881" s="273"/>
      <c r="AG881" s="312"/>
      <c r="AH881" s="313"/>
      <c r="AI881" s="56"/>
      <c r="AJ881" s="56"/>
      <c r="AK881" s="56"/>
      <c r="AL881" s="56"/>
      <c r="AM881" s="56"/>
      <c r="AN881" s="56"/>
      <c r="AO881" s="56"/>
      <c r="AP881" s="56"/>
      <c r="AQ881" s="56"/>
    </row>
    <row r="882" ht="22.5" customHeight="1">
      <c r="B882" s="253"/>
      <c r="C882" s="254"/>
      <c r="D882" s="314"/>
      <c r="E882" s="253"/>
      <c r="F882" s="254"/>
      <c r="G882" s="254"/>
      <c r="H882" s="256"/>
      <c r="I882" s="253"/>
      <c r="J882" s="254"/>
      <c r="K882" s="254"/>
      <c r="L882" s="256"/>
      <c r="M882" s="253"/>
      <c r="N882" s="288"/>
      <c r="O882" s="289"/>
      <c r="P882" s="289"/>
      <c r="Q882" s="290"/>
      <c r="R882" s="291"/>
      <c r="S882" s="289"/>
      <c r="T882" s="289"/>
      <c r="U882" s="290"/>
      <c r="V882" s="291"/>
      <c r="W882" s="289"/>
      <c r="X882" s="289"/>
      <c r="Y882" s="292"/>
      <c r="Z882" s="315"/>
      <c r="AA882" s="256"/>
      <c r="AB882" s="316"/>
      <c r="AC882" s="254"/>
      <c r="AD882" s="254"/>
      <c r="AE882" s="254"/>
      <c r="AF882" s="256"/>
      <c r="AG882" s="317"/>
      <c r="AH882" s="318"/>
      <c r="AI882" s="56"/>
      <c r="AJ882" s="56"/>
      <c r="AK882" s="56"/>
      <c r="AL882" s="56"/>
      <c r="AM882" s="56"/>
      <c r="AN882" s="56"/>
      <c r="AO882" s="56"/>
      <c r="AP882" s="56"/>
      <c r="AQ882" s="56"/>
    </row>
    <row r="883" ht="22.5" customHeight="1">
      <c r="B883" s="261" t="str">
        <f>IF(ISBLANK(D883), "Missing ID",
IF(CONCATENATE(E883:AG885)="", "Unused",
IF(AND(ISBLANK(E883), ISBLANK(I883)), "Missing Headline and Content",
IF(ISBLANK(M883), "Missing Is True",
IF(AND(M883&lt;&gt;"Yes", M883&lt;&gt;"No"), "Is True must be Yes or No",
IF(AND($AJ$3, NOT(ISBLANK(N883)), NOT(ISNUMBER(N883))), "Changes to Followers for Likes must be a Number",
IF(AND($AK$3, NOT(ISBLANK(O883)), NOT(ISNUMBER(O883))), "Changes to Followers for Disikes must be a Number",
IF(AND($AL$3, NOT(ISBLANK(P883)), NOT(ISNUMBER(P883))), "Changes to Followers for Shares must be a Number",
IF(AND($AM$3, NOT(ISBLANK(Q883)), NOT(ISNUMBER(Q883))), "Changes to Followers for Flags must be a Number",
IF(AND($AJ$3, NOT(ISBLANK(R883)), NOT(ISNUMBER(R883))), "Changes to Credibility for Likes must be a Number",
IF(AND($AK$3, NOT(ISBLANK(S883)), NOT(ISNUMBER(S883))), "Changes to Credibility for Disikes must be a Number",
IF(AND($AL$3, NOT(ISBLANK(T883)), NOT(ISNUMBER(T883))), "Changes to Credibility for Shares must be a Number",
IF(AND($AM$3, NOT(ISBLANK(U883)), NOT(ISNUMBER(U883))), "Changes to Credibility for Flags must be a Number",
IF(AND($AJ$3, NOT(ISBLANK(V883)), NOT(ISNUMBER(V883))), "Number of Likes must be a Number",
IF(AND($AK$3, NOT(ISBLANK(W883)), NOT(ISNUMBER(W883))), "Number of Disikes must be a Number",
IF(AND($AL$3, NOT(ISBLANK(X883)), NOT(ISNUMBER(X883))), "Number of Shares must be a Number",
IF(AND($AM$3, NOT(ISBLANK(Y883)), NOT(ISNUMBER(Y883))), "Number of Flags must be a Number",
IF(AND($AJ$3, NOT(ISBLANK(V883)), V883&lt;0), "Number of Likes cannot be Negative",
IF(AND($AK$3, NOT(ISBLANK(W883)), W883&lt;0), "Number of Disikes cannot be Negative",
IF(AND($AL$3, NOT(ISBLANK(X883)), X883&lt;0), "Number of Shares cannot be Negative",
IF(AND($AM$3, NOT(ISBLANK(Y883)), Y883&lt;0), "Number of Flags cannot be Negative",
IF(AND(CONCATENATE(Z883:AH883)&lt;&gt;"", Z883=""), "Missing 1st Comment Source Name",
IF(AND(CONCATENATE(Z883:AH883)&lt;&gt;"", AB883=""), "Missing 1st Comment Message",
IF(AND($AJ$3, CONCATENATE(Z883:AH883)&lt;&gt;"", AG883=""), "Missing 1st Comment Likes",
IF(AND($AK$3, CONCATENATE(Z883:AH883)&lt;&gt;"", AH883=""), "Missing 1st Comment Dislikes",
IF(AND(CONCATENATE(Z884:AH884)&lt;&gt;"", Z884=""), "Missing 2nd Comment Source Name",
IF(AND(CONCATENATE(Z884:AH884)&lt;&gt;"", AB884=""), "Missing 2nd Comment Message",
IF(AND($AJ$3, CONCATENATE(Z884:AH884)&lt;&gt;"", AG884=""), "Missing 2nd Comment Likes",
IF(AND($AK$3, CONCATENATE(Z884:AH884)&lt;&gt;"", AH884=""), "Missing 2nd Comment Dislikes",
IF(AND(CONCATENATE(Z885:AH885)&lt;&gt;"", Z885=""), "Missing 3rd Comment Source Name",
IF(AND(CONCATENATE(Z885:AH885)&lt;&gt;"", AB885=""), "Missing 3rd Comment Message",
IF(AND($AJ$3, CONCATENATE(Z885:AH885)&lt;&gt;"", AG885=""), "Missing 3rd Comment Likes",
IF(AND($AK$3, CONCATENATE(Z885:AH885)&lt;&gt;"", AH885=""), "Missing 3rd Comment Dislikes", "Valid"
)))))))))))))))))))))))))))))))))</f>
        <v>Unused</v>
      </c>
      <c r="C883" s="246"/>
      <c r="D883" s="262" t="s">
        <v>1518</v>
      </c>
      <c r="E883" s="263"/>
      <c r="F883" s="246"/>
      <c r="G883" s="246"/>
      <c r="H883" s="249"/>
      <c r="I883" s="263"/>
      <c r="J883" s="246"/>
      <c r="K883" s="246"/>
      <c r="L883" s="249"/>
      <c r="M883" s="265"/>
      <c r="N883" s="319"/>
      <c r="O883" s="320"/>
      <c r="P883" s="320"/>
      <c r="Q883" s="321"/>
      <c r="R883" s="322"/>
      <c r="S883" s="320"/>
      <c r="T883" s="320"/>
      <c r="U883" s="321"/>
      <c r="V883" s="322"/>
      <c r="W883" s="320"/>
      <c r="X883" s="320"/>
      <c r="Y883" s="323"/>
      <c r="Z883" s="271"/>
      <c r="AA883" s="249"/>
      <c r="AB883" s="265"/>
      <c r="AC883" s="246"/>
      <c r="AD883" s="246"/>
      <c r="AE883" s="246"/>
      <c r="AF883" s="249"/>
      <c r="AG883" s="274"/>
      <c r="AH883" s="327"/>
      <c r="AI883" s="56"/>
      <c r="AJ883" s="56"/>
      <c r="AK883" s="56"/>
      <c r="AL883" s="56"/>
      <c r="AM883" s="56"/>
      <c r="AN883" s="56"/>
      <c r="AO883" s="56"/>
      <c r="AP883" s="56"/>
      <c r="AQ883" s="56"/>
    </row>
    <row r="884" ht="22.5" customHeight="1">
      <c r="B884" s="277"/>
      <c r="D884" s="278"/>
      <c r="E884" s="277"/>
      <c r="H884" s="273"/>
      <c r="I884" s="277"/>
      <c r="L884" s="273"/>
      <c r="M884" s="277"/>
      <c r="N884" s="279"/>
      <c r="O884" s="280"/>
      <c r="P884" s="280"/>
      <c r="Q884" s="281"/>
      <c r="R884" s="282"/>
      <c r="S884" s="280"/>
      <c r="T884" s="280"/>
      <c r="U884" s="281"/>
      <c r="V884" s="282"/>
      <c r="W884" s="280"/>
      <c r="X884" s="280"/>
      <c r="Y884" s="283"/>
      <c r="Z884" s="284"/>
      <c r="AA884" s="273"/>
      <c r="AB884" s="272"/>
      <c r="AF884" s="273"/>
      <c r="AG884" s="285"/>
      <c r="AH884" s="325"/>
      <c r="AI884" s="56"/>
      <c r="AJ884" s="56"/>
      <c r="AK884" s="56"/>
      <c r="AL884" s="56"/>
      <c r="AM884" s="56"/>
      <c r="AN884" s="56"/>
      <c r="AO884" s="56"/>
      <c r="AP884" s="56"/>
      <c r="AQ884" s="56"/>
    </row>
    <row r="885" ht="22.5" customHeight="1">
      <c r="B885" s="253"/>
      <c r="C885" s="254"/>
      <c r="D885" s="287"/>
      <c r="E885" s="253"/>
      <c r="F885" s="254"/>
      <c r="G885" s="254"/>
      <c r="H885" s="256"/>
      <c r="I885" s="253"/>
      <c r="J885" s="254"/>
      <c r="K885" s="254"/>
      <c r="L885" s="256"/>
      <c r="M885" s="253"/>
      <c r="N885" s="288"/>
      <c r="O885" s="289"/>
      <c r="P885" s="289"/>
      <c r="Q885" s="290"/>
      <c r="R885" s="291"/>
      <c r="S885" s="289"/>
      <c r="T885" s="289"/>
      <c r="U885" s="290"/>
      <c r="V885" s="291"/>
      <c r="W885" s="289"/>
      <c r="X885" s="289"/>
      <c r="Y885" s="292"/>
      <c r="Z885" s="293"/>
      <c r="AA885" s="256"/>
      <c r="AB885" s="294"/>
      <c r="AC885" s="254"/>
      <c r="AD885" s="254"/>
      <c r="AE885" s="254"/>
      <c r="AF885" s="256"/>
      <c r="AG885" s="295"/>
      <c r="AH885" s="324"/>
      <c r="AI885" s="56"/>
      <c r="AJ885" s="56"/>
      <c r="AK885" s="56"/>
      <c r="AL885" s="56"/>
      <c r="AM885" s="56"/>
      <c r="AN885" s="56"/>
      <c r="AO885" s="56"/>
      <c r="AP885" s="56"/>
      <c r="AQ885" s="56"/>
    </row>
    <row r="886" ht="22.5" customHeight="1">
      <c r="B886" s="261" t="str">
        <f>IF(ISBLANK(D886), "Missing ID",
IF(CONCATENATE(E886:AG888)="", "Unused",
IF(AND(ISBLANK(E886), ISBLANK(I886)), "Missing Headline and Content",
IF(ISBLANK(M886), "Missing Is True",
IF(AND(M886&lt;&gt;"Yes", M886&lt;&gt;"No"), "Is True must be Yes or No",
IF(AND($AJ$3, NOT(ISBLANK(N886)), NOT(ISNUMBER(N886))), "Changes to Followers for Likes must be a Number",
IF(AND($AK$3, NOT(ISBLANK(O886)), NOT(ISNUMBER(O886))), "Changes to Followers for Disikes must be a Number",
IF(AND($AL$3, NOT(ISBLANK(P886)), NOT(ISNUMBER(P886))), "Changes to Followers for Shares must be a Number",
IF(AND($AM$3, NOT(ISBLANK(Q886)), NOT(ISNUMBER(Q886))), "Changes to Followers for Flags must be a Number",
IF(AND($AJ$3, NOT(ISBLANK(R886)), NOT(ISNUMBER(R886))), "Changes to Credibility for Likes must be a Number",
IF(AND($AK$3, NOT(ISBLANK(S886)), NOT(ISNUMBER(S886))), "Changes to Credibility for Disikes must be a Number",
IF(AND($AL$3, NOT(ISBLANK(T886)), NOT(ISNUMBER(T886))), "Changes to Credibility for Shares must be a Number",
IF(AND($AM$3, NOT(ISBLANK(U886)), NOT(ISNUMBER(U886))), "Changes to Credibility for Flags must be a Number",
IF(AND($AJ$3, NOT(ISBLANK(V886)), NOT(ISNUMBER(V886))), "Number of Likes must be a Number",
IF(AND($AK$3, NOT(ISBLANK(W886)), NOT(ISNUMBER(W886))), "Number of Disikes must be a Number",
IF(AND($AL$3, NOT(ISBLANK(X886)), NOT(ISNUMBER(X886))), "Number of Shares must be a Number",
IF(AND($AM$3, NOT(ISBLANK(Y886)), NOT(ISNUMBER(Y886))), "Number of Flags must be a Number",
IF(AND($AJ$3, NOT(ISBLANK(V886)), V886&lt;0), "Number of Likes cannot be Negative",
IF(AND($AK$3, NOT(ISBLANK(W886)), W886&lt;0), "Number of Disikes cannot be Negative",
IF(AND($AL$3, NOT(ISBLANK(X886)), X886&lt;0), "Number of Shares cannot be Negative",
IF(AND($AM$3, NOT(ISBLANK(Y886)), Y886&lt;0), "Number of Flags cannot be Negative",
IF(AND(CONCATENATE(Z886:AH886)&lt;&gt;"", Z886=""), "Missing 1st Comment Source Name",
IF(AND(CONCATENATE(Z886:AH886)&lt;&gt;"", AB886=""), "Missing 1st Comment Message",
IF(AND($AJ$3, CONCATENATE(Z886:AH886)&lt;&gt;"", AG886=""), "Missing 1st Comment Likes",
IF(AND($AK$3, CONCATENATE(Z886:AH886)&lt;&gt;"", AH886=""), "Missing 1st Comment Dislikes",
IF(AND(CONCATENATE(Z887:AH887)&lt;&gt;"", Z887=""), "Missing 2nd Comment Source Name",
IF(AND(CONCATENATE(Z887:AH887)&lt;&gt;"", AB887=""), "Missing 2nd Comment Message",
IF(AND($AJ$3, CONCATENATE(Z887:AH887)&lt;&gt;"", AG887=""), "Missing 2nd Comment Likes",
IF(AND($AK$3, CONCATENATE(Z887:AH887)&lt;&gt;"", AH887=""), "Missing 2nd Comment Dislikes",
IF(AND(CONCATENATE(Z888:AH888)&lt;&gt;"", Z888=""), "Missing 3rd Comment Source Name",
IF(AND(CONCATENATE(Z888:AH888)&lt;&gt;"", AB888=""), "Missing 3rd Comment Message",
IF(AND($AJ$3, CONCATENATE(Z888:AH888)&lt;&gt;"", AG888=""), "Missing 3rd Comment Likes",
IF(AND($AK$3, CONCATENATE(Z888:AH888)&lt;&gt;"", AH888=""), "Missing 3rd Comment Dislikes", "Valid"
)))))))))))))))))))))))))))))))))</f>
        <v>Unused</v>
      </c>
      <c r="C886" s="246"/>
      <c r="D886" s="297" t="s">
        <v>1519</v>
      </c>
      <c r="E886" s="298"/>
      <c r="F886" s="246"/>
      <c r="G886" s="246"/>
      <c r="H886" s="249"/>
      <c r="I886" s="298"/>
      <c r="J886" s="246"/>
      <c r="K886" s="246"/>
      <c r="L886" s="249"/>
      <c r="M886" s="300"/>
      <c r="N886" s="301"/>
      <c r="O886" s="302"/>
      <c r="P886" s="302"/>
      <c r="Q886" s="303"/>
      <c r="R886" s="304"/>
      <c r="S886" s="302"/>
      <c r="T886" s="302"/>
      <c r="U886" s="303"/>
      <c r="V886" s="304"/>
      <c r="W886" s="302"/>
      <c r="X886" s="302"/>
      <c r="Y886" s="305"/>
      <c r="Z886" s="306"/>
      <c r="AA886" s="249"/>
      <c r="AB886" s="300"/>
      <c r="AC886" s="246"/>
      <c r="AD886" s="246"/>
      <c r="AE886" s="246"/>
      <c r="AF886" s="249"/>
      <c r="AG886" s="307"/>
      <c r="AH886" s="326"/>
      <c r="AI886" s="56"/>
      <c r="AJ886" s="56"/>
      <c r="AK886" s="56"/>
      <c r="AL886" s="56"/>
      <c r="AM886" s="56"/>
      <c r="AN886" s="56"/>
      <c r="AO886" s="56"/>
      <c r="AP886" s="56"/>
      <c r="AQ886" s="56"/>
    </row>
    <row r="887" ht="22.5" customHeight="1">
      <c r="B887" s="277"/>
      <c r="D887" s="309"/>
      <c r="E887" s="277"/>
      <c r="H887" s="273"/>
      <c r="I887" s="277"/>
      <c r="L887" s="273"/>
      <c r="M887" s="277"/>
      <c r="N887" s="279"/>
      <c r="O887" s="280"/>
      <c r="P887" s="280"/>
      <c r="Q887" s="281"/>
      <c r="R887" s="282"/>
      <c r="S887" s="280"/>
      <c r="T887" s="280"/>
      <c r="U887" s="281"/>
      <c r="V887" s="282"/>
      <c r="W887" s="280"/>
      <c r="X887" s="280"/>
      <c r="Y887" s="283"/>
      <c r="Z887" s="310"/>
      <c r="AA887" s="273"/>
      <c r="AB887" s="311"/>
      <c r="AF887" s="273"/>
      <c r="AG887" s="312"/>
      <c r="AH887" s="313"/>
      <c r="AI887" s="56"/>
      <c r="AJ887" s="56"/>
      <c r="AK887" s="56"/>
      <c r="AL887" s="56"/>
      <c r="AM887" s="56"/>
      <c r="AN887" s="56"/>
      <c r="AO887" s="56"/>
      <c r="AP887" s="56"/>
      <c r="AQ887" s="56"/>
    </row>
    <row r="888" ht="22.5" customHeight="1">
      <c r="B888" s="253"/>
      <c r="C888" s="254"/>
      <c r="D888" s="314"/>
      <c r="E888" s="253"/>
      <c r="F888" s="254"/>
      <c r="G888" s="254"/>
      <c r="H888" s="256"/>
      <c r="I888" s="253"/>
      <c r="J888" s="254"/>
      <c r="K888" s="254"/>
      <c r="L888" s="256"/>
      <c r="M888" s="253"/>
      <c r="N888" s="288"/>
      <c r="O888" s="289"/>
      <c r="P888" s="289"/>
      <c r="Q888" s="290"/>
      <c r="R888" s="291"/>
      <c r="S888" s="289"/>
      <c r="T888" s="289"/>
      <c r="U888" s="290"/>
      <c r="V888" s="291"/>
      <c r="W888" s="289"/>
      <c r="X888" s="289"/>
      <c r="Y888" s="292"/>
      <c r="Z888" s="315"/>
      <c r="AA888" s="256"/>
      <c r="AB888" s="316"/>
      <c r="AC888" s="254"/>
      <c r="AD888" s="254"/>
      <c r="AE888" s="254"/>
      <c r="AF888" s="256"/>
      <c r="AG888" s="317"/>
      <c r="AH888" s="318"/>
      <c r="AI888" s="56"/>
      <c r="AJ888" s="56"/>
      <c r="AK888" s="56"/>
      <c r="AL888" s="56"/>
      <c r="AM888" s="56"/>
      <c r="AN888" s="56"/>
      <c r="AO888" s="56"/>
      <c r="AP888" s="56"/>
      <c r="AQ888" s="56"/>
    </row>
    <row r="889" ht="22.5" customHeight="1">
      <c r="B889" s="261" t="str">
        <f>IF(ISBLANK(D889), "Missing ID",
IF(CONCATENATE(E889:AG891)="", "Unused",
IF(AND(ISBLANK(E889), ISBLANK(I889)), "Missing Headline and Content",
IF(ISBLANK(M889), "Missing Is True",
IF(AND(M889&lt;&gt;"Yes", M889&lt;&gt;"No"), "Is True must be Yes or No",
IF(AND($AJ$3, NOT(ISBLANK(N889)), NOT(ISNUMBER(N889))), "Changes to Followers for Likes must be a Number",
IF(AND($AK$3, NOT(ISBLANK(O889)), NOT(ISNUMBER(O889))), "Changes to Followers for Disikes must be a Number",
IF(AND($AL$3, NOT(ISBLANK(P889)), NOT(ISNUMBER(P889))), "Changes to Followers for Shares must be a Number",
IF(AND($AM$3, NOT(ISBLANK(Q889)), NOT(ISNUMBER(Q889))), "Changes to Followers for Flags must be a Number",
IF(AND($AJ$3, NOT(ISBLANK(R889)), NOT(ISNUMBER(R889))), "Changes to Credibility for Likes must be a Number",
IF(AND($AK$3, NOT(ISBLANK(S889)), NOT(ISNUMBER(S889))), "Changes to Credibility for Disikes must be a Number",
IF(AND($AL$3, NOT(ISBLANK(T889)), NOT(ISNUMBER(T889))), "Changes to Credibility for Shares must be a Number",
IF(AND($AM$3, NOT(ISBLANK(U889)), NOT(ISNUMBER(U889))), "Changes to Credibility for Flags must be a Number",
IF(AND($AJ$3, NOT(ISBLANK(V889)), NOT(ISNUMBER(V889))), "Number of Likes must be a Number",
IF(AND($AK$3, NOT(ISBLANK(W889)), NOT(ISNUMBER(W889))), "Number of Disikes must be a Number",
IF(AND($AL$3, NOT(ISBLANK(X889)), NOT(ISNUMBER(X889))), "Number of Shares must be a Number",
IF(AND($AM$3, NOT(ISBLANK(Y889)), NOT(ISNUMBER(Y889))), "Number of Flags must be a Number",
IF(AND($AJ$3, NOT(ISBLANK(V889)), V889&lt;0), "Number of Likes cannot be Negative",
IF(AND($AK$3, NOT(ISBLANK(W889)), W889&lt;0), "Number of Disikes cannot be Negative",
IF(AND($AL$3, NOT(ISBLANK(X889)), X889&lt;0), "Number of Shares cannot be Negative",
IF(AND($AM$3, NOT(ISBLANK(Y889)), Y889&lt;0), "Number of Flags cannot be Negative",
IF(AND(CONCATENATE(Z889:AH889)&lt;&gt;"", Z889=""), "Missing 1st Comment Source Name",
IF(AND(CONCATENATE(Z889:AH889)&lt;&gt;"", AB889=""), "Missing 1st Comment Message",
IF(AND($AJ$3, CONCATENATE(Z889:AH889)&lt;&gt;"", AG889=""), "Missing 1st Comment Likes",
IF(AND($AK$3, CONCATENATE(Z889:AH889)&lt;&gt;"", AH889=""), "Missing 1st Comment Dislikes",
IF(AND(CONCATENATE(Z890:AH890)&lt;&gt;"", Z890=""), "Missing 2nd Comment Source Name",
IF(AND(CONCATENATE(Z890:AH890)&lt;&gt;"", AB890=""), "Missing 2nd Comment Message",
IF(AND($AJ$3, CONCATENATE(Z890:AH890)&lt;&gt;"", AG890=""), "Missing 2nd Comment Likes",
IF(AND($AK$3, CONCATENATE(Z890:AH890)&lt;&gt;"", AH890=""), "Missing 2nd Comment Dislikes",
IF(AND(CONCATENATE(Z891:AH891)&lt;&gt;"", Z891=""), "Missing 3rd Comment Source Name",
IF(AND(CONCATENATE(Z891:AH891)&lt;&gt;"", AB891=""), "Missing 3rd Comment Message",
IF(AND($AJ$3, CONCATENATE(Z891:AH891)&lt;&gt;"", AG891=""), "Missing 3rd Comment Likes",
IF(AND($AK$3, CONCATENATE(Z891:AH891)&lt;&gt;"", AH891=""), "Missing 3rd Comment Dislikes", "Valid"
)))))))))))))))))))))))))))))))))</f>
        <v>Unused</v>
      </c>
      <c r="C889" s="246"/>
      <c r="D889" s="262" t="s">
        <v>1520</v>
      </c>
      <c r="E889" s="263"/>
      <c r="F889" s="246"/>
      <c r="G889" s="246"/>
      <c r="H889" s="249"/>
      <c r="I889" s="263"/>
      <c r="J889" s="246"/>
      <c r="K889" s="246"/>
      <c r="L889" s="249"/>
      <c r="M889" s="265"/>
      <c r="N889" s="319"/>
      <c r="O889" s="320"/>
      <c r="P889" s="320"/>
      <c r="Q889" s="321"/>
      <c r="R889" s="322"/>
      <c r="S889" s="320"/>
      <c r="T889" s="320"/>
      <c r="U889" s="321"/>
      <c r="V889" s="322"/>
      <c r="W889" s="320"/>
      <c r="X889" s="320"/>
      <c r="Y889" s="323"/>
      <c r="Z889" s="271"/>
      <c r="AA889" s="249"/>
      <c r="AB889" s="265"/>
      <c r="AC889" s="246"/>
      <c r="AD889" s="246"/>
      <c r="AE889" s="246"/>
      <c r="AF889" s="249"/>
      <c r="AG889" s="274"/>
      <c r="AH889" s="327"/>
      <c r="AI889" s="56"/>
      <c r="AJ889" s="56"/>
      <c r="AK889" s="56"/>
      <c r="AL889" s="56"/>
      <c r="AM889" s="56"/>
      <c r="AN889" s="56"/>
      <c r="AO889" s="56"/>
      <c r="AP889" s="56"/>
      <c r="AQ889" s="56"/>
    </row>
    <row r="890" ht="22.5" customHeight="1">
      <c r="B890" s="277"/>
      <c r="D890" s="278"/>
      <c r="E890" s="277"/>
      <c r="H890" s="273"/>
      <c r="I890" s="277"/>
      <c r="L890" s="273"/>
      <c r="M890" s="277"/>
      <c r="N890" s="279"/>
      <c r="O890" s="280"/>
      <c r="P890" s="280"/>
      <c r="Q890" s="281"/>
      <c r="R890" s="282"/>
      <c r="S890" s="280"/>
      <c r="T890" s="280"/>
      <c r="U890" s="281"/>
      <c r="V890" s="282"/>
      <c r="W890" s="280"/>
      <c r="X890" s="280"/>
      <c r="Y890" s="283"/>
      <c r="Z890" s="284"/>
      <c r="AA890" s="273"/>
      <c r="AB890" s="272"/>
      <c r="AF890" s="273"/>
      <c r="AG890" s="285"/>
      <c r="AH890" s="325"/>
      <c r="AI890" s="56"/>
      <c r="AJ890" s="56"/>
      <c r="AK890" s="56"/>
      <c r="AL890" s="56"/>
      <c r="AM890" s="56"/>
      <c r="AN890" s="56"/>
      <c r="AO890" s="56"/>
      <c r="AP890" s="56"/>
      <c r="AQ890" s="56"/>
    </row>
    <row r="891" ht="22.5" customHeight="1">
      <c r="B891" s="253"/>
      <c r="C891" s="254"/>
      <c r="D891" s="287"/>
      <c r="E891" s="253"/>
      <c r="F891" s="254"/>
      <c r="G891" s="254"/>
      <c r="H891" s="256"/>
      <c r="I891" s="253"/>
      <c r="J891" s="254"/>
      <c r="K891" s="254"/>
      <c r="L891" s="256"/>
      <c r="M891" s="253"/>
      <c r="N891" s="288"/>
      <c r="O891" s="289"/>
      <c r="P891" s="289"/>
      <c r="Q891" s="290"/>
      <c r="R891" s="291"/>
      <c r="S891" s="289"/>
      <c r="T891" s="289"/>
      <c r="U891" s="290"/>
      <c r="V891" s="291"/>
      <c r="W891" s="289"/>
      <c r="X891" s="289"/>
      <c r="Y891" s="292"/>
      <c r="Z891" s="293"/>
      <c r="AA891" s="256"/>
      <c r="AB891" s="294"/>
      <c r="AC891" s="254"/>
      <c r="AD891" s="254"/>
      <c r="AE891" s="254"/>
      <c r="AF891" s="256"/>
      <c r="AG891" s="295"/>
      <c r="AH891" s="324"/>
      <c r="AI891" s="56"/>
      <c r="AJ891" s="56"/>
      <c r="AK891" s="56"/>
      <c r="AL891" s="56"/>
      <c r="AM891" s="56"/>
      <c r="AN891" s="56"/>
      <c r="AO891" s="56"/>
      <c r="AP891" s="56"/>
      <c r="AQ891" s="56"/>
    </row>
    <row r="892" ht="22.5" customHeight="1">
      <c r="B892" s="261" t="str">
        <f>IF(ISBLANK(D892), "Missing ID",
IF(CONCATENATE(E892:AG894)="", "Unused",
IF(AND(ISBLANK(E892), ISBLANK(I892)), "Missing Headline and Content",
IF(ISBLANK(M892), "Missing Is True",
IF(AND(M892&lt;&gt;"Yes", M892&lt;&gt;"No"), "Is True must be Yes or No",
IF(AND($AJ$3, NOT(ISBLANK(N892)), NOT(ISNUMBER(N892))), "Changes to Followers for Likes must be a Number",
IF(AND($AK$3, NOT(ISBLANK(O892)), NOT(ISNUMBER(O892))), "Changes to Followers for Disikes must be a Number",
IF(AND($AL$3, NOT(ISBLANK(P892)), NOT(ISNUMBER(P892))), "Changes to Followers for Shares must be a Number",
IF(AND($AM$3, NOT(ISBLANK(Q892)), NOT(ISNUMBER(Q892))), "Changes to Followers for Flags must be a Number",
IF(AND($AJ$3, NOT(ISBLANK(R892)), NOT(ISNUMBER(R892))), "Changes to Credibility for Likes must be a Number",
IF(AND($AK$3, NOT(ISBLANK(S892)), NOT(ISNUMBER(S892))), "Changes to Credibility for Disikes must be a Number",
IF(AND($AL$3, NOT(ISBLANK(T892)), NOT(ISNUMBER(T892))), "Changes to Credibility for Shares must be a Number",
IF(AND($AM$3, NOT(ISBLANK(U892)), NOT(ISNUMBER(U892))), "Changes to Credibility for Flags must be a Number",
IF(AND($AJ$3, NOT(ISBLANK(V892)), NOT(ISNUMBER(V892))), "Number of Likes must be a Number",
IF(AND($AK$3, NOT(ISBLANK(W892)), NOT(ISNUMBER(W892))), "Number of Disikes must be a Number",
IF(AND($AL$3, NOT(ISBLANK(X892)), NOT(ISNUMBER(X892))), "Number of Shares must be a Number",
IF(AND($AM$3, NOT(ISBLANK(Y892)), NOT(ISNUMBER(Y892))), "Number of Flags must be a Number",
IF(AND($AJ$3, NOT(ISBLANK(V892)), V892&lt;0), "Number of Likes cannot be Negative",
IF(AND($AK$3, NOT(ISBLANK(W892)), W892&lt;0), "Number of Disikes cannot be Negative",
IF(AND($AL$3, NOT(ISBLANK(X892)), X892&lt;0), "Number of Shares cannot be Negative",
IF(AND($AM$3, NOT(ISBLANK(Y892)), Y892&lt;0), "Number of Flags cannot be Negative",
IF(AND(CONCATENATE(Z892:AH892)&lt;&gt;"", Z892=""), "Missing 1st Comment Source Name",
IF(AND(CONCATENATE(Z892:AH892)&lt;&gt;"", AB892=""), "Missing 1st Comment Message",
IF(AND($AJ$3, CONCATENATE(Z892:AH892)&lt;&gt;"", AG892=""), "Missing 1st Comment Likes",
IF(AND($AK$3, CONCATENATE(Z892:AH892)&lt;&gt;"", AH892=""), "Missing 1st Comment Dislikes",
IF(AND(CONCATENATE(Z893:AH893)&lt;&gt;"", Z893=""), "Missing 2nd Comment Source Name",
IF(AND(CONCATENATE(Z893:AH893)&lt;&gt;"", AB893=""), "Missing 2nd Comment Message",
IF(AND($AJ$3, CONCATENATE(Z893:AH893)&lt;&gt;"", AG893=""), "Missing 2nd Comment Likes",
IF(AND($AK$3, CONCATENATE(Z893:AH893)&lt;&gt;"", AH893=""), "Missing 2nd Comment Dislikes",
IF(AND(CONCATENATE(Z894:AH894)&lt;&gt;"", Z894=""), "Missing 3rd Comment Source Name",
IF(AND(CONCATENATE(Z894:AH894)&lt;&gt;"", AB894=""), "Missing 3rd Comment Message",
IF(AND($AJ$3, CONCATENATE(Z894:AH894)&lt;&gt;"", AG894=""), "Missing 3rd Comment Likes",
IF(AND($AK$3, CONCATENATE(Z894:AH894)&lt;&gt;"", AH894=""), "Missing 3rd Comment Dislikes", "Valid"
)))))))))))))))))))))))))))))))))</f>
        <v>Unused</v>
      </c>
      <c r="C892" s="246"/>
      <c r="D892" s="297" t="s">
        <v>1521</v>
      </c>
      <c r="E892" s="298"/>
      <c r="F892" s="246"/>
      <c r="G892" s="246"/>
      <c r="H892" s="249"/>
      <c r="I892" s="298"/>
      <c r="J892" s="246"/>
      <c r="K892" s="246"/>
      <c r="L892" s="249"/>
      <c r="M892" s="300"/>
      <c r="N892" s="301"/>
      <c r="O892" s="302"/>
      <c r="P892" s="302"/>
      <c r="Q892" s="303"/>
      <c r="R892" s="304"/>
      <c r="S892" s="302"/>
      <c r="T892" s="302"/>
      <c r="U892" s="303"/>
      <c r="V892" s="304"/>
      <c r="W892" s="302"/>
      <c r="X892" s="302"/>
      <c r="Y892" s="305"/>
      <c r="Z892" s="306"/>
      <c r="AA892" s="249"/>
      <c r="AB892" s="300"/>
      <c r="AC892" s="246"/>
      <c r="AD892" s="246"/>
      <c r="AE892" s="246"/>
      <c r="AF892" s="249"/>
      <c r="AG892" s="307"/>
      <c r="AH892" s="326"/>
      <c r="AI892" s="56"/>
      <c r="AJ892" s="56"/>
      <c r="AK892" s="56"/>
      <c r="AL892" s="56"/>
      <c r="AM892" s="56"/>
      <c r="AN892" s="56"/>
      <c r="AO892" s="56"/>
      <c r="AP892" s="56"/>
      <c r="AQ892" s="56"/>
    </row>
    <row r="893" ht="22.5" customHeight="1">
      <c r="B893" s="277"/>
      <c r="D893" s="309"/>
      <c r="E893" s="277"/>
      <c r="H893" s="273"/>
      <c r="I893" s="277"/>
      <c r="L893" s="273"/>
      <c r="M893" s="277"/>
      <c r="N893" s="279"/>
      <c r="O893" s="280"/>
      <c r="P893" s="280"/>
      <c r="Q893" s="281"/>
      <c r="R893" s="282"/>
      <c r="S893" s="280"/>
      <c r="T893" s="280"/>
      <c r="U893" s="281"/>
      <c r="V893" s="282"/>
      <c r="W893" s="280"/>
      <c r="X893" s="280"/>
      <c r="Y893" s="283"/>
      <c r="Z893" s="310"/>
      <c r="AA893" s="273"/>
      <c r="AB893" s="311"/>
      <c r="AF893" s="273"/>
      <c r="AG893" s="312"/>
      <c r="AH893" s="313"/>
      <c r="AI893" s="56"/>
      <c r="AJ893" s="56"/>
      <c r="AK893" s="56"/>
      <c r="AL893" s="56"/>
      <c r="AM893" s="56"/>
      <c r="AN893" s="56"/>
      <c r="AO893" s="56"/>
      <c r="AP893" s="56"/>
      <c r="AQ893" s="56"/>
    </row>
    <row r="894" ht="22.5" customHeight="1">
      <c r="B894" s="253"/>
      <c r="C894" s="254"/>
      <c r="D894" s="314"/>
      <c r="E894" s="253"/>
      <c r="F894" s="254"/>
      <c r="G894" s="254"/>
      <c r="H894" s="256"/>
      <c r="I894" s="253"/>
      <c r="J894" s="254"/>
      <c r="K894" s="254"/>
      <c r="L894" s="256"/>
      <c r="M894" s="253"/>
      <c r="N894" s="288"/>
      <c r="O894" s="289"/>
      <c r="P894" s="289"/>
      <c r="Q894" s="290"/>
      <c r="R894" s="291"/>
      <c r="S894" s="289"/>
      <c r="T894" s="289"/>
      <c r="U894" s="290"/>
      <c r="V894" s="291"/>
      <c r="W894" s="289"/>
      <c r="X894" s="289"/>
      <c r="Y894" s="292"/>
      <c r="Z894" s="315"/>
      <c r="AA894" s="256"/>
      <c r="AB894" s="316"/>
      <c r="AC894" s="254"/>
      <c r="AD894" s="254"/>
      <c r="AE894" s="254"/>
      <c r="AF894" s="256"/>
      <c r="AG894" s="317"/>
      <c r="AH894" s="318"/>
      <c r="AI894" s="56"/>
      <c r="AJ894" s="56"/>
      <c r="AK894" s="56"/>
      <c r="AL894" s="56"/>
      <c r="AM894" s="56"/>
      <c r="AN894" s="56"/>
      <c r="AO894" s="56"/>
      <c r="AP894" s="56"/>
      <c r="AQ894" s="56"/>
    </row>
    <row r="895" ht="22.5" customHeight="1">
      <c r="B895" s="261" t="str">
        <f>IF(ISBLANK(D895), "Missing ID",
IF(CONCATENATE(E895:AG897)="", "Unused",
IF(AND(ISBLANK(E895), ISBLANK(I895)), "Missing Headline and Content",
IF(ISBLANK(M895), "Missing Is True",
IF(AND(M895&lt;&gt;"Yes", M895&lt;&gt;"No"), "Is True must be Yes or No",
IF(AND($AJ$3, NOT(ISBLANK(N895)), NOT(ISNUMBER(N895))), "Changes to Followers for Likes must be a Number",
IF(AND($AK$3, NOT(ISBLANK(O895)), NOT(ISNUMBER(O895))), "Changes to Followers for Disikes must be a Number",
IF(AND($AL$3, NOT(ISBLANK(P895)), NOT(ISNUMBER(P895))), "Changes to Followers for Shares must be a Number",
IF(AND($AM$3, NOT(ISBLANK(Q895)), NOT(ISNUMBER(Q895))), "Changes to Followers for Flags must be a Number",
IF(AND($AJ$3, NOT(ISBLANK(R895)), NOT(ISNUMBER(R895))), "Changes to Credibility for Likes must be a Number",
IF(AND($AK$3, NOT(ISBLANK(S895)), NOT(ISNUMBER(S895))), "Changes to Credibility for Disikes must be a Number",
IF(AND($AL$3, NOT(ISBLANK(T895)), NOT(ISNUMBER(T895))), "Changes to Credibility for Shares must be a Number",
IF(AND($AM$3, NOT(ISBLANK(U895)), NOT(ISNUMBER(U895))), "Changes to Credibility for Flags must be a Number",
IF(AND($AJ$3, NOT(ISBLANK(V895)), NOT(ISNUMBER(V895))), "Number of Likes must be a Number",
IF(AND($AK$3, NOT(ISBLANK(W895)), NOT(ISNUMBER(W895))), "Number of Disikes must be a Number",
IF(AND($AL$3, NOT(ISBLANK(X895)), NOT(ISNUMBER(X895))), "Number of Shares must be a Number",
IF(AND($AM$3, NOT(ISBLANK(Y895)), NOT(ISNUMBER(Y895))), "Number of Flags must be a Number",
IF(AND($AJ$3, NOT(ISBLANK(V895)), V895&lt;0), "Number of Likes cannot be Negative",
IF(AND($AK$3, NOT(ISBLANK(W895)), W895&lt;0), "Number of Disikes cannot be Negative",
IF(AND($AL$3, NOT(ISBLANK(X895)), X895&lt;0), "Number of Shares cannot be Negative",
IF(AND($AM$3, NOT(ISBLANK(Y895)), Y895&lt;0), "Number of Flags cannot be Negative",
IF(AND(CONCATENATE(Z895:AH895)&lt;&gt;"", Z895=""), "Missing 1st Comment Source Name",
IF(AND(CONCATENATE(Z895:AH895)&lt;&gt;"", AB895=""), "Missing 1st Comment Message",
IF(AND($AJ$3, CONCATENATE(Z895:AH895)&lt;&gt;"", AG895=""), "Missing 1st Comment Likes",
IF(AND($AK$3, CONCATENATE(Z895:AH895)&lt;&gt;"", AH895=""), "Missing 1st Comment Dislikes",
IF(AND(CONCATENATE(Z896:AH896)&lt;&gt;"", Z896=""), "Missing 2nd Comment Source Name",
IF(AND(CONCATENATE(Z896:AH896)&lt;&gt;"", AB896=""), "Missing 2nd Comment Message",
IF(AND($AJ$3, CONCATENATE(Z896:AH896)&lt;&gt;"", AG896=""), "Missing 2nd Comment Likes",
IF(AND($AK$3, CONCATENATE(Z896:AH896)&lt;&gt;"", AH896=""), "Missing 2nd Comment Dislikes",
IF(AND(CONCATENATE(Z897:AH897)&lt;&gt;"", Z897=""), "Missing 3rd Comment Source Name",
IF(AND(CONCATENATE(Z897:AH897)&lt;&gt;"", AB897=""), "Missing 3rd Comment Message",
IF(AND($AJ$3, CONCATENATE(Z897:AH897)&lt;&gt;"", AG897=""), "Missing 3rd Comment Likes",
IF(AND($AK$3, CONCATENATE(Z897:AH897)&lt;&gt;"", AH897=""), "Missing 3rd Comment Dislikes", "Valid"
)))))))))))))))))))))))))))))))))</f>
        <v>Unused</v>
      </c>
      <c r="C895" s="246"/>
      <c r="D895" s="262" t="s">
        <v>1522</v>
      </c>
      <c r="E895" s="263"/>
      <c r="F895" s="246"/>
      <c r="G895" s="246"/>
      <c r="H895" s="249"/>
      <c r="I895" s="263"/>
      <c r="J895" s="246"/>
      <c r="K895" s="246"/>
      <c r="L895" s="249"/>
      <c r="M895" s="265"/>
      <c r="N895" s="319"/>
      <c r="O895" s="320"/>
      <c r="P895" s="320"/>
      <c r="Q895" s="321"/>
      <c r="R895" s="322"/>
      <c r="S895" s="320"/>
      <c r="T895" s="320"/>
      <c r="U895" s="321"/>
      <c r="V895" s="322"/>
      <c r="W895" s="320"/>
      <c r="X895" s="320"/>
      <c r="Y895" s="323"/>
      <c r="Z895" s="271"/>
      <c r="AA895" s="249"/>
      <c r="AB895" s="265"/>
      <c r="AC895" s="246"/>
      <c r="AD895" s="246"/>
      <c r="AE895" s="246"/>
      <c r="AF895" s="249"/>
      <c r="AG895" s="274"/>
      <c r="AH895" s="327"/>
      <c r="AI895" s="56"/>
      <c r="AJ895" s="56"/>
      <c r="AK895" s="56"/>
      <c r="AL895" s="56"/>
      <c r="AM895" s="56"/>
      <c r="AN895" s="56"/>
      <c r="AO895" s="56"/>
      <c r="AP895" s="56"/>
      <c r="AQ895" s="56"/>
    </row>
    <row r="896" ht="22.5" customHeight="1">
      <c r="B896" s="277"/>
      <c r="D896" s="278"/>
      <c r="E896" s="277"/>
      <c r="H896" s="273"/>
      <c r="I896" s="277"/>
      <c r="L896" s="273"/>
      <c r="M896" s="277"/>
      <c r="N896" s="279"/>
      <c r="O896" s="280"/>
      <c r="P896" s="280"/>
      <c r="Q896" s="281"/>
      <c r="R896" s="282"/>
      <c r="S896" s="280"/>
      <c r="T896" s="280"/>
      <c r="U896" s="281"/>
      <c r="V896" s="282"/>
      <c r="W896" s="280"/>
      <c r="X896" s="280"/>
      <c r="Y896" s="283"/>
      <c r="Z896" s="284"/>
      <c r="AA896" s="273"/>
      <c r="AB896" s="272"/>
      <c r="AF896" s="273"/>
      <c r="AG896" s="285"/>
      <c r="AH896" s="325"/>
      <c r="AI896" s="56"/>
      <c r="AJ896" s="56"/>
      <c r="AK896" s="56"/>
      <c r="AL896" s="56"/>
      <c r="AM896" s="56"/>
      <c r="AN896" s="56"/>
      <c r="AO896" s="56"/>
      <c r="AP896" s="56"/>
      <c r="AQ896" s="56"/>
    </row>
    <row r="897" ht="22.5" customHeight="1">
      <c r="B897" s="253"/>
      <c r="C897" s="254"/>
      <c r="D897" s="287"/>
      <c r="E897" s="253"/>
      <c r="F897" s="254"/>
      <c r="G897" s="254"/>
      <c r="H897" s="256"/>
      <c r="I897" s="253"/>
      <c r="J897" s="254"/>
      <c r="K897" s="254"/>
      <c r="L897" s="256"/>
      <c r="M897" s="253"/>
      <c r="N897" s="288"/>
      <c r="O897" s="289"/>
      <c r="P897" s="289"/>
      <c r="Q897" s="290"/>
      <c r="R897" s="291"/>
      <c r="S897" s="289"/>
      <c r="T897" s="289"/>
      <c r="U897" s="290"/>
      <c r="V897" s="291"/>
      <c r="W897" s="289"/>
      <c r="X897" s="289"/>
      <c r="Y897" s="292"/>
      <c r="Z897" s="293"/>
      <c r="AA897" s="256"/>
      <c r="AB897" s="294"/>
      <c r="AC897" s="254"/>
      <c r="AD897" s="254"/>
      <c r="AE897" s="254"/>
      <c r="AF897" s="256"/>
      <c r="AG897" s="295"/>
      <c r="AH897" s="324"/>
      <c r="AI897" s="56"/>
      <c r="AJ897" s="56"/>
      <c r="AK897" s="56"/>
      <c r="AL897" s="56"/>
      <c r="AM897" s="56"/>
      <c r="AN897" s="56"/>
      <c r="AO897" s="56"/>
      <c r="AP897" s="56"/>
      <c r="AQ897" s="56"/>
    </row>
    <row r="898" ht="22.5" customHeight="1">
      <c r="B898" s="261" t="str">
        <f>IF(ISBLANK(D898), "Missing ID",
IF(CONCATENATE(E898:AG900)="", "Unused",
IF(AND(ISBLANK(E898), ISBLANK(I898)), "Missing Headline and Content",
IF(ISBLANK(M898), "Missing Is True",
IF(AND(M898&lt;&gt;"Yes", M898&lt;&gt;"No"), "Is True must be Yes or No",
IF(AND($AJ$3, NOT(ISBLANK(N898)), NOT(ISNUMBER(N898))), "Changes to Followers for Likes must be a Number",
IF(AND($AK$3, NOT(ISBLANK(O898)), NOT(ISNUMBER(O898))), "Changes to Followers for Disikes must be a Number",
IF(AND($AL$3, NOT(ISBLANK(P898)), NOT(ISNUMBER(P898))), "Changes to Followers for Shares must be a Number",
IF(AND($AM$3, NOT(ISBLANK(Q898)), NOT(ISNUMBER(Q898))), "Changes to Followers for Flags must be a Number",
IF(AND($AJ$3, NOT(ISBLANK(R898)), NOT(ISNUMBER(R898))), "Changes to Credibility for Likes must be a Number",
IF(AND($AK$3, NOT(ISBLANK(S898)), NOT(ISNUMBER(S898))), "Changes to Credibility for Disikes must be a Number",
IF(AND($AL$3, NOT(ISBLANK(T898)), NOT(ISNUMBER(T898))), "Changes to Credibility for Shares must be a Number",
IF(AND($AM$3, NOT(ISBLANK(U898)), NOT(ISNUMBER(U898))), "Changes to Credibility for Flags must be a Number",
IF(AND($AJ$3, NOT(ISBLANK(V898)), NOT(ISNUMBER(V898))), "Number of Likes must be a Number",
IF(AND($AK$3, NOT(ISBLANK(W898)), NOT(ISNUMBER(W898))), "Number of Disikes must be a Number",
IF(AND($AL$3, NOT(ISBLANK(X898)), NOT(ISNUMBER(X898))), "Number of Shares must be a Number",
IF(AND($AM$3, NOT(ISBLANK(Y898)), NOT(ISNUMBER(Y898))), "Number of Flags must be a Number",
IF(AND($AJ$3, NOT(ISBLANK(V898)), V898&lt;0), "Number of Likes cannot be Negative",
IF(AND($AK$3, NOT(ISBLANK(W898)), W898&lt;0), "Number of Disikes cannot be Negative",
IF(AND($AL$3, NOT(ISBLANK(X898)), X898&lt;0), "Number of Shares cannot be Negative",
IF(AND($AM$3, NOT(ISBLANK(Y898)), Y898&lt;0), "Number of Flags cannot be Negative",
IF(AND(CONCATENATE(Z898:AH898)&lt;&gt;"", Z898=""), "Missing 1st Comment Source Name",
IF(AND(CONCATENATE(Z898:AH898)&lt;&gt;"", AB898=""), "Missing 1st Comment Message",
IF(AND($AJ$3, CONCATENATE(Z898:AH898)&lt;&gt;"", AG898=""), "Missing 1st Comment Likes",
IF(AND($AK$3, CONCATENATE(Z898:AH898)&lt;&gt;"", AH898=""), "Missing 1st Comment Dislikes",
IF(AND(CONCATENATE(Z899:AH899)&lt;&gt;"", Z899=""), "Missing 2nd Comment Source Name",
IF(AND(CONCATENATE(Z899:AH899)&lt;&gt;"", AB899=""), "Missing 2nd Comment Message",
IF(AND($AJ$3, CONCATENATE(Z899:AH899)&lt;&gt;"", AG899=""), "Missing 2nd Comment Likes",
IF(AND($AK$3, CONCATENATE(Z899:AH899)&lt;&gt;"", AH899=""), "Missing 2nd Comment Dislikes",
IF(AND(CONCATENATE(Z900:AH900)&lt;&gt;"", Z900=""), "Missing 3rd Comment Source Name",
IF(AND(CONCATENATE(Z900:AH900)&lt;&gt;"", AB900=""), "Missing 3rd Comment Message",
IF(AND($AJ$3, CONCATENATE(Z900:AH900)&lt;&gt;"", AG900=""), "Missing 3rd Comment Likes",
IF(AND($AK$3, CONCATENATE(Z900:AH900)&lt;&gt;"", AH900=""), "Missing 3rd Comment Dislikes", "Valid"
)))))))))))))))))))))))))))))))))</f>
        <v>Unused</v>
      </c>
      <c r="C898" s="246"/>
      <c r="D898" s="297" t="s">
        <v>1523</v>
      </c>
      <c r="E898" s="298"/>
      <c r="F898" s="246"/>
      <c r="G898" s="246"/>
      <c r="H898" s="249"/>
      <c r="I898" s="298"/>
      <c r="J898" s="246"/>
      <c r="K898" s="246"/>
      <c r="L898" s="249"/>
      <c r="M898" s="300"/>
      <c r="N898" s="301"/>
      <c r="O898" s="302"/>
      <c r="P898" s="302"/>
      <c r="Q898" s="303"/>
      <c r="R898" s="304"/>
      <c r="S898" s="302"/>
      <c r="T898" s="302"/>
      <c r="U898" s="303"/>
      <c r="V898" s="304"/>
      <c r="W898" s="302"/>
      <c r="X898" s="302"/>
      <c r="Y898" s="305"/>
      <c r="Z898" s="306"/>
      <c r="AA898" s="249"/>
      <c r="AB898" s="300"/>
      <c r="AC898" s="246"/>
      <c r="AD898" s="246"/>
      <c r="AE898" s="246"/>
      <c r="AF898" s="249"/>
      <c r="AG898" s="307"/>
      <c r="AH898" s="326"/>
      <c r="AI898" s="56"/>
      <c r="AJ898" s="56"/>
      <c r="AK898" s="56"/>
      <c r="AL898" s="56"/>
      <c r="AM898" s="56"/>
      <c r="AN898" s="56"/>
      <c r="AO898" s="56"/>
      <c r="AP898" s="56"/>
      <c r="AQ898" s="56"/>
    </row>
    <row r="899" ht="22.5" customHeight="1">
      <c r="B899" s="277"/>
      <c r="D899" s="309"/>
      <c r="E899" s="277"/>
      <c r="H899" s="273"/>
      <c r="I899" s="277"/>
      <c r="L899" s="273"/>
      <c r="M899" s="277"/>
      <c r="N899" s="279"/>
      <c r="O899" s="280"/>
      <c r="P899" s="280"/>
      <c r="Q899" s="281"/>
      <c r="R899" s="282"/>
      <c r="S899" s="280"/>
      <c r="T899" s="280"/>
      <c r="U899" s="281"/>
      <c r="V899" s="282"/>
      <c r="W899" s="280"/>
      <c r="X899" s="280"/>
      <c r="Y899" s="283"/>
      <c r="Z899" s="310"/>
      <c r="AA899" s="273"/>
      <c r="AB899" s="311"/>
      <c r="AF899" s="273"/>
      <c r="AG899" s="312"/>
      <c r="AH899" s="313"/>
      <c r="AI899" s="56"/>
      <c r="AJ899" s="56"/>
      <c r="AK899" s="56"/>
      <c r="AL899" s="56"/>
      <c r="AM899" s="56"/>
      <c r="AN899" s="56"/>
      <c r="AO899" s="56"/>
      <c r="AP899" s="56"/>
      <c r="AQ899" s="56"/>
    </row>
    <row r="900" ht="22.5" customHeight="1">
      <c r="B900" s="253"/>
      <c r="C900" s="254"/>
      <c r="D900" s="314"/>
      <c r="E900" s="253"/>
      <c r="F900" s="254"/>
      <c r="G900" s="254"/>
      <c r="H900" s="256"/>
      <c r="I900" s="253"/>
      <c r="J900" s="254"/>
      <c r="K900" s="254"/>
      <c r="L900" s="256"/>
      <c r="M900" s="253"/>
      <c r="N900" s="288"/>
      <c r="O900" s="289"/>
      <c r="P900" s="289"/>
      <c r="Q900" s="290"/>
      <c r="R900" s="291"/>
      <c r="S900" s="289"/>
      <c r="T900" s="289"/>
      <c r="U900" s="290"/>
      <c r="V900" s="291"/>
      <c r="W900" s="289"/>
      <c r="X900" s="289"/>
      <c r="Y900" s="292"/>
      <c r="Z900" s="315"/>
      <c r="AA900" s="256"/>
      <c r="AB900" s="316"/>
      <c r="AC900" s="254"/>
      <c r="AD900" s="254"/>
      <c r="AE900" s="254"/>
      <c r="AF900" s="256"/>
      <c r="AG900" s="317"/>
      <c r="AH900" s="318"/>
      <c r="AI900" s="56"/>
      <c r="AJ900" s="56"/>
      <c r="AK900" s="56"/>
      <c r="AL900" s="56"/>
      <c r="AM900" s="56"/>
      <c r="AN900" s="56"/>
      <c r="AO900" s="56"/>
      <c r="AP900" s="56"/>
      <c r="AQ900" s="56"/>
    </row>
    <row r="901" ht="22.5" customHeight="1">
      <c r="B901" s="261" t="str">
        <f>IF(ISBLANK(D901), "Missing ID",
IF(CONCATENATE(E901:AG903)="", "Unused",
IF(AND(ISBLANK(E901), ISBLANK(I901)), "Missing Headline and Content",
IF(ISBLANK(M901), "Missing Is True",
IF(AND(M901&lt;&gt;"Yes", M901&lt;&gt;"No"), "Is True must be Yes or No",
IF(AND($AJ$3, NOT(ISBLANK(N901)), NOT(ISNUMBER(N901))), "Changes to Followers for Likes must be a Number",
IF(AND($AK$3, NOT(ISBLANK(O901)), NOT(ISNUMBER(O901))), "Changes to Followers for Disikes must be a Number",
IF(AND($AL$3, NOT(ISBLANK(P901)), NOT(ISNUMBER(P901))), "Changes to Followers for Shares must be a Number",
IF(AND($AM$3, NOT(ISBLANK(Q901)), NOT(ISNUMBER(Q901))), "Changes to Followers for Flags must be a Number",
IF(AND($AJ$3, NOT(ISBLANK(R901)), NOT(ISNUMBER(R901))), "Changes to Credibility for Likes must be a Number",
IF(AND($AK$3, NOT(ISBLANK(S901)), NOT(ISNUMBER(S901))), "Changes to Credibility for Disikes must be a Number",
IF(AND($AL$3, NOT(ISBLANK(T901)), NOT(ISNUMBER(T901))), "Changes to Credibility for Shares must be a Number",
IF(AND($AM$3, NOT(ISBLANK(U901)), NOT(ISNUMBER(U901))), "Changes to Credibility for Flags must be a Number",
IF(AND($AJ$3, NOT(ISBLANK(V901)), NOT(ISNUMBER(V901))), "Number of Likes must be a Number",
IF(AND($AK$3, NOT(ISBLANK(W901)), NOT(ISNUMBER(W901))), "Number of Disikes must be a Number",
IF(AND($AL$3, NOT(ISBLANK(X901)), NOT(ISNUMBER(X901))), "Number of Shares must be a Number",
IF(AND($AM$3, NOT(ISBLANK(Y901)), NOT(ISNUMBER(Y901))), "Number of Flags must be a Number",
IF(AND($AJ$3, NOT(ISBLANK(V901)), V901&lt;0), "Number of Likes cannot be Negative",
IF(AND($AK$3, NOT(ISBLANK(W901)), W901&lt;0), "Number of Disikes cannot be Negative",
IF(AND($AL$3, NOT(ISBLANK(X901)), X901&lt;0), "Number of Shares cannot be Negative",
IF(AND($AM$3, NOT(ISBLANK(Y901)), Y901&lt;0), "Number of Flags cannot be Negative",
IF(AND(CONCATENATE(Z901:AH901)&lt;&gt;"", Z901=""), "Missing 1st Comment Source Name",
IF(AND(CONCATENATE(Z901:AH901)&lt;&gt;"", AB901=""), "Missing 1st Comment Message",
IF(AND($AJ$3, CONCATENATE(Z901:AH901)&lt;&gt;"", AG901=""), "Missing 1st Comment Likes",
IF(AND($AK$3, CONCATENATE(Z901:AH901)&lt;&gt;"", AH901=""), "Missing 1st Comment Dislikes",
IF(AND(CONCATENATE(Z902:AH902)&lt;&gt;"", Z902=""), "Missing 2nd Comment Source Name",
IF(AND(CONCATENATE(Z902:AH902)&lt;&gt;"", AB902=""), "Missing 2nd Comment Message",
IF(AND($AJ$3, CONCATENATE(Z902:AH902)&lt;&gt;"", AG902=""), "Missing 2nd Comment Likes",
IF(AND($AK$3, CONCATENATE(Z902:AH902)&lt;&gt;"", AH902=""), "Missing 2nd Comment Dislikes",
IF(AND(CONCATENATE(Z903:AH903)&lt;&gt;"", Z903=""), "Missing 3rd Comment Source Name",
IF(AND(CONCATENATE(Z903:AH903)&lt;&gt;"", AB903=""), "Missing 3rd Comment Message",
IF(AND($AJ$3, CONCATENATE(Z903:AH903)&lt;&gt;"", AG903=""), "Missing 3rd Comment Likes",
IF(AND($AK$3, CONCATENATE(Z903:AH903)&lt;&gt;"", AH903=""), "Missing 3rd Comment Dislikes", "Valid"
)))))))))))))))))))))))))))))))))</f>
        <v>Unused</v>
      </c>
      <c r="C901" s="246"/>
      <c r="D901" s="262" t="s">
        <v>1524</v>
      </c>
      <c r="E901" s="263"/>
      <c r="F901" s="246"/>
      <c r="G901" s="246"/>
      <c r="H901" s="249"/>
      <c r="I901" s="263"/>
      <c r="J901" s="246"/>
      <c r="K901" s="246"/>
      <c r="L901" s="249"/>
      <c r="M901" s="265"/>
      <c r="N901" s="319"/>
      <c r="O901" s="320"/>
      <c r="P901" s="320"/>
      <c r="Q901" s="321"/>
      <c r="R901" s="322"/>
      <c r="S901" s="320"/>
      <c r="T901" s="320"/>
      <c r="U901" s="321"/>
      <c r="V901" s="322"/>
      <c r="W901" s="320"/>
      <c r="X901" s="320"/>
      <c r="Y901" s="323"/>
      <c r="Z901" s="271"/>
      <c r="AA901" s="249"/>
      <c r="AB901" s="265"/>
      <c r="AC901" s="246"/>
      <c r="AD901" s="246"/>
      <c r="AE901" s="246"/>
      <c r="AF901" s="249"/>
      <c r="AG901" s="274"/>
      <c r="AH901" s="327"/>
      <c r="AI901" s="56"/>
      <c r="AJ901" s="56"/>
      <c r="AK901" s="56"/>
      <c r="AL901" s="56"/>
      <c r="AM901" s="56"/>
      <c r="AN901" s="56"/>
      <c r="AO901" s="56"/>
      <c r="AP901" s="56"/>
      <c r="AQ901" s="56"/>
    </row>
    <row r="902" ht="22.5" customHeight="1">
      <c r="B902" s="277"/>
      <c r="D902" s="278"/>
      <c r="E902" s="277"/>
      <c r="H902" s="273"/>
      <c r="I902" s="277"/>
      <c r="L902" s="273"/>
      <c r="M902" s="277"/>
      <c r="N902" s="279"/>
      <c r="O902" s="280"/>
      <c r="P902" s="280"/>
      <c r="Q902" s="281"/>
      <c r="R902" s="282"/>
      <c r="S902" s="280"/>
      <c r="T902" s="280"/>
      <c r="U902" s="281"/>
      <c r="V902" s="282"/>
      <c r="W902" s="280"/>
      <c r="X902" s="280"/>
      <c r="Y902" s="283"/>
      <c r="Z902" s="284"/>
      <c r="AA902" s="273"/>
      <c r="AB902" s="272"/>
      <c r="AF902" s="273"/>
      <c r="AG902" s="285"/>
      <c r="AH902" s="325"/>
      <c r="AI902" s="56"/>
      <c r="AJ902" s="56"/>
      <c r="AK902" s="56"/>
      <c r="AL902" s="56"/>
      <c r="AM902" s="56"/>
      <c r="AN902" s="56"/>
      <c r="AO902" s="56"/>
      <c r="AP902" s="56"/>
      <c r="AQ902" s="56"/>
    </row>
    <row r="903" ht="22.5" customHeight="1">
      <c r="B903" s="253"/>
      <c r="C903" s="254"/>
      <c r="D903" s="287"/>
      <c r="E903" s="253"/>
      <c r="F903" s="254"/>
      <c r="G903" s="254"/>
      <c r="H903" s="256"/>
      <c r="I903" s="253"/>
      <c r="J903" s="254"/>
      <c r="K903" s="254"/>
      <c r="L903" s="256"/>
      <c r="M903" s="253"/>
      <c r="N903" s="288"/>
      <c r="O903" s="289"/>
      <c r="P903" s="289"/>
      <c r="Q903" s="290"/>
      <c r="R903" s="291"/>
      <c r="S903" s="289"/>
      <c r="T903" s="289"/>
      <c r="U903" s="290"/>
      <c r="V903" s="291"/>
      <c r="W903" s="289"/>
      <c r="X903" s="289"/>
      <c r="Y903" s="292"/>
      <c r="Z903" s="293"/>
      <c r="AA903" s="256"/>
      <c r="AB903" s="294"/>
      <c r="AC903" s="254"/>
      <c r="AD903" s="254"/>
      <c r="AE903" s="254"/>
      <c r="AF903" s="256"/>
      <c r="AG903" s="295"/>
      <c r="AH903" s="324"/>
      <c r="AI903" s="56"/>
      <c r="AJ903" s="56"/>
      <c r="AK903" s="56"/>
      <c r="AL903" s="56"/>
      <c r="AM903" s="56"/>
      <c r="AN903" s="56"/>
      <c r="AO903" s="56"/>
      <c r="AP903" s="56"/>
      <c r="AQ903" s="56"/>
    </row>
    <row r="904" ht="22.5" customHeight="1">
      <c r="B904" s="261" t="str">
        <f>IF(ISBLANK(D904), "Missing ID",
IF(CONCATENATE(E904:AG906)="", "Unused",
IF(AND(ISBLANK(E904), ISBLANK(I904)), "Missing Headline and Content",
IF(ISBLANK(M904), "Missing Is True",
IF(AND(M904&lt;&gt;"Yes", M904&lt;&gt;"No"), "Is True must be Yes or No",
IF(AND($AJ$3, NOT(ISBLANK(N904)), NOT(ISNUMBER(N904))), "Changes to Followers for Likes must be a Number",
IF(AND($AK$3, NOT(ISBLANK(O904)), NOT(ISNUMBER(O904))), "Changes to Followers for Disikes must be a Number",
IF(AND($AL$3, NOT(ISBLANK(P904)), NOT(ISNUMBER(P904))), "Changes to Followers for Shares must be a Number",
IF(AND($AM$3, NOT(ISBLANK(Q904)), NOT(ISNUMBER(Q904))), "Changes to Followers for Flags must be a Number",
IF(AND($AJ$3, NOT(ISBLANK(R904)), NOT(ISNUMBER(R904))), "Changes to Credibility for Likes must be a Number",
IF(AND($AK$3, NOT(ISBLANK(S904)), NOT(ISNUMBER(S904))), "Changes to Credibility for Disikes must be a Number",
IF(AND($AL$3, NOT(ISBLANK(T904)), NOT(ISNUMBER(T904))), "Changes to Credibility for Shares must be a Number",
IF(AND($AM$3, NOT(ISBLANK(U904)), NOT(ISNUMBER(U904))), "Changes to Credibility for Flags must be a Number",
IF(AND($AJ$3, NOT(ISBLANK(V904)), NOT(ISNUMBER(V904))), "Number of Likes must be a Number",
IF(AND($AK$3, NOT(ISBLANK(W904)), NOT(ISNUMBER(W904))), "Number of Disikes must be a Number",
IF(AND($AL$3, NOT(ISBLANK(X904)), NOT(ISNUMBER(X904))), "Number of Shares must be a Number",
IF(AND($AM$3, NOT(ISBLANK(Y904)), NOT(ISNUMBER(Y904))), "Number of Flags must be a Number",
IF(AND($AJ$3, NOT(ISBLANK(V904)), V904&lt;0), "Number of Likes cannot be Negative",
IF(AND($AK$3, NOT(ISBLANK(W904)), W904&lt;0), "Number of Disikes cannot be Negative",
IF(AND($AL$3, NOT(ISBLANK(X904)), X904&lt;0), "Number of Shares cannot be Negative",
IF(AND($AM$3, NOT(ISBLANK(Y904)), Y904&lt;0), "Number of Flags cannot be Negative",
IF(AND(CONCATENATE(Z904:AH904)&lt;&gt;"", Z904=""), "Missing 1st Comment Source Name",
IF(AND(CONCATENATE(Z904:AH904)&lt;&gt;"", AB904=""), "Missing 1st Comment Message",
IF(AND($AJ$3, CONCATENATE(Z904:AH904)&lt;&gt;"", AG904=""), "Missing 1st Comment Likes",
IF(AND($AK$3, CONCATENATE(Z904:AH904)&lt;&gt;"", AH904=""), "Missing 1st Comment Dislikes",
IF(AND(CONCATENATE(Z905:AH905)&lt;&gt;"", Z905=""), "Missing 2nd Comment Source Name",
IF(AND(CONCATENATE(Z905:AH905)&lt;&gt;"", AB905=""), "Missing 2nd Comment Message",
IF(AND($AJ$3, CONCATENATE(Z905:AH905)&lt;&gt;"", AG905=""), "Missing 2nd Comment Likes",
IF(AND($AK$3, CONCATENATE(Z905:AH905)&lt;&gt;"", AH905=""), "Missing 2nd Comment Dislikes",
IF(AND(CONCATENATE(Z906:AH906)&lt;&gt;"", Z906=""), "Missing 3rd Comment Source Name",
IF(AND(CONCATENATE(Z906:AH906)&lt;&gt;"", AB906=""), "Missing 3rd Comment Message",
IF(AND($AJ$3, CONCATENATE(Z906:AH906)&lt;&gt;"", AG906=""), "Missing 3rd Comment Likes",
IF(AND($AK$3, CONCATENATE(Z906:AH906)&lt;&gt;"", AH906=""), "Missing 3rd Comment Dislikes", "Valid"
)))))))))))))))))))))))))))))))))</f>
        <v>Unused</v>
      </c>
      <c r="C904" s="246"/>
      <c r="D904" s="297" t="s">
        <v>1525</v>
      </c>
      <c r="E904" s="298"/>
      <c r="F904" s="246"/>
      <c r="G904" s="246"/>
      <c r="H904" s="249"/>
      <c r="I904" s="298"/>
      <c r="J904" s="246"/>
      <c r="K904" s="246"/>
      <c r="L904" s="249"/>
      <c r="M904" s="300"/>
      <c r="N904" s="301"/>
      <c r="O904" s="302"/>
      <c r="P904" s="302"/>
      <c r="Q904" s="303"/>
      <c r="R904" s="304"/>
      <c r="S904" s="302"/>
      <c r="T904" s="302"/>
      <c r="U904" s="303"/>
      <c r="V904" s="304"/>
      <c r="W904" s="302"/>
      <c r="X904" s="302"/>
      <c r="Y904" s="305"/>
      <c r="Z904" s="306"/>
      <c r="AA904" s="249"/>
      <c r="AB904" s="300"/>
      <c r="AC904" s="246"/>
      <c r="AD904" s="246"/>
      <c r="AE904" s="246"/>
      <c r="AF904" s="249"/>
      <c r="AG904" s="307"/>
      <c r="AH904" s="326"/>
      <c r="AI904" s="56"/>
      <c r="AJ904" s="56"/>
      <c r="AK904" s="56"/>
      <c r="AL904" s="56"/>
      <c r="AM904" s="56"/>
      <c r="AN904" s="56"/>
      <c r="AO904" s="56"/>
      <c r="AP904" s="56"/>
      <c r="AQ904" s="56"/>
    </row>
    <row r="905" ht="22.5" customHeight="1">
      <c r="B905" s="277"/>
      <c r="D905" s="309"/>
      <c r="E905" s="277"/>
      <c r="H905" s="273"/>
      <c r="I905" s="277"/>
      <c r="L905" s="273"/>
      <c r="M905" s="277"/>
      <c r="N905" s="279"/>
      <c r="O905" s="280"/>
      <c r="P905" s="280"/>
      <c r="Q905" s="281"/>
      <c r="R905" s="282"/>
      <c r="S905" s="280"/>
      <c r="T905" s="280"/>
      <c r="U905" s="281"/>
      <c r="V905" s="282"/>
      <c r="W905" s="280"/>
      <c r="X905" s="280"/>
      <c r="Y905" s="283"/>
      <c r="Z905" s="310"/>
      <c r="AA905" s="273"/>
      <c r="AB905" s="311"/>
      <c r="AF905" s="273"/>
      <c r="AG905" s="312"/>
      <c r="AH905" s="313"/>
      <c r="AI905" s="56"/>
      <c r="AJ905" s="56"/>
      <c r="AK905" s="56"/>
      <c r="AL905" s="56"/>
      <c r="AM905" s="56"/>
      <c r="AN905" s="56"/>
      <c r="AO905" s="56"/>
      <c r="AP905" s="56"/>
      <c r="AQ905" s="56"/>
    </row>
    <row r="906" ht="22.5" customHeight="1">
      <c r="B906" s="253"/>
      <c r="C906" s="254"/>
      <c r="D906" s="314"/>
      <c r="E906" s="253"/>
      <c r="F906" s="254"/>
      <c r="G906" s="254"/>
      <c r="H906" s="256"/>
      <c r="I906" s="253"/>
      <c r="J906" s="254"/>
      <c r="K906" s="254"/>
      <c r="L906" s="256"/>
      <c r="M906" s="253"/>
      <c r="N906" s="288"/>
      <c r="O906" s="289"/>
      <c r="P906" s="289"/>
      <c r="Q906" s="290"/>
      <c r="R906" s="291"/>
      <c r="S906" s="289"/>
      <c r="T906" s="289"/>
      <c r="U906" s="290"/>
      <c r="V906" s="291"/>
      <c r="W906" s="289"/>
      <c r="X906" s="289"/>
      <c r="Y906" s="292"/>
      <c r="Z906" s="315"/>
      <c r="AA906" s="256"/>
      <c r="AB906" s="316"/>
      <c r="AC906" s="254"/>
      <c r="AD906" s="254"/>
      <c r="AE906" s="254"/>
      <c r="AF906" s="256"/>
      <c r="AG906" s="317"/>
      <c r="AH906" s="318"/>
      <c r="AI906" s="56"/>
      <c r="AJ906" s="56"/>
      <c r="AK906" s="56"/>
      <c r="AL906" s="56"/>
      <c r="AM906" s="56"/>
      <c r="AN906" s="56"/>
      <c r="AO906" s="56"/>
      <c r="AP906" s="56"/>
      <c r="AQ906" s="56"/>
    </row>
    <row r="907" ht="22.5" customHeight="1">
      <c r="B907" s="261" t="str">
        <f>IF(ISBLANK(D907), "Missing ID",
IF(CONCATENATE(E907:AG909)="", "Unused",
IF(AND(ISBLANK(E907), ISBLANK(I907)), "Missing Headline and Content",
IF(ISBLANK(M907), "Missing Is True",
IF(AND(M907&lt;&gt;"Yes", M907&lt;&gt;"No"), "Is True must be Yes or No",
IF(AND($AJ$3, NOT(ISBLANK(N907)), NOT(ISNUMBER(N907))), "Changes to Followers for Likes must be a Number",
IF(AND($AK$3, NOT(ISBLANK(O907)), NOT(ISNUMBER(O907))), "Changes to Followers for Disikes must be a Number",
IF(AND($AL$3, NOT(ISBLANK(P907)), NOT(ISNUMBER(P907))), "Changes to Followers for Shares must be a Number",
IF(AND($AM$3, NOT(ISBLANK(Q907)), NOT(ISNUMBER(Q907))), "Changes to Followers for Flags must be a Number",
IF(AND($AJ$3, NOT(ISBLANK(R907)), NOT(ISNUMBER(R907))), "Changes to Credibility for Likes must be a Number",
IF(AND($AK$3, NOT(ISBLANK(S907)), NOT(ISNUMBER(S907))), "Changes to Credibility for Disikes must be a Number",
IF(AND($AL$3, NOT(ISBLANK(T907)), NOT(ISNUMBER(T907))), "Changes to Credibility for Shares must be a Number",
IF(AND($AM$3, NOT(ISBLANK(U907)), NOT(ISNUMBER(U907))), "Changes to Credibility for Flags must be a Number",
IF(AND($AJ$3, NOT(ISBLANK(V907)), NOT(ISNUMBER(V907))), "Number of Likes must be a Number",
IF(AND($AK$3, NOT(ISBLANK(W907)), NOT(ISNUMBER(W907))), "Number of Disikes must be a Number",
IF(AND($AL$3, NOT(ISBLANK(X907)), NOT(ISNUMBER(X907))), "Number of Shares must be a Number",
IF(AND($AM$3, NOT(ISBLANK(Y907)), NOT(ISNUMBER(Y907))), "Number of Flags must be a Number",
IF(AND($AJ$3, NOT(ISBLANK(V907)), V907&lt;0), "Number of Likes cannot be Negative",
IF(AND($AK$3, NOT(ISBLANK(W907)), W907&lt;0), "Number of Disikes cannot be Negative",
IF(AND($AL$3, NOT(ISBLANK(X907)), X907&lt;0), "Number of Shares cannot be Negative",
IF(AND($AM$3, NOT(ISBLANK(Y907)), Y907&lt;0), "Number of Flags cannot be Negative",
IF(AND(CONCATENATE(Z907:AH907)&lt;&gt;"", Z907=""), "Missing 1st Comment Source Name",
IF(AND(CONCATENATE(Z907:AH907)&lt;&gt;"", AB907=""), "Missing 1st Comment Message",
IF(AND($AJ$3, CONCATENATE(Z907:AH907)&lt;&gt;"", AG907=""), "Missing 1st Comment Likes",
IF(AND($AK$3, CONCATENATE(Z907:AH907)&lt;&gt;"", AH907=""), "Missing 1st Comment Dislikes",
IF(AND(CONCATENATE(Z908:AH908)&lt;&gt;"", Z908=""), "Missing 2nd Comment Source Name",
IF(AND(CONCATENATE(Z908:AH908)&lt;&gt;"", AB908=""), "Missing 2nd Comment Message",
IF(AND($AJ$3, CONCATENATE(Z908:AH908)&lt;&gt;"", AG908=""), "Missing 2nd Comment Likes",
IF(AND($AK$3, CONCATENATE(Z908:AH908)&lt;&gt;"", AH908=""), "Missing 2nd Comment Dislikes",
IF(AND(CONCATENATE(Z909:AH909)&lt;&gt;"", Z909=""), "Missing 3rd Comment Source Name",
IF(AND(CONCATENATE(Z909:AH909)&lt;&gt;"", AB909=""), "Missing 3rd Comment Message",
IF(AND($AJ$3, CONCATENATE(Z909:AH909)&lt;&gt;"", AG909=""), "Missing 3rd Comment Likes",
IF(AND($AK$3, CONCATENATE(Z909:AH909)&lt;&gt;"", AH909=""), "Missing 3rd Comment Dislikes", "Valid"
)))))))))))))))))))))))))))))))))</f>
        <v>Unused</v>
      </c>
      <c r="C907" s="246"/>
      <c r="D907" s="262" t="s">
        <v>1526</v>
      </c>
      <c r="E907" s="263"/>
      <c r="F907" s="246"/>
      <c r="G907" s="246"/>
      <c r="H907" s="249"/>
      <c r="I907" s="263"/>
      <c r="J907" s="246"/>
      <c r="K907" s="246"/>
      <c r="L907" s="249"/>
      <c r="M907" s="265"/>
      <c r="N907" s="319"/>
      <c r="O907" s="320"/>
      <c r="P907" s="320"/>
      <c r="Q907" s="321"/>
      <c r="R907" s="322"/>
      <c r="S907" s="320"/>
      <c r="T907" s="320"/>
      <c r="U907" s="321"/>
      <c r="V907" s="322"/>
      <c r="W907" s="320"/>
      <c r="X907" s="320"/>
      <c r="Y907" s="323"/>
      <c r="Z907" s="271"/>
      <c r="AA907" s="249"/>
      <c r="AB907" s="265"/>
      <c r="AC907" s="246"/>
      <c r="AD907" s="246"/>
      <c r="AE907" s="246"/>
      <c r="AF907" s="249"/>
      <c r="AG907" s="274"/>
      <c r="AH907" s="327"/>
      <c r="AI907" s="56"/>
      <c r="AJ907" s="56"/>
      <c r="AK907" s="56"/>
      <c r="AL907" s="56"/>
      <c r="AM907" s="56"/>
      <c r="AN907" s="56"/>
      <c r="AO907" s="56"/>
      <c r="AP907" s="56"/>
      <c r="AQ907" s="56"/>
    </row>
    <row r="908" ht="22.5" customHeight="1">
      <c r="B908" s="277"/>
      <c r="D908" s="278"/>
      <c r="E908" s="277"/>
      <c r="H908" s="273"/>
      <c r="I908" s="277"/>
      <c r="L908" s="273"/>
      <c r="M908" s="277"/>
      <c r="N908" s="279"/>
      <c r="O908" s="280"/>
      <c r="P908" s="280"/>
      <c r="Q908" s="281"/>
      <c r="R908" s="282"/>
      <c r="S908" s="280"/>
      <c r="T908" s="280"/>
      <c r="U908" s="281"/>
      <c r="V908" s="282"/>
      <c r="W908" s="280"/>
      <c r="X908" s="280"/>
      <c r="Y908" s="283"/>
      <c r="Z908" s="284"/>
      <c r="AA908" s="273"/>
      <c r="AB908" s="272"/>
      <c r="AF908" s="273"/>
      <c r="AG908" s="285"/>
      <c r="AH908" s="325"/>
      <c r="AI908" s="56"/>
      <c r="AJ908" s="56"/>
      <c r="AK908" s="56"/>
      <c r="AL908" s="56"/>
      <c r="AM908" s="56"/>
      <c r="AN908" s="56"/>
      <c r="AO908" s="56"/>
      <c r="AP908" s="56"/>
      <c r="AQ908" s="56"/>
    </row>
    <row r="909" ht="22.5" customHeight="1">
      <c r="B909" s="253"/>
      <c r="C909" s="254"/>
      <c r="D909" s="287"/>
      <c r="E909" s="253"/>
      <c r="F909" s="254"/>
      <c r="G909" s="254"/>
      <c r="H909" s="256"/>
      <c r="I909" s="253"/>
      <c r="J909" s="254"/>
      <c r="K909" s="254"/>
      <c r="L909" s="256"/>
      <c r="M909" s="253"/>
      <c r="N909" s="288"/>
      <c r="O909" s="289"/>
      <c r="P909" s="289"/>
      <c r="Q909" s="290"/>
      <c r="R909" s="291"/>
      <c r="S909" s="289"/>
      <c r="T909" s="289"/>
      <c r="U909" s="290"/>
      <c r="V909" s="291"/>
      <c r="W909" s="289"/>
      <c r="X909" s="289"/>
      <c r="Y909" s="292"/>
      <c r="Z909" s="293"/>
      <c r="AA909" s="256"/>
      <c r="AB909" s="294"/>
      <c r="AC909" s="254"/>
      <c r="AD909" s="254"/>
      <c r="AE909" s="254"/>
      <c r="AF909" s="256"/>
      <c r="AG909" s="295"/>
      <c r="AH909" s="324"/>
      <c r="AI909" s="56"/>
      <c r="AJ909" s="56"/>
      <c r="AK909" s="56"/>
      <c r="AL909" s="56"/>
      <c r="AM909" s="56"/>
      <c r="AN909" s="56"/>
      <c r="AO909" s="56"/>
      <c r="AP909" s="56"/>
      <c r="AQ909" s="56"/>
    </row>
    <row r="910" ht="22.5" customHeight="1">
      <c r="B910" s="261" t="str">
        <f>IF(ISBLANK(D910), "Missing ID",
IF(CONCATENATE(E910:AG912)="", "Unused",
IF(AND(ISBLANK(E910), ISBLANK(I910)), "Missing Headline and Content",
IF(ISBLANK(M910), "Missing Is True",
IF(AND(M910&lt;&gt;"Yes", M910&lt;&gt;"No"), "Is True must be Yes or No",
IF(AND($AJ$3, NOT(ISBLANK(N910)), NOT(ISNUMBER(N910))), "Changes to Followers for Likes must be a Number",
IF(AND($AK$3, NOT(ISBLANK(O910)), NOT(ISNUMBER(O910))), "Changes to Followers for Disikes must be a Number",
IF(AND($AL$3, NOT(ISBLANK(P910)), NOT(ISNUMBER(P910))), "Changes to Followers for Shares must be a Number",
IF(AND($AM$3, NOT(ISBLANK(Q910)), NOT(ISNUMBER(Q910))), "Changes to Followers for Flags must be a Number",
IF(AND($AJ$3, NOT(ISBLANK(R910)), NOT(ISNUMBER(R910))), "Changes to Credibility for Likes must be a Number",
IF(AND($AK$3, NOT(ISBLANK(S910)), NOT(ISNUMBER(S910))), "Changes to Credibility for Disikes must be a Number",
IF(AND($AL$3, NOT(ISBLANK(T910)), NOT(ISNUMBER(T910))), "Changes to Credibility for Shares must be a Number",
IF(AND($AM$3, NOT(ISBLANK(U910)), NOT(ISNUMBER(U910))), "Changes to Credibility for Flags must be a Number",
IF(AND($AJ$3, NOT(ISBLANK(V910)), NOT(ISNUMBER(V910))), "Number of Likes must be a Number",
IF(AND($AK$3, NOT(ISBLANK(W910)), NOT(ISNUMBER(W910))), "Number of Disikes must be a Number",
IF(AND($AL$3, NOT(ISBLANK(X910)), NOT(ISNUMBER(X910))), "Number of Shares must be a Number",
IF(AND($AM$3, NOT(ISBLANK(Y910)), NOT(ISNUMBER(Y910))), "Number of Flags must be a Number",
IF(AND($AJ$3, NOT(ISBLANK(V910)), V910&lt;0), "Number of Likes cannot be Negative",
IF(AND($AK$3, NOT(ISBLANK(W910)), W910&lt;0), "Number of Disikes cannot be Negative",
IF(AND($AL$3, NOT(ISBLANK(X910)), X910&lt;0), "Number of Shares cannot be Negative",
IF(AND($AM$3, NOT(ISBLANK(Y910)), Y910&lt;0), "Number of Flags cannot be Negative",
IF(AND(CONCATENATE(Z910:AH910)&lt;&gt;"", Z910=""), "Missing 1st Comment Source Name",
IF(AND(CONCATENATE(Z910:AH910)&lt;&gt;"", AB910=""), "Missing 1st Comment Message",
IF(AND($AJ$3, CONCATENATE(Z910:AH910)&lt;&gt;"", AG910=""), "Missing 1st Comment Likes",
IF(AND($AK$3, CONCATENATE(Z910:AH910)&lt;&gt;"", AH910=""), "Missing 1st Comment Dislikes",
IF(AND(CONCATENATE(Z911:AH911)&lt;&gt;"", Z911=""), "Missing 2nd Comment Source Name",
IF(AND(CONCATENATE(Z911:AH911)&lt;&gt;"", AB911=""), "Missing 2nd Comment Message",
IF(AND($AJ$3, CONCATENATE(Z911:AH911)&lt;&gt;"", AG911=""), "Missing 2nd Comment Likes",
IF(AND($AK$3, CONCATENATE(Z911:AH911)&lt;&gt;"", AH911=""), "Missing 2nd Comment Dislikes",
IF(AND(CONCATENATE(Z912:AH912)&lt;&gt;"", Z912=""), "Missing 3rd Comment Source Name",
IF(AND(CONCATENATE(Z912:AH912)&lt;&gt;"", AB912=""), "Missing 3rd Comment Message",
IF(AND($AJ$3, CONCATENATE(Z912:AH912)&lt;&gt;"", AG912=""), "Missing 3rd Comment Likes",
IF(AND($AK$3, CONCATENATE(Z912:AH912)&lt;&gt;"", AH912=""), "Missing 3rd Comment Dislikes", "Valid"
)))))))))))))))))))))))))))))))))</f>
        <v>Unused</v>
      </c>
      <c r="C910" s="246"/>
      <c r="D910" s="297" t="s">
        <v>1527</v>
      </c>
      <c r="E910" s="298"/>
      <c r="F910" s="246"/>
      <c r="G910" s="246"/>
      <c r="H910" s="249"/>
      <c r="I910" s="298"/>
      <c r="J910" s="246"/>
      <c r="K910" s="246"/>
      <c r="L910" s="249"/>
      <c r="M910" s="300"/>
      <c r="N910" s="301"/>
      <c r="O910" s="302"/>
      <c r="P910" s="302"/>
      <c r="Q910" s="303"/>
      <c r="R910" s="304"/>
      <c r="S910" s="302"/>
      <c r="T910" s="302"/>
      <c r="U910" s="303"/>
      <c r="V910" s="304"/>
      <c r="W910" s="302"/>
      <c r="X910" s="302"/>
      <c r="Y910" s="305"/>
      <c r="Z910" s="306"/>
      <c r="AA910" s="249"/>
      <c r="AB910" s="300"/>
      <c r="AC910" s="246"/>
      <c r="AD910" s="246"/>
      <c r="AE910" s="246"/>
      <c r="AF910" s="249"/>
      <c r="AG910" s="307"/>
      <c r="AH910" s="326"/>
      <c r="AI910" s="56"/>
      <c r="AJ910" s="56"/>
      <c r="AK910" s="56"/>
      <c r="AL910" s="56"/>
      <c r="AM910" s="56"/>
      <c r="AN910" s="56"/>
      <c r="AO910" s="56"/>
      <c r="AP910" s="56"/>
      <c r="AQ910" s="56"/>
    </row>
    <row r="911" ht="22.5" customHeight="1">
      <c r="B911" s="277"/>
      <c r="D911" s="309"/>
      <c r="E911" s="277"/>
      <c r="H911" s="273"/>
      <c r="I911" s="277"/>
      <c r="L911" s="273"/>
      <c r="M911" s="277"/>
      <c r="N911" s="279"/>
      <c r="O911" s="280"/>
      <c r="P911" s="280"/>
      <c r="Q911" s="281"/>
      <c r="R911" s="282"/>
      <c r="S911" s="280"/>
      <c r="T911" s="280"/>
      <c r="U911" s="281"/>
      <c r="V911" s="282"/>
      <c r="W911" s="280"/>
      <c r="X911" s="280"/>
      <c r="Y911" s="283"/>
      <c r="Z911" s="310"/>
      <c r="AA911" s="273"/>
      <c r="AB911" s="311"/>
      <c r="AF911" s="273"/>
      <c r="AG911" s="312"/>
      <c r="AH911" s="313"/>
      <c r="AI911" s="56"/>
      <c r="AJ911" s="56"/>
      <c r="AK911" s="56"/>
      <c r="AL911" s="56"/>
      <c r="AM911" s="56"/>
      <c r="AN911" s="56"/>
      <c r="AO911" s="56"/>
      <c r="AP911" s="56"/>
      <c r="AQ911" s="56"/>
    </row>
    <row r="912" ht="22.5" customHeight="1">
      <c r="B912" s="253"/>
      <c r="C912" s="254"/>
      <c r="D912" s="314"/>
      <c r="E912" s="253"/>
      <c r="F912" s="254"/>
      <c r="G912" s="254"/>
      <c r="H912" s="256"/>
      <c r="I912" s="253"/>
      <c r="J912" s="254"/>
      <c r="K912" s="254"/>
      <c r="L912" s="256"/>
      <c r="M912" s="253"/>
      <c r="N912" s="288"/>
      <c r="O912" s="289"/>
      <c r="P912" s="289"/>
      <c r="Q912" s="290"/>
      <c r="R912" s="291"/>
      <c r="S912" s="289"/>
      <c r="T912" s="289"/>
      <c r="U912" s="290"/>
      <c r="V912" s="291"/>
      <c r="W912" s="289"/>
      <c r="X912" s="289"/>
      <c r="Y912" s="292"/>
      <c r="Z912" s="315"/>
      <c r="AA912" s="256"/>
      <c r="AB912" s="316"/>
      <c r="AC912" s="254"/>
      <c r="AD912" s="254"/>
      <c r="AE912" s="254"/>
      <c r="AF912" s="256"/>
      <c r="AG912" s="317"/>
      <c r="AH912" s="318"/>
      <c r="AI912" s="56"/>
      <c r="AJ912" s="56"/>
      <c r="AK912" s="56"/>
      <c r="AL912" s="56"/>
      <c r="AM912" s="56"/>
      <c r="AN912" s="56"/>
      <c r="AO912" s="56"/>
      <c r="AP912" s="56"/>
      <c r="AQ912" s="56"/>
    </row>
    <row r="913" ht="22.5" customHeight="1">
      <c r="B913" s="261" t="str">
        <f>IF(ISBLANK(D913), "Missing ID",
IF(CONCATENATE(E913:AG915)="", "Unused",
IF(AND(ISBLANK(E913), ISBLANK(I913)), "Missing Headline and Content",
IF(ISBLANK(M913), "Missing Is True",
IF(AND(M913&lt;&gt;"Yes", M913&lt;&gt;"No"), "Is True must be Yes or No",
IF(AND($AJ$3, NOT(ISBLANK(N913)), NOT(ISNUMBER(N913))), "Changes to Followers for Likes must be a Number",
IF(AND($AK$3, NOT(ISBLANK(O913)), NOT(ISNUMBER(O913))), "Changes to Followers for Disikes must be a Number",
IF(AND($AL$3, NOT(ISBLANK(P913)), NOT(ISNUMBER(P913))), "Changes to Followers for Shares must be a Number",
IF(AND($AM$3, NOT(ISBLANK(Q913)), NOT(ISNUMBER(Q913))), "Changes to Followers for Flags must be a Number",
IF(AND($AJ$3, NOT(ISBLANK(R913)), NOT(ISNUMBER(R913))), "Changes to Credibility for Likes must be a Number",
IF(AND($AK$3, NOT(ISBLANK(S913)), NOT(ISNUMBER(S913))), "Changes to Credibility for Disikes must be a Number",
IF(AND($AL$3, NOT(ISBLANK(T913)), NOT(ISNUMBER(T913))), "Changes to Credibility for Shares must be a Number",
IF(AND($AM$3, NOT(ISBLANK(U913)), NOT(ISNUMBER(U913))), "Changes to Credibility for Flags must be a Number",
IF(AND($AJ$3, NOT(ISBLANK(V913)), NOT(ISNUMBER(V913))), "Number of Likes must be a Number",
IF(AND($AK$3, NOT(ISBLANK(W913)), NOT(ISNUMBER(W913))), "Number of Disikes must be a Number",
IF(AND($AL$3, NOT(ISBLANK(X913)), NOT(ISNUMBER(X913))), "Number of Shares must be a Number",
IF(AND($AM$3, NOT(ISBLANK(Y913)), NOT(ISNUMBER(Y913))), "Number of Flags must be a Number",
IF(AND($AJ$3, NOT(ISBLANK(V913)), V913&lt;0), "Number of Likes cannot be Negative",
IF(AND($AK$3, NOT(ISBLANK(W913)), W913&lt;0), "Number of Disikes cannot be Negative",
IF(AND($AL$3, NOT(ISBLANK(X913)), X913&lt;0), "Number of Shares cannot be Negative",
IF(AND($AM$3, NOT(ISBLANK(Y913)), Y913&lt;0), "Number of Flags cannot be Negative",
IF(AND(CONCATENATE(Z913:AH913)&lt;&gt;"", Z913=""), "Missing 1st Comment Source Name",
IF(AND(CONCATENATE(Z913:AH913)&lt;&gt;"", AB913=""), "Missing 1st Comment Message",
IF(AND($AJ$3, CONCATENATE(Z913:AH913)&lt;&gt;"", AG913=""), "Missing 1st Comment Likes",
IF(AND($AK$3, CONCATENATE(Z913:AH913)&lt;&gt;"", AH913=""), "Missing 1st Comment Dislikes",
IF(AND(CONCATENATE(Z914:AH914)&lt;&gt;"", Z914=""), "Missing 2nd Comment Source Name",
IF(AND(CONCATENATE(Z914:AH914)&lt;&gt;"", AB914=""), "Missing 2nd Comment Message",
IF(AND($AJ$3, CONCATENATE(Z914:AH914)&lt;&gt;"", AG914=""), "Missing 2nd Comment Likes",
IF(AND($AK$3, CONCATENATE(Z914:AH914)&lt;&gt;"", AH914=""), "Missing 2nd Comment Dislikes",
IF(AND(CONCATENATE(Z915:AH915)&lt;&gt;"", Z915=""), "Missing 3rd Comment Source Name",
IF(AND(CONCATENATE(Z915:AH915)&lt;&gt;"", AB915=""), "Missing 3rd Comment Message",
IF(AND($AJ$3, CONCATENATE(Z915:AH915)&lt;&gt;"", AG915=""), "Missing 3rd Comment Likes",
IF(AND($AK$3, CONCATENATE(Z915:AH915)&lt;&gt;"", AH915=""), "Missing 3rd Comment Dislikes", "Valid"
)))))))))))))))))))))))))))))))))</f>
        <v>Unused</v>
      </c>
      <c r="C913" s="246"/>
      <c r="D913" s="262" t="s">
        <v>1528</v>
      </c>
      <c r="E913" s="263"/>
      <c r="F913" s="246"/>
      <c r="G913" s="246"/>
      <c r="H913" s="249"/>
      <c r="I913" s="263"/>
      <c r="J913" s="246"/>
      <c r="K913" s="246"/>
      <c r="L913" s="249"/>
      <c r="M913" s="265"/>
      <c r="N913" s="319"/>
      <c r="O913" s="320"/>
      <c r="P913" s="320"/>
      <c r="Q913" s="321"/>
      <c r="R913" s="322"/>
      <c r="S913" s="320"/>
      <c r="T913" s="320"/>
      <c r="U913" s="321"/>
      <c r="V913" s="322"/>
      <c r="W913" s="320"/>
      <c r="X913" s="320"/>
      <c r="Y913" s="323"/>
      <c r="Z913" s="271"/>
      <c r="AA913" s="249"/>
      <c r="AB913" s="265"/>
      <c r="AC913" s="246"/>
      <c r="AD913" s="246"/>
      <c r="AE913" s="246"/>
      <c r="AF913" s="249"/>
      <c r="AG913" s="274"/>
      <c r="AH913" s="327"/>
      <c r="AI913" s="56"/>
      <c r="AJ913" s="56"/>
      <c r="AK913" s="56"/>
      <c r="AL913" s="56"/>
      <c r="AM913" s="56"/>
      <c r="AN913" s="56"/>
      <c r="AO913" s="56"/>
      <c r="AP913" s="56"/>
      <c r="AQ913" s="56"/>
    </row>
    <row r="914" ht="22.5" customHeight="1">
      <c r="B914" s="277"/>
      <c r="D914" s="278"/>
      <c r="E914" s="277"/>
      <c r="H914" s="273"/>
      <c r="I914" s="277"/>
      <c r="L914" s="273"/>
      <c r="M914" s="277"/>
      <c r="N914" s="279"/>
      <c r="O914" s="280"/>
      <c r="P914" s="280"/>
      <c r="Q914" s="281"/>
      <c r="R914" s="282"/>
      <c r="S914" s="280"/>
      <c r="T914" s="280"/>
      <c r="U914" s="281"/>
      <c r="V914" s="282"/>
      <c r="W914" s="280"/>
      <c r="X914" s="280"/>
      <c r="Y914" s="283"/>
      <c r="Z914" s="284"/>
      <c r="AA914" s="273"/>
      <c r="AB914" s="272"/>
      <c r="AF914" s="273"/>
      <c r="AG914" s="285"/>
      <c r="AH914" s="325"/>
      <c r="AI914" s="56"/>
      <c r="AJ914" s="56"/>
      <c r="AK914" s="56"/>
      <c r="AL914" s="56"/>
      <c r="AM914" s="56"/>
      <c r="AN914" s="56"/>
      <c r="AO914" s="56"/>
      <c r="AP914" s="56"/>
      <c r="AQ914" s="56"/>
    </row>
    <row r="915" ht="22.5" customHeight="1">
      <c r="B915" s="253"/>
      <c r="C915" s="254"/>
      <c r="D915" s="287"/>
      <c r="E915" s="253"/>
      <c r="F915" s="254"/>
      <c r="G915" s="254"/>
      <c r="H915" s="256"/>
      <c r="I915" s="253"/>
      <c r="J915" s="254"/>
      <c r="K915" s="254"/>
      <c r="L915" s="256"/>
      <c r="M915" s="253"/>
      <c r="N915" s="288"/>
      <c r="O915" s="289"/>
      <c r="P915" s="289"/>
      <c r="Q915" s="290"/>
      <c r="R915" s="291"/>
      <c r="S915" s="289"/>
      <c r="T915" s="289"/>
      <c r="U915" s="290"/>
      <c r="V915" s="291"/>
      <c r="W915" s="289"/>
      <c r="X915" s="289"/>
      <c r="Y915" s="292"/>
      <c r="Z915" s="293"/>
      <c r="AA915" s="256"/>
      <c r="AB915" s="294"/>
      <c r="AC915" s="254"/>
      <c r="AD915" s="254"/>
      <c r="AE915" s="254"/>
      <c r="AF915" s="256"/>
      <c r="AG915" s="295"/>
      <c r="AH915" s="324"/>
      <c r="AI915" s="56"/>
      <c r="AJ915" s="56"/>
      <c r="AK915" s="56"/>
      <c r="AL915" s="56"/>
      <c r="AM915" s="56"/>
      <c r="AN915" s="56"/>
      <c r="AO915" s="56"/>
      <c r="AP915" s="56"/>
      <c r="AQ915" s="56"/>
    </row>
    <row r="916" ht="22.5" customHeight="1">
      <c r="B916" s="261" t="str">
        <f>IF(ISBLANK(D916), "Missing ID",
IF(CONCATENATE(E916:AG918)="", "Unused",
IF(AND(ISBLANK(E916), ISBLANK(I916)), "Missing Headline and Content",
IF(ISBLANK(M916), "Missing Is True",
IF(AND(M916&lt;&gt;"Yes", M916&lt;&gt;"No"), "Is True must be Yes or No",
IF(AND($AJ$3, NOT(ISBLANK(N916)), NOT(ISNUMBER(N916))), "Changes to Followers for Likes must be a Number",
IF(AND($AK$3, NOT(ISBLANK(O916)), NOT(ISNUMBER(O916))), "Changes to Followers for Disikes must be a Number",
IF(AND($AL$3, NOT(ISBLANK(P916)), NOT(ISNUMBER(P916))), "Changes to Followers for Shares must be a Number",
IF(AND($AM$3, NOT(ISBLANK(Q916)), NOT(ISNUMBER(Q916))), "Changes to Followers for Flags must be a Number",
IF(AND($AJ$3, NOT(ISBLANK(R916)), NOT(ISNUMBER(R916))), "Changes to Credibility for Likes must be a Number",
IF(AND($AK$3, NOT(ISBLANK(S916)), NOT(ISNUMBER(S916))), "Changes to Credibility for Disikes must be a Number",
IF(AND($AL$3, NOT(ISBLANK(T916)), NOT(ISNUMBER(T916))), "Changes to Credibility for Shares must be a Number",
IF(AND($AM$3, NOT(ISBLANK(U916)), NOT(ISNUMBER(U916))), "Changes to Credibility for Flags must be a Number",
IF(AND($AJ$3, NOT(ISBLANK(V916)), NOT(ISNUMBER(V916))), "Number of Likes must be a Number",
IF(AND($AK$3, NOT(ISBLANK(W916)), NOT(ISNUMBER(W916))), "Number of Disikes must be a Number",
IF(AND($AL$3, NOT(ISBLANK(X916)), NOT(ISNUMBER(X916))), "Number of Shares must be a Number",
IF(AND($AM$3, NOT(ISBLANK(Y916)), NOT(ISNUMBER(Y916))), "Number of Flags must be a Number",
IF(AND($AJ$3, NOT(ISBLANK(V916)), V916&lt;0), "Number of Likes cannot be Negative",
IF(AND($AK$3, NOT(ISBLANK(W916)), W916&lt;0), "Number of Disikes cannot be Negative",
IF(AND($AL$3, NOT(ISBLANK(X916)), X916&lt;0), "Number of Shares cannot be Negative",
IF(AND($AM$3, NOT(ISBLANK(Y916)), Y916&lt;0), "Number of Flags cannot be Negative",
IF(AND(CONCATENATE(Z916:AH916)&lt;&gt;"", Z916=""), "Missing 1st Comment Source Name",
IF(AND(CONCATENATE(Z916:AH916)&lt;&gt;"", AB916=""), "Missing 1st Comment Message",
IF(AND($AJ$3, CONCATENATE(Z916:AH916)&lt;&gt;"", AG916=""), "Missing 1st Comment Likes",
IF(AND($AK$3, CONCATENATE(Z916:AH916)&lt;&gt;"", AH916=""), "Missing 1st Comment Dislikes",
IF(AND(CONCATENATE(Z917:AH917)&lt;&gt;"", Z917=""), "Missing 2nd Comment Source Name",
IF(AND(CONCATENATE(Z917:AH917)&lt;&gt;"", AB917=""), "Missing 2nd Comment Message",
IF(AND($AJ$3, CONCATENATE(Z917:AH917)&lt;&gt;"", AG917=""), "Missing 2nd Comment Likes",
IF(AND($AK$3, CONCATENATE(Z917:AH917)&lt;&gt;"", AH917=""), "Missing 2nd Comment Dislikes",
IF(AND(CONCATENATE(Z918:AH918)&lt;&gt;"", Z918=""), "Missing 3rd Comment Source Name",
IF(AND(CONCATENATE(Z918:AH918)&lt;&gt;"", AB918=""), "Missing 3rd Comment Message",
IF(AND($AJ$3, CONCATENATE(Z918:AH918)&lt;&gt;"", AG918=""), "Missing 3rd Comment Likes",
IF(AND($AK$3, CONCATENATE(Z918:AH918)&lt;&gt;"", AH918=""), "Missing 3rd Comment Dislikes", "Valid"
)))))))))))))))))))))))))))))))))</f>
        <v>Unused</v>
      </c>
      <c r="C916" s="246"/>
      <c r="D916" s="297" t="s">
        <v>1529</v>
      </c>
      <c r="E916" s="298"/>
      <c r="F916" s="246"/>
      <c r="G916" s="246"/>
      <c r="H916" s="249"/>
      <c r="I916" s="298"/>
      <c r="J916" s="246"/>
      <c r="K916" s="246"/>
      <c r="L916" s="249"/>
      <c r="M916" s="300"/>
      <c r="N916" s="301"/>
      <c r="O916" s="302"/>
      <c r="P916" s="302"/>
      <c r="Q916" s="303"/>
      <c r="R916" s="304"/>
      <c r="S916" s="302"/>
      <c r="T916" s="302"/>
      <c r="U916" s="303"/>
      <c r="V916" s="304"/>
      <c r="W916" s="302"/>
      <c r="X916" s="302"/>
      <c r="Y916" s="305"/>
      <c r="Z916" s="306"/>
      <c r="AA916" s="249"/>
      <c r="AB916" s="300"/>
      <c r="AC916" s="246"/>
      <c r="AD916" s="246"/>
      <c r="AE916" s="246"/>
      <c r="AF916" s="249"/>
      <c r="AG916" s="307"/>
      <c r="AH916" s="326"/>
      <c r="AI916" s="56"/>
      <c r="AJ916" s="56"/>
      <c r="AK916" s="56"/>
      <c r="AL916" s="56"/>
      <c r="AM916" s="56"/>
      <c r="AN916" s="56"/>
      <c r="AO916" s="56"/>
      <c r="AP916" s="56"/>
      <c r="AQ916" s="56"/>
    </row>
    <row r="917" ht="22.5" customHeight="1">
      <c r="B917" s="277"/>
      <c r="D917" s="309"/>
      <c r="E917" s="277"/>
      <c r="H917" s="273"/>
      <c r="I917" s="277"/>
      <c r="L917" s="273"/>
      <c r="M917" s="277"/>
      <c r="N917" s="279"/>
      <c r="O917" s="280"/>
      <c r="P917" s="280"/>
      <c r="Q917" s="281"/>
      <c r="R917" s="282"/>
      <c r="S917" s="280"/>
      <c r="T917" s="280"/>
      <c r="U917" s="281"/>
      <c r="V917" s="282"/>
      <c r="W917" s="280"/>
      <c r="X917" s="280"/>
      <c r="Y917" s="283"/>
      <c r="Z917" s="310"/>
      <c r="AA917" s="273"/>
      <c r="AB917" s="311"/>
      <c r="AF917" s="273"/>
      <c r="AG917" s="312"/>
      <c r="AH917" s="313"/>
      <c r="AI917" s="56"/>
      <c r="AJ917" s="56"/>
      <c r="AK917" s="56"/>
      <c r="AL917" s="56"/>
      <c r="AM917" s="56"/>
      <c r="AN917" s="56"/>
      <c r="AO917" s="56"/>
      <c r="AP917" s="56"/>
      <c r="AQ917" s="56"/>
    </row>
    <row r="918" ht="22.5" customHeight="1">
      <c r="B918" s="253"/>
      <c r="C918" s="254"/>
      <c r="D918" s="314"/>
      <c r="E918" s="253"/>
      <c r="F918" s="254"/>
      <c r="G918" s="254"/>
      <c r="H918" s="256"/>
      <c r="I918" s="253"/>
      <c r="J918" s="254"/>
      <c r="K918" s="254"/>
      <c r="L918" s="256"/>
      <c r="M918" s="253"/>
      <c r="N918" s="288"/>
      <c r="O918" s="289"/>
      <c r="P918" s="289"/>
      <c r="Q918" s="290"/>
      <c r="R918" s="291"/>
      <c r="S918" s="289"/>
      <c r="T918" s="289"/>
      <c r="U918" s="290"/>
      <c r="V918" s="291"/>
      <c r="W918" s="289"/>
      <c r="X918" s="289"/>
      <c r="Y918" s="292"/>
      <c r="Z918" s="315"/>
      <c r="AA918" s="256"/>
      <c r="AB918" s="316"/>
      <c r="AC918" s="254"/>
      <c r="AD918" s="254"/>
      <c r="AE918" s="254"/>
      <c r="AF918" s="256"/>
      <c r="AG918" s="317"/>
      <c r="AH918" s="318"/>
      <c r="AI918" s="56"/>
      <c r="AJ918" s="56"/>
      <c r="AK918" s="56"/>
      <c r="AL918" s="56"/>
      <c r="AM918" s="56"/>
      <c r="AN918" s="56"/>
      <c r="AO918" s="56"/>
      <c r="AP918" s="56"/>
      <c r="AQ918" s="56"/>
    </row>
    <row r="919" ht="22.5" customHeight="1">
      <c r="B919" s="261" t="str">
        <f>IF(ISBLANK(D919), "Missing ID",
IF(CONCATENATE(E919:AG921)="", "Unused",
IF(AND(ISBLANK(E919), ISBLANK(I919)), "Missing Headline and Content",
IF(ISBLANK(M919), "Missing Is True",
IF(AND(M919&lt;&gt;"Yes", M919&lt;&gt;"No"), "Is True must be Yes or No",
IF(AND($AJ$3, NOT(ISBLANK(N919)), NOT(ISNUMBER(N919))), "Changes to Followers for Likes must be a Number",
IF(AND($AK$3, NOT(ISBLANK(O919)), NOT(ISNUMBER(O919))), "Changes to Followers for Disikes must be a Number",
IF(AND($AL$3, NOT(ISBLANK(P919)), NOT(ISNUMBER(P919))), "Changes to Followers for Shares must be a Number",
IF(AND($AM$3, NOT(ISBLANK(Q919)), NOT(ISNUMBER(Q919))), "Changes to Followers for Flags must be a Number",
IF(AND($AJ$3, NOT(ISBLANK(R919)), NOT(ISNUMBER(R919))), "Changes to Credibility for Likes must be a Number",
IF(AND($AK$3, NOT(ISBLANK(S919)), NOT(ISNUMBER(S919))), "Changes to Credibility for Disikes must be a Number",
IF(AND($AL$3, NOT(ISBLANK(T919)), NOT(ISNUMBER(T919))), "Changes to Credibility for Shares must be a Number",
IF(AND($AM$3, NOT(ISBLANK(U919)), NOT(ISNUMBER(U919))), "Changes to Credibility for Flags must be a Number",
IF(AND($AJ$3, NOT(ISBLANK(V919)), NOT(ISNUMBER(V919))), "Number of Likes must be a Number",
IF(AND($AK$3, NOT(ISBLANK(W919)), NOT(ISNUMBER(W919))), "Number of Disikes must be a Number",
IF(AND($AL$3, NOT(ISBLANK(X919)), NOT(ISNUMBER(X919))), "Number of Shares must be a Number",
IF(AND($AM$3, NOT(ISBLANK(Y919)), NOT(ISNUMBER(Y919))), "Number of Flags must be a Number",
IF(AND($AJ$3, NOT(ISBLANK(V919)), V919&lt;0), "Number of Likes cannot be Negative",
IF(AND($AK$3, NOT(ISBLANK(W919)), W919&lt;0), "Number of Disikes cannot be Negative",
IF(AND($AL$3, NOT(ISBLANK(X919)), X919&lt;0), "Number of Shares cannot be Negative",
IF(AND($AM$3, NOT(ISBLANK(Y919)), Y919&lt;0), "Number of Flags cannot be Negative",
IF(AND(CONCATENATE(Z919:AH919)&lt;&gt;"", Z919=""), "Missing 1st Comment Source Name",
IF(AND(CONCATENATE(Z919:AH919)&lt;&gt;"", AB919=""), "Missing 1st Comment Message",
IF(AND($AJ$3, CONCATENATE(Z919:AH919)&lt;&gt;"", AG919=""), "Missing 1st Comment Likes",
IF(AND($AK$3, CONCATENATE(Z919:AH919)&lt;&gt;"", AH919=""), "Missing 1st Comment Dislikes",
IF(AND(CONCATENATE(Z920:AH920)&lt;&gt;"", Z920=""), "Missing 2nd Comment Source Name",
IF(AND(CONCATENATE(Z920:AH920)&lt;&gt;"", AB920=""), "Missing 2nd Comment Message",
IF(AND($AJ$3, CONCATENATE(Z920:AH920)&lt;&gt;"", AG920=""), "Missing 2nd Comment Likes",
IF(AND($AK$3, CONCATENATE(Z920:AH920)&lt;&gt;"", AH920=""), "Missing 2nd Comment Dislikes",
IF(AND(CONCATENATE(Z921:AH921)&lt;&gt;"", Z921=""), "Missing 3rd Comment Source Name",
IF(AND(CONCATENATE(Z921:AH921)&lt;&gt;"", AB921=""), "Missing 3rd Comment Message",
IF(AND($AJ$3, CONCATENATE(Z921:AH921)&lt;&gt;"", AG921=""), "Missing 3rd Comment Likes",
IF(AND($AK$3, CONCATENATE(Z921:AH921)&lt;&gt;"", AH921=""), "Missing 3rd Comment Dislikes", "Valid"
)))))))))))))))))))))))))))))))))</f>
        <v>Unused</v>
      </c>
      <c r="C919" s="246"/>
      <c r="D919" s="262" t="s">
        <v>1530</v>
      </c>
      <c r="E919" s="263"/>
      <c r="F919" s="246"/>
      <c r="G919" s="246"/>
      <c r="H919" s="249"/>
      <c r="I919" s="263"/>
      <c r="J919" s="246"/>
      <c r="K919" s="246"/>
      <c r="L919" s="249"/>
      <c r="M919" s="265"/>
      <c r="N919" s="319"/>
      <c r="O919" s="320"/>
      <c r="P919" s="320"/>
      <c r="Q919" s="321"/>
      <c r="R919" s="322"/>
      <c r="S919" s="320"/>
      <c r="T919" s="320"/>
      <c r="U919" s="321"/>
      <c r="V919" s="322"/>
      <c r="W919" s="320"/>
      <c r="X919" s="320"/>
      <c r="Y919" s="323"/>
      <c r="Z919" s="271"/>
      <c r="AA919" s="249"/>
      <c r="AB919" s="265"/>
      <c r="AC919" s="246"/>
      <c r="AD919" s="246"/>
      <c r="AE919" s="246"/>
      <c r="AF919" s="249"/>
      <c r="AG919" s="274"/>
      <c r="AH919" s="327"/>
      <c r="AI919" s="56"/>
      <c r="AJ919" s="56"/>
      <c r="AK919" s="56"/>
      <c r="AL919" s="56"/>
      <c r="AM919" s="56"/>
      <c r="AN919" s="56"/>
      <c r="AO919" s="56"/>
      <c r="AP919" s="56"/>
      <c r="AQ919" s="56"/>
    </row>
    <row r="920" ht="22.5" customHeight="1">
      <c r="B920" s="277"/>
      <c r="D920" s="278"/>
      <c r="E920" s="277"/>
      <c r="H920" s="273"/>
      <c r="I920" s="277"/>
      <c r="L920" s="273"/>
      <c r="M920" s="277"/>
      <c r="N920" s="279"/>
      <c r="O920" s="280"/>
      <c r="P920" s="280"/>
      <c r="Q920" s="281"/>
      <c r="R920" s="282"/>
      <c r="S920" s="280"/>
      <c r="T920" s="280"/>
      <c r="U920" s="281"/>
      <c r="V920" s="282"/>
      <c r="W920" s="280"/>
      <c r="X920" s="280"/>
      <c r="Y920" s="283"/>
      <c r="Z920" s="284"/>
      <c r="AA920" s="273"/>
      <c r="AB920" s="272"/>
      <c r="AF920" s="273"/>
      <c r="AG920" s="285"/>
      <c r="AH920" s="325"/>
      <c r="AI920" s="56"/>
      <c r="AJ920" s="56"/>
      <c r="AK920" s="56"/>
      <c r="AL920" s="56"/>
      <c r="AM920" s="56"/>
      <c r="AN920" s="56"/>
      <c r="AO920" s="56"/>
      <c r="AP920" s="56"/>
      <c r="AQ920" s="56"/>
    </row>
    <row r="921" ht="22.5" customHeight="1">
      <c r="B921" s="253"/>
      <c r="C921" s="254"/>
      <c r="D921" s="287"/>
      <c r="E921" s="253"/>
      <c r="F921" s="254"/>
      <c r="G921" s="254"/>
      <c r="H921" s="256"/>
      <c r="I921" s="253"/>
      <c r="J921" s="254"/>
      <c r="K921" s="254"/>
      <c r="L921" s="256"/>
      <c r="M921" s="253"/>
      <c r="N921" s="288"/>
      <c r="O921" s="289"/>
      <c r="P921" s="289"/>
      <c r="Q921" s="290"/>
      <c r="R921" s="291"/>
      <c r="S921" s="289"/>
      <c r="T921" s="289"/>
      <c r="U921" s="290"/>
      <c r="V921" s="291"/>
      <c r="W921" s="289"/>
      <c r="X921" s="289"/>
      <c r="Y921" s="292"/>
      <c r="Z921" s="293"/>
      <c r="AA921" s="256"/>
      <c r="AB921" s="294"/>
      <c r="AC921" s="254"/>
      <c r="AD921" s="254"/>
      <c r="AE921" s="254"/>
      <c r="AF921" s="256"/>
      <c r="AG921" s="295"/>
      <c r="AH921" s="324"/>
      <c r="AI921" s="56"/>
      <c r="AJ921" s="56"/>
      <c r="AK921" s="56"/>
      <c r="AL921" s="56"/>
      <c r="AM921" s="56"/>
      <c r="AN921" s="56"/>
      <c r="AO921" s="56"/>
      <c r="AP921" s="56"/>
      <c r="AQ921" s="56"/>
    </row>
    <row r="922" ht="22.5" customHeight="1">
      <c r="B922" s="261" t="str">
        <f>IF(ISBLANK(D922), "Missing ID",
IF(CONCATENATE(E922:AG924)="", "Unused",
IF(AND(ISBLANK(E922), ISBLANK(I922)), "Missing Headline and Content",
IF(ISBLANK(M922), "Missing Is True",
IF(AND(M922&lt;&gt;"Yes", M922&lt;&gt;"No"), "Is True must be Yes or No",
IF(AND($AJ$3, NOT(ISBLANK(N922)), NOT(ISNUMBER(N922))), "Changes to Followers for Likes must be a Number",
IF(AND($AK$3, NOT(ISBLANK(O922)), NOT(ISNUMBER(O922))), "Changes to Followers for Disikes must be a Number",
IF(AND($AL$3, NOT(ISBLANK(P922)), NOT(ISNUMBER(P922))), "Changes to Followers for Shares must be a Number",
IF(AND($AM$3, NOT(ISBLANK(Q922)), NOT(ISNUMBER(Q922))), "Changes to Followers for Flags must be a Number",
IF(AND($AJ$3, NOT(ISBLANK(R922)), NOT(ISNUMBER(R922))), "Changes to Credibility for Likes must be a Number",
IF(AND($AK$3, NOT(ISBLANK(S922)), NOT(ISNUMBER(S922))), "Changes to Credibility for Disikes must be a Number",
IF(AND($AL$3, NOT(ISBLANK(T922)), NOT(ISNUMBER(T922))), "Changes to Credibility for Shares must be a Number",
IF(AND($AM$3, NOT(ISBLANK(U922)), NOT(ISNUMBER(U922))), "Changes to Credibility for Flags must be a Number",
IF(AND($AJ$3, NOT(ISBLANK(V922)), NOT(ISNUMBER(V922))), "Number of Likes must be a Number",
IF(AND($AK$3, NOT(ISBLANK(W922)), NOT(ISNUMBER(W922))), "Number of Disikes must be a Number",
IF(AND($AL$3, NOT(ISBLANK(X922)), NOT(ISNUMBER(X922))), "Number of Shares must be a Number",
IF(AND($AM$3, NOT(ISBLANK(Y922)), NOT(ISNUMBER(Y922))), "Number of Flags must be a Number",
IF(AND($AJ$3, NOT(ISBLANK(V922)), V922&lt;0), "Number of Likes cannot be Negative",
IF(AND($AK$3, NOT(ISBLANK(W922)), W922&lt;0), "Number of Disikes cannot be Negative",
IF(AND($AL$3, NOT(ISBLANK(X922)), X922&lt;0), "Number of Shares cannot be Negative",
IF(AND($AM$3, NOT(ISBLANK(Y922)), Y922&lt;0), "Number of Flags cannot be Negative",
IF(AND(CONCATENATE(Z922:AH922)&lt;&gt;"", Z922=""), "Missing 1st Comment Source Name",
IF(AND(CONCATENATE(Z922:AH922)&lt;&gt;"", AB922=""), "Missing 1st Comment Message",
IF(AND($AJ$3, CONCATENATE(Z922:AH922)&lt;&gt;"", AG922=""), "Missing 1st Comment Likes",
IF(AND($AK$3, CONCATENATE(Z922:AH922)&lt;&gt;"", AH922=""), "Missing 1st Comment Dislikes",
IF(AND(CONCATENATE(Z923:AH923)&lt;&gt;"", Z923=""), "Missing 2nd Comment Source Name",
IF(AND(CONCATENATE(Z923:AH923)&lt;&gt;"", AB923=""), "Missing 2nd Comment Message",
IF(AND($AJ$3, CONCATENATE(Z923:AH923)&lt;&gt;"", AG923=""), "Missing 2nd Comment Likes",
IF(AND($AK$3, CONCATENATE(Z923:AH923)&lt;&gt;"", AH923=""), "Missing 2nd Comment Dislikes",
IF(AND(CONCATENATE(Z924:AH924)&lt;&gt;"", Z924=""), "Missing 3rd Comment Source Name",
IF(AND(CONCATENATE(Z924:AH924)&lt;&gt;"", AB924=""), "Missing 3rd Comment Message",
IF(AND($AJ$3, CONCATENATE(Z924:AH924)&lt;&gt;"", AG924=""), "Missing 3rd Comment Likes",
IF(AND($AK$3, CONCATENATE(Z924:AH924)&lt;&gt;"", AH924=""), "Missing 3rd Comment Dislikes", "Valid"
)))))))))))))))))))))))))))))))))</f>
        <v>Unused</v>
      </c>
      <c r="C922" s="246"/>
      <c r="D922" s="297" t="s">
        <v>1531</v>
      </c>
      <c r="E922" s="298"/>
      <c r="F922" s="246"/>
      <c r="G922" s="246"/>
      <c r="H922" s="249"/>
      <c r="I922" s="298"/>
      <c r="J922" s="246"/>
      <c r="K922" s="246"/>
      <c r="L922" s="249"/>
      <c r="M922" s="300"/>
      <c r="N922" s="301"/>
      <c r="O922" s="302"/>
      <c r="P922" s="302"/>
      <c r="Q922" s="303"/>
      <c r="R922" s="304"/>
      <c r="S922" s="302"/>
      <c r="T922" s="302"/>
      <c r="U922" s="303"/>
      <c r="V922" s="304"/>
      <c r="W922" s="302"/>
      <c r="X922" s="302"/>
      <c r="Y922" s="305"/>
      <c r="Z922" s="306"/>
      <c r="AA922" s="249"/>
      <c r="AB922" s="300"/>
      <c r="AC922" s="246"/>
      <c r="AD922" s="246"/>
      <c r="AE922" s="246"/>
      <c r="AF922" s="249"/>
      <c r="AG922" s="307"/>
      <c r="AH922" s="326"/>
      <c r="AI922" s="56"/>
      <c r="AJ922" s="56"/>
      <c r="AK922" s="56"/>
      <c r="AL922" s="56"/>
      <c r="AM922" s="56"/>
      <c r="AN922" s="56"/>
      <c r="AO922" s="56"/>
      <c r="AP922" s="56"/>
      <c r="AQ922" s="56"/>
    </row>
    <row r="923" ht="22.5" customHeight="1">
      <c r="B923" s="277"/>
      <c r="D923" s="309"/>
      <c r="E923" s="277"/>
      <c r="H923" s="273"/>
      <c r="I923" s="277"/>
      <c r="L923" s="273"/>
      <c r="M923" s="277"/>
      <c r="N923" s="279"/>
      <c r="O923" s="280"/>
      <c r="P923" s="280"/>
      <c r="Q923" s="281"/>
      <c r="R923" s="282"/>
      <c r="S923" s="280"/>
      <c r="T923" s="280"/>
      <c r="U923" s="281"/>
      <c r="V923" s="282"/>
      <c r="W923" s="280"/>
      <c r="X923" s="280"/>
      <c r="Y923" s="283"/>
      <c r="Z923" s="310"/>
      <c r="AA923" s="273"/>
      <c r="AB923" s="311"/>
      <c r="AF923" s="273"/>
      <c r="AG923" s="312"/>
      <c r="AH923" s="313"/>
      <c r="AI923" s="56"/>
      <c r="AJ923" s="56"/>
      <c r="AK923" s="56"/>
      <c r="AL923" s="56"/>
      <c r="AM923" s="56"/>
      <c r="AN923" s="56"/>
      <c r="AO923" s="56"/>
      <c r="AP923" s="56"/>
      <c r="AQ923" s="56"/>
    </row>
    <row r="924" ht="22.5" customHeight="1">
      <c r="B924" s="253"/>
      <c r="C924" s="254"/>
      <c r="D924" s="314"/>
      <c r="E924" s="253"/>
      <c r="F924" s="254"/>
      <c r="G924" s="254"/>
      <c r="H924" s="256"/>
      <c r="I924" s="253"/>
      <c r="J924" s="254"/>
      <c r="K924" s="254"/>
      <c r="L924" s="256"/>
      <c r="M924" s="253"/>
      <c r="N924" s="288"/>
      <c r="O924" s="289"/>
      <c r="P924" s="289"/>
      <c r="Q924" s="290"/>
      <c r="R924" s="291"/>
      <c r="S924" s="289"/>
      <c r="T924" s="289"/>
      <c r="U924" s="290"/>
      <c r="V924" s="291"/>
      <c r="W924" s="289"/>
      <c r="X924" s="289"/>
      <c r="Y924" s="292"/>
      <c r="Z924" s="315"/>
      <c r="AA924" s="256"/>
      <c r="AB924" s="316"/>
      <c r="AC924" s="254"/>
      <c r="AD924" s="254"/>
      <c r="AE924" s="254"/>
      <c r="AF924" s="256"/>
      <c r="AG924" s="317"/>
      <c r="AH924" s="318"/>
      <c r="AI924" s="56"/>
      <c r="AJ924" s="56"/>
      <c r="AK924" s="56"/>
      <c r="AL924" s="56"/>
      <c r="AM924" s="56"/>
      <c r="AN924" s="56"/>
      <c r="AO924" s="56"/>
      <c r="AP924" s="56"/>
      <c r="AQ924" s="56"/>
    </row>
    <row r="925" ht="22.5" customHeight="1">
      <c r="B925" s="261" t="str">
        <f>IF(ISBLANK(D925), "Missing ID",
IF(CONCATENATE(E925:AG927)="", "Unused",
IF(AND(ISBLANK(E925), ISBLANK(I925)), "Missing Headline and Content",
IF(ISBLANK(M925), "Missing Is True",
IF(AND(M925&lt;&gt;"Yes", M925&lt;&gt;"No"), "Is True must be Yes or No",
IF(AND($AJ$3, NOT(ISBLANK(N925)), NOT(ISNUMBER(N925))), "Changes to Followers for Likes must be a Number",
IF(AND($AK$3, NOT(ISBLANK(O925)), NOT(ISNUMBER(O925))), "Changes to Followers for Disikes must be a Number",
IF(AND($AL$3, NOT(ISBLANK(P925)), NOT(ISNUMBER(P925))), "Changes to Followers for Shares must be a Number",
IF(AND($AM$3, NOT(ISBLANK(Q925)), NOT(ISNUMBER(Q925))), "Changes to Followers for Flags must be a Number",
IF(AND($AJ$3, NOT(ISBLANK(R925)), NOT(ISNUMBER(R925))), "Changes to Credibility for Likes must be a Number",
IF(AND($AK$3, NOT(ISBLANK(S925)), NOT(ISNUMBER(S925))), "Changes to Credibility for Disikes must be a Number",
IF(AND($AL$3, NOT(ISBLANK(T925)), NOT(ISNUMBER(T925))), "Changes to Credibility for Shares must be a Number",
IF(AND($AM$3, NOT(ISBLANK(U925)), NOT(ISNUMBER(U925))), "Changes to Credibility for Flags must be a Number",
IF(AND($AJ$3, NOT(ISBLANK(V925)), NOT(ISNUMBER(V925))), "Number of Likes must be a Number",
IF(AND($AK$3, NOT(ISBLANK(W925)), NOT(ISNUMBER(W925))), "Number of Disikes must be a Number",
IF(AND($AL$3, NOT(ISBLANK(X925)), NOT(ISNUMBER(X925))), "Number of Shares must be a Number",
IF(AND($AM$3, NOT(ISBLANK(Y925)), NOT(ISNUMBER(Y925))), "Number of Flags must be a Number",
IF(AND($AJ$3, NOT(ISBLANK(V925)), V925&lt;0), "Number of Likes cannot be Negative",
IF(AND($AK$3, NOT(ISBLANK(W925)), W925&lt;0), "Number of Disikes cannot be Negative",
IF(AND($AL$3, NOT(ISBLANK(X925)), X925&lt;0), "Number of Shares cannot be Negative",
IF(AND($AM$3, NOT(ISBLANK(Y925)), Y925&lt;0), "Number of Flags cannot be Negative",
IF(AND(CONCATENATE(Z925:AH925)&lt;&gt;"", Z925=""), "Missing 1st Comment Source Name",
IF(AND(CONCATENATE(Z925:AH925)&lt;&gt;"", AB925=""), "Missing 1st Comment Message",
IF(AND($AJ$3, CONCATENATE(Z925:AH925)&lt;&gt;"", AG925=""), "Missing 1st Comment Likes",
IF(AND($AK$3, CONCATENATE(Z925:AH925)&lt;&gt;"", AH925=""), "Missing 1st Comment Dislikes",
IF(AND(CONCATENATE(Z926:AH926)&lt;&gt;"", Z926=""), "Missing 2nd Comment Source Name",
IF(AND(CONCATENATE(Z926:AH926)&lt;&gt;"", AB926=""), "Missing 2nd Comment Message",
IF(AND($AJ$3, CONCATENATE(Z926:AH926)&lt;&gt;"", AG926=""), "Missing 2nd Comment Likes",
IF(AND($AK$3, CONCATENATE(Z926:AH926)&lt;&gt;"", AH926=""), "Missing 2nd Comment Dislikes",
IF(AND(CONCATENATE(Z927:AH927)&lt;&gt;"", Z927=""), "Missing 3rd Comment Source Name",
IF(AND(CONCATENATE(Z927:AH927)&lt;&gt;"", AB927=""), "Missing 3rd Comment Message",
IF(AND($AJ$3, CONCATENATE(Z927:AH927)&lt;&gt;"", AG927=""), "Missing 3rd Comment Likes",
IF(AND($AK$3, CONCATENATE(Z927:AH927)&lt;&gt;"", AH927=""), "Missing 3rd Comment Dislikes", "Valid"
)))))))))))))))))))))))))))))))))</f>
        <v>Unused</v>
      </c>
      <c r="C925" s="246"/>
      <c r="D925" s="262" t="s">
        <v>1532</v>
      </c>
      <c r="E925" s="263"/>
      <c r="F925" s="246"/>
      <c r="G925" s="246"/>
      <c r="H925" s="249"/>
      <c r="I925" s="263"/>
      <c r="J925" s="246"/>
      <c r="K925" s="246"/>
      <c r="L925" s="249"/>
      <c r="M925" s="265"/>
      <c r="N925" s="319"/>
      <c r="O925" s="320"/>
      <c r="P925" s="320"/>
      <c r="Q925" s="321"/>
      <c r="R925" s="322"/>
      <c r="S925" s="320"/>
      <c r="T925" s="320"/>
      <c r="U925" s="321"/>
      <c r="V925" s="322"/>
      <c r="W925" s="320"/>
      <c r="X925" s="320"/>
      <c r="Y925" s="323"/>
      <c r="Z925" s="271"/>
      <c r="AA925" s="249"/>
      <c r="AB925" s="265"/>
      <c r="AC925" s="246"/>
      <c r="AD925" s="246"/>
      <c r="AE925" s="246"/>
      <c r="AF925" s="249"/>
      <c r="AG925" s="274"/>
      <c r="AH925" s="327"/>
      <c r="AI925" s="56"/>
      <c r="AJ925" s="56"/>
      <c r="AK925" s="56"/>
      <c r="AL925" s="56"/>
      <c r="AM925" s="56"/>
      <c r="AN925" s="56"/>
      <c r="AO925" s="56"/>
      <c r="AP925" s="56"/>
      <c r="AQ925" s="56"/>
    </row>
    <row r="926" ht="22.5" customHeight="1">
      <c r="B926" s="277"/>
      <c r="D926" s="278"/>
      <c r="E926" s="277"/>
      <c r="H926" s="273"/>
      <c r="I926" s="277"/>
      <c r="L926" s="273"/>
      <c r="M926" s="277"/>
      <c r="N926" s="279"/>
      <c r="O926" s="280"/>
      <c r="P926" s="280"/>
      <c r="Q926" s="281"/>
      <c r="R926" s="282"/>
      <c r="S926" s="280"/>
      <c r="T926" s="280"/>
      <c r="U926" s="281"/>
      <c r="V926" s="282"/>
      <c r="W926" s="280"/>
      <c r="X926" s="280"/>
      <c r="Y926" s="283"/>
      <c r="Z926" s="284"/>
      <c r="AA926" s="273"/>
      <c r="AB926" s="272"/>
      <c r="AF926" s="273"/>
      <c r="AG926" s="285"/>
      <c r="AH926" s="325"/>
      <c r="AI926" s="56"/>
      <c r="AJ926" s="56"/>
      <c r="AK926" s="56"/>
      <c r="AL926" s="56"/>
      <c r="AM926" s="56"/>
      <c r="AN926" s="56"/>
      <c r="AO926" s="56"/>
      <c r="AP926" s="56"/>
      <c r="AQ926" s="56"/>
    </row>
    <row r="927" ht="22.5" customHeight="1">
      <c r="B927" s="253"/>
      <c r="C927" s="254"/>
      <c r="D927" s="287"/>
      <c r="E927" s="253"/>
      <c r="F927" s="254"/>
      <c r="G927" s="254"/>
      <c r="H927" s="256"/>
      <c r="I927" s="253"/>
      <c r="J927" s="254"/>
      <c r="K927" s="254"/>
      <c r="L927" s="256"/>
      <c r="M927" s="253"/>
      <c r="N927" s="288"/>
      <c r="O927" s="289"/>
      <c r="P927" s="289"/>
      <c r="Q927" s="290"/>
      <c r="R927" s="291"/>
      <c r="S927" s="289"/>
      <c r="T927" s="289"/>
      <c r="U927" s="290"/>
      <c r="V927" s="291"/>
      <c r="W927" s="289"/>
      <c r="X927" s="289"/>
      <c r="Y927" s="292"/>
      <c r="Z927" s="293"/>
      <c r="AA927" s="256"/>
      <c r="AB927" s="294"/>
      <c r="AC927" s="254"/>
      <c r="AD927" s="254"/>
      <c r="AE927" s="254"/>
      <c r="AF927" s="256"/>
      <c r="AG927" s="295"/>
      <c r="AH927" s="324"/>
      <c r="AI927" s="56"/>
      <c r="AJ927" s="56"/>
      <c r="AK927" s="56"/>
      <c r="AL927" s="56"/>
      <c r="AM927" s="56"/>
      <c r="AN927" s="56"/>
      <c r="AO927" s="56"/>
      <c r="AP927" s="56"/>
      <c r="AQ927" s="56"/>
    </row>
    <row r="928" ht="22.5" customHeight="1">
      <c r="B928" s="261" t="str">
        <f>IF(ISBLANK(D928), "Missing ID",
IF(CONCATENATE(E928:AG930)="", "Unused",
IF(AND(ISBLANK(E928), ISBLANK(I928)), "Missing Headline and Content",
IF(ISBLANK(M928), "Missing Is True",
IF(AND(M928&lt;&gt;"Yes", M928&lt;&gt;"No"), "Is True must be Yes or No",
IF(AND($AJ$3, NOT(ISBLANK(N928)), NOT(ISNUMBER(N928))), "Changes to Followers for Likes must be a Number",
IF(AND($AK$3, NOT(ISBLANK(O928)), NOT(ISNUMBER(O928))), "Changes to Followers for Disikes must be a Number",
IF(AND($AL$3, NOT(ISBLANK(P928)), NOT(ISNUMBER(P928))), "Changes to Followers for Shares must be a Number",
IF(AND($AM$3, NOT(ISBLANK(Q928)), NOT(ISNUMBER(Q928))), "Changes to Followers for Flags must be a Number",
IF(AND($AJ$3, NOT(ISBLANK(R928)), NOT(ISNUMBER(R928))), "Changes to Credibility for Likes must be a Number",
IF(AND($AK$3, NOT(ISBLANK(S928)), NOT(ISNUMBER(S928))), "Changes to Credibility for Disikes must be a Number",
IF(AND($AL$3, NOT(ISBLANK(T928)), NOT(ISNUMBER(T928))), "Changes to Credibility for Shares must be a Number",
IF(AND($AM$3, NOT(ISBLANK(U928)), NOT(ISNUMBER(U928))), "Changes to Credibility for Flags must be a Number",
IF(AND($AJ$3, NOT(ISBLANK(V928)), NOT(ISNUMBER(V928))), "Number of Likes must be a Number",
IF(AND($AK$3, NOT(ISBLANK(W928)), NOT(ISNUMBER(W928))), "Number of Disikes must be a Number",
IF(AND($AL$3, NOT(ISBLANK(X928)), NOT(ISNUMBER(X928))), "Number of Shares must be a Number",
IF(AND($AM$3, NOT(ISBLANK(Y928)), NOT(ISNUMBER(Y928))), "Number of Flags must be a Number",
IF(AND($AJ$3, NOT(ISBLANK(V928)), V928&lt;0), "Number of Likes cannot be Negative",
IF(AND($AK$3, NOT(ISBLANK(W928)), W928&lt;0), "Number of Disikes cannot be Negative",
IF(AND($AL$3, NOT(ISBLANK(X928)), X928&lt;0), "Number of Shares cannot be Negative",
IF(AND($AM$3, NOT(ISBLANK(Y928)), Y928&lt;0), "Number of Flags cannot be Negative",
IF(AND(CONCATENATE(Z928:AH928)&lt;&gt;"", Z928=""), "Missing 1st Comment Source Name",
IF(AND(CONCATENATE(Z928:AH928)&lt;&gt;"", AB928=""), "Missing 1st Comment Message",
IF(AND($AJ$3, CONCATENATE(Z928:AH928)&lt;&gt;"", AG928=""), "Missing 1st Comment Likes",
IF(AND($AK$3, CONCATENATE(Z928:AH928)&lt;&gt;"", AH928=""), "Missing 1st Comment Dislikes",
IF(AND(CONCATENATE(Z929:AH929)&lt;&gt;"", Z929=""), "Missing 2nd Comment Source Name",
IF(AND(CONCATENATE(Z929:AH929)&lt;&gt;"", AB929=""), "Missing 2nd Comment Message",
IF(AND($AJ$3, CONCATENATE(Z929:AH929)&lt;&gt;"", AG929=""), "Missing 2nd Comment Likes",
IF(AND($AK$3, CONCATENATE(Z929:AH929)&lt;&gt;"", AH929=""), "Missing 2nd Comment Dislikes",
IF(AND(CONCATENATE(Z930:AH930)&lt;&gt;"", Z930=""), "Missing 3rd Comment Source Name",
IF(AND(CONCATENATE(Z930:AH930)&lt;&gt;"", AB930=""), "Missing 3rd Comment Message",
IF(AND($AJ$3, CONCATENATE(Z930:AH930)&lt;&gt;"", AG930=""), "Missing 3rd Comment Likes",
IF(AND($AK$3, CONCATENATE(Z930:AH930)&lt;&gt;"", AH930=""), "Missing 3rd Comment Dislikes", "Valid"
)))))))))))))))))))))))))))))))))</f>
        <v>Unused</v>
      </c>
      <c r="C928" s="246"/>
      <c r="D928" s="297" t="s">
        <v>1533</v>
      </c>
      <c r="E928" s="298"/>
      <c r="F928" s="246"/>
      <c r="G928" s="246"/>
      <c r="H928" s="249"/>
      <c r="I928" s="298"/>
      <c r="J928" s="246"/>
      <c r="K928" s="246"/>
      <c r="L928" s="249"/>
      <c r="M928" s="300"/>
      <c r="N928" s="301"/>
      <c r="O928" s="302"/>
      <c r="P928" s="302"/>
      <c r="Q928" s="303"/>
      <c r="R928" s="304"/>
      <c r="S928" s="302"/>
      <c r="T928" s="302"/>
      <c r="U928" s="303"/>
      <c r="V928" s="304"/>
      <c r="W928" s="302"/>
      <c r="X928" s="302"/>
      <c r="Y928" s="305"/>
      <c r="Z928" s="306"/>
      <c r="AA928" s="249"/>
      <c r="AB928" s="300"/>
      <c r="AC928" s="246"/>
      <c r="AD928" s="246"/>
      <c r="AE928" s="246"/>
      <c r="AF928" s="249"/>
      <c r="AG928" s="307"/>
      <c r="AH928" s="326"/>
      <c r="AI928" s="56"/>
      <c r="AJ928" s="56"/>
      <c r="AK928" s="56"/>
      <c r="AL928" s="56"/>
      <c r="AM928" s="56"/>
      <c r="AN928" s="56"/>
      <c r="AO928" s="56"/>
      <c r="AP928" s="56"/>
      <c r="AQ928" s="56"/>
    </row>
    <row r="929" ht="22.5" customHeight="1">
      <c r="B929" s="277"/>
      <c r="D929" s="309"/>
      <c r="E929" s="277"/>
      <c r="H929" s="273"/>
      <c r="I929" s="277"/>
      <c r="L929" s="273"/>
      <c r="M929" s="277"/>
      <c r="N929" s="279"/>
      <c r="O929" s="280"/>
      <c r="P929" s="280"/>
      <c r="Q929" s="281"/>
      <c r="R929" s="282"/>
      <c r="S929" s="280"/>
      <c r="T929" s="280"/>
      <c r="U929" s="281"/>
      <c r="V929" s="282"/>
      <c r="W929" s="280"/>
      <c r="X929" s="280"/>
      <c r="Y929" s="283"/>
      <c r="Z929" s="310"/>
      <c r="AA929" s="273"/>
      <c r="AB929" s="311"/>
      <c r="AF929" s="273"/>
      <c r="AG929" s="312"/>
      <c r="AH929" s="313"/>
      <c r="AI929" s="56"/>
      <c r="AJ929" s="56"/>
      <c r="AK929" s="56"/>
      <c r="AL929" s="56"/>
      <c r="AM929" s="56"/>
      <c r="AN929" s="56"/>
      <c r="AO929" s="56"/>
      <c r="AP929" s="56"/>
      <c r="AQ929" s="56"/>
    </row>
    <row r="930" ht="22.5" customHeight="1">
      <c r="B930" s="253"/>
      <c r="C930" s="254"/>
      <c r="D930" s="314"/>
      <c r="E930" s="253"/>
      <c r="F930" s="254"/>
      <c r="G930" s="254"/>
      <c r="H930" s="256"/>
      <c r="I930" s="253"/>
      <c r="J930" s="254"/>
      <c r="K930" s="254"/>
      <c r="L930" s="256"/>
      <c r="M930" s="253"/>
      <c r="N930" s="288"/>
      <c r="O930" s="289"/>
      <c r="P930" s="289"/>
      <c r="Q930" s="290"/>
      <c r="R930" s="291"/>
      <c r="S930" s="289"/>
      <c r="T930" s="289"/>
      <c r="U930" s="290"/>
      <c r="V930" s="291"/>
      <c r="W930" s="289"/>
      <c r="X930" s="289"/>
      <c r="Y930" s="292"/>
      <c r="Z930" s="315"/>
      <c r="AA930" s="256"/>
      <c r="AB930" s="316"/>
      <c r="AC930" s="254"/>
      <c r="AD930" s="254"/>
      <c r="AE930" s="254"/>
      <c r="AF930" s="256"/>
      <c r="AG930" s="317"/>
      <c r="AH930" s="318"/>
      <c r="AI930" s="56"/>
      <c r="AJ930" s="56"/>
      <c r="AK930" s="56"/>
      <c r="AL930" s="56"/>
      <c r="AM930" s="56"/>
      <c r="AN930" s="56"/>
      <c r="AO930" s="56"/>
      <c r="AP930" s="56"/>
      <c r="AQ930" s="56"/>
    </row>
    <row r="931" ht="22.5" customHeight="1">
      <c r="B931" s="261" t="str">
        <f>IF(ISBLANK(D931), "Missing ID",
IF(CONCATENATE(E931:AG933)="", "Unused",
IF(AND(ISBLANK(E931), ISBLANK(I931)), "Missing Headline and Content",
IF(ISBLANK(M931), "Missing Is True",
IF(AND(M931&lt;&gt;"Yes", M931&lt;&gt;"No"), "Is True must be Yes or No",
IF(AND($AJ$3, NOT(ISBLANK(N931)), NOT(ISNUMBER(N931))), "Changes to Followers for Likes must be a Number",
IF(AND($AK$3, NOT(ISBLANK(O931)), NOT(ISNUMBER(O931))), "Changes to Followers for Disikes must be a Number",
IF(AND($AL$3, NOT(ISBLANK(P931)), NOT(ISNUMBER(P931))), "Changes to Followers for Shares must be a Number",
IF(AND($AM$3, NOT(ISBLANK(Q931)), NOT(ISNUMBER(Q931))), "Changes to Followers for Flags must be a Number",
IF(AND($AJ$3, NOT(ISBLANK(R931)), NOT(ISNUMBER(R931))), "Changes to Credibility for Likes must be a Number",
IF(AND($AK$3, NOT(ISBLANK(S931)), NOT(ISNUMBER(S931))), "Changes to Credibility for Disikes must be a Number",
IF(AND($AL$3, NOT(ISBLANK(T931)), NOT(ISNUMBER(T931))), "Changes to Credibility for Shares must be a Number",
IF(AND($AM$3, NOT(ISBLANK(U931)), NOT(ISNUMBER(U931))), "Changes to Credibility for Flags must be a Number",
IF(AND($AJ$3, NOT(ISBLANK(V931)), NOT(ISNUMBER(V931))), "Number of Likes must be a Number",
IF(AND($AK$3, NOT(ISBLANK(W931)), NOT(ISNUMBER(W931))), "Number of Disikes must be a Number",
IF(AND($AL$3, NOT(ISBLANK(X931)), NOT(ISNUMBER(X931))), "Number of Shares must be a Number",
IF(AND($AM$3, NOT(ISBLANK(Y931)), NOT(ISNUMBER(Y931))), "Number of Flags must be a Number",
IF(AND($AJ$3, NOT(ISBLANK(V931)), V931&lt;0), "Number of Likes cannot be Negative",
IF(AND($AK$3, NOT(ISBLANK(W931)), W931&lt;0), "Number of Disikes cannot be Negative",
IF(AND($AL$3, NOT(ISBLANK(X931)), X931&lt;0), "Number of Shares cannot be Negative",
IF(AND($AM$3, NOT(ISBLANK(Y931)), Y931&lt;0), "Number of Flags cannot be Negative",
IF(AND(CONCATENATE(Z931:AH931)&lt;&gt;"", Z931=""), "Missing 1st Comment Source Name",
IF(AND(CONCATENATE(Z931:AH931)&lt;&gt;"", AB931=""), "Missing 1st Comment Message",
IF(AND($AJ$3, CONCATENATE(Z931:AH931)&lt;&gt;"", AG931=""), "Missing 1st Comment Likes",
IF(AND($AK$3, CONCATENATE(Z931:AH931)&lt;&gt;"", AH931=""), "Missing 1st Comment Dislikes",
IF(AND(CONCATENATE(Z932:AH932)&lt;&gt;"", Z932=""), "Missing 2nd Comment Source Name",
IF(AND(CONCATENATE(Z932:AH932)&lt;&gt;"", AB932=""), "Missing 2nd Comment Message",
IF(AND($AJ$3, CONCATENATE(Z932:AH932)&lt;&gt;"", AG932=""), "Missing 2nd Comment Likes",
IF(AND($AK$3, CONCATENATE(Z932:AH932)&lt;&gt;"", AH932=""), "Missing 2nd Comment Dislikes",
IF(AND(CONCATENATE(Z933:AH933)&lt;&gt;"", Z933=""), "Missing 3rd Comment Source Name",
IF(AND(CONCATENATE(Z933:AH933)&lt;&gt;"", AB933=""), "Missing 3rd Comment Message",
IF(AND($AJ$3, CONCATENATE(Z933:AH933)&lt;&gt;"", AG933=""), "Missing 3rd Comment Likes",
IF(AND($AK$3, CONCATENATE(Z933:AH933)&lt;&gt;"", AH933=""), "Missing 3rd Comment Dislikes", "Valid"
)))))))))))))))))))))))))))))))))</f>
        <v>Unused</v>
      </c>
      <c r="C931" s="246"/>
      <c r="D931" s="262" t="s">
        <v>1534</v>
      </c>
      <c r="E931" s="263"/>
      <c r="F931" s="246"/>
      <c r="G931" s="246"/>
      <c r="H931" s="249"/>
      <c r="I931" s="263"/>
      <c r="J931" s="246"/>
      <c r="K931" s="246"/>
      <c r="L931" s="249"/>
      <c r="M931" s="265"/>
      <c r="N931" s="319"/>
      <c r="O931" s="320"/>
      <c r="P931" s="320"/>
      <c r="Q931" s="321"/>
      <c r="R931" s="322"/>
      <c r="S931" s="320"/>
      <c r="T931" s="320"/>
      <c r="U931" s="321"/>
      <c r="V931" s="322"/>
      <c r="W931" s="320"/>
      <c r="X931" s="320"/>
      <c r="Y931" s="323"/>
      <c r="Z931" s="271"/>
      <c r="AA931" s="249"/>
      <c r="AB931" s="265"/>
      <c r="AC931" s="246"/>
      <c r="AD931" s="246"/>
      <c r="AE931" s="246"/>
      <c r="AF931" s="249"/>
      <c r="AG931" s="274"/>
      <c r="AH931" s="327"/>
      <c r="AI931" s="56"/>
      <c r="AJ931" s="56"/>
      <c r="AK931" s="56"/>
      <c r="AL931" s="56"/>
      <c r="AM931" s="56"/>
      <c r="AN931" s="56"/>
      <c r="AO931" s="56"/>
      <c r="AP931" s="56"/>
      <c r="AQ931" s="56"/>
    </row>
    <row r="932" ht="22.5" customHeight="1">
      <c r="B932" s="277"/>
      <c r="D932" s="278"/>
      <c r="E932" s="277"/>
      <c r="H932" s="273"/>
      <c r="I932" s="277"/>
      <c r="L932" s="273"/>
      <c r="M932" s="277"/>
      <c r="N932" s="279"/>
      <c r="O932" s="280"/>
      <c r="P932" s="280"/>
      <c r="Q932" s="281"/>
      <c r="R932" s="282"/>
      <c r="S932" s="280"/>
      <c r="T932" s="280"/>
      <c r="U932" s="281"/>
      <c r="V932" s="282"/>
      <c r="W932" s="280"/>
      <c r="X932" s="280"/>
      <c r="Y932" s="283"/>
      <c r="Z932" s="284"/>
      <c r="AA932" s="273"/>
      <c r="AB932" s="272"/>
      <c r="AF932" s="273"/>
      <c r="AG932" s="285"/>
      <c r="AH932" s="325"/>
      <c r="AI932" s="56"/>
      <c r="AJ932" s="56"/>
      <c r="AK932" s="56"/>
      <c r="AL932" s="56"/>
      <c r="AM932" s="56"/>
      <c r="AN932" s="56"/>
      <c r="AO932" s="56"/>
      <c r="AP932" s="56"/>
      <c r="AQ932" s="56"/>
    </row>
    <row r="933" ht="22.5" customHeight="1">
      <c r="B933" s="253"/>
      <c r="C933" s="254"/>
      <c r="D933" s="287"/>
      <c r="E933" s="253"/>
      <c r="F933" s="254"/>
      <c r="G933" s="254"/>
      <c r="H933" s="256"/>
      <c r="I933" s="253"/>
      <c r="J933" s="254"/>
      <c r="K933" s="254"/>
      <c r="L933" s="256"/>
      <c r="M933" s="253"/>
      <c r="N933" s="288"/>
      <c r="O933" s="289"/>
      <c r="P933" s="289"/>
      <c r="Q933" s="290"/>
      <c r="R933" s="291"/>
      <c r="S933" s="289"/>
      <c r="T933" s="289"/>
      <c r="U933" s="290"/>
      <c r="V933" s="291"/>
      <c r="W933" s="289"/>
      <c r="X933" s="289"/>
      <c r="Y933" s="292"/>
      <c r="Z933" s="293"/>
      <c r="AA933" s="256"/>
      <c r="AB933" s="294"/>
      <c r="AC933" s="254"/>
      <c r="AD933" s="254"/>
      <c r="AE933" s="254"/>
      <c r="AF933" s="256"/>
      <c r="AG933" s="295"/>
      <c r="AH933" s="324"/>
      <c r="AI933" s="56"/>
      <c r="AJ933" s="56"/>
      <c r="AK933" s="56"/>
      <c r="AL933" s="56"/>
      <c r="AM933" s="56"/>
      <c r="AN933" s="56"/>
      <c r="AO933" s="56"/>
      <c r="AP933" s="56"/>
      <c r="AQ933" s="56"/>
    </row>
    <row r="934" ht="22.5" customHeight="1">
      <c r="B934" s="261" t="str">
        <f>IF(ISBLANK(D934), "Missing ID",
IF(CONCATENATE(E934:AG936)="", "Unused",
IF(AND(ISBLANK(E934), ISBLANK(I934)), "Missing Headline and Content",
IF(ISBLANK(M934), "Missing Is True",
IF(AND(M934&lt;&gt;"Yes", M934&lt;&gt;"No"), "Is True must be Yes or No",
IF(AND($AJ$3, NOT(ISBLANK(N934)), NOT(ISNUMBER(N934))), "Changes to Followers for Likes must be a Number",
IF(AND($AK$3, NOT(ISBLANK(O934)), NOT(ISNUMBER(O934))), "Changes to Followers for Disikes must be a Number",
IF(AND($AL$3, NOT(ISBLANK(P934)), NOT(ISNUMBER(P934))), "Changes to Followers for Shares must be a Number",
IF(AND($AM$3, NOT(ISBLANK(Q934)), NOT(ISNUMBER(Q934))), "Changes to Followers for Flags must be a Number",
IF(AND($AJ$3, NOT(ISBLANK(R934)), NOT(ISNUMBER(R934))), "Changes to Credibility for Likes must be a Number",
IF(AND($AK$3, NOT(ISBLANK(S934)), NOT(ISNUMBER(S934))), "Changes to Credibility for Disikes must be a Number",
IF(AND($AL$3, NOT(ISBLANK(T934)), NOT(ISNUMBER(T934))), "Changes to Credibility for Shares must be a Number",
IF(AND($AM$3, NOT(ISBLANK(U934)), NOT(ISNUMBER(U934))), "Changes to Credibility for Flags must be a Number",
IF(AND($AJ$3, NOT(ISBLANK(V934)), NOT(ISNUMBER(V934))), "Number of Likes must be a Number",
IF(AND($AK$3, NOT(ISBLANK(W934)), NOT(ISNUMBER(W934))), "Number of Disikes must be a Number",
IF(AND($AL$3, NOT(ISBLANK(X934)), NOT(ISNUMBER(X934))), "Number of Shares must be a Number",
IF(AND($AM$3, NOT(ISBLANK(Y934)), NOT(ISNUMBER(Y934))), "Number of Flags must be a Number",
IF(AND($AJ$3, NOT(ISBLANK(V934)), V934&lt;0), "Number of Likes cannot be Negative",
IF(AND($AK$3, NOT(ISBLANK(W934)), W934&lt;0), "Number of Disikes cannot be Negative",
IF(AND($AL$3, NOT(ISBLANK(X934)), X934&lt;0), "Number of Shares cannot be Negative",
IF(AND($AM$3, NOT(ISBLANK(Y934)), Y934&lt;0), "Number of Flags cannot be Negative",
IF(AND(CONCATENATE(Z934:AH934)&lt;&gt;"", Z934=""), "Missing 1st Comment Source Name",
IF(AND(CONCATENATE(Z934:AH934)&lt;&gt;"", AB934=""), "Missing 1st Comment Message",
IF(AND($AJ$3, CONCATENATE(Z934:AH934)&lt;&gt;"", AG934=""), "Missing 1st Comment Likes",
IF(AND($AK$3, CONCATENATE(Z934:AH934)&lt;&gt;"", AH934=""), "Missing 1st Comment Dislikes",
IF(AND(CONCATENATE(Z935:AH935)&lt;&gt;"", Z935=""), "Missing 2nd Comment Source Name",
IF(AND(CONCATENATE(Z935:AH935)&lt;&gt;"", AB935=""), "Missing 2nd Comment Message",
IF(AND($AJ$3, CONCATENATE(Z935:AH935)&lt;&gt;"", AG935=""), "Missing 2nd Comment Likes",
IF(AND($AK$3, CONCATENATE(Z935:AH935)&lt;&gt;"", AH935=""), "Missing 2nd Comment Dislikes",
IF(AND(CONCATENATE(Z936:AH936)&lt;&gt;"", Z936=""), "Missing 3rd Comment Source Name",
IF(AND(CONCATENATE(Z936:AH936)&lt;&gt;"", AB936=""), "Missing 3rd Comment Message",
IF(AND($AJ$3, CONCATENATE(Z936:AH936)&lt;&gt;"", AG936=""), "Missing 3rd Comment Likes",
IF(AND($AK$3, CONCATENATE(Z936:AH936)&lt;&gt;"", AH936=""), "Missing 3rd Comment Dislikes", "Valid"
)))))))))))))))))))))))))))))))))</f>
        <v>Unused</v>
      </c>
      <c r="C934" s="246"/>
      <c r="D934" s="297" t="s">
        <v>1535</v>
      </c>
      <c r="E934" s="298"/>
      <c r="F934" s="246"/>
      <c r="G934" s="246"/>
      <c r="H934" s="249"/>
      <c r="I934" s="298"/>
      <c r="J934" s="246"/>
      <c r="K934" s="246"/>
      <c r="L934" s="249"/>
      <c r="M934" s="300"/>
      <c r="N934" s="301"/>
      <c r="O934" s="302"/>
      <c r="P934" s="302"/>
      <c r="Q934" s="303"/>
      <c r="R934" s="304"/>
      <c r="S934" s="302"/>
      <c r="T934" s="302"/>
      <c r="U934" s="303"/>
      <c r="V934" s="304"/>
      <c r="W934" s="302"/>
      <c r="X934" s="302"/>
      <c r="Y934" s="305"/>
      <c r="Z934" s="306"/>
      <c r="AA934" s="249"/>
      <c r="AB934" s="300"/>
      <c r="AC934" s="246"/>
      <c r="AD934" s="246"/>
      <c r="AE934" s="246"/>
      <c r="AF934" s="249"/>
      <c r="AG934" s="307"/>
      <c r="AH934" s="326"/>
      <c r="AI934" s="56"/>
      <c r="AJ934" s="56"/>
      <c r="AK934" s="56"/>
      <c r="AL934" s="56"/>
      <c r="AM934" s="56"/>
      <c r="AN934" s="56"/>
      <c r="AO934" s="56"/>
      <c r="AP934" s="56"/>
      <c r="AQ934" s="56"/>
    </row>
    <row r="935" ht="22.5" customHeight="1">
      <c r="B935" s="277"/>
      <c r="D935" s="309"/>
      <c r="E935" s="277"/>
      <c r="H935" s="273"/>
      <c r="I935" s="277"/>
      <c r="L935" s="273"/>
      <c r="M935" s="277"/>
      <c r="N935" s="279"/>
      <c r="O935" s="280"/>
      <c r="P935" s="280"/>
      <c r="Q935" s="281"/>
      <c r="R935" s="282"/>
      <c r="S935" s="280"/>
      <c r="T935" s="280"/>
      <c r="U935" s="281"/>
      <c r="V935" s="282"/>
      <c r="W935" s="280"/>
      <c r="X935" s="280"/>
      <c r="Y935" s="283"/>
      <c r="Z935" s="310"/>
      <c r="AA935" s="273"/>
      <c r="AB935" s="311"/>
      <c r="AF935" s="273"/>
      <c r="AG935" s="312"/>
      <c r="AH935" s="313"/>
      <c r="AI935" s="56"/>
      <c r="AJ935" s="56"/>
      <c r="AK935" s="56"/>
      <c r="AL935" s="56"/>
      <c r="AM935" s="56"/>
      <c r="AN935" s="56"/>
      <c r="AO935" s="56"/>
      <c r="AP935" s="56"/>
      <c r="AQ935" s="56"/>
    </row>
    <row r="936" ht="22.5" customHeight="1">
      <c r="B936" s="253"/>
      <c r="C936" s="254"/>
      <c r="D936" s="314"/>
      <c r="E936" s="253"/>
      <c r="F936" s="254"/>
      <c r="G936" s="254"/>
      <c r="H936" s="256"/>
      <c r="I936" s="253"/>
      <c r="J936" s="254"/>
      <c r="K936" s="254"/>
      <c r="L936" s="256"/>
      <c r="M936" s="253"/>
      <c r="N936" s="288"/>
      <c r="O936" s="289"/>
      <c r="P936" s="289"/>
      <c r="Q936" s="290"/>
      <c r="R936" s="291"/>
      <c r="S936" s="289"/>
      <c r="T936" s="289"/>
      <c r="U936" s="290"/>
      <c r="V936" s="291"/>
      <c r="W936" s="289"/>
      <c r="X936" s="289"/>
      <c r="Y936" s="292"/>
      <c r="Z936" s="315"/>
      <c r="AA936" s="256"/>
      <c r="AB936" s="316"/>
      <c r="AC936" s="254"/>
      <c r="AD936" s="254"/>
      <c r="AE936" s="254"/>
      <c r="AF936" s="256"/>
      <c r="AG936" s="317"/>
      <c r="AH936" s="318"/>
      <c r="AI936" s="56"/>
      <c r="AJ936" s="56"/>
      <c r="AK936" s="56"/>
      <c r="AL936" s="56"/>
      <c r="AM936" s="56"/>
      <c r="AN936" s="56"/>
      <c r="AO936" s="56"/>
      <c r="AP936" s="56"/>
      <c r="AQ936" s="56"/>
    </row>
    <row r="937" ht="22.5" customHeight="1">
      <c r="B937" s="261" t="str">
        <f>IF(ISBLANK(D937), "Missing ID",
IF(CONCATENATE(E937:AG939)="", "Unused",
IF(AND(ISBLANK(E937), ISBLANK(I937)), "Missing Headline and Content",
IF(ISBLANK(M937), "Missing Is True",
IF(AND(M937&lt;&gt;"Yes", M937&lt;&gt;"No"), "Is True must be Yes or No",
IF(AND($AJ$3, NOT(ISBLANK(N937)), NOT(ISNUMBER(N937))), "Changes to Followers for Likes must be a Number",
IF(AND($AK$3, NOT(ISBLANK(O937)), NOT(ISNUMBER(O937))), "Changes to Followers for Disikes must be a Number",
IF(AND($AL$3, NOT(ISBLANK(P937)), NOT(ISNUMBER(P937))), "Changes to Followers for Shares must be a Number",
IF(AND($AM$3, NOT(ISBLANK(Q937)), NOT(ISNUMBER(Q937))), "Changes to Followers for Flags must be a Number",
IF(AND($AJ$3, NOT(ISBLANK(R937)), NOT(ISNUMBER(R937))), "Changes to Credibility for Likes must be a Number",
IF(AND($AK$3, NOT(ISBLANK(S937)), NOT(ISNUMBER(S937))), "Changes to Credibility for Disikes must be a Number",
IF(AND($AL$3, NOT(ISBLANK(T937)), NOT(ISNUMBER(T937))), "Changes to Credibility for Shares must be a Number",
IF(AND($AM$3, NOT(ISBLANK(U937)), NOT(ISNUMBER(U937))), "Changes to Credibility for Flags must be a Number",
IF(AND($AJ$3, NOT(ISBLANK(V937)), NOT(ISNUMBER(V937))), "Number of Likes must be a Number",
IF(AND($AK$3, NOT(ISBLANK(W937)), NOT(ISNUMBER(W937))), "Number of Disikes must be a Number",
IF(AND($AL$3, NOT(ISBLANK(X937)), NOT(ISNUMBER(X937))), "Number of Shares must be a Number",
IF(AND($AM$3, NOT(ISBLANK(Y937)), NOT(ISNUMBER(Y937))), "Number of Flags must be a Number",
IF(AND($AJ$3, NOT(ISBLANK(V937)), V937&lt;0), "Number of Likes cannot be Negative",
IF(AND($AK$3, NOT(ISBLANK(W937)), W937&lt;0), "Number of Disikes cannot be Negative",
IF(AND($AL$3, NOT(ISBLANK(X937)), X937&lt;0), "Number of Shares cannot be Negative",
IF(AND($AM$3, NOT(ISBLANK(Y937)), Y937&lt;0), "Number of Flags cannot be Negative",
IF(AND(CONCATENATE(Z937:AH937)&lt;&gt;"", Z937=""), "Missing 1st Comment Source Name",
IF(AND(CONCATENATE(Z937:AH937)&lt;&gt;"", AB937=""), "Missing 1st Comment Message",
IF(AND($AJ$3, CONCATENATE(Z937:AH937)&lt;&gt;"", AG937=""), "Missing 1st Comment Likes",
IF(AND($AK$3, CONCATENATE(Z937:AH937)&lt;&gt;"", AH937=""), "Missing 1st Comment Dislikes",
IF(AND(CONCATENATE(Z938:AH938)&lt;&gt;"", Z938=""), "Missing 2nd Comment Source Name",
IF(AND(CONCATENATE(Z938:AH938)&lt;&gt;"", AB938=""), "Missing 2nd Comment Message",
IF(AND($AJ$3, CONCATENATE(Z938:AH938)&lt;&gt;"", AG938=""), "Missing 2nd Comment Likes",
IF(AND($AK$3, CONCATENATE(Z938:AH938)&lt;&gt;"", AH938=""), "Missing 2nd Comment Dislikes",
IF(AND(CONCATENATE(Z939:AH939)&lt;&gt;"", Z939=""), "Missing 3rd Comment Source Name",
IF(AND(CONCATENATE(Z939:AH939)&lt;&gt;"", AB939=""), "Missing 3rd Comment Message",
IF(AND($AJ$3, CONCATENATE(Z939:AH939)&lt;&gt;"", AG939=""), "Missing 3rd Comment Likes",
IF(AND($AK$3, CONCATENATE(Z939:AH939)&lt;&gt;"", AH939=""), "Missing 3rd Comment Dislikes", "Valid"
)))))))))))))))))))))))))))))))))</f>
        <v>Unused</v>
      </c>
      <c r="C937" s="246"/>
      <c r="D937" s="262" t="s">
        <v>1536</v>
      </c>
      <c r="E937" s="263"/>
      <c r="F937" s="246"/>
      <c r="G937" s="246"/>
      <c r="H937" s="249"/>
      <c r="I937" s="263"/>
      <c r="J937" s="246"/>
      <c r="K937" s="246"/>
      <c r="L937" s="249"/>
      <c r="M937" s="265"/>
      <c r="N937" s="319"/>
      <c r="O937" s="320"/>
      <c r="P937" s="320"/>
      <c r="Q937" s="321"/>
      <c r="R937" s="322"/>
      <c r="S937" s="320"/>
      <c r="T937" s="320"/>
      <c r="U937" s="321"/>
      <c r="V937" s="322"/>
      <c r="W937" s="320"/>
      <c r="X937" s="320"/>
      <c r="Y937" s="323"/>
      <c r="Z937" s="271"/>
      <c r="AA937" s="249"/>
      <c r="AB937" s="265"/>
      <c r="AC937" s="246"/>
      <c r="AD937" s="246"/>
      <c r="AE937" s="246"/>
      <c r="AF937" s="249"/>
      <c r="AG937" s="274"/>
      <c r="AH937" s="327"/>
      <c r="AI937" s="56"/>
      <c r="AJ937" s="56"/>
      <c r="AK937" s="56"/>
      <c r="AL937" s="56"/>
      <c r="AM937" s="56"/>
      <c r="AN937" s="56"/>
      <c r="AO937" s="56"/>
      <c r="AP937" s="56"/>
      <c r="AQ937" s="56"/>
    </row>
    <row r="938" ht="22.5" customHeight="1">
      <c r="B938" s="277"/>
      <c r="D938" s="278"/>
      <c r="E938" s="277"/>
      <c r="H938" s="273"/>
      <c r="I938" s="277"/>
      <c r="L938" s="273"/>
      <c r="M938" s="277"/>
      <c r="N938" s="279"/>
      <c r="O938" s="280"/>
      <c r="P938" s="280"/>
      <c r="Q938" s="281"/>
      <c r="R938" s="282"/>
      <c r="S938" s="280"/>
      <c r="T938" s="280"/>
      <c r="U938" s="281"/>
      <c r="V938" s="282"/>
      <c r="W938" s="280"/>
      <c r="X938" s="280"/>
      <c r="Y938" s="283"/>
      <c r="Z938" s="284"/>
      <c r="AA938" s="273"/>
      <c r="AB938" s="272"/>
      <c r="AF938" s="273"/>
      <c r="AG938" s="285"/>
      <c r="AH938" s="325"/>
      <c r="AI938" s="56"/>
      <c r="AJ938" s="56"/>
      <c r="AK938" s="56"/>
      <c r="AL938" s="56"/>
      <c r="AM938" s="56"/>
      <c r="AN938" s="56"/>
      <c r="AO938" s="56"/>
      <c r="AP938" s="56"/>
      <c r="AQ938" s="56"/>
    </row>
    <row r="939" ht="22.5" customHeight="1">
      <c r="B939" s="253"/>
      <c r="C939" s="254"/>
      <c r="D939" s="287"/>
      <c r="E939" s="253"/>
      <c r="F939" s="254"/>
      <c r="G939" s="254"/>
      <c r="H939" s="256"/>
      <c r="I939" s="253"/>
      <c r="J939" s="254"/>
      <c r="K939" s="254"/>
      <c r="L939" s="256"/>
      <c r="M939" s="253"/>
      <c r="N939" s="288"/>
      <c r="O939" s="289"/>
      <c r="P939" s="289"/>
      <c r="Q939" s="290"/>
      <c r="R939" s="291"/>
      <c r="S939" s="289"/>
      <c r="T939" s="289"/>
      <c r="U939" s="290"/>
      <c r="V939" s="291"/>
      <c r="W939" s="289"/>
      <c r="X939" s="289"/>
      <c r="Y939" s="292"/>
      <c r="Z939" s="293"/>
      <c r="AA939" s="256"/>
      <c r="AB939" s="294"/>
      <c r="AC939" s="254"/>
      <c r="AD939" s="254"/>
      <c r="AE939" s="254"/>
      <c r="AF939" s="256"/>
      <c r="AG939" s="295"/>
      <c r="AH939" s="324"/>
      <c r="AI939" s="56"/>
      <c r="AJ939" s="56"/>
      <c r="AK939" s="56"/>
      <c r="AL939" s="56"/>
      <c r="AM939" s="56"/>
      <c r="AN939" s="56"/>
      <c r="AO939" s="56"/>
      <c r="AP939" s="56"/>
      <c r="AQ939" s="56"/>
    </row>
    <row r="940" ht="22.5" customHeight="1">
      <c r="B940" s="261" t="str">
        <f>IF(ISBLANK(D940), "Missing ID",
IF(CONCATENATE(E940:AG942)="", "Unused",
IF(AND(ISBLANK(E940), ISBLANK(I940)), "Missing Headline and Content",
IF(ISBLANK(M940), "Missing Is True",
IF(AND(M940&lt;&gt;"Yes", M940&lt;&gt;"No"), "Is True must be Yes or No",
IF(AND($AJ$3, NOT(ISBLANK(N940)), NOT(ISNUMBER(N940))), "Changes to Followers for Likes must be a Number",
IF(AND($AK$3, NOT(ISBLANK(O940)), NOT(ISNUMBER(O940))), "Changes to Followers for Disikes must be a Number",
IF(AND($AL$3, NOT(ISBLANK(P940)), NOT(ISNUMBER(P940))), "Changes to Followers for Shares must be a Number",
IF(AND($AM$3, NOT(ISBLANK(Q940)), NOT(ISNUMBER(Q940))), "Changes to Followers for Flags must be a Number",
IF(AND($AJ$3, NOT(ISBLANK(R940)), NOT(ISNUMBER(R940))), "Changes to Credibility for Likes must be a Number",
IF(AND($AK$3, NOT(ISBLANK(S940)), NOT(ISNUMBER(S940))), "Changes to Credibility for Disikes must be a Number",
IF(AND($AL$3, NOT(ISBLANK(T940)), NOT(ISNUMBER(T940))), "Changes to Credibility for Shares must be a Number",
IF(AND($AM$3, NOT(ISBLANK(U940)), NOT(ISNUMBER(U940))), "Changes to Credibility for Flags must be a Number",
IF(AND($AJ$3, NOT(ISBLANK(V940)), NOT(ISNUMBER(V940))), "Number of Likes must be a Number",
IF(AND($AK$3, NOT(ISBLANK(W940)), NOT(ISNUMBER(W940))), "Number of Disikes must be a Number",
IF(AND($AL$3, NOT(ISBLANK(X940)), NOT(ISNUMBER(X940))), "Number of Shares must be a Number",
IF(AND($AM$3, NOT(ISBLANK(Y940)), NOT(ISNUMBER(Y940))), "Number of Flags must be a Number",
IF(AND($AJ$3, NOT(ISBLANK(V940)), V940&lt;0), "Number of Likes cannot be Negative",
IF(AND($AK$3, NOT(ISBLANK(W940)), W940&lt;0), "Number of Disikes cannot be Negative",
IF(AND($AL$3, NOT(ISBLANK(X940)), X940&lt;0), "Number of Shares cannot be Negative",
IF(AND($AM$3, NOT(ISBLANK(Y940)), Y940&lt;0), "Number of Flags cannot be Negative",
IF(AND(CONCATENATE(Z940:AH940)&lt;&gt;"", Z940=""), "Missing 1st Comment Source Name",
IF(AND(CONCATENATE(Z940:AH940)&lt;&gt;"", AB940=""), "Missing 1st Comment Message",
IF(AND($AJ$3, CONCATENATE(Z940:AH940)&lt;&gt;"", AG940=""), "Missing 1st Comment Likes",
IF(AND($AK$3, CONCATENATE(Z940:AH940)&lt;&gt;"", AH940=""), "Missing 1st Comment Dislikes",
IF(AND(CONCATENATE(Z941:AH941)&lt;&gt;"", Z941=""), "Missing 2nd Comment Source Name",
IF(AND(CONCATENATE(Z941:AH941)&lt;&gt;"", AB941=""), "Missing 2nd Comment Message",
IF(AND($AJ$3, CONCATENATE(Z941:AH941)&lt;&gt;"", AG941=""), "Missing 2nd Comment Likes",
IF(AND($AK$3, CONCATENATE(Z941:AH941)&lt;&gt;"", AH941=""), "Missing 2nd Comment Dislikes",
IF(AND(CONCATENATE(Z942:AH942)&lt;&gt;"", Z942=""), "Missing 3rd Comment Source Name",
IF(AND(CONCATENATE(Z942:AH942)&lt;&gt;"", AB942=""), "Missing 3rd Comment Message",
IF(AND($AJ$3, CONCATENATE(Z942:AH942)&lt;&gt;"", AG942=""), "Missing 3rd Comment Likes",
IF(AND($AK$3, CONCATENATE(Z942:AH942)&lt;&gt;"", AH942=""), "Missing 3rd Comment Dislikes", "Valid"
)))))))))))))))))))))))))))))))))</f>
        <v>Unused</v>
      </c>
      <c r="C940" s="246"/>
      <c r="D940" s="297" t="s">
        <v>1537</v>
      </c>
      <c r="E940" s="298"/>
      <c r="F940" s="246"/>
      <c r="G940" s="246"/>
      <c r="H940" s="249"/>
      <c r="I940" s="298"/>
      <c r="J940" s="246"/>
      <c r="K940" s="246"/>
      <c r="L940" s="249"/>
      <c r="M940" s="300"/>
      <c r="N940" s="301"/>
      <c r="O940" s="302"/>
      <c r="P940" s="302"/>
      <c r="Q940" s="303"/>
      <c r="R940" s="304"/>
      <c r="S940" s="302"/>
      <c r="T940" s="302"/>
      <c r="U940" s="303"/>
      <c r="V940" s="304"/>
      <c r="W940" s="302"/>
      <c r="X940" s="302"/>
      <c r="Y940" s="305"/>
      <c r="Z940" s="306"/>
      <c r="AA940" s="249"/>
      <c r="AB940" s="300"/>
      <c r="AC940" s="246"/>
      <c r="AD940" s="246"/>
      <c r="AE940" s="246"/>
      <c r="AF940" s="249"/>
      <c r="AG940" s="307"/>
      <c r="AH940" s="326"/>
      <c r="AI940" s="56"/>
      <c r="AJ940" s="56"/>
      <c r="AK940" s="56"/>
      <c r="AL940" s="56"/>
      <c r="AM940" s="56"/>
      <c r="AN940" s="56"/>
      <c r="AO940" s="56"/>
      <c r="AP940" s="56"/>
      <c r="AQ940" s="56"/>
    </row>
    <row r="941" ht="22.5" customHeight="1">
      <c r="B941" s="277"/>
      <c r="D941" s="309"/>
      <c r="E941" s="277"/>
      <c r="H941" s="273"/>
      <c r="I941" s="277"/>
      <c r="L941" s="273"/>
      <c r="M941" s="277"/>
      <c r="N941" s="279"/>
      <c r="O941" s="280"/>
      <c r="P941" s="280"/>
      <c r="Q941" s="281"/>
      <c r="R941" s="282"/>
      <c r="S941" s="280"/>
      <c r="T941" s="280"/>
      <c r="U941" s="281"/>
      <c r="V941" s="282"/>
      <c r="W941" s="280"/>
      <c r="X941" s="280"/>
      <c r="Y941" s="283"/>
      <c r="Z941" s="310"/>
      <c r="AA941" s="273"/>
      <c r="AB941" s="311"/>
      <c r="AF941" s="273"/>
      <c r="AG941" s="312"/>
      <c r="AH941" s="313"/>
      <c r="AI941" s="56"/>
      <c r="AJ941" s="56"/>
      <c r="AK941" s="56"/>
      <c r="AL941" s="56"/>
      <c r="AM941" s="56"/>
      <c r="AN941" s="56"/>
      <c r="AO941" s="56"/>
      <c r="AP941" s="56"/>
      <c r="AQ941" s="56"/>
    </row>
    <row r="942" ht="22.5" customHeight="1">
      <c r="B942" s="253"/>
      <c r="C942" s="254"/>
      <c r="D942" s="314"/>
      <c r="E942" s="253"/>
      <c r="F942" s="254"/>
      <c r="G942" s="254"/>
      <c r="H942" s="256"/>
      <c r="I942" s="253"/>
      <c r="J942" s="254"/>
      <c r="K942" s="254"/>
      <c r="L942" s="256"/>
      <c r="M942" s="253"/>
      <c r="N942" s="288"/>
      <c r="O942" s="289"/>
      <c r="P942" s="289"/>
      <c r="Q942" s="290"/>
      <c r="R942" s="291"/>
      <c r="S942" s="289"/>
      <c r="T942" s="289"/>
      <c r="U942" s="290"/>
      <c r="V942" s="291"/>
      <c r="W942" s="289"/>
      <c r="X942" s="289"/>
      <c r="Y942" s="292"/>
      <c r="Z942" s="315"/>
      <c r="AA942" s="256"/>
      <c r="AB942" s="316"/>
      <c r="AC942" s="254"/>
      <c r="AD942" s="254"/>
      <c r="AE942" s="254"/>
      <c r="AF942" s="256"/>
      <c r="AG942" s="317"/>
      <c r="AH942" s="318"/>
      <c r="AI942" s="56"/>
      <c r="AJ942" s="56"/>
      <c r="AK942" s="56"/>
      <c r="AL942" s="56"/>
      <c r="AM942" s="56"/>
      <c r="AN942" s="56"/>
      <c r="AO942" s="56"/>
      <c r="AP942" s="56"/>
      <c r="AQ942" s="56"/>
    </row>
    <row r="943" ht="22.5" customHeight="1">
      <c r="B943" s="261" t="str">
        <f>IF(ISBLANK(D943), "Missing ID",
IF(CONCATENATE(E943:AG945)="", "Unused",
IF(AND(ISBLANK(E943), ISBLANK(I943)), "Missing Headline and Content",
IF(ISBLANK(M943), "Missing Is True",
IF(AND(M943&lt;&gt;"Yes", M943&lt;&gt;"No"), "Is True must be Yes or No",
IF(AND($AJ$3, NOT(ISBLANK(N943)), NOT(ISNUMBER(N943))), "Changes to Followers for Likes must be a Number",
IF(AND($AK$3, NOT(ISBLANK(O943)), NOT(ISNUMBER(O943))), "Changes to Followers for Disikes must be a Number",
IF(AND($AL$3, NOT(ISBLANK(P943)), NOT(ISNUMBER(P943))), "Changes to Followers for Shares must be a Number",
IF(AND($AM$3, NOT(ISBLANK(Q943)), NOT(ISNUMBER(Q943))), "Changes to Followers for Flags must be a Number",
IF(AND($AJ$3, NOT(ISBLANK(R943)), NOT(ISNUMBER(R943))), "Changes to Credibility for Likes must be a Number",
IF(AND($AK$3, NOT(ISBLANK(S943)), NOT(ISNUMBER(S943))), "Changes to Credibility for Disikes must be a Number",
IF(AND($AL$3, NOT(ISBLANK(T943)), NOT(ISNUMBER(T943))), "Changes to Credibility for Shares must be a Number",
IF(AND($AM$3, NOT(ISBLANK(U943)), NOT(ISNUMBER(U943))), "Changes to Credibility for Flags must be a Number",
IF(AND($AJ$3, NOT(ISBLANK(V943)), NOT(ISNUMBER(V943))), "Number of Likes must be a Number",
IF(AND($AK$3, NOT(ISBLANK(W943)), NOT(ISNUMBER(W943))), "Number of Disikes must be a Number",
IF(AND($AL$3, NOT(ISBLANK(X943)), NOT(ISNUMBER(X943))), "Number of Shares must be a Number",
IF(AND($AM$3, NOT(ISBLANK(Y943)), NOT(ISNUMBER(Y943))), "Number of Flags must be a Number",
IF(AND($AJ$3, NOT(ISBLANK(V943)), V943&lt;0), "Number of Likes cannot be Negative",
IF(AND($AK$3, NOT(ISBLANK(W943)), W943&lt;0), "Number of Disikes cannot be Negative",
IF(AND($AL$3, NOT(ISBLANK(X943)), X943&lt;0), "Number of Shares cannot be Negative",
IF(AND($AM$3, NOT(ISBLANK(Y943)), Y943&lt;0), "Number of Flags cannot be Negative",
IF(AND(CONCATENATE(Z943:AH943)&lt;&gt;"", Z943=""), "Missing 1st Comment Source Name",
IF(AND(CONCATENATE(Z943:AH943)&lt;&gt;"", AB943=""), "Missing 1st Comment Message",
IF(AND($AJ$3, CONCATENATE(Z943:AH943)&lt;&gt;"", AG943=""), "Missing 1st Comment Likes",
IF(AND($AK$3, CONCATENATE(Z943:AH943)&lt;&gt;"", AH943=""), "Missing 1st Comment Dislikes",
IF(AND(CONCATENATE(Z944:AH944)&lt;&gt;"", Z944=""), "Missing 2nd Comment Source Name",
IF(AND(CONCATENATE(Z944:AH944)&lt;&gt;"", AB944=""), "Missing 2nd Comment Message",
IF(AND($AJ$3, CONCATENATE(Z944:AH944)&lt;&gt;"", AG944=""), "Missing 2nd Comment Likes",
IF(AND($AK$3, CONCATENATE(Z944:AH944)&lt;&gt;"", AH944=""), "Missing 2nd Comment Dislikes",
IF(AND(CONCATENATE(Z945:AH945)&lt;&gt;"", Z945=""), "Missing 3rd Comment Source Name",
IF(AND(CONCATENATE(Z945:AH945)&lt;&gt;"", AB945=""), "Missing 3rd Comment Message",
IF(AND($AJ$3, CONCATENATE(Z945:AH945)&lt;&gt;"", AG945=""), "Missing 3rd Comment Likes",
IF(AND($AK$3, CONCATENATE(Z945:AH945)&lt;&gt;"", AH945=""), "Missing 3rd Comment Dislikes", "Valid"
)))))))))))))))))))))))))))))))))</f>
        <v>Unused</v>
      </c>
      <c r="C943" s="246"/>
      <c r="D943" s="262" t="s">
        <v>1538</v>
      </c>
      <c r="E943" s="263"/>
      <c r="F943" s="246"/>
      <c r="G943" s="246"/>
      <c r="H943" s="249"/>
      <c r="I943" s="263"/>
      <c r="J943" s="246"/>
      <c r="K943" s="246"/>
      <c r="L943" s="249"/>
      <c r="M943" s="265"/>
      <c r="N943" s="319"/>
      <c r="O943" s="320"/>
      <c r="P943" s="320"/>
      <c r="Q943" s="321"/>
      <c r="R943" s="322"/>
      <c r="S943" s="320"/>
      <c r="T943" s="320"/>
      <c r="U943" s="321"/>
      <c r="V943" s="322"/>
      <c r="W943" s="320"/>
      <c r="X943" s="320"/>
      <c r="Y943" s="323"/>
      <c r="Z943" s="271"/>
      <c r="AA943" s="249"/>
      <c r="AB943" s="265"/>
      <c r="AC943" s="246"/>
      <c r="AD943" s="246"/>
      <c r="AE943" s="246"/>
      <c r="AF943" s="249"/>
      <c r="AG943" s="274"/>
      <c r="AH943" s="327"/>
      <c r="AI943" s="56"/>
      <c r="AJ943" s="56"/>
      <c r="AK943" s="56"/>
      <c r="AL943" s="56"/>
      <c r="AM943" s="56"/>
      <c r="AN943" s="56"/>
      <c r="AO943" s="56"/>
      <c r="AP943" s="56"/>
      <c r="AQ943" s="56"/>
    </row>
    <row r="944" ht="22.5" customHeight="1">
      <c r="B944" s="277"/>
      <c r="D944" s="278"/>
      <c r="E944" s="277"/>
      <c r="H944" s="273"/>
      <c r="I944" s="277"/>
      <c r="L944" s="273"/>
      <c r="M944" s="277"/>
      <c r="N944" s="279"/>
      <c r="O944" s="280"/>
      <c r="P944" s="280"/>
      <c r="Q944" s="281"/>
      <c r="R944" s="282"/>
      <c r="S944" s="280"/>
      <c r="T944" s="280"/>
      <c r="U944" s="281"/>
      <c r="V944" s="282"/>
      <c r="W944" s="280"/>
      <c r="X944" s="280"/>
      <c r="Y944" s="283"/>
      <c r="Z944" s="284"/>
      <c r="AA944" s="273"/>
      <c r="AB944" s="272"/>
      <c r="AF944" s="273"/>
      <c r="AG944" s="285"/>
      <c r="AH944" s="325"/>
      <c r="AI944" s="56"/>
      <c r="AJ944" s="56"/>
      <c r="AK944" s="56"/>
      <c r="AL944" s="56"/>
      <c r="AM944" s="56"/>
      <c r="AN944" s="56"/>
      <c r="AO944" s="56"/>
      <c r="AP944" s="56"/>
      <c r="AQ944" s="56"/>
    </row>
    <row r="945" ht="22.5" customHeight="1">
      <c r="B945" s="253"/>
      <c r="C945" s="254"/>
      <c r="D945" s="287"/>
      <c r="E945" s="253"/>
      <c r="F945" s="254"/>
      <c r="G945" s="254"/>
      <c r="H945" s="256"/>
      <c r="I945" s="253"/>
      <c r="J945" s="254"/>
      <c r="K945" s="254"/>
      <c r="L945" s="256"/>
      <c r="M945" s="253"/>
      <c r="N945" s="288"/>
      <c r="O945" s="289"/>
      <c r="P945" s="289"/>
      <c r="Q945" s="290"/>
      <c r="R945" s="291"/>
      <c r="S945" s="289"/>
      <c r="T945" s="289"/>
      <c r="U945" s="290"/>
      <c r="V945" s="291"/>
      <c r="W945" s="289"/>
      <c r="X945" s="289"/>
      <c r="Y945" s="292"/>
      <c r="Z945" s="293"/>
      <c r="AA945" s="256"/>
      <c r="AB945" s="294"/>
      <c r="AC945" s="254"/>
      <c r="AD945" s="254"/>
      <c r="AE945" s="254"/>
      <c r="AF945" s="256"/>
      <c r="AG945" s="295"/>
      <c r="AH945" s="324"/>
      <c r="AI945" s="56"/>
      <c r="AJ945" s="56"/>
      <c r="AK945" s="56"/>
      <c r="AL945" s="56"/>
      <c r="AM945" s="56"/>
      <c r="AN945" s="56"/>
      <c r="AO945" s="56"/>
      <c r="AP945" s="56"/>
      <c r="AQ945" s="56"/>
    </row>
    <row r="946" ht="22.5" customHeight="1">
      <c r="B946" s="261" t="str">
        <f>IF(ISBLANK(D946), "Missing ID",
IF(CONCATENATE(E946:AG948)="", "Unused",
IF(AND(ISBLANK(E946), ISBLANK(I946)), "Missing Headline and Content",
IF(ISBLANK(M946), "Missing Is True",
IF(AND(M946&lt;&gt;"Yes", M946&lt;&gt;"No"), "Is True must be Yes or No",
IF(AND($AJ$3, NOT(ISBLANK(N946)), NOT(ISNUMBER(N946))), "Changes to Followers for Likes must be a Number",
IF(AND($AK$3, NOT(ISBLANK(O946)), NOT(ISNUMBER(O946))), "Changes to Followers for Disikes must be a Number",
IF(AND($AL$3, NOT(ISBLANK(P946)), NOT(ISNUMBER(P946))), "Changes to Followers for Shares must be a Number",
IF(AND($AM$3, NOT(ISBLANK(Q946)), NOT(ISNUMBER(Q946))), "Changes to Followers for Flags must be a Number",
IF(AND($AJ$3, NOT(ISBLANK(R946)), NOT(ISNUMBER(R946))), "Changes to Credibility for Likes must be a Number",
IF(AND($AK$3, NOT(ISBLANK(S946)), NOT(ISNUMBER(S946))), "Changes to Credibility for Disikes must be a Number",
IF(AND($AL$3, NOT(ISBLANK(T946)), NOT(ISNUMBER(T946))), "Changes to Credibility for Shares must be a Number",
IF(AND($AM$3, NOT(ISBLANK(U946)), NOT(ISNUMBER(U946))), "Changes to Credibility for Flags must be a Number",
IF(AND($AJ$3, NOT(ISBLANK(V946)), NOT(ISNUMBER(V946))), "Number of Likes must be a Number",
IF(AND($AK$3, NOT(ISBLANK(W946)), NOT(ISNUMBER(W946))), "Number of Disikes must be a Number",
IF(AND($AL$3, NOT(ISBLANK(X946)), NOT(ISNUMBER(X946))), "Number of Shares must be a Number",
IF(AND($AM$3, NOT(ISBLANK(Y946)), NOT(ISNUMBER(Y946))), "Number of Flags must be a Number",
IF(AND($AJ$3, NOT(ISBLANK(V946)), V946&lt;0), "Number of Likes cannot be Negative",
IF(AND($AK$3, NOT(ISBLANK(W946)), W946&lt;0), "Number of Disikes cannot be Negative",
IF(AND($AL$3, NOT(ISBLANK(X946)), X946&lt;0), "Number of Shares cannot be Negative",
IF(AND($AM$3, NOT(ISBLANK(Y946)), Y946&lt;0), "Number of Flags cannot be Negative",
IF(AND(CONCATENATE(Z946:AH946)&lt;&gt;"", Z946=""), "Missing 1st Comment Source Name",
IF(AND(CONCATENATE(Z946:AH946)&lt;&gt;"", AB946=""), "Missing 1st Comment Message",
IF(AND($AJ$3, CONCATENATE(Z946:AH946)&lt;&gt;"", AG946=""), "Missing 1st Comment Likes",
IF(AND($AK$3, CONCATENATE(Z946:AH946)&lt;&gt;"", AH946=""), "Missing 1st Comment Dislikes",
IF(AND(CONCATENATE(Z947:AH947)&lt;&gt;"", Z947=""), "Missing 2nd Comment Source Name",
IF(AND(CONCATENATE(Z947:AH947)&lt;&gt;"", AB947=""), "Missing 2nd Comment Message",
IF(AND($AJ$3, CONCATENATE(Z947:AH947)&lt;&gt;"", AG947=""), "Missing 2nd Comment Likes",
IF(AND($AK$3, CONCATENATE(Z947:AH947)&lt;&gt;"", AH947=""), "Missing 2nd Comment Dislikes",
IF(AND(CONCATENATE(Z948:AH948)&lt;&gt;"", Z948=""), "Missing 3rd Comment Source Name",
IF(AND(CONCATENATE(Z948:AH948)&lt;&gt;"", AB948=""), "Missing 3rd Comment Message",
IF(AND($AJ$3, CONCATENATE(Z948:AH948)&lt;&gt;"", AG948=""), "Missing 3rd Comment Likes",
IF(AND($AK$3, CONCATENATE(Z948:AH948)&lt;&gt;"", AH948=""), "Missing 3rd Comment Dislikes", "Valid"
)))))))))))))))))))))))))))))))))</f>
        <v>Unused</v>
      </c>
      <c r="C946" s="246"/>
      <c r="D946" s="297" t="s">
        <v>1539</v>
      </c>
      <c r="E946" s="298"/>
      <c r="F946" s="246"/>
      <c r="G946" s="246"/>
      <c r="H946" s="249"/>
      <c r="I946" s="298"/>
      <c r="J946" s="246"/>
      <c r="K946" s="246"/>
      <c r="L946" s="249"/>
      <c r="M946" s="300"/>
      <c r="N946" s="301"/>
      <c r="O946" s="302"/>
      <c r="P946" s="302"/>
      <c r="Q946" s="303"/>
      <c r="R946" s="304"/>
      <c r="S946" s="302"/>
      <c r="T946" s="302"/>
      <c r="U946" s="303"/>
      <c r="V946" s="304"/>
      <c r="W946" s="302"/>
      <c r="X946" s="302"/>
      <c r="Y946" s="305"/>
      <c r="Z946" s="306"/>
      <c r="AA946" s="249"/>
      <c r="AB946" s="300"/>
      <c r="AC946" s="246"/>
      <c r="AD946" s="246"/>
      <c r="AE946" s="246"/>
      <c r="AF946" s="249"/>
      <c r="AG946" s="307"/>
      <c r="AH946" s="326"/>
      <c r="AI946" s="56"/>
      <c r="AJ946" s="56"/>
      <c r="AK946" s="56"/>
      <c r="AL946" s="56"/>
      <c r="AM946" s="56"/>
      <c r="AN946" s="56"/>
      <c r="AO946" s="56"/>
      <c r="AP946" s="56"/>
      <c r="AQ946" s="56"/>
    </row>
    <row r="947" ht="22.5" customHeight="1">
      <c r="B947" s="277"/>
      <c r="D947" s="309"/>
      <c r="E947" s="277"/>
      <c r="H947" s="273"/>
      <c r="I947" s="277"/>
      <c r="L947" s="273"/>
      <c r="M947" s="277"/>
      <c r="N947" s="279"/>
      <c r="O947" s="280"/>
      <c r="P947" s="280"/>
      <c r="Q947" s="281"/>
      <c r="R947" s="282"/>
      <c r="S947" s="280"/>
      <c r="T947" s="280"/>
      <c r="U947" s="281"/>
      <c r="V947" s="282"/>
      <c r="W947" s="280"/>
      <c r="X947" s="280"/>
      <c r="Y947" s="283"/>
      <c r="Z947" s="310"/>
      <c r="AA947" s="273"/>
      <c r="AB947" s="311"/>
      <c r="AF947" s="273"/>
      <c r="AG947" s="312"/>
      <c r="AH947" s="313"/>
      <c r="AI947" s="56"/>
      <c r="AJ947" s="56"/>
      <c r="AK947" s="56"/>
      <c r="AL947" s="56"/>
      <c r="AM947" s="56"/>
      <c r="AN947" s="56"/>
      <c r="AO947" s="56"/>
      <c r="AP947" s="56"/>
      <c r="AQ947" s="56"/>
    </row>
    <row r="948" ht="22.5" customHeight="1">
      <c r="B948" s="253"/>
      <c r="C948" s="254"/>
      <c r="D948" s="314"/>
      <c r="E948" s="253"/>
      <c r="F948" s="254"/>
      <c r="G948" s="254"/>
      <c r="H948" s="256"/>
      <c r="I948" s="253"/>
      <c r="J948" s="254"/>
      <c r="K948" s="254"/>
      <c r="L948" s="256"/>
      <c r="M948" s="253"/>
      <c r="N948" s="288"/>
      <c r="O948" s="289"/>
      <c r="P948" s="289"/>
      <c r="Q948" s="290"/>
      <c r="R948" s="291"/>
      <c r="S948" s="289"/>
      <c r="T948" s="289"/>
      <c r="U948" s="290"/>
      <c r="V948" s="291"/>
      <c r="W948" s="289"/>
      <c r="X948" s="289"/>
      <c r="Y948" s="292"/>
      <c r="Z948" s="315"/>
      <c r="AA948" s="256"/>
      <c r="AB948" s="316"/>
      <c r="AC948" s="254"/>
      <c r="AD948" s="254"/>
      <c r="AE948" s="254"/>
      <c r="AF948" s="256"/>
      <c r="AG948" s="317"/>
      <c r="AH948" s="318"/>
      <c r="AI948" s="56"/>
      <c r="AJ948" s="56"/>
      <c r="AK948" s="56"/>
      <c r="AL948" s="56"/>
      <c r="AM948" s="56"/>
      <c r="AN948" s="56"/>
      <c r="AO948" s="56"/>
      <c r="AP948" s="56"/>
      <c r="AQ948" s="56"/>
    </row>
    <row r="949" ht="22.5" customHeight="1">
      <c r="B949" s="261" t="str">
        <f>IF(ISBLANK(D949), "Missing ID",
IF(CONCATENATE(E949:AG951)="", "Unused",
IF(AND(ISBLANK(E949), ISBLANK(I949)), "Missing Headline and Content",
IF(ISBLANK(M949), "Missing Is True",
IF(AND(M949&lt;&gt;"Yes", M949&lt;&gt;"No"), "Is True must be Yes or No",
IF(AND($AJ$3, NOT(ISBLANK(N949)), NOT(ISNUMBER(N949))), "Changes to Followers for Likes must be a Number",
IF(AND($AK$3, NOT(ISBLANK(O949)), NOT(ISNUMBER(O949))), "Changes to Followers for Disikes must be a Number",
IF(AND($AL$3, NOT(ISBLANK(P949)), NOT(ISNUMBER(P949))), "Changes to Followers for Shares must be a Number",
IF(AND($AM$3, NOT(ISBLANK(Q949)), NOT(ISNUMBER(Q949))), "Changes to Followers for Flags must be a Number",
IF(AND($AJ$3, NOT(ISBLANK(R949)), NOT(ISNUMBER(R949))), "Changes to Credibility for Likes must be a Number",
IF(AND($AK$3, NOT(ISBLANK(S949)), NOT(ISNUMBER(S949))), "Changes to Credibility for Disikes must be a Number",
IF(AND($AL$3, NOT(ISBLANK(T949)), NOT(ISNUMBER(T949))), "Changes to Credibility for Shares must be a Number",
IF(AND($AM$3, NOT(ISBLANK(U949)), NOT(ISNUMBER(U949))), "Changes to Credibility for Flags must be a Number",
IF(AND($AJ$3, NOT(ISBLANK(V949)), NOT(ISNUMBER(V949))), "Number of Likes must be a Number",
IF(AND($AK$3, NOT(ISBLANK(W949)), NOT(ISNUMBER(W949))), "Number of Disikes must be a Number",
IF(AND($AL$3, NOT(ISBLANK(X949)), NOT(ISNUMBER(X949))), "Number of Shares must be a Number",
IF(AND($AM$3, NOT(ISBLANK(Y949)), NOT(ISNUMBER(Y949))), "Number of Flags must be a Number",
IF(AND($AJ$3, NOT(ISBLANK(V949)), V949&lt;0), "Number of Likes cannot be Negative",
IF(AND($AK$3, NOT(ISBLANK(W949)), W949&lt;0), "Number of Disikes cannot be Negative",
IF(AND($AL$3, NOT(ISBLANK(X949)), X949&lt;0), "Number of Shares cannot be Negative",
IF(AND($AM$3, NOT(ISBLANK(Y949)), Y949&lt;0), "Number of Flags cannot be Negative",
IF(AND(CONCATENATE(Z949:AH949)&lt;&gt;"", Z949=""), "Missing 1st Comment Source Name",
IF(AND(CONCATENATE(Z949:AH949)&lt;&gt;"", AB949=""), "Missing 1st Comment Message",
IF(AND($AJ$3, CONCATENATE(Z949:AH949)&lt;&gt;"", AG949=""), "Missing 1st Comment Likes",
IF(AND($AK$3, CONCATENATE(Z949:AH949)&lt;&gt;"", AH949=""), "Missing 1st Comment Dislikes",
IF(AND(CONCATENATE(Z950:AH950)&lt;&gt;"", Z950=""), "Missing 2nd Comment Source Name",
IF(AND(CONCATENATE(Z950:AH950)&lt;&gt;"", AB950=""), "Missing 2nd Comment Message",
IF(AND($AJ$3, CONCATENATE(Z950:AH950)&lt;&gt;"", AG950=""), "Missing 2nd Comment Likes",
IF(AND($AK$3, CONCATENATE(Z950:AH950)&lt;&gt;"", AH950=""), "Missing 2nd Comment Dislikes",
IF(AND(CONCATENATE(Z951:AH951)&lt;&gt;"", Z951=""), "Missing 3rd Comment Source Name",
IF(AND(CONCATENATE(Z951:AH951)&lt;&gt;"", AB951=""), "Missing 3rd Comment Message",
IF(AND($AJ$3, CONCATENATE(Z951:AH951)&lt;&gt;"", AG951=""), "Missing 3rd Comment Likes",
IF(AND($AK$3, CONCATENATE(Z951:AH951)&lt;&gt;"", AH951=""), "Missing 3rd Comment Dislikes", "Valid"
)))))))))))))))))))))))))))))))))</f>
        <v>Unused</v>
      </c>
      <c r="C949" s="246"/>
      <c r="D949" s="262" t="s">
        <v>1540</v>
      </c>
      <c r="E949" s="263"/>
      <c r="F949" s="246"/>
      <c r="G949" s="246"/>
      <c r="H949" s="249"/>
      <c r="I949" s="263"/>
      <c r="J949" s="246"/>
      <c r="K949" s="246"/>
      <c r="L949" s="249"/>
      <c r="M949" s="265"/>
      <c r="N949" s="319"/>
      <c r="O949" s="320"/>
      <c r="P949" s="320"/>
      <c r="Q949" s="321"/>
      <c r="R949" s="322"/>
      <c r="S949" s="320"/>
      <c r="T949" s="320"/>
      <c r="U949" s="321"/>
      <c r="V949" s="322"/>
      <c r="W949" s="320"/>
      <c r="X949" s="320"/>
      <c r="Y949" s="323"/>
      <c r="Z949" s="271"/>
      <c r="AA949" s="249"/>
      <c r="AB949" s="265"/>
      <c r="AC949" s="246"/>
      <c r="AD949" s="246"/>
      <c r="AE949" s="246"/>
      <c r="AF949" s="249"/>
      <c r="AG949" s="274"/>
      <c r="AH949" s="327"/>
      <c r="AI949" s="56"/>
      <c r="AJ949" s="56"/>
      <c r="AK949" s="56"/>
      <c r="AL949" s="56"/>
      <c r="AM949" s="56"/>
      <c r="AN949" s="56"/>
      <c r="AO949" s="56"/>
      <c r="AP949" s="56"/>
      <c r="AQ949" s="56"/>
    </row>
    <row r="950" ht="22.5" customHeight="1">
      <c r="B950" s="277"/>
      <c r="D950" s="278"/>
      <c r="E950" s="277"/>
      <c r="H950" s="273"/>
      <c r="I950" s="277"/>
      <c r="L950" s="273"/>
      <c r="M950" s="277"/>
      <c r="N950" s="279"/>
      <c r="O950" s="280"/>
      <c r="P950" s="280"/>
      <c r="Q950" s="281"/>
      <c r="R950" s="282"/>
      <c r="S950" s="280"/>
      <c r="T950" s="280"/>
      <c r="U950" s="281"/>
      <c r="V950" s="282"/>
      <c r="W950" s="280"/>
      <c r="X950" s="280"/>
      <c r="Y950" s="283"/>
      <c r="Z950" s="284"/>
      <c r="AA950" s="273"/>
      <c r="AB950" s="272"/>
      <c r="AF950" s="273"/>
      <c r="AG950" s="285"/>
      <c r="AH950" s="325"/>
      <c r="AI950" s="56"/>
      <c r="AJ950" s="56"/>
      <c r="AK950" s="56"/>
      <c r="AL950" s="56"/>
      <c r="AM950" s="56"/>
      <c r="AN950" s="56"/>
      <c r="AO950" s="56"/>
      <c r="AP950" s="56"/>
      <c r="AQ950" s="56"/>
    </row>
    <row r="951" ht="22.5" customHeight="1">
      <c r="B951" s="253"/>
      <c r="C951" s="254"/>
      <c r="D951" s="287"/>
      <c r="E951" s="253"/>
      <c r="F951" s="254"/>
      <c r="G951" s="254"/>
      <c r="H951" s="256"/>
      <c r="I951" s="253"/>
      <c r="J951" s="254"/>
      <c r="K951" s="254"/>
      <c r="L951" s="256"/>
      <c r="M951" s="253"/>
      <c r="N951" s="288"/>
      <c r="O951" s="289"/>
      <c r="P951" s="289"/>
      <c r="Q951" s="290"/>
      <c r="R951" s="291"/>
      <c r="S951" s="289"/>
      <c r="T951" s="289"/>
      <c r="U951" s="290"/>
      <c r="V951" s="291"/>
      <c r="W951" s="289"/>
      <c r="X951" s="289"/>
      <c r="Y951" s="292"/>
      <c r="Z951" s="293"/>
      <c r="AA951" s="256"/>
      <c r="AB951" s="294"/>
      <c r="AC951" s="254"/>
      <c r="AD951" s="254"/>
      <c r="AE951" s="254"/>
      <c r="AF951" s="256"/>
      <c r="AG951" s="295"/>
      <c r="AH951" s="324"/>
      <c r="AI951" s="56"/>
      <c r="AJ951" s="56"/>
      <c r="AK951" s="56"/>
      <c r="AL951" s="56"/>
      <c r="AM951" s="56"/>
      <c r="AN951" s="56"/>
      <c r="AO951" s="56"/>
      <c r="AP951" s="56"/>
      <c r="AQ951" s="56"/>
    </row>
    <row r="952" ht="22.5" customHeight="1">
      <c r="B952" s="261" t="str">
        <f>IF(ISBLANK(D952), "Missing ID",
IF(CONCATENATE(E952:AG954)="", "Unused",
IF(AND(ISBLANK(E952), ISBLANK(I952)), "Missing Headline and Content",
IF(ISBLANK(M952), "Missing Is True",
IF(AND(M952&lt;&gt;"Yes", M952&lt;&gt;"No"), "Is True must be Yes or No",
IF(AND($AJ$3, NOT(ISBLANK(N952)), NOT(ISNUMBER(N952))), "Changes to Followers for Likes must be a Number",
IF(AND($AK$3, NOT(ISBLANK(O952)), NOT(ISNUMBER(O952))), "Changes to Followers for Disikes must be a Number",
IF(AND($AL$3, NOT(ISBLANK(P952)), NOT(ISNUMBER(P952))), "Changes to Followers for Shares must be a Number",
IF(AND($AM$3, NOT(ISBLANK(Q952)), NOT(ISNUMBER(Q952))), "Changes to Followers for Flags must be a Number",
IF(AND($AJ$3, NOT(ISBLANK(R952)), NOT(ISNUMBER(R952))), "Changes to Credibility for Likes must be a Number",
IF(AND($AK$3, NOT(ISBLANK(S952)), NOT(ISNUMBER(S952))), "Changes to Credibility for Disikes must be a Number",
IF(AND($AL$3, NOT(ISBLANK(T952)), NOT(ISNUMBER(T952))), "Changes to Credibility for Shares must be a Number",
IF(AND($AM$3, NOT(ISBLANK(U952)), NOT(ISNUMBER(U952))), "Changes to Credibility for Flags must be a Number",
IF(AND($AJ$3, NOT(ISBLANK(V952)), NOT(ISNUMBER(V952))), "Number of Likes must be a Number",
IF(AND($AK$3, NOT(ISBLANK(W952)), NOT(ISNUMBER(W952))), "Number of Disikes must be a Number",
IF(AND($AL$3, NOT(ISBLANK(X952)), NOT(ISNUMBER(X952))), "Number of Shares must be a Number",
IF(AND($AM$3, NOT(ISBLANK(Y952)), NOT(ISNUMBER(Y952))), "Number of Flags must be a Number",
IF(AND($AJ$3, NOT(ISBLANK(V952)), V952&lt;0), "Number of Likes cannot be Negative",
IF(AND($AK$3, NOT(ISBLANK(W952)), W952&lt;0), "Number of Disikes cannot be Negative",
IF(AND($AL$3, NOT(ISBLANK(X952)), X952&lt;0), "Number of Shares cannot be Negative",
IF(AND($AM$3, NOT(ISBLANK(Y952)), Y952&lt;0), "Number of Flags cannot be Negative",
IF(AND(CONCATENATE(Z952:AH952)&lt;&gt;"", Z952=""), "Missing 1st Comment Source Name",
IF(AND(CONCATENATE(Z952:AH952)&lt;&gt;"", AB952=""), "Missing 1st Comment Message",
IF(AND($AJ$3, CONCATENATE(Z952:AH952)&lt;&gt;"", AG952=""), "Missing 1st Comment Likes",
IF(AND($AK$3, CONCATENATE(Z952:AH952)&lt;&gt;"", AH952=""), "Missing 1st Comment Dislikes",
IF(AND(CONCATENATE(Z953:AH953)&lt;&gt;"", Z953=""), "Missing 2nd Comment Source Name",
IF(AND(CONCATENATE(Z953:AH953)&lt;&gt;"", AB953=""), "Missing 2nd Comment Message",
IF(AND($AJ$3, CONCATENATE(Z953:AH953)&lt;&gt;"", AG953=""), "Missing 2nd Comment Likes",
IF(AND($AK$3, CONCATENATE(Z953:AH953)&lt;&gt;"", AH953=""), "Missing 2nd Comment Dislikes",
IF(AND(CONCATENATE(Z954:AH954)&lt;&gt;"", Z954=""), "Missing 3rd Comment Source Name",
IF(AND(CONCATENATE(Z954:AH954)&lt;&gt;"", AB954=""), "Missing 3rd Comment Message",
IF(AND($AJ$3, CONCATENATE(Z954:AH954)&lt;&gt;"", AG954=""), "Missing 3rd Comment Likes",
IF(AND($AK$3, CONCATENATE(Z954:AH954)&lt;&gt;"", AH954=""), "Missing 3rd Comment Dislikes", "Valid"
)))))))))))))))))))))))))))))))))</f>
        <v>Unused</v>
      </c>
      <c r="C952" s="246"/>
      <c r="D952" s="297" t="s">
        <v>1541</v>
      </c>
      <c r="E952" s="298"/>
      <c r="F952" s="246"/>
      <c r="G952" s="246"/>
      <c r="H952" s="249"/>
      <c r="I952" s="298"/>
      <c r="J952" s="246"/>
      <c r="K952" s="246"/>
      <c r="L952" s="249"/>
      <c r="M952" s="300"/>
      <c r="N952" s="301"/>
      <c r="O952" s="302"/>
      <c r="P952" s="302"/>
      <c r="Q952" s="303"/>
      <c r="R952" s="304"/>
      <c r="S952" s="302"/>
      <c r="T952" s="302"/>
      <c r="U952" s="303"/>
      <c r="V952" s="304"/>
      <c r="W952" s="302"/>
      <c r="X952" s="302"/>
      <c r="Y952" s="305"/>
      <c r="Z952" s="306"/>
      <c r="AA952" s="249"/>
      <c r="AB952" s="300"/>
      <c r="AC952" s="246"/>
      <c r="AD952" s="246"/>
      <c r="AE952" s="246"/>
      <c r="AF952" s="249"/>
      <c r="AG952" s="307"/>
      <c r="AH952" s="326"/>
      <c r="AI952" s="56"/>
      <c r="AJ952" s="56"/>
      <c r="AK952" s="56"/>
      <c r="AL952" s="56"/>
      <c r="AM952" s="56"/>
      <c r="AN952" s="56"/>
      <c r="AO952" s="56"/>
      <c r="AP952" s="56"/>
      <c r="AQ952" s="56"/>
    </row>
    <row r="953" ht="22.5" customHeight="1">
      <c r="B953" s="277"/>
      <c r="D953" s="309"/>
      <c r="E953" s="277"/>
      <c r="H953" s="273"/>
      <c r="I953" s="277"/>
      <c r="L953" s="273"/>
      <c r="M953" s="277"/>
      <c r="N953" s="279"/>
      <c r="O953" s="280"/>
      <c r="P953" s="280"/>
      <c r="Q953" s="281"/>
      <c r="R953" s="282"/>
      <c r="S953" s="280"/>
      <c r="T953" s="280"/>
      <c r="U953" s="281"/>
      <c r="V953" s="282"/>
      <c r="W953" s="280"/>
      <c r="X953" s="280"/>
      <c r="Y953" s="283"/>
      <c r="Z953" s="310"/>
      <c r="AA953" s="273"/>
      <c r="AB953" s="311"/>
      <c r="AF953" s="273"/>
      <c r="AG953" s="312"/>
      <c r="AH953" s="313"/>
      <c r="AI953" s="56"/>
      <c r="AJ953" s="56"/>
      <c r="AK953" s="56"/>
      <c r="AL953" s="56"/>
      <c r="AM953" s="56"/>
      <c r="AN953" s="56"/>
      <c r="AO953" s="56"/>
      <c r="AP953" s="56"/>
      <c r="AQ953" s="56"/>
    </row>
    <row r="954" ht="22.5" customHeight="1">
      <c r="B954" s="253"/>
      <c r="C954" s="254"/>
      <c r="D954" s="314"/>
      <c r="E954" s="253"/>
      <c r="F954" s="254"/>
      <c r="G954" s="254"/>
      <c r="H954" s="256"/>
      <c r="I954" s="253"/>
      <c r="J954" s="254"/>
      <c r="K954" s="254"/>
      <c r="L954" s="256"/>
      <c r="M954" s="253"/>
      <c r="N954" s="288"/>
      <c r="O954" s="289"/>
      <c r="P954" s="289"/>
      <c r="Q954" s="290"/>
      <c r="R954" s="291"/>
      <c r="S954" s="289"/>
      <c r="T954" s="289"/>
      <c r="U954" s="290"/>
      <c r="V954" s="291"/>
      <c r="W954" s="289"/>
      <c r="X954" s="289"/>
      <c r="Y954" s="292"/>
      <c r="Z954" s="315"/>
      <c r="AA954" s="256"/>
      <c r="AB954" s="316"/>
      <c r="AC954" s="254"/>
      <c r="AD954" s="254"/>
      <c r="AE954" s="254"/>
      <c r="AF954" s="256"/>
      <c r="AG954" s="317"/>
      <c r="AH954" s="318"/>
      <c r="AI954" s="56"/>
      <c r="AJ954" s="56"/>
      <c r="AK954" s="56"/>
      <c r="AL954" s="56"/>
      <c r="AM954" s="56"/>
      <c r="AN954" s="56"/>
      <c r="AO954" s="56"/>
      <c r="AP954" s="56"/>
      <c r="AQ954" s="56"/>
    </row>
    <row r="955" ht="22.5" customHeight="1">
      <c r="B955" s="261" t="str">
        <f>IF(ISBLANK(D955), "Missing ID",
IF(CONCATENATE(E955:AG957)="", "Unused",
IF(AND(ISBLANK(E955), ISBLANK(I955)), "Missing Headline and Content",
IF(ISBLANK(M955), "Missing Is True",
IF(AND(M955&lt;&gt;"Yes", M955&lt;&gt;"No"), "Is True must be Yes or No",
IF(AND($AJ$3, NOT(ISBLANK(N955)), NOT(ISNUMBER(N955))), "Changes to Followers for Likes must be a Number",
IF(AND($AK$3, NOT(ISBLANK(O955)), NOT(ISNUMBER(O955))), "Changes to Followers for Disikes must be a Number",
IF(AND($AL$3, NOT(ISBLANK(P955)), NOT(ISNUMBER(P955))), "Changes to Followers for Shares must be a Number",
IF(AND($AM$3, NOT(ISBLANK(Q955)), NOT(ISNUMBER(Q955))), "Changes to Followers for Flags must be a Number",
IF(AND($AJ$3, NOT(ISBLANK(R955)), NOT(ISNUMBER(R955))), "Changes to Credibility for Likes must be a Number",
IF(AND($AK$3, NOT(ISBLANK(S955)), NOT(ISNUMBER(S955))), "Changes to Credibility for Disikes must be a Number",
IF(AND($AL$3, NOT(ISBLANK(T955)), NOT(ISNUMBER(T955))), "Changes to Credibility for Shares must be a Number",
IF(AND($AM$3, NOT(ISBLANK(U955)), NOT(ISNUMBER(U955))), "Changes to Credibility for Flags must be a Number",
IF(AND($AJ$3, NOT(ISBLANK(V955)), NOT(ISNUMBER(V955))), "Number of Likes must be a Number",
IF(AND($AK$3, NOT(ISBLANK(W955)), NOT(ISNUMBER(W955))), "Number of Disikes must be a Number",
IF(AND($AL$3, NOT(ISBLANK(X955)), NOT(ISNUMBER(X955))), "Number of Shares must be a Number",
IF(AND($AM$3, NOT(ISBLANK(Y955)), NOT(ISNUMBER(Y955))), "Number of Flags must be a Number",
IF(AND($AJ$3, NOT(ISBLANK(V955)), V955&lt;0), "Number of Likes cannot be Negative",
IF(AND($AK$3, NOT(ISBLANK(W955)), W955&lt;0), "Number of Disikes cannot be Negative",
IF(AND($AL$3, NOT(ISBLANK(X955)), X955&lt;0), "Number of Shares cannot be Negative",
IF(AND($AM$3, NOT(ISBLANK(Y955)), Y955&lt;0), "Number of Flags cannot be Negative",
IF(AND(CONCATENATE(Z955:AH955)&lt;&gt;"", Z955=""), "Missing 1st Comment Source Name",
IF(AND(CONCATENATE(Z955:AH955)&lt;&gt;"", AB955=""), "Missing 1st Comment Message",
IF(AND($AJ$3, CONCATENATE(Z955:AH955)&lt;&gt;"", AG955=""), "Missing 1st Comment Likes",
IF(AND($AK$3, CONCATENATE(Z955:AH955)&lt;&gt;"", AH955=""), "Missing 1st Comment Dislikes",
IF(AND(CONCATENATE(Z956:AH956)&lt;&gt;"", Z956=""), "Missing 2nd Comment Source Name",
IF(AND(CONCATENATE(Z956:AH956)&lt;&gt;"", AB956=""), "Missing 2nd Comment Message",
IF(AND($AJ$3, CONCATENATE(Z956:AH956)&lt;&gt;"", AG956=""), "Missing 2nd Comment Likes",
IF(AND($AK$3, CONCATENATE(Z956:AH956)&lt;&gt;"", AH956=""), "Missing 2nd Comment Dislikes",
IF(AND(CONCATENATE(Z957:AH957)&lt;&gt;"", Z957=""), "Missing 3rd Comment Source Name",
IF(AND(CONCATENATE(Z957:AH957)&lt;&gt;"", AB957=""), "Missing 3rd Comment Message",
IF(AND($AJ$3, CONCATENATE(Z957:AH957)&lt;&gt;"", AG957=""), "Missing 3rd Comment Likes",
IF(AND($AK$3, CONCATENATE(Z957:AH957)&lt;&gt;"", AH957=""), "Missing 3rd Comment Dislikes", "Valid"
)))))))))))))))))))))))))))))))))</f>
        <v>Unused</v>
      </c>
      <c r="C955" s="246"/>
      <c r="D955" s="262" t="s">
        <v>1542</v>
      </c>
      <c r="E955" s="263"/>
      <c r="F955" s="246"/>
      <c r="G955" s="246"/>
      <c r="H955" s="249"/>
      <c r="I955" s="263"/>
      <c r="J955" s="246"/>
      <c r="K955" s="246"/>
      <c r="L955" s="249"/>
      <c r="M955" s="265"/>
      <c r="N955" s="319"/>
      <c r="O955" s="320"/>
      <c r="P955" s="320"/>
      <c r="Q955" s="321"/>
      <c r="R955" s="322"/>
      <c r="S955" s="320"/>
      <c r="T955" s="320"/>
      <c r="U955" s="321"/>
      <c r="V955" s="322"/>
      <c r="W955" s="320"/>
      <c r="X955" s="320"/>
      <c r="Y955" s="323"/>
      <c r="Z955" s="271"/>
      <c r="AA955" s="249"/>
      <c r="AB955" s="265"/>
      <c r="AC955" s="246"/>
      <c r="AD955" s="246"/>
      <c r="AE955" s="246"/>
      <c r="AF955" s="249"/>
      <c r="AG955" s="274"/>
      <c r="AH955" s="327"/>
      <c r="AI955" s="56"/>
      <c r="AJ955" s="56"/>
      <c r="AK955" s="56"/>
      <c r="AL955" s="56"/>
      <c r="AM955" s="56"/>
      <c r="AN955" s="56"/>
      <c r="AO955" s="56"/>
      <c r="AP955" s="56"/>
      <c r="AQ955" s="56"/>
    </row>
    <row r="956" ht="22.5" customHeight="1">
      <c r="B956" s="277"/>
      <c r="D956" s="278"/>
      <c r="E956" s="277"/>
      <c r="H956" s="273"/>
      <c r="I956" s="277"/>
      <c r="L956" s="273"/>
      <c r="M956" s="277"/>
      <c r="N956" s="279"/>
      <c r="O956" s="280"/>
      <c r="P956" s="280"/>
      <c r="Q956" s="281"/>
      <c r="R956" s="282"/>
      <c r="S956" s="280"/>
      <c r="T956" s="280"/>
      <c r="U956" s="281"/>
      <c r="V956" s="282"/>
      <c r="W956" s="280"/>
      <c r="X956" s="280"/>
      <c r="Y956" s="283"/>
      <c r="Z956" s="284"/>
      <c r="AA956" s="273"/>
      <c r="AB956" s="272"/>
      <c r="AF956" s="273"/>
      <c r="AG956" s="285"/>
      <c r="AH956" s="325"/>
      <c r="AI956" s="56"/>
      <c r="AJ956" s="56"/>
      <c r="AK956" s="56"/>
      <c r="AL956" s="56"/>
      <c r="AM956" s="56"/>
      <c r="AN956" s="56"/>
      <c r="AO956" s="56"/>
      <c r="AP956" s="56"/>
      <c r="AQ956" s="56"/>
    </row>
    <row r="957" ht="22.5" customHeight="1">
      <c r="B957" s="253"/>
      <c r="C957" s="254"/>
      <c r="D957" s="287"/>
      <c r="E957" s="253"/>
      <c r="F957" s="254"/>
      <c r="G957" s="254"/>
      <c r="H957" s="256"/>
      <c r="I957" s="253"/>
      <c r="J957" s="254"/>
      <c r="K957" s="254"/>
      <c r="L957" s="256"/>
      <c r="M957" s="253"/>
      <c r="N957" s="288"/>
      <c r="O957" s="289"/>
      <c r="P957" s="289"/>
      <c r="Q957" s="290"/>
      <c r="R957" s="291"/>
      <c r="S957" s="289"/>
      <c r="T957" s="289"/>
      <c r="U957" s="290"/>
      <c r="V957" s="291"/>
      <c r="W957" s="289"/>
      <c r="X957" s="289"/>
      <c r="Y957" s="292"/>
      <c r="Z957" s="293"/>
      <c r="AA957" s="256"/>
      <c r="AB957" s="294"/>
      <c r="AC957" s="254"/>
      <c r="AD957" s="254"/>
      <c r="AE957" s="254"/>
      <c r="AF957" s="256"/>
      <c r="AG957" s="295"/>
      <c r="AH957" s="324"/>
      <c r="AI957" s="56"/>
      <c r="AJ957" s="56"/>
      <c r="AK957" s="56"/>
      <c r="AL957" s="56"/>
      <c r="AM957" s="56"/>
      <c r="AN957" s="56"/>
      <c r="AO957" s="56"/>
      <c r="AP957" s="56"/>
      <c r="AQ957" s="56"/>
    </row>
    <row r="958" ht="22.5" customHeight="1">
      <c r="B958" s="261" t="str">
        <f>IF(ISBLANK(D958), "Missing ID",
IF(CONCATENATE(E958:AG960)="", "Unused",
IF(AND(ISBLANK(E958), ISBLANK(I958)), "Missing Headline and Content",
IF(ISBLANK(M958), "Missing Is True",
IF(AND(M958&lt;&gt;"Yes", M958&lt;&gt;"No"), "Is True must be Yes or No",
IF(AND($AJ$3, NOT(ISBLANK(N958)), NOT(ISNUMBER(N958))), "Changes to Followers for Likes must be a Number",
IF(AND($AK$3, NOT(ISBLANK(O958)), NOT(ISNUMBER(O958))), "Changes to Followers for Disikes must be a Number",
IF(AND($AL$3, NOT(ISBLANK(P958)), NOT(ISNUMBER(P958))), "Changes to Followers for Shares must be a Number",
IF(AND($AM$3, NOT(ISBLANK(Q958)), NOT(ISNUMBER(Q958))), "Changes to Followers for Flags must be a Number",
IF(AND($AJ$3, NOT(ISBLANK(R958)), NOT(ISNUMBER(R958))), "Changes to Credibility for Likes must be a Number",
IF(AND($AK$3, NOT(ISBLANK(S958)), NOT(ISNUMBER(S958))), "Changes to Credibility for Disikes must be a Number",
IF(AND($AL$3, NOT(ISBLANK(T958)), NOT(ISNUMBER(T958))), "Changes to Credibility for Shares must be a Number",
IF(AND($AM$3, NOT(ISBLANK(U958)), NOT(ISNUMBER(U958))), "Changes to Credibility for Flags must be a Number",
IF(AND($AJ$3, NOT(ISBLANK(V958)), NOT(ISNUMBER(V958))), "Number of Likes must be a Number",
IF(AND($AK$3, NOT(ISBLANK(W958)), NOT(ISNUMBER(W958))), "Number of Disikes must be a Number",
IF(AND($AL$3, NOT(ISBLANK(X958)), NOT(ISNUMBER(X958))), "Number of Shares must be a Number",
IF(AND($AM$3, NOT(ISBLANK(Y958)), NOT(ISNUMBER(Y958))), "Number of Flags must be a Number",
IF(AND($AJ$3, NOT(ISBLANK(V958)), V958&lt;0), "Number of Likes cannot be Negative",
IF(AND($AK$3, NOT(ISBLANK(W958)), W958&lt;0), "Number of Disikes cannot be Negative",
IF(AND($AL$3, NOT(ISBLANK(X958)), X958&lt;0), "Number of Shares cannot be Negative",
IF(AND($AM$3, NOT(ISBLANK(Y958)), Y958&lt;0), "Number of Flags cannot be Negative",
IF(AND(CONCATENATE(Z958:AH958)&lt;&gt;"", Z958=""), "Missing 1st Comment Source Name",
IF(AND(CONCATENATE(Z958:AH958)&lt;&gt;"", AB958=""), "Missing 1st Comment Message",
IF(AND($AJ$3, CONCATENATE(Z958:AH958)&lt;&gt;"", AG958=""), "Missing 1st Comment Likes",
IF(AND($AK$3, CONCATENATE(Z958:AH958)&lt;&gt;"", AH958=""), "Missing 1st Comment Dislikes",
IF(AND(CONCATENATE(Z959:AH959)&lt;&gt;"", Z959=""), "Missing 2nd Comment Source Name",
IF(AND(CONCATENATE(Z959:AH959)&lt;&gt;"", AB959=""), "Missing 2nd Comment Message",
IF(AND($AJ$3, CONCATENATE(Z959:AH959)&lt;&gt;"", AG959=""), "Missing 2nd Comment Likes",
IF(AND($AK$3, CONCATENATE(Z959:AH959)&lt;&gt;"", AH959=""), "Missing 2nd Comment Dislikes",
IF(AND(CONCATENATE(Z960:AH960)&lt;&gt;"", Z960=""), "Missing 3rd Comment Source Name",
IF(AND(CONCATENATE(Z960:AH960)&lt;&gt;"", AB960=""), "Missing 3rd Comment Message",
IF(AND($AJ$3, CONCATENATE(Z960:AH960)&lt;&gt;"", AG960=""), "Missing 3rd Comment Likes",
IF(AND($AK$3, CONCATENATE(Z960:AH960)&lt;&gt;"", AH960=""), "Missing 3rd Comment Dislikes", "Valid"
)))))))))))))))))))))))))))))))))</f>
        <v>Unused</v>
      </c>
      <c r="C958" s="246"/>
      <c r="D958" s="297" t="s">
        <v>1543</v>
      </c>
      <c r="E958" s="298"/>
      <c r="F958" s="246"/>
      <c r="G958" s="246"/>
      <c r="H958" s="249"/>
      <c r="I958" s="298"/>
      <c r="J958" s="246"/>
      <c r="K958" s="246"/>
      <c r="L958" s="249"/>
      <c r="M958" s="300"/>
      <c r="N958" s="301"/>
      <c r="O958" s="302"/>
      <c r="P958" s="302"/>
      <c r="Q958" s="303"/>
      <c r="R958" s="304"/>
      <c r="S958" s="302"/>
      <c r="T958" s="302"/>
      <c r="U958" s="303"/>
      <c r="V958" s="304"/>
      <c r="W958" s="302"/>
      <c r="X958" s="302"/>
      <c r="Y958" s="305"/>
      <c r="Z958" s="306"/>
      <c r="AA958" s="249"/>
      <c r="AB958" s="300"/>
      <c r="AC958" s="246"/>
      <c r="AD958" s="246"/>
      <c r="AE958" s="246"/>
      <c r="AF958" s="249"/>
      <c r="AG958" s="307"/>
      <c r="AH958" s="326"/>
      <c r="AI958" s="56"/>
      <c r="AJ958" s="56"/>
      <c r="AK958" s="56"/>
      <c r="AL958" s="56"/>
      <c r="AM958" s="56"/>
      <c r="AN958" s="56"/>
      <c r="AO958" s="56"/>
      <c r="AP958" s="56"/>
      <c r="AQ958" s="56"/>
    </row>
    <row r="959" ht="22.5" customHeight="1">
      <c r="B959" s="277"/>
      <c r="D959" s="309"/>
      <c r="E959" s="277"/>
      <c r="H959" s="273"/>
      <c r="I959" s="277"/>
      <c r="L959" s="273"/>
      <c r="M959" s="277"/>
      <c r="N959" s="279"/>
      <c r="O959" s="280"/>
      <c r="P959" s="280"/>
      <c r="Q959" s="281"/>
      <c r="R959" s="282"/>
      <c r="S959" s="280"/>
      <c r="T959" s="280"/>
      <c r="U959" s="281"/>
      <c r="V959" s="282"/>
      <c r="W959" s="280"/>
      <c r="X959" s="280"/>
      <c r="Y959" s="283"/>
      <c r="Z959" s="310"/>
      <c r="AA959" s="273"/>
      <c r="AB959" s="311"/>
      <c r="AF959" s="273"/>
      <c r="AG959" s="312"/>
      <c r="AH959" s="313"/>
      <c r="AI959" s="56"/>
      <c r="AJ959" s="56"/>
      <c r="AK959" s="56"/>
      <c r="AL959" s="56"/>
      <c r="AM959" s="56"/>
      <c r="AN959" s="56"/>
      <c r="AO959" s="56"/>
      <c r="AP959" s="56"/>
      <c r="AQ959" s="56"/>
    </row>
    <row r="960" ht="22.5" customHeight="1">
      <c r="B960" s="253"/>
      <c r="C960" s="254"/>
      <c r="D960" s="314"/>
      <c r="E960" s="253"/>
      <c r="F960" s="254"/>
      <c r="G960" s="254"/>
      <c r="H960" s="256"/>
      <c r="I960" s="253"/>
      <c r="J960" s="254"/>
      <c r="K960" s="254"/>
      <c r="L960" s="256"/>
      <c r="M960" s="253"/>
      <c r="N960" s="288"/>
      <c r="O960" s="289"/>
      <c r="P960" s="289"/>
      <c r="Q960" s="290"/>
      <c r="R960" s="291"/>
      <c r="S960" s="289"/>
      <c r="T960" s="289"/>
      <c r="U960" s="290"/>
      <c r="V960" s="291"/>
      <c r="W960" s="289"/>
      <c r="X960" s="289"/>
      <c r="Y960" s="292"/>
      <c r="Z960" s="315"/>
      <c r="AA960" s="256"/>
      <c r="AB960" s="316"/>
      <c r="AC960" s="254"/>
      <c r="AD960" s="254"/>
      <c r="AE960" s="254"/>
      <c r="AF960" s="256"/>
      <c r="AG960" s="317"/>
      <c r="AH960" s="318"/>
      <c r="AI960" s="56"/>
      <c r="AJ960" s="56"/>
      <c r="AK960" s="56"/>
      <c r="AL960" s="56"/>
      <c r="AM960" s="56"/>
      <c r="AN960" s="56"/>
      <c r="AO960" s="56"/>
      <c r="AP960" s="56"/>
      <c r="AQ960" s="56"/>
    </row>
    <row r="961" ht="22.5" customHeight="1">
      <c r="B961" s="261" t="str">
        <f>IF(ISBLANK(D961), "Missing ID",
IF(CONCATENATE(E961:AG963)="", "Unused",
IF(AND(ISBLANK(E961), ISBLANK(I961)), "Missing Headline and Content",
IF(ISBLANK(M961), "Missing Is True",
IF(AND(M961&lt;&gt;"Yes", M961&lt;&gt;"No"), "Is True must be Yes or No",
IF(AND($AJ$3, NOT(ISBLANK(N961)), NOT(ISNUMBER(N961))), "Changes to Followers for Likes must be a Number",
IF(AND($AK$3, NOT(ISBLANK(O961)), NOT(ISNUMBER(O961))), "Changes to Followers for Disikes must be a Number",
IF(AND($AL$3, NOT(ISBLANK(P961)), NOT(ISNUMBER(P961))), "Changes to Followers for Shares must be a Number",
IF(AND($AM$3, NOT(ISBLANK(Q961)), NOT(ISNUMBER(Q961))), "Changes to Followers for Flags must be a Number",
IF(AND($AJ$3, NOT(ISBLANK(R961)), NOT(ISNUMBER(R961))), "Changes to Credibility for Likes must be a Number",
IF(AND($AK$3, NOT(ISBLANK(S961)), NOT(ISNUMBER(S961))), "Changes to Credibility for Disikes must be a Number",
IF(AND($AL$3, NOT(ISBLANK(T961)), NOT(ISNUMBER(T961))), "Changes to Credibility for Shares must be a Number",
IF(AND($AM$3, NOT(ISBLANK(U961)), NOT(ISNUMBER(U961))), "Changes to Credibility for Flags must be a Number",
IF(AND($AJ$3, NOT(ISBLANK(V961)), NOT(ISNUMBER(V961))), "Number of Likes must be a Number",
IF(AND($AK$3, NOT(ISBLANK(W961)), NOT(ISNUMBER(W961))), "Number of Disikes must be a Number",
IF(AND($AL$3, NOT(ISBLANK(X961)), NOT(ISNUMBER(X961))), "Number of Shares must be a Number",
IF(AND($AM$3, NOT(ISBLANK(Y961)), NOT(ISNUMBER(Y961))), "Number of Flags must be a Number",
IF(AND($AJ$3, NOT(ISBLANK(V961)), V961&lt;0), "Number of Likes cannot be Negative",
IF(AND($AK$3, NOT(ISBLANK(W961)), W961&lt;0), "Number of Disikes cannot be Negative",
IF(AND($AL$3, NOT(ISBLANK(X961)), X961&lt;0), "Number of Shares cannot be Negative",
IF(AND($AM$3, NOT(ISBLANK(Y961)), Y961&lt;0), "Number of Flags cannot be Negative",
IF(AND(CONCATENATE(Z961:AH961)&lt;&gt;"", Z961=""), "Missing 1st Comment Source Name",
IF(AND(CONCATENATE(Z961:AH961)&lt;&gt;"", AB961=""), "Missing 1st Comment Message",
IF(AND($AJ$3, CONCATENATE(Z961:AH961)&lt;&gt;"", AG961=""), "Missing 1st Comment Likes",
IF(AND($AK$3, CONCATENATE(Z961:AH961)&lt;&gt;"", AH961=""), "Missing 1st Comment Dislikes",
IF(AND(CONCATENATE(Z962:AH962)&lt;&gt;"", Z962=""), "Missing 2nd Comment Source Name",
IF(AND(CONCATENATE(Z962:AH962)&lt;&gt;"", AB962=""), "Missing 2nd Comment Message",
IF(AND($AJ$3, CONCATENATE(Z962:AH962)&lt;&gt;"", AG962=""), "Missing 2nd Comment Likes",
IF(AND($AK$3, CONCATENATE(Z962:AH962)&lt;&gt;"", AH962=""), "Missing 2nd Comment Dislikes",
IF(AND(CONCATENATE(Z963:AH963)&lt;&gt;"", Z963=""), "Missing 3rd Comment Source Name",
IF(AND(CONCATENATE(Z963:AH963)&lt;&gt;"", AB963=""), "Missing 3rd Comment Message",
IF(AND($AJ$3, CONCATENATE(Z963:AH963)&lt;&gt;"", AG963=""), "Missing 3rd Comment Likes",
IF(AND($AK$3, CONCATENATE(Z963:AH963)&lt;&gt;"", AH963=""), "Missing 3rd Comment Dislikes", "Valid"
)))))))))))))))))))))))))))))))))</f>
        <v>Unused</v>
      </c>
      <c r="C961" s="246"/>
      <c r="D961" s="262" t="s">
        <v>1544</v>
      </c>
      <c r="E961" s="263"/>
      <c r="F961" s="246"/>
      <c r="G961" s="246"/>
      <c r="H961" s="249"/>
      <c r="I961" s="263"/>
      <c r="J961" s="246"/>
      <c r="K961" s="246"/>
      <c r="L961" s="249"/>
      <c r="M961" s="265"/>
      <c r="N961" s="319"/>
      <c r="O961" s="320"/>
      <c r="P961" s="320"/>
      <c r="Q961" s="321"/>
      <c r="R961" s="322"/>
      <c r="S961" s="320"/>
      <c r="T961" s="320"/>
      <c r="U961" s="321"/>
      <c r="V961" s="322"/>
      <c r="W961" s="320"/>
      <c r="X961" s="320"/>
      <c r="Y961" s="323"/>
      <c r="Z961" s="271"/>
      <c r="AA961" s="249"/>
      <c r="AB961" s="265"/>
      <c r="AC961" s="246"/>
      <c r="AD961" s="246"/>
      <c r="AE961" s="246"/>
      <c r="AF961" s="249"/>
      <c r="AG961" s="274"/>
      <c r="AH961" s="327"/>
      <c r="AI961" s="56"/>
      <c r="AJ961" s="56"/>
      <c r="AK961" s="56"/>
      <c r="AL961" s="56"/>
      <c r="AM961" s="56"/>
      <c r="AN961" s="56"/>
      <c r="AO961" s="56"/>
      <c r="AP961" s="56"/>
      <c r="AQ961" s="56"/>
    </row>
    <row r="962" ht="22.5" customHeight="1">
      <c r="B962" s="277"/>
      <c r="D962" s="278"/>
      <c r="E962" s="277"/>
      <c r="H962" s="273"/>
      <c r="I962" s="277"/>
      <c r="L962" s="273"/>
      <c r="M962" s="277"/>
      <c r="N962" s="279"/>
      <c r="O962" s="280"/>
      <c r="P962" s="280"/>
      <c r="Q962" s="281"/>
      <c r="R962" s="282"/>
      <c r="S962" s="280"/>
      <c r="T962" s="280"/>
      <c r="U962" s="281"/>
      <c r="V962" s="282"/>
      <c r="W962" s="280"/>
      <c r="X962" s="280"/>
      <c r="Y962" s="283"/>
      <c r="Z962" s="284"/>
      <c r="AA962" s="273"/>
      <c r="AB962" s="272"/>
      <c r="AF962" s="273"/>
      <c r="AG962" s="285"/>
      <c r="AH962" s="325"/>
      <c r="AI962" s="56"/>
      <c r="AJ962" s="56"/>
      <c r="AK962" s="56"/>
      <c r="AL962" s="56"/>
      <c r="AM962" s="56"/>
      <c r="AN962" s="56"/>
      <c r="AO962" s="56"/>
      <c r="AP962" s="56"/>
      <c r="AQ962" s="56"/>
    </row>
    <row r="963" ht="22.5" customHeight="1">
      <c r="B963" s="253"/>
      <c r="C963" s="254"/>
      <c r="D963" s="287"/>
      <c r="E963" s="253"/>
      <c r="F963" s="254"/>
      <c r="G963" s="254"/>
      <c r="H963" s="256"/>
      <c r="I963" s="253"/>
      <c r="J963" s="254"/>
      <c r="K963" s="254"/>
      <c r="L963" s="256"/>
      <c r="M963" s="253"/>
      <c r="N963" s="288"/>
      <c r="O963" s="289"/>
      <c r="P963" s="289"/>
      <c r="Q963" s="290"/>
      <c r="R963" s="291"/>
      <c r="S963" s="289"/>
      <c r="T963" s="289"/>
      <c r="U963" s="290"/>
      <c r="V963" s="291"/>
      <c r="W963" s="289"/>
      <c r="X963" s="289"/>
      <c r="Y963" s="292"/>
      <c r="Z963" s="293"/>
      <c r="AA963" s="256"/>
      <c r="AB963" s="294"/>
      <c r="AC963" s="254"/>
      <c r="AD963" s="254"/>
      <c r="AE963" s="254"/>
      <c r="AF963" s="256"/>
      <c r="AG963" s="295"/>
      <c r="AH963" s="324"/>
      <c r="AI963" s="56"/>
      <c r="AJ963" s="56"/>
      <c r="AK963" s="56"/>
      <c r="AL963" s="56"/>
      <c r="AM963" s="56"/>
      <c r="AN963" s="56"/>
      <c r="AO963" s="56"/>
      <c r="AP963" s="56"/>
      <c r="AQ963" s="56"/>
    </row>
    <row r="964" ht="22.5" customHeight="1">
      <c r="B964" s="261" t="str">
        <f>IF(ISBLANK(D964), "Missing ID",
IF(CONCATENATE(E964:AG966)="", "Unused",
IF(AND(ISBLANK(E964), ISBLANK(I964)), "Missing Headline and Content",
IF(ISBLANK(M964), "Missing Is True",
IF(AND(M964&lt;&gt;"Yes", M964&lt;&gt;"No"), "Is True must be Yes or No",
IF(AND($AJ$3, NOT(ISBLANK(N964)), NOT(ISNUMBER(N964))), "Changes to Followers for Likes must be a Number",
IF(AND($AK$3, NOT(ISBLANK(O964)), NOT(ISNUMBER(O964))), "Changes to Followers for Disikes must be a Number",
IF(AND($AL$3, NOT(ISBLANK(P964)), NOT(ISNUMBER(P964))), "Changes to Followers for Shares must be a Number",
IF(AND($AM$3, NOT(ISBLANK(Q964)), NOT(ISNUMBER(Q964))), "Changes to Followers for Flags must be a Number",
IF(AND($AJ$3, NOT(ISBLANK(R964)), NOT(ISNUMBER(R964))), "Changes to Credibility for Likes must be a Number",
IF(AND($AK$3, NOT(ISBLANK(S964)), NOT(ISNUMBER(S964))), "Changes to Credibility for Disikes must be a Number",
IF(AND($AL$3, NOT(ISBLANK(T964)), NOT(ISNUMBER(T964))), "Changes to Credibility for Shares must be a Number",
IF(AND($AM$3, NOT(ISBLANK(U964)), NOT(ISNUMBER(U964))), "Changes to Credibility for Flags must be a Number",
IF(AND($AJ$3, NOT(ISBLANK(V964)), NOT(ISNUMBER(V964))), "Number of Likes must be a Number",
IF(AND($AK$3, NOT(ISBLANK(W964)), NOT(ISNUMBER(W964))), "Number of Disikes must be a Number",
IF(AND($AL$3, NOT(ISBLANK(X964)), NOT(ISNUMBER(X964))), "Number of Shares must be a Number",
IF(AND($AM$3, NOT(ISBLANK(Y964)), NOT(ISNUMBER(Y964))), "Number of Flags must be a Number",
IF(AND($AJ$3, NOT(ISBLANK(V964)), V964&lt;0), "Number of Likes cannot be Negative",
IF(AND($AK$3, NOT(ISBLANK(W964)), W964&lt;0), "Number of Disikes cannot be Negative",
IF(AND($AL$3, NOT(ISBLANK(X964)), X964&lt;0), "Number of Shares cannot be Negative",
IF(AND($AM$3, NOT(ISBLANK(Y964)), Y964&lt;0), "Number of Flags cannot be Negative",
IF(AND(CONCATENATE(Z964:AH964)&lt;&gt;"", Z964=""), "Missing 1st Comment Source Name",
IF(AND(CONCATENATE(Z964:AH964)&lt;&gt;"", AB964=""), "Missing 1st Comment Message",
IF(AND($AJ$3, CONCATENATE(Z964:AH964)&lt;&gt;"", AG964=""), "Missing 1st Comment Likes",
IF(AND($AK$3, CONCATENATE(Z964:AH964)&lt;&gt;"", AH964=""), "Missing 1st Comment Dislikes",
IF(AND(CONCATENATE(Z965:AH965)&lt;&gt;"", Z965=""), "Missing 2nd Comment Source Name",
IF(AND(CONCATENATE(Z965:AH965)&lt;&gt;"", AB965=""), "Missing 2nd Comment Message",
IF(AND($AJ$3, CONCATENATE(Z965:AH965)&lt;&gt;"", AG965=""), "Missing 2nd Comment Likes",
IF(AND($AK$3, CONCATENATE(Z965:AH965)&lt;&gt;"", AH965=""), "Missing 2nd Comment Dislikes",
IF(AND(CONCATENATE(Z966:AH966)&lt;&gt;"", Z966=""), "Missing 3rd Comment Source Name",
IF(AND(CONCATENATE(Z966:AH966)&lt;&gt;"", AB966=""), "Missing 3rd Comment Message",
IF(AND($AJ$3, CONCATENATE(Z966:AH966)&lt;&gt;"", AG966=""), "Missing 3rd Comment Likes",
IF(AND($AK$3, CONCATENATE(Z966:AH966)&lt;&gt;"", AH966=""), "Missing 3rd Comment Dislikes", "Valid"
)))))))))))))))))))))))))))))))))</f>
        <v>Unused</v>
      </c>
      <c r="C964" s="246"/>
      <c r="D964" s="297" t="s">
        <v>1545</v>
      </c>
      <c r="E964" s="298"/>
      <c r="F964" s="246"/>
      <c r="G964" s="246"/>
      <c r="H964" s="249"/>
      <c r="I964" s="298"/>
      <c r="J964" s="246"/>
      <c r="K964" s="246"/>
      <c r="L964" s="249"/>
      <c r="M964" s="300"/>
      <c r="N964" s="301"/>
      <c r="O964" s="302"/>
      <c r="P964" s="302"/>
      <c r="Q964" s="303"/>
      <c r="R964" s="304"/>
      <c r="S964" s="302"/>
      <c r="T964" s="302"/>
      <c r="U964" s="303"/>
      <c r="V964" s="304"/>
      <c r="W964" s="302"/>
      <c r="X964" s="302"/>
      <c r="Y964" s="305"/>
      <c r="Z964" s="306"/>
      <c r="AA964" s="249"/>
      <c r="AB964" s="300"/>
      <c r="AC964" s="246"/>
      <c r="AD964" s="246"/>
      <c r="AE964" s="246"/>
      <c r="AF964" s="249"/>
      <c r="AG964" s="307"/>
      <c r="AH964" s="326"/>
      <c r="AI964" s="56"/>
      <c r="AJ964" s="56"/>
      <c r="AK964" s="56"/>
      <c r="AL964" s="56"/>
      <c r="AM964" s="56"/>
      <c r="AN964" s="56"/>
      <c r="AO964" s="56"/>
      <c r="AP964" s="56"/>
      <c r="AQ964" s="56"/>
    </row>
    <row r="965" ht="22.5" customHeight="1">
      <c r="B965" s="277"/>
      <c r="D965" s="309"/>
      <c r="E965" s="277"/>
      <c r="H965" s="273"/>
      <c r="I965" s="277"/>
      <c r="L965" s="273"/>
      <c r="M965" s="277"/>
      <c r="N965" s="279"/>
      <c r="O965" s="280"/>
      <c r="P965" s="280"/>
      <c r="Q965" s="281"/>
      <c r="R965" s="282"/>
      <c r="S965" s="280"/>
      <c r="T965" s="280"/>
      <c r="U965" s="281"/>
      <c r="V965" s="282"/>
      <c r="W965" s="280"/>
      <c r="X965" s="280"/>
      <c r="Y965" s="283"/>
      <c r="Z965" s="310"/>
      <c r="AA965" s="273"/>
      <c r="AB965" s="311"/>
      <c r="AF965" s="273"/>
      <c r="AG965" s="312"/>
      <c r="AH965" s="313"/>
      <c r="AI965" s="56"/>
      <c r="AJ965" s="56"/>
      <c r="AK965" s="56"/>
      <c r="AL965" s="56"/>
      <c r="AM965" s="56"/>
      <c r="AN965" s="56"/>
      <c r="AO965" s="56"/>
      <c r="AP965" s="56"/>
      <c r="AQ965" s="56"/>
    </row>
    <row r="966" ht="22.5" customHeight="1">
      <c r="B966" s="253"/>
      <c r="C966" s="254"/>
      <c r="D966" s="314"/>
      <c r="E966" s="253"/>
      <c r="F966" s="254"/>
      <c r="G966" s="254"/>
      <c r="H966" s="256"/>
      <c r="I966" s="253"/>
      <c r="J966" s="254"/>
      <c r="K966" s="254"/>
      <c r="L966" s="256"/>
      <c r="M966" s="253"/>
      <c r="N966" s="288"/>
      <c r="O966" s="289"/>
      <c r="P966" s="289"/>
      <c r="Q966" s="290"/>
      <c r="R966" s="291"/>
      <c r="S966" s="289"/>
      <c r="T966" s="289"/>
      <c r="U966" s="290"/>
      <c r="V966" s="291"/>
      <c r="W966" s="289"/>
      <c r="X966" s="289"/>
      <c r="Y966" s="292"/>
      <c r="Z966" s="315"/>
      <c r="AA966" s="256"/>
      <c r="AB966" s="316"/>
      <c r="AC966" s="254"/>
      <c r="AD966" s="254"/>
      <c r="AE966" s="254"/>
      <c r="AF966" s="256"/>
      <c r="AG966" s="317"/>
      <c r="AH966" s="318"/>
      <c r="AI966" s="56"/>
      <c r="AJ966" s="56"/>
      <c r="AK966" s="56"/>
      <c r="AL966" s="56"/>
      <c r="AM966" s="56"/>
      <c r="AN966" s="56"/>
      <c r="AO966" s="56"/>
      <c r="AP966" s="56"/>
      <c r="AQ966" s="56"/>
    </row>
    <row r="967" ht="22.5" customHeight="1">
      <c r="B967" s="261" t="str">
        <f>IF(ISBLANK(D967), "Missing ID",
IF(CONCATENATE(E967:AG969)="", "Unused",
IF(AND(ISBLANK(E967), ISBLANK(I967)), "Missing Headline and Content",
IF(ISBLANK(M967), "Missing Is True",
IF(AND(M967&lt;&gt;"Yes", M967&lt;&gt;"No"), "Is True must be Yes or No",
IF(AND($AJ$3, NOT(ISBLANK(N967)), NOT(ISNUMBER(N967))), "Changes to Followers for Likes must be a Number",
IF(AND($AK$3, NOT(ISBLANK(O967)), NOT(ISNUMBER(O967))), "Changes to Followers for Disikes must be a Number",
IF(AND($AL$3, NOT(ISBLANK(P967)), NOT(ISNUMBER(P967))), "Changes to Followers for Shares must be a Number",
IF(AND($AM$3, NOT(ISBLANK(Q967)), NOT(ISNUMBER(Q967))), "Changes to Followers for Flags must be a Number",
IF(AND($AJ$3, NOT(ISBLANK(R967)), NOT(ISNUMBER(R967))), "Changes to Credibility for Likes must be a Number",
IF(AND($AK$3, NOT(ISBLANK(S967)), NOT(ISNUMBER(S967))), "Changes to Credibility for Disikes must be a Number",
IF(AND($AL$3, NOT(ISBLANK(T967)), NOT(ISNUMBER(T967))), "Changes to Credibility for Shares must be a Number",
IF(AND($AM$3, NOT(ISBLANK(U967)), NOT(ISNUMBER(U967))), "Changes to Credibility for Flags must be a Number",
IF(AND($AJ$3, NOT(ISBLANK(V967)), NOT(ISNUMBER(V967))), "Number of Likes must be a Number",
IF(AND($AK$3, NOT(ISBLANK(W967)), NOT(ISNUMBER(W967))), "Number of Disikes must be a Number",
IF(AND($AL$3, NOT(ISBLANK(X967)), NOT(ISNUMBER(X967))), "Number of Shares must be a Number",
IF(AND($AM$3, NOT(ISBLANK(Y967)), NOT(ISNUMBER(Y967))), "Number of Flags must be a Number",
IF(AND($AJ$3, NOT(ISBLANK(V967)), V967&lt;0), "Number of Likes cannot be Negative",
IF(AND($AK$3, NOT(ISBLANK(W967)), W967&lt;0), "Number of Disikes cannot be Negative",
IF(AND($AL$3, NOT(ISBLANK(X967)), X967&lt;0), "Number of Shares cannot be Negative",
IF(AND($AM$3, NOT(ISBLANK(Y967)), Y967&lt;0), "Number of Flags cannot be Negative",
IF(AND(CONCATENATE(Z967:AH967)&lt;&gt;"", Z967=""), "Missing 1st Comment Source Name",
IF(AND(CONCATENATE(Z967:AH967)&lt;&gt;"", AB967=""), "Missing 1st Comment Message",
IF(AND($AJ$3, CONCATENATE(Z967:AH967)&lt;&gt;"", AG967=""), "Missing 1st Comment Likes",
IF(AND($AK$3, CONCATENATE(Z967:AH967)&lt;&gt;"", AH967=""), "Missing 1st Comment Dislikes",
IF(AND(CONCATENATE(Z968:AH968)&lt;&gt;"", Z968=""), "Missing 2nd Comment Source Name",
IF(AND(CONCATENATE(Z968:AH968)&lt;&gt;"", AB968=""), "Missing 2nd Comment Message",
IF(AND($AJ$3, CONCATENATE(Z968:AH968)&lt;&gt;"", AG968=""), "Missing 2nd Comment Likes",
IF(AND($AK$3, CONCATENATE(Z968:AH968)&lt;&gt;"", AH968=""), "Missing 2nd Comment Dislikes",
IF(AND(CONCATENATE(Z969:AH969)&lt;&gt;"", Z969=""), "Missing 3rd Comment Source Name",
IF(AND(CONCATENATE(Z969:AH969)&lt;&gt;"", AB969=""), "Missing 3rd Comment Message",
IF(AND($AJ$3, CONCATENATE(Z969:AH969)&lt;&gt;"", AG969=""), "Missing 3rd Comment Likes",
IF(AND($AK$3, CONCATENATE(Z969:AH969)&lt;&gt;"", AH969=""), "Missing 3rd Comment Dislikes", "Valid"
)))))))))))))))))))))))))))))))))</f>
        <v>Unused</v>
      </c>
      <c r="C967" s="246"/>
      <c r="D967" s="262" t="s">
        <v>1546</v>
      </c>
      <c r="E967" s="263"/>
      <c r="F967" s="246"/>
      <c r="G967" s="246"/>
      <c r="H967" s="249"/>
      <c r="I967" s="263"/>
      <c r="J967" s="246"/>
      <c r="K967" s="246"/>
      <c r="L967" s="249"/>
      <c r="M967" s="265"/>
      <c r="N967" s="319"/>
      <c r="O967" s="320"/>
      <c r="P967" s="320"/>
      <c r="Q967" s="321"/>
      <c r="R967" s="322"/>
      <c r="S967" s="320"/>
      <c r="T967" s="320"/>
      <c r="U967" s="321"/>
      <c r="V967" s="322"/>
      <c r="W967" s="320"/>
      <c r="X967" s="320"/>
      <c r="Y967" s="323"/>
      <c r="Z967" s="271"/>
      <c r="AA967" s="249"/>
      <c r="AB967" s="265"/>
      <c r="AC967" s="246"/>
      <c r="AD967" s="246"/>
      <c r="AE967" s="246"/>
      <c r="AF967" s="249"/>
      <c r="AG967" s="274"/>
      <c r="AH967" s="327"/>
      <c r="AI967" s="56"/>
      <c r="AJ967" s="56"/>
      <c r="AK967" s="56"/>
      <c r="AL967" s="56"/>
      <c r="AM967" s="56"/>
      <c r="AN967" s="56"/>
      <c r="AO967" s="56"/>
      <c r="AP967" s="56"/>
      <c r="AQ967" s="56"/>
    </row>
    <row r="968" ht="22.5" customHeight="1">
      <c r="B968" s="277"/>
      <c r="D968" s="278"/>
      <c r="E968" s="277"/>
      <c r="H968" s="273"/>
      <c r="I968" s="277"/>
      <c r="L968" s="273"/>
      <c r="M968" s="277"/>
      <c r="N968" s="279"/>
      <c r="O968" s="280"/>
      <c r="P968" s="280"/>
      <c r="Q968" s="281"/>
      <c r="R968" s="282"/>
      <c r="S968" s="280"/>
      <c r="T968" s="280"/>
      <c r="U968" s="281"/>
      <c r="V968" s="282"/>
      <c r="W968" s="280"/>
      <c r="X968" s="280"/>
      <c r="Y968" s="283"/>
      <c r="Z968" s="284"/>
      <c r="AA968" s="273"/>
      <c r="AB968" s="272"/>
      <c r="AF968" s="273"/>
      <c r="AG968" s="285"/>
      <c r="AH968" s="325"/>
      <c r="AI968" s="56"/>
      <c r="AJ968" s="56"/>
      <c r="AK968" s="56"/>
      <c r="AL968" s="56"/>
      <c r="AM968" s="56"/>
      <c r="AN968" s="56"/>
      <c r="AO968" s="56"/>
      <c r="AP968" s="56"/>
      <c r="AQ968" s="56"/>
    </row>
    <row r="969" ht="22.5" customHeight="1">
      <c r="B969" s="253"/>
      <c r="C969" s="254"/>
      <c r="D969" s="287"/>
      <c r="E969" s="253"/>
      <c r="F969" s="254"/>
      <c r="G969" s="254"/>
      <c r="H969" s="256"/>
      <c r="I969" s="253"/>
      <c r="J969" s="254"/>
      <c r="K969" s="254"/>
      <c r="L969" s="256"/>
      <c r="M969" s="253"/>
      <c r="N969" s="288"/>
      <c r="O969" s="289"/>
      <c r="P969" s="289"/>
      <c r="Q969" s="290"/>
      <c r="R969" s="291"/>
      <c r="S969" s="289"/>
      <c r="T969" s="289"/>
      <c r="U969" s="290"/>
      <c r="V969" s="291"/>
      <c r="W969" s="289"/>
      <c r="X969" s="289"/>
      <c r="Y969" s="292"/>
      <c r="Z969" s="293"/>
      <c r="AA969" s="256"/>
      <c r="AB969" s="294"/>
      <c r="AC969" s="254"/>
      <c r="AD969" s="254"/>
      <c r="AE969" s="254"/>
      <c r="AF969" s="256"/>
      <c r="AG969" s="295"/>
      <c r="AH969" s="324"/>
      <c r="AI969" s="56"/>
      <c r="AJ969" s="56"/>
      <c r="AK969" s="56"/>
      <c r="AL969" s="56"/>
      <c r="AM969" s="56"/>
      <c r="AN969" s="56"/>
      <c r="AO969" s="56"/>
      <c r="AP969" s="56"/>
      <c r="AQ969" s="56"/>
    </row>
    <row r="970" ht="22.5" customHeight="1">
      <c r="B970" s="261" t="str">
        <f>IF(ISBLANK(D970), "Missing ID",
IF(CONCATENATE(E970:AG972)="", "Unused",
IF(AND(ISBLANK(E970), ISBLANK(I970)), "Missing Headline and Content",
IF(ISBLANK(M970), "Missing Is True",
IF(AND(M970&lt;&gt;"Yes", M970&lt;&gt;"No"), "Is True must be Yes or No",
IF(AND($AJ$3, NOT(ISBLANK(N970)), NOT(ISNUMBER(N970))), "Changes to Followers for Likes must be a Number",
IF(AND($AK$3, NOT(ISBLANK(O970)), NOT(ISNUMBER(O970))), "Changes to Followers for Disikes must be a Number",
IF(AND($AL$3, NOT(ISBLANK(P970)), NOT(ISNUMBER(P970))), "Changes to Followers for Shares must be a Number",
IF(AND($AM$3, NOT(ISBLANK(Q970)), NOT(ISNUMBER(Q970))), "Changes to Followers for Flags must be a Number",
IF(AND($AJ$3, NOT(ISBLANK(R970)), NOT(ISNUMBER(R970))), "Changes to Credibility for Likes must be a Number",
IF(AND($AK$3, NOT(ISBLANK(S970)), NOT(ISNUMBER(S970))), "Changes to Credibility for Disikes must be a Number",
IF(AND($AL$3, NOT(ISBLANK(T970)), NOT(ISNUMBER(T970))), "Changes to Credibility for Shares must be a Number",
IF(AND($AM$3, NOT(ISBLANK(U970)), NOT(ISNUMBER(U970))), "Changes to Credibility for Flags must be a Number",
IF(AND($AJ$3, NOT(ISBLANK(V970)), NOT(ISNUMBER(V970))), "Number of Likes must be a Number",
IF(AND($AK$3, NOT(ISBLANK(W970)), NOT(ISNUMBER(W970))), "Number of Disikes must be a Number",
IF(AND($AL$3, NOT(ISBLANK(X970)), NOT(ISNUMBER(X970))), "Number of Shares must be a Number",
IF(AND($AM$3, NOT(ISBLANK(Y970)), NOT(ISNUMBER(Y970))), "Number of Flags must be a Number",
IF(AND($AJ$3, NOT(ISBLANK(V970)), V970&lt;0), "Number of Likes cannot be Negative",
IF(AND($AK$3, NOT(ISBLANK(W970)), W970&lt;0), "Number of Disikes cannot be Negative",
IF(AND($AL$3, NOT(ISBLANK(X970)), X970&lt;0), "Number of Shares cannot be Negative",
IF(AND($AM$3, NOT(ISBLANK(Y970)), Y970&lt;0), "Number of Flags cannot be Negative",
IF(AND(CONCATENATE(Z970:AH970)&lt;&gt;"", Z970=""), "Missing 1st Comment Source Name",
IF(AND(CONCATENATE(Z970:AH970)&lt;&gt;"", AB970=""), "Missing 1st Comment Message",
IF(AND($AJ$3, CONCATENATE(Z970:AH970)&lt;&gt;"", AG970=""), "Missing 1st Comment Likes",
IF(AND($AK$3, CONCATENATE(Z970:AH970)&lt;&gt;"", AH970=""), "Missing 1st Comment Dislikes",
IF(AND(CONCATENATE(Z971:AH971)&lt;&gt;"", Z971=""), "Missing 2nd Comment Source Name",
IF(AND(CONCATENATE(Z971:AH971)&lt;&gt;"", AB971=""), "Missing 2nd Comment Message",
IF(AND($AJ$3, CONCATENATE(Z971:AH971)&lt;&gt;"", AG971=""), "Missing 2nd Comment Likes",
IF(AND($AK$3, CONCATENATE(Z971:AH971)&lt;&gt;"", AH971=""), "Missing 2nd Comment Dislikes",
IF(AND(CONCATENATE(Z972:AH972)&lt;&gt;"", Z972=""), "Missing 3rd Comment Source Name",
IF(AND(CONCATENATE(Z972:AH972)&lt;&gt;"", AB972=""), "Missing 3rd Comment Message",
IF(AND($AJ$3, CONCATENATE(Z972:AH972)&lt;&gt;"", AG972=""), "Missing 3rd Comment Likes",
IF(AND($AK$3, CONCATENATE(Z972:AH972)&lt;&gt;"", AH972=""), "Missing 3rd Comment Dislikes", "Valid"
)))))))))))))))))))))))))))))))))</f>
        <v>Unused</v>
      </c>
      <c r="C970" s="246"/>
      <c r="D970" s="297" t="s">
        <v>1547</v>
      </c>
      <c r="E970" s="298"/>
      <c r="F970" s="246"/>
      <c r="G970" s="246"/>
      <c r="H970" s="249"/>
      <c r="I970" s="298"/>
      <c r="J970" s="246"/>
      <c r="K970" s="246"/>
      <c r="L970" s="249"/>
      <c r="M970" s="300"/>
      <c r="N970" s="301"/>
      <c r="O970" s="302"/>
      <c r="P970" s="302"/>
      <c r="Q970" s="303"/>
      <c r="R970" s="304"/>
      <c r="S970" s="302"/>
      <c r="T970" s="302"/>
      <c r="U970" s="303"/>
      <c r="V970" s="304"/>
      <c r="W970" s="302"/>
      <c r="X970" s="302"/>
      <c r="Y970" s="305"/>
      <c r="Z970" s="306"/>
      <c r="AA970" s="249"/>
      <c r="AB970" s="300"/>
      <c r="AC970" s="246"/>
      <c r="AD970" s="246"/>
      <c r="AE970" s="246"/>
      <c r="AF970" s="249"/>
      <c r="AG970" s="307"/>
      <c r="AH970" s="326"/>
      <c r="AI970" s="56"/>
      <c r="AJ970" s="56"/>
      <c r="AK970" s="56"/>
      <c r="AL970" s="56"/>
      <c r="AM970" s="56"/>
      <c r="AN970" s="56"/>
      <c r="AO970" s="56"/>
      <c r="AP970" s="56"/>
      <c r="AQ970" s="56"/>
    </row>
    <row r="971" ht="22.5" customHeight="1">
      <c r="B971" s="277"/>
      <c r="D971" s="309"/>
      <c r="E971" s="277"/>
      <c r="H971" s="273"/>
      <c r="I971" s="277"/>
      <c r="L971" s="273"/>
      <c r="M971" s="277"/>
      <c r="N971" s="279"/>
      <c r="O971" s="280"/>
      <c r="P971" s="280"/>
      <c r="Q971" s="281"/>
      <c r="R971" s="282"/>
      <c r="S971" s="280"/>
      <c r="T971" s="280"/>
      <c r="U971" s="281"/>
      <c r="V971" s="282"/>
      <c r="W971" s="280"/>
      <c r="X971" s="280"/>
      <c r="Y971" s="283"/>
      <c r="Z971" s="310"/>
      <c r="AA971" s="273"/>
      <c r="AB971" s="311"/>
      <c r="AF971" s="273"/>
      <c r="AG971" s="312"/>
      <c r="AH971" s="313"/>
      <c r="AI971" s="56"/>
      <c r="AJ971" s="56"/>
      <c r="AK971" s="56"/>
      <c r="AL971" s="56"/>
      <c r="AM971" s="56"/>
      <c r="AN971" s="56"/>
      <c r="AO971" s="56"/>
      <c r="AP971" s="56"/>
      <c r="AQ971" s="56"/>
    </row>
    <row r="972" ht="22.5" customHeight="1">
      <c r="B972" s="253"/>
      <c r="C972" s="254"/>
      <c r="D972" s="314"/>
      <c r="E972" s="253"/>
      <c r="F972" s="254"/>
      <c r="G972" s="254"/>
      <c r="H972" s="256"/>
      <c r="I972" s="253"/>
      <c r="J972" s="254"/>
      <c r="K972" s="254"/>
      <c r="L972" s="256"/>
      <c r="M972" s="253"/>
      <c r="N972" s="288"/>
      <c r="O972" s="289"/>
      <c r="P972" s="289"/>
      <c r="Q972" s="290"/>
      <c r="R972" s="291"/>
      <c r="S972" s="289"/>
      <c r="T972" s="289"/>
      <c r="U972" s="290"/>
      <c r="V972" s="291"/>
      <c r="W972" s="289"/>
      <c r="X972" s="289"/>
      <c r="Y972" s="292"/>
      <c r="Z972" s="315"/>
      <c r="AA972" s="256"/>
      <c r="AB972" s="316"/>
      <c r="AC972" s="254"/>
      <c r="AD972" s="254"/>
      <c r="AE972" s="254"/>
      <c r="AF972" s="256"/>
      <c r="AG972" s="317"/>
      <c r="AH972" s="318"/>
      <c r="AI972" s="56"/>
      <c r="AJ972" s="56"/>
      <c r="AK972" s="56"/>
      <c r="AL972" s="56"/>
      <c r="AM972" s="56"/>
      <c r="AN972" s="56"/>
      <c r="AO972" s="56"/>
      <c r="AP972" s="56"/>
      <c r="AQ972" s="56"/>
    </row>
    <row r="973" ht="22.5" customHeight="1">
      <c r="B973" s="261" t="str">
        <f>IF(ISBLANK(D973), "Missing ID",
IF(CONCATENATE(E973:AG975)="", "Unused",
IF(AND(ISBLANK(E973), ISBLANK(I973)), "Missing Headline and Content",
IF(ISBLANK(M973), "Missing Is True",
IF(AND(M973&lt;&gt;"Yes", M973&lt;&gt;"No"), "Is True must be Yes or No",
IF(AND($AJ$3, NOT(ISBLANK(N973)), NOT(ISNUMBER(N973))), "Changes to Followers for Likes must be a Number",
IF(AND($AK$3, NOT(ISBLANK(O973)), NOT(ISNUMBER(O973))), "Changes to Followers for Disikes must be a Number",
IF(AND($AL$3, NOT(ISBLANK(P973)), NOT(ISNUMBER(P973))), "Changes to Followers for Shares must be a Number",
IF(AND($AM$3, NOT(ISBLANK(Q973)), NOT(ISNUMBER(Q973))), "Changes to Followers for Flags must be a Number",
IF(AND($AJ$3, NOT(ISBLANK(R973)), NOT(ISNUMBER(R973))), "Changes to Credibility for Likes must be a Number",
IF(AND($AK$3, NOT(ISBLANK(S973)), NOT(ISNUMBER(S973))), "Changes to Credibility for Disikes must be a Number",
IF(AND($AL$3, NOT(ISBLANK(T973)), NOT(ISNUMBER(T973))), "Changes to Credibility for Shares must be a Number",
IF(AND($AM$3, NOT(ISBLANK(U973)), NOT(ISNUMBER(U973))), "Changes to Credibility for Flags must be a Number",
IF(AND($AJ$3, NOT(ISBLANK(V973)), NOT(ISNUMBER(V973))), "Number of Likes must be a Number",
IF(AND($AK$3, NOT(ISBLANK(W973)), NOT(ISNUMBER(W973))), "Number of Disikes must be a Number",
IF(AND($AL$3, NOT(ISBLANK(X973)), NOT(ISNUMBER(X973))), "Number of Shares must be a Number",
IF(AND($AM$3, NOT(ISBLANK(Y973)), NOT(ISNUMBER(Y973))), "Number of Flags must be a Number",
IF(AND($AJ$3, NOT(ISBLANK(V973)), V973&lt;0), "Number of Likes cannot be Negative",
IF(AND($AK$3, NOT(ISBLANK(W973)), W973&lt;0), "Number of Disikes cannot be Negative",
IF(AND($AL$3, NOT(ISBLANK(X973)), X973&lt;0), "Number of Shares cannot be Negative",
IF(AND($AM$3, NOT(ISBLANK(Y973)), Y973&lt;0), "Number of Flags cannot be Negative",
IF(AND(CONCATENATE(Z973:AH973)&lt;&gt;"", Z973=""), "Missing 1st Comment Source Name",
IF(AND(CONCATENATE(Z973:AH973)&lt;&gt;"", AB973=""), "Missing 1st Comment Message",
IF(AND($AJ$3, CONCATENATE(Z973:AH973)&lt;&gt;"", AG973=""), "Missing 1st Comment Likes",
IF(AND($AK$3, CONCATENATE(Z973:AH973)&lt;&gt;"", AH973=""), "Missing 1st Comment Dislikes",
IF(AND(CONCATENATE(Z974:AH974)&lt;&gt;"", Z974=""), "Missing 2nd Comment Source Name",
IF(AND(CONCATENATE(Z974:AH974)&lt;&gt;"", AB974=""), "Missing 2nd Comment Message",
IF(AND($AJ$3, CONCATENATE(Z974:AH974)&lt;&gt;"", AG974=""), "Missing 2nd Comment Likes",
IF(AND($AK$3, CONCATENATE(Z974:AH974)&lt;&gt;"", AH974=""), "Missing 2nd Comment Dislikes",
IF(AND(CONCATENATE(Z975:AH975)&lt;&gt;"", Z975=""), "Missing 3rd Comment Source Name",
IF(AND(CONCATENATE(Z975:AH975)&lt;&gt;"", AB975=""), "Missing 3rd Comment Message",
IF(AND($AJ$3, CONCATENATE(Z975:AH975)&lt;&gt;"", AG975=""), "Missing 3rd Comment Likes",
IF(AND($AK$3, CONCATENATE(Z975:AH975)&lt;&gt;"", AH975=""), "Missing 3rd Comment Dislikes", "Valid"
)))))))))))))))))))))))))))))))))</f>
        <v>Unused</v>
      </c>
      <c r="C973" s="246"/>
      <c r="D973" s="262" t="s">
        <v>1548</v>
      </c>
      <c r="E973" s="263"/>
      <c r="F973" s="246"/>
      <c r="G973" s="246"/>
      <c r="H973" s="249"/>
      <c r="I973" s="263"/>
      <c r="J973" s="246"/>
      <c r="K973" s="246"/>
      <c r="L973" s="249"/>
      <c r="M973" s="265"/>
      <c r="N973" s="319"/>
      <c r="O973" s="320"/>
      <c r="P973" s="320"/>
      <c r="Q973" s="321"/>
      <c r="R973" s="322"/>
      <c r="S973" s="320"/>
      <c r="T973" s="320"/>
      <c r="U973" s="321"/>
      <c r="V973" s="322"/>
      <c r="W973" s="320"/>
      <c r="X973" s="320"/>
      <c r="Y973" s="323"/>
      <c r="Z973" s="271"/>
      <c r="AA973" s="249"/>
      <c r="AB973" s="265"/>
      <c r="AC973" s="246"/>
      <c r="AD973" s="246"/>
      <c r="AE973" s="246"/>
      <c r="AF973" s="249"/>
      <c r="AG973" s="274"/>
      <c r="AH973" s="327"/>
      <c r="AI973" s="56"/>
      <c r="AJ973" s="56"/>
      <c r="AK973" s="56"/>
      <c r="AL973" s="56"/>
      <c r="AM973" s="56"/>
      <c r="AN973" s="56"/>
      <c r="AO973" s="56"/>
      <c r="AP973" s="56"/>
      <c r="AQ973" s="56"/>
    </row>
    <row r="974" ht="22.5" customHeight="1">
      <c r="B974" s="277"/>
      <c r="D974" s="278"/>
      <c r="E974" s="277"/>
      <c r="H974" s="273"/>
      <c r="I974" s="277"/>
      <c r="L974" s="273"/>
      <c r="M974" s="277"/>
      <c r="N974" s="279"/>
      <c r="O974" s="280"/>
      <c r="P974" s="280"/>
      <c r="Q974" s="281"/>
      <c r="R974" s="282"/>
      <c r="S974" s="280"/>
      <c r="T974" s="280"/>
      <c r="U974" s="281"/>
      <c r="V974" s="282"/>
      <c r="W974" s="280"/>
      <c r="X974" s="280"/>
      <c r="Y974" s="283"/>
      <c r="Z974" s="284"/>
      <c r="AA974" s="273"/>
      <c r="AB974" s="272"/>
      <c r="AF974" s="273"/>
      <c r="AG974" s="285"/>
      <c r="AH974" s="325"/>
      <c r="AI974" s="56"/>
      <c r="AJ974" s="56"/>
      <c r="AK974" s="56"/>
      <c r="AL974" s="56"/>
      <c r="AM974" s="56"/>
      <c r="AN974" s="56"/>
      <c r="AO974" s="56"/>
      <c r="AP974" s="56"/>
      <c r="AQ974" s="56"/>
    </row>
    <row r="975" ht="22.5" customHeight="1">
      <c r="B975" s="253"/>
      <c r="C975" s="254"/>
      <c r="D975" s="287"/>
      <c r="E975" s="253"/>
      <c r="F975" s="254"/>
      <c r="G975" s="254"/>
      <c r="H975" s="256"/>
      <c r="I975" s="253"/>
      <c r="J975" s="254"/>
      <c r="K975" s="254"/>
      <c r="L975" s="256"/>
      <c r="M975" s="253"/>
      <c r="N975" s="288"/>
      <c r="O975" s="289"/>
      <c r="P975" s="289"/>
      <c r="Q975" s="290"/>
      <c r="R975" s="291"/>
      <c r="S975" s="289"/>
      <c r="T975" s="289"/>
      <c r="U975" s="290"/>
      <c r="V975" s="291"/>
      <c r="W975" s="289"/>
      <c r="X975" s="289"/>
      <c r="Y975" s="292"/>
      <c r="Z975" s="293"/>
      <c r="AA975" s="256"/>
      <c r="AB975" s="294"/>
      <c r="AC975" s="254"/>
      <c r="AD975" s="254"/>
      <c r="AE975" s="254"/>
      <c r="AF975" s="256"/>
      <c r="AG975" s="295"/>
      <c r="AH975" s="324"/>
      <c r="AI975" s="56"/>
      <c r="AJ975" s="56"/>
      <c r="AK975" s="56"/>
      <c r="AL975" s="56"/>
      <c r="AM975" s="56"/>
      <c r="AN975" s="56"/>
      <c r="AO975" s="56"/>
      <c r="AP975" s="56"/>
      <c r="AQ975" s="56"/>
    </row>
    <row r="976" ht="22.5" customHeight="1">
      <c r="B976" s="261" t="str">
        <f>IF(ISBLANK(D976), "Missing ID",
IF(CONCATENATE(E976:AG978)="", "Unused",
IF(AND(ISBLANK(E976), ISBLANK(I976)), "Missing Headline and Content",
IF(ISBLANK(M976), "Missing Is True",
IF(AND(M976&lt;&gt;"Yes", M976&lt;&gt;"No"), "Is True must be Yes or No",
IF(AND($AJ$3, NOT(ISBLANK(N976)), NOT(ISNUMBER(N976))), "Changes to Followers for Likes must be a Number",
IF(AND($AK$3, NOT(ISBLANK(O976)), NOT(ISNUMBER(O976))), "Changes to Followers for Disikes must be a Number",
IF(AND($AL$3, NOT(ISBLANK(P976)), NOT(ISNUMBER(P976))), "Changes to Followers for Shares must be a Number",
IF(AND($AM$3, NOT(ISBLANK(Q976)), NOT(ISNUMBER(Q976))), "Changes to Followers for Flags must be a Number",
IF(AND($AJ$3, NOT(ISBLANK(R976)), NOT(ISNUMBER(R976))), "Changes to Credibility for Likes must be a Number",
IF(AND($AK$3, NOT(ISBLANK(S976)), NOT(ISNUMBER(S976))), "Changes to Credibility for Disikes must be a Number",
IF(AND($AL$3, NOT(ISBLANK(T976)), NOT(ISNUMBER(T976))), "Changes to Credibility for Shares must be a Number",
IF(AND($AM$3, NOT(ISBLANK(U976)), NOT(ISNUMBER(U976))), "Changes to Credibility for Flags must be a Number",
IF(AND($AJ$3, NOT(ISBLANK(V976)), NOT(ISNUMBER(V976))), "Number of Likes must be a Number",
IF(AND($AK$3, NOT(ISBLANK(W976)), NOT(ISNUMBER(W976))), "Number of Disikes must be a Number",
IF(AND($AL$3, NOT(ISBLANK(X976)), NOT(ISNUMBER(X976))), "Number of Shares must be a Number",
IF(AND($AM$3, NOT(ISBLANK(Y976)), NOT(ISNUMBER(Y976))), "Number of Flags must be a Number",
IF(AND($AJ$3, NOT(ISBLANK(V976)), V976&lt;0), "Number of Likes cannot be Negative",
IF(AND($AK$3, NOT(ISBLANK(W976)), W976&lt;0), "Number of Disikes cannot be Negative",
IF(AND($AL$3, NOT(ISBLANK(X976)), X976&lt;0), "Number of Shares cannot be Negative",
IF(AND($AM$3, NOT(ISBLANK(Y976)), Y976&lt;0), "Number of Flags cannot be Negative",
IF(AND(CONCATENATE(Z976:AH976)&lt;&gt;"", Z976=""), "Missing 1st Comment Source Name",
IF(AND(CONCATENATE(Z976:AH976)&lt;&gt;"", AB976=""), "Missing 1st Comment Message",
IF(AND($AJ$3, CONCATENATE(Z976:AH976)&lt;&gt;"", AG976=""), "Missing 1st Comment Likes",
IF(AND($AK$3, CONCATENATE(Z976:AH976)&lt;&gt;"", AH976=""), "Missing 1st Comment Dislikes",
IF(AND(CONCATENATE(Z977:AH977)&lt;&gt;"", Z977=""), "Missing 2nd Comment Source Name",
IF(AND(CONCATENATE(Z977:AH977)&lt;&gt;"", AB977=""), "Missing 2nd Comment Message",
IF(AND($AJ$3, CONCATENATE(Z977:AH977)&lt;&gt;"", AG977=""), "Missing 2nd Comment Likes",
IF(AND($AK$3, CONCATENATE(Z977:AH977)&lt;&gt;"", AH977=""), "Missing 2nd Comment Dislikes",
IF(AND(CONCATENATE(Z978:AH978)&lt;&gt;"", Z978=""), "Missing 3rd Comment Source Name",
IF(AND(CONCATENATE(Z978:AH978)&lt;&gt;"", AB978=""), "Missing 3rd Comment Message",
IF(AND($AJ$3, CONCATENATE(Z978:AH978)&lt;&gt;"", AG978=""), "Missing 3rd Comment Likes",
IF(AND($AK$3, CONCATENATE(Z978:AH978)&lt;&gt;"", AH978=""), "Missing 3rd Comment Dislikes", "Valid"
)))))))))))))))))))))))))))))))))</f>
        <v>Unused</v>
      </c>
      <c r="C976" s="246"/>
      <c r="D976" s="297" t="s">
        <v>1549</v>
      </c>
      <c r="E976" s="298"/>
      <c r="F976" s="246"/>
      <c r="G976" s="246"/>
      <c r="H976" s="249"/>
      <c r="I976" s="298"/>
      <c r="J976" s="246"/>
      <c r="K976" s="246"/>
      <c r="L976" s="249"/>
      <c r="M976" s="300"/>
      <c r="N976" s="301"/>
      <c r="O976" s="302"/>
      <c r="P976" s="302"/>
      <c r="Q976" s="303"/>
      <c r="R976" s="304"/>
      <c r="S976" s="302"/>
      <c r="T976" s="302"/>
      <c r="U976" s="303"/>
      <c r="V976" s="304"/>
      <c r="W976" s="302"/>
      <c r="X976" s="302"/>
      <c r="Y976" s="305"/>
      <c r="Z976" s="306"/>
      <c r="AA976" s="249"/>
      <c r="AB976" s="300"/>
      <c r="AC976" s="246"/>
      <c r="AD976" s="246"/>
      <c r="AE976" s="246"/>
      <c r="AF976" s="249"/>
      <c r="AG976" s="307"/>
      <c r="AH976" s="326"/>
      <c r="AI976" s="56"/>
      <c r="AJ976" s="56"/>
      <c r="AK976" s="56"/>
      <c r="AL976" s="56"/>
      <c r="AM976" s="56"/>
      <c r="AN976" s="56"/>
      <c r="AO976" s="56"/>
      <c r="AP976" s="56"/>
      <c r="AQ976" s="56"/>
    </row>
    <row r="977" ht="22.5" customHeight="1">
      <c r="B977" s="277"/>
      <c r="D977" s="309"/>
      <c r="E977" s="277"/>
      <c r="H977" s="273"/>
      <c r="I977" s="277"/>
      <c r="L977" s="273"/>
      <c r="M977" s="277"/>
      <c r="N977" s="279"/>
      <c r="O977" s="280"/>
      <c r="P977" s="280"/>
      <c r="Q977" s="281"/>
      <c r="R977" s="282"/>
      <c r="S977" s="280"/>
      <c r="T977" s="280"/>
      <c r="U977" s="281"/>
      <c r="V977" s="282"/>
      <c r="W977" s="280"/>
      <c r="X977" s="280"/>
      <c r="Y977" s="283"/>
      <c r="Z977" s="310"/>
      <c r="AA977" s="273"/>
      <c r="AB977" s="311"/>
      <c r="AF977" s="273"/>
      <c r="AG977" s="312"/>
      <c r="AH977" s="313"/>
      <c r="AI977" s="56"/>
      <c r="AJ977" s="56"/>
      <c r="AK977" s="56"/>
      <c r="AL977" s="56"/>
      <c r="AM977" s="56"/>
      <c r="AN977" s="56"/>
      <c r="AO977" s="56"/>
      <c r="AP977" s="56"/>
      <c r="AQ977" s="56"/>
    </row>
    <row r="978" ht="22.5" customHeight="1">
      <c r="B978" s="253"/>
      <c r="C978" s="254"/>
      <c r="D978" s="314"/>
      <c r="E978" s="253"/>
      <c r="F978" s="254"/>
      <c r="G978" s="254"/>
      <c r="H978" s="256"/>
      <c r="I978" s="253"/>
      <c r="J978" s="254"/>
      <c r="K978" s="254"/>
      <c r="L978" s="256"/>
      <c r="M978" s="253"/>
      <c r="N978" s="288"/>
      <c r="O978" s="289"/>
      <c r="P978" s="289"/>
      <c r="Q978" s="290"/>
      <c r="R978" s="291"/>
      <c r="S978" s="289"/>
      <c r="T978" s="289"/>
      <c r="U978" s="290"/>
      <c r="V978" s="291"/>
      <c r="W978" s="289"/>
      <c r="X978" s="289"/>
      <c r="Y978" s="292"/>
      <c r="Z978" s="315"/>
      <c r="AA978" s="256"/>
      <c r="AB978" s="316"/>
      <c r="AC978" s="254"/>
      <c r="AD978" s="254"/>
      <c r="AE978" s="254"/>
      <c r="AF978" s="256"/>
      <c r="AG978" s="317"/>
      <c r="AH978" s="318"/>
      <c r="AI978" s="56"/>
      <c r="AJ978" s="56"/>
      <c r="AK978" s="56"/>
      <c r="AL978" s="56"/>
      <c r="AM978" s="56"/>
      <c r="AN978" s="56"/>
      <c r="AO978" s="56"/>
      <c r="AP978" s="56"/>
      <c r="AQ978" s="56"/>
    </row>
    <row r="979" ht="22.5" customHeight="1">
      <c r="B979" s="261" t="str">
        <f>IF(ISBLANK(D979), "Missing ID",
IF(CONCATENATE(E979:AG981)="", "Unused",
IF(AND(ISBLANK(E979), ISBLANK(I979)), "Missing Headline and Content",
IF(ISBLANK(M979), "Missing Is True",
IF(AND(M979&lt;&gt;"Yes", M979&lt;&gt;"No"), "Is True must be Yes or No",
IF(AND($AJ$3, NOT(ISBLANK(N979)), NOT(ISNUMBER(N979))), "Changes to Followers for Likes must be a Number",
IF(AND($AK$3, NOT(ISBLANK(O979)), NOT(ISNUMBER(O979))), "Changes to Followers for Disikes must be a Number",
IF(AND($AL$3, NOT(ISBLANK(P979)), NOT(ISNUMBER(P979))), "Changes to Followers for Shares must be a Number",
IF(AND($AM$3, NOT(ISBLANK(Q979)), NOT(ISNUMBER(Q979))), "Changes to Followers for Flags must be a Number",
IF(AND($AJ$3, NOT(ISBLANK(R979)), NOT(ISNUMBER(R979))), "Changes to Credibility for Likes must be a Number",
IF(AND($AK$3, NOT(ISBLANK(S979)), NOT(ISNUMBER(S979))), "Changes to Credibility for Disikes must be a Number",
IF(AND($AL$3, NOT(ISBLANK(T979)), NOT(ISNUMBER(T979))), "Changes to Credibility for Shares must be a Number",
IF(AND($AM$3, NOT(ISBLANK(U979)), NOT(ISNUMBER(U979))), "Changes to Credibility for Flags must be a Number",
IF(AND($AJ$3, NOT(ISBLANK(V979)), NOT(ISNUMBER(V979))), "Number of Likes must be a Number",
IF(AND($AK$3, NOT(ISBLANK(W979)), NOT(ISNUMBER(W979))), "Number of Disikes must be a Number",
IF(AND($AL$3, NOT(ISBLANK(X979)), NOT(ISNUMBER(X979))), "Number of Shares must be a Number",
IF(AND($AM$3, NOT(ISBLANK(Y979)), NOT(ISNUMBER(Y979))), "Number of Flags must be a Number",
IF(AND($AJ$3, NOT(ISBLANK(V979)), V979&lt;0), "Number of Likes cannot be Negative",
IF(AND($AK$3, NOT(ISBLANK(W979)), W979&lt;0), "Number of Disikes cannot be Negative",
IF(AND($AL$3, NOT(ISBLANK(X979)), X979&lt;0), "Number of Shares cannot be Negative",
IF(AND($AM$3, NOT(ISBLANK(Y979)), Y979&lt;0), "Number of Flags cannot be Negative",
IF(AND(CONCATENATE(Z979:AH979)&lt;&gt;"", Z979=""), "Missing 1st Comment Source Name",
IF(AND(CONCATENATE(Z979:AH979)&lt;&gt;"", AB979=""), "Missing 1st Comment Message",
IF(AND($AJ$3, CONCATENATE(Z979:AH979)&lt;&gt;"", AG979=""), "Missing 1st Comment Likes",
IF(AND($AK$3, CONCATENATE(Z979:AH979)&lt;&gt;"", AH979=""), "Missing 1st Comment Dislikes",
IF(AND(CONCATENATE(Z980:AH980)&lt;&gt;"", Z980=""), "Missing 2nd Comment Source Name",
IF(AND(CONCATENATE(Z980:AH980)&lt;&gt;"", AB980=""), "Missing 2nd Comment Message",
IF(AND($AJ$3, CONCATENATE(Z980:AH980)&lt;&gt;"", AG980=""), "Missing 2nd Comment Likes",
IF(AND($AK$3, CONCATENATE(Z980:AH980)&lt;&gt;"", AH980=""), "Missing 2nd Comment Dislikes",
IF(AND(CONCATENATE(Z981:AH981)&lt;&gt;"", Z981=""), "Missing 3rd Comment Source Name",
IF(AND(CONCATENATE(Z981:AH981)&lt;&gt;"", AB981=""), "Missing 3rd Comment Message",
IF(AND($AJ$3, CONCATENATE(Z981:AH981)&lt;&gt;"", AG981=""), "Missing 3rd Comment Likes",
IF(AND($AK$3, CONCATENATE(Z981:AH981)&lt;&gt;"", AH981=""), "Missing 3rd Comment Dislikes", "Valid"
)))))))))))))))))))))))))))))))))</f>
        <v>Unused</v>
      </c>
      <c r="C979" s="246"/>
      <c r="D979" s="262" t="s">
        <v>1550</v>
      </c>
      <c r="E979" s="263"/>
      <c r="F979" s="246"/>
      <c r="G979" s="246"/>
      <c r="H979" s="249"/>
      <c r="I979" s="263"/>
      <c r="J979" s="246"/>
      <c r="K979" s="246"/>
      <c r="L979" s="249"/>
      <c r="M979" s="265"/>
      <c r="N979" s="319"/>
      <c r="O979" s="320"/>
      <c r="P979" s="320"/>
      <c r="Q979" s="321"/>
      <c r="R979" s="322"/>
      <c r="S979" s="320"/>
      <c r="T979" s="320"/>
      <c r="U979" s="321"/>
      <c r="V979" s="322"/>
      <c r="W979" s="320"/>
      <c r="X979" s="320"/>
      <c r="Y979" s="323"/>
      <c r="Z979" s="271"/>
      <c r="AA979" s="249"/>
      <c r="AB979" s="265"/>
      <c r="AC979" s="246"/>
      <c r="AD979" s="246"/>
      <c r="AE979" s="246"/>
      <c r="AF979" s="249"/>
      <c r="AG979" s="274"/>
      <c r="AH979" s="327"/>
      <c r="AI979" s="56"/>
      <c r="AJ979" s="56"/>
      <c r="AK979" s="56"/>
      <c r="AL979" s="56"/>
      <c r="AM979" s="56"/>
      <c r="AN979" s="56"/>
      <c r="AO979" s="56"/>
      <c r="AP979" s="56"/>
      <c r="AQ979" s="56"/>
    </row>
    <row r="980" ht="22.5" customHeight="1">
      <c r="B980" s="277"/>
      <c r="D980" s="278"/>
      <c r="E980" s="277"/>
      <c r="H980" s="273"/>
      <c r="I980" s="277"/>
      <c r="L980" s="273"/>
      <c r="M980" s="277"/>
      <c r="N980" s="279"/>
      <c r="O980" s="280"/>
      <c r="P980" s="280"/>
      <c r="Q980" s="281"/>
      <c r="R980" s="282"/>
      <c r="S980" s="280"/>
      <c r="T980" s="280"/>
      <c r="U980" s="281"/>
      <c r="V980" s="282"/>
      <c r="W980" s="280"/>
      <c r="X980" s="280"/>
      <c r="Y980" s="283"/>
      <c r="Z980" s="284"/>
      <c r="AA980" s="273"/>
      <c r="AB980" s="272"/>
      <c r="AF980" s="273"/>
      <c r="AG980" s="285"/>
      <c r="AH980" s="325"/>
      <c r="AI980" s="56"/>
      <c r="AJ980" s="56"/>
      <c r="AK980" s="56"/>
      <c r="AL980" s="56"/>
      <c r="AM980" s="56"/>
      <c r="AN980" s="56"/>
      <c r="AO980" s="56"/>
      <c r="AP980" s="56"/>
      <c r="AQ980" s="56"/>
    </row>
    <row r="981" ht="22.5" customHeight="1">
      <c r="B981" s="253"/>
      <c r="C981" s="254"/>
      <c r="D981" s="287"/>
      <c r="E981" s="253"/>
      <c r="F981" s="254"/>
      <c r="G981" s="254"/>
      <c r="H981" s="256"/>
      <c r="I981" s="253"/>
      <c r="J981" s="254"/>
      <c r="K981" s="254"/>
      <c r="L981" s="256"/>
      <c r="M981" s="253"/>
      <c r="N981" s="288"/>
      <c r="O981" s="289"/>
      <c r="P981" s="289"/>
      <c r="Q981" s="290"/>
      <c r="R981" s="291"/>
      <c r="S981" s="289"/>
      <c r="T981" s="289"/>
      <c r="U981" s="290"/>
      <c r="V981" s="291"/>
      <c r="W981" s="289"/>
      <c r="X981" s="289"/>
      <c r="Y981" s="292"/>
      <c r="Z981" s="293"/>
      <c r="AA981" s="256"/>
      <c r="AB981" s="294"/>
      <c r="AC981" s="254"/>
      <c r="AD981" s="254"/>
      <c r="AE981" s="254"/>
      <c r="AF981" s="256"/>
      <c r="AG981" s="295"/>
      <c r="AH981" s="324"/>
      <c r="AI981" s="56"/>
      <c r="AJ981" s="56"/>
      <c r="AK981" s="56"/>
      <c r="AL981" s="56"/>
      <c r="AM981" s="56"/>
      <c r="AN981" s="56"/>
      <c r="AO981" s="56"/>
      <c r="AP981" s="56"/>
      <c r="AQ981" s="56"/>
    </row>
    <row r="982" ht="22.5" customHeight="1">
      <c r="B982" s="261" t="str">
        <f>IF(ISBLANK(D982), "Missing ID",
IF(CONCATENATE(E982:AG984)="", "Unused",
IF(AND(ISBLANK(E982), ISBLANK(I982)), "Missing Headline and Content",
IF(ISBLANK(M982), "Missing Is True",
IF(AND(M982&lt;&gt;"Yes", M982&lt;&gt;"No"), "Is True must be Yes or No",
IF(AND($AJ$3, NOT(ISBLANK(N982)), NOT(ISNUMBER(N982))), "Changes to Followers for Likes must be a Number",
IF(AND($AK$3, NOT(ISBLANK(O982)), NOT(ISNUMBER(O982))), "Changes to Followers for Disikes must be a Number",
IF(AND($AL$3, NOT(ISBLANK(P982)), NOT(ISNUMBER(P982))), "Changes to Followers for Shares must be a Number",
IF(AND($AM$3, NOT(ISBLANK(Q982)), NOT(ISNUMBER(Q982))), "Changes to Followers for Flags must be a Number",
IF(AND($AJ$3, NOT(ISBLANK(R982)), NOT(ISNUMBER(R982))), "Changes to Credibility for Likes must be a Number",
IF(AND($AK$3, NOT(ISBLANK(S982)), NOT(ISNUMBER(S982))), "Changes to Credibility for Disikes must be a Number",
IF(AND($AL$3, NOT(ISBLANK(T982)), NOT(ISNUMBER(T982))), "Changes to Credibility for Shares must be a Number",
IF(AND($AM$3, NOT(ISBLANK(U982)), NOT(ISNUMBER(U982))), "Changes to Credibility for Flags must be a Number",
IF(AND($AJ$3, NOT(ISBLANK(V982)), NOT(ISNUMBER(V982))), "Number of Likes must be a Number",
IF(AND($AK$3, NOT(ISBLANK(W982)), NOT(ISNUMBER(W982))), "Number of Disikes must be a Number",
IF(AND($AL$3, NOT(ISBLANK(X982)), NOT(ISNUMBER(X982))), "Number of Shares must be a Number",
IF(AND($AM$3, NOT(ISBLANK(Y982)), NOT(ISNUMBER(Y982))), "Number of Flags must be a Number",
IF(AND($AJ$3, NOT(ISBLANK(V982)), V982&lt;0), "Number of Likes cannot be Negative",
IF(AND($AK$3, NOT(ISBLANK(W982)), W982&lt;0), "Number of Disikes cannot be Negative",
IF(AND($AL$3, NOT(ISBLANK(X982)), X982&lt;0), "Number of Shares cannot be Negative",
IF(AND($AM$3, NOT(ISBLANK(Y982)), Y982&lt;0), "Number of Flags cannot be Negative",
IF(AND(CONCATENATE(Z982:AH982)&lt;&gt;"", Z982=""), "Missing 1st Comment Source Name",
IF(AND(CONCATENATE(Z982:AH982)&lt;&gt;"", AB982=""), "Missing 1st Comment Message",
IF(AND($AJ$3, CONCATENATE(Z982:AH982)&lt;&gt;"", AG982=""), "Missing 1st Comment Likes",
IF(AND($AK$3, CONCATENATE(Z982:AH982)&lt;&gt;"", AH982=""), "Missing 1st Comment Dislikes",
IF(AND(CONCATENATE(Z983:AH983)&lt;&gt;"", Z983=""), "Missing 2nd Comment Source Name",
IF(AND(CONCATENATE(Z983:AH983)&lt;&gt;"", AB983=""), "Missing 2nd Comment Message",
IF(AND($AJ$3, CONCATENATE(Z983:AH983)&lt;&gt;"", AG983=""), "Missing 2nd Comment Likes",
IF(AND($AK$3, CONCATENATE(Z983:AH983)&lt;&gt;"", AH983=""), "Missing 2nd Comment Dislikes",
IF(AND(CONCATENATE(Z984:AH984)&lt;&gt;"", Z984=""), "Missing 3rd Comment Source Name",
IF(AND(CONCATENATE(Z984:AH984)&lt;&gt;"", AB984=""), "Missing 3rd Comment Message",
IF(AND($AJ$3, CONCATENATE(Z984:AH984)&lt;&gt;"", AG984=""), "Missing 3rd Comment Likes",
IF(AND($AK$3, CONCATENATE(Z984:AH984)&lt;&gt;"", AH984=""), "Missing 3rd Comment Dislikes", "Valid"
)))))))))))))))))))))))))))))))))</f>
        <v>Unused</v>
      </c>
      <c r="C982" s="246"/>
      <c r="D982" s="297" t="s">
        <v>1551</v>
      </c>
      <c r="E982" s="298"/>
      <c r="F982" s="246"/>
      <c r="G982" s="246"/>
      <c r="H982" s="249"/>
      <c r="I982" s="298"/>
      <c r="J982" s="246"/>
      <c r="K982" s="246"/>
      <c r="L982" s="249"/>
      <c r="M982" s="300"/>
      <c r="N982" s="301"/>
      <c r="O982" s="302"/>
      <c r="P982" s="302"/>
      <c r="Q982" s="303"/>
      <c r="R982" s="304"/>
      <c r="S982" s="302"/>
      <c r="T982" s="302"/>
      <c r="U982" s="303"/>
      <c r="V982" s="304"/>
      <c r="W982" s="302"/>
      <c r="X982" s="302"/>
      <c r="Y982" s="305"/>
      <c r="Z982" s="306"/>
      <c r="AA982" s="249"/>
      <c r="AB982" s="300"/>
      <c r="AC982" s="246"/>
      <c r="AD982" s="246"/>
      <c r="AE982" s="246"/>
      <c r="AF982" s="249"/>
      <c r="AG982" s="307"/>
      <c r="AH982" s="326"/>
      <c r="AI982" s="56"/>
      <c r="AJ982" s="56"/>
      <c r="AK982" s="56"/>
      <c r="AL982" s="56"/>
      <c r="AM982" s="56"/>
      <c r="AN982" s="56"/>
      <c r="AO982" s="56"/>
      <c r="AP982" s="56"/>
      <c r="AQ982" s="56"/>
    </row>
    <row r="983" ht="22.5" customHeight="1">
      <c r="B983" s="277"/>
      <c r="D983" s="309"/>
      <c r="E983" s="277"/>
      <c r="H983" s="273"/>
      <c r="I983" s="277"/>
      <c r="L983" s="273"/>
      <c r="M983" s="277"/>
      <c r="N983" s="279"/>
      <c r="O983" s="280"/>
      <c r="P983" s="280"/>
      <c r="Q983" s="281"/>
      <c r="R983" s="282"/>
      <c r="S983" s="280"/>
      <c r="T983" s="280"/>
      <c r="U983" s="281"/>
      <c r="V983" s="282"/>
      <c r="W983" s="280"/>
      <c r="X983" s="280"/>
      <c r="Y983" s="283"/>
      <c r="Z983" s="310"/>
      <c r="AA983" s="273"/>
      <c r="AB983" s="311"/>
      <c r="AF983" s="273"/>
      <c r="AG983" s="312"/>
      <c r="AH983" s="313"/>
      <c r="AI983" s="56"/>
      <c r="AJ983" s="56"/>
      <c r="AK983" s="56"/>
      <c r="AL983" s="56"/>
      <c r="AM983" s="56"/>
      <c r="AN983" s="56"/>
      <c r="AO983" s="56"/>
      <c r="AP983" s="56"/>
      <c r="AQ983" s="56"/>
    </row>
    <row r="984" ht="22.5" customHeight="1">
      <c r="B984" s="253"/>
      <c r="C984" s="254"/>
      <c r="D984" s="314"/>
      <c r="E984" s="253"/>
      <c r="F984" s="254"/>
      <c r="G984" s="254"/>
      <c r="H984" s="256"/>
      <c r="I984" s="253"/>
      <c r="J984" s="254"/>
      <c r="K984" s="254"/>
      <c r="L984" s="256"/>
      <c r="M984" s="253"/>
      <c r="N984" s="288"/>
      <c r="O984" s="289"/>
      <c r="P984" s="289"/>
      <c r="Q984" s="290"/>
      <c r="R984" s="291"/>
      <c r="S984" s="289"/>
      <c r="T984" s="289"/>
      <c r="U984" s="290"/>
      <c r="V984" s="291"/>
      <c r="W984" s="289"/>
      <c r="X984" s="289"/>
      <c r="Y984" s="292"/>
      <c r="Z984" s="315"/>
      <c r="AA984" s="256"/>
      <c r="AB984" s="316"/>
      <c r="AC984" s="254"/>
      <c r="AD984" s="254"/>
      <c r="AE984" s="254"/>
      <c r="AF984" s="256"/>
      <c r="AG984" s="317"/>
      <c r="AH984" s="318"/>
      <c r="AI984" s="56"/>
      <c r="AJ984" s="56"/>
      <c r="AK984" s="56"/>
      <c r="AL984" s="56"/>
      <c r="AM984" s="56"/>
      <c r="AN984" s="56"/>
      <c r="AO984" s="56"/>
      <c r="AP984" s="56"/>
      <c r="AQ984" s="56"/>
    </row>
    <row r="985" ht="22.5" customHeight="1">
      <c r="B985" s="261" t="str">
        <f>IF(ISBLANK(D985), "Missing ID",
IF(CONCATENATE(E985:AG987)="", "Unused",
IF(AND(ISBLANK(E985), ISBLANK(I985)), "Missing Headline and Content",
IF(ISBLANK(M985), "Missing Is True",
IF(AND(M985&lt;&gt;"Yes", M985&lt;&gt;"No"), "Is True must be Yes or No",
IF(AND($AJ$3, NOT(ISBLANK(N985)), NOT(ISNUMBER(N985))), "Changes to Followers for Likes must be a Number",
IF(AND($AK$3, NOT(ISBLANK(O985)), NOT(ISNUMBER(O985))), "Changes to Followers for Disikes must be a Number",
IF(AND($AL$3, NOT(ISBLANK(P985)), NOT(ISNUMBER(P985))), "Changes to Followers for Shares must be a Number",
IF(AND($AM$3, NOT(ISBLANK(Q985)), NOT(ISNUMBER(Q985))), "Changes to Followers for Flags must be a Number",
IF(AND($AJ$3, NOT(ISBLANK(R985)), NOT(ISNUMBER(R985))), "Changes to Credibility for Likes must be a Number",
IF(AND($AK$3, NOT(ISBLANK(S985)), NOT(ISNUMBER(S985))), "Changes to Credibility for Disikes must be a Number",
IF(AND($AL$3, NOT(ISBLANK(T985)), NOT(ISNUMBER(T985))), "Changes to Credibility for Shares must be a Number",
IF(AND($AM$3, NOT(ISBLANK(U985)), NOT(ISNUMBER(U985))), "Changes to Credibility for Flags must be a Number",
IF(AND($AJ$3, NOT(ISBLANK(V985)), NOT(ISNUMBER(V985))), "Number of Likes must be a Number",
IF(AND($AK$3, NOT(ISBLANK(W985)), NOT(ISNUMBER(W985))), "Number of Disikes must be a Number",
IF(AND($AL$3, NOT(ISBLANK(X985)), NOT(ISNUMBER(X985))), "Number of Shares must be a Number",
IF(AND($AM$3, NOT(ISBLANK(Y985)), NOT(ISNUMBER(Y985))), "Number of Flags must be a Number",
IF(AND($AJ$3, NOT(ISBLANK(V985)), V985&lt;0), "Number of Likes cannot be Negative",
IF(AND($AK$3, NOT(ISBLANK(W985)), W985&lt;0), "Number of Disikes cannot be Negative",
IF(AND($AL$3, NOT(ISBLANK(X985)), X985&lt;0), "Number of Shares cannot be Negative",
IF(AND($AM$3, NOT(ISBLANK(Y985)), Y985&lt;0), "Number of Flags cannot be Negative",
IF(AND(CONCATENATE(Z985:AH985)&lt;&gt;"", Z985=""), "Missing 1st Comment Source Name",
IF(AND(CONCATENATE(Z985:AH985)&lt;&gt;"", AB985=""), "Missing 1st Comment Message",
IF(AND($AJ$3, CONCATENATE(Z985:AH985)&lt;&gt;"", AG985=""), "Missing 1st Comment Likes",
IF(AND($AK$3, CONCATENATE(Z985:AH985)&lt;&gt;"", AH985=""), "Missing 1st Comment Dislikes",
IF(AND(CONCATENATE(Z986:AH986)&lt;&gt;"", Z986=""), "Missing 2nd Comment Source Name",
IF(AND(CONCATENATE(Z986:AH986)&lt;&gt;"", AB986=""), "Missing 2nd Comment Message",
IF(AND($AJ$3, CONCATENATE(Z986:AH986)&lt;&gt;"", AG986=""), "Missing 2nd Comment Likes",
IF(AND($AK$3, CONCATENATE(Z986:AH986)&lt;&gt;"", AH986=""), "Missing 2nd Comment Dislikes",
IF(AND(CONCATENATE(Z987:AH987)&lt;&gt;"", Z987=""), "Missing 3rd Comment Source Name",
IF(AND(CONCATENATE(Z987:AH987)&lt;&gt;"", AB987=""), "Missing 3rd Comment Message",
IF(AND($AJ$3, CONCATENATE(Z987:AH987)&lt;&gt;"", AG987=""), "Missing 3rd Comment Likes",
IF(AND($AK$3, CONCATENATE(Z987:AH987)&lt;&gt;"", AH987=""), "Missing 3rd Comment Dislikes", "Valid"
)))))))))))))))))))))))))))))))))</f>
        <v>Unused</v>
      </c>
      <c r="C985" s="246"/>
      <c r="D985" s="262" t="s">
        <v>1552</v>
      </c>
      <c r="E985" s="263"/>
      <c r="F985" s="246"/>
      <c r="G985" s="246"/>
      <c r="H985" s="249"/>
      <c r="I985" s="263"/>
      <c r="J985" s="246"/>
      <c r="K985" s="246"/>
      <c r="L985" s="249"/>
      <c r="M985" s="265"/>
      <c r="N985" s="319"/>
      <c r="O985" s="320"/>
      <c r="P985" s="320"/>
      <c r="Q985" s="321"/>
      <c r="R985" s="322"/>
      <c r="S985" s="320"/>
      <c r="T985" s="320"/>
      <c r="U985" s="321"/>
      <c r="V985" s="322"/>
      <c r="W985" s="320"/>
      <c r="X985" s="320"/>
      <c r="Y985" s="323"/>
      <c r="Z985" s="271"/>
      <c r="AA985" s="249"/>
      <c r="AB985" s="265"/>
      <c r="AC985" s="246"/>
      <c r="AD985" s="246"/>
      <c r="AE985" s="246"/>
      <c r="AF985" s="249"/>
      <c r="AG985" s="274"/>
      <c r="AH985" s="327"/>
      <c r="AI985" s="56"/>
      <c r="AJ985" s="56"/>
      <c r="AK985" s="56"/>
      <c r="AL985" s="56"/>
      <c r="AM985" s="56"/>
      <c r="AN985" s="56"/>
      <c r="AO985" s="56"/>
      <c r="AP985" s="56"/>
      <c r="AQ985" s="56"/>
    </row>
    <row r="986" ht="22.5" customHeight="1">
      <c r="B986" s="277"/>
      <c r="D986" s="278"/>
      <c r="E986" s="277"/>
      <c r="H986" s="273"/>
      <c r="I986" s="277"/>
      <c r="L986" s="273"/>
      <c r="M986" s="277"/>
      <c r="N986" s="279"/>
      <c r="O986" s="280"/>
      <c r="P986" s="280"/>
      <c r="Q986" s="281"/>
      <c r="R986" s="282"/>
      <c r="S986" s="280"/>
      <c r="T986" s="280"/>
      <c r="U986" s="281"/>
      <c r="V986" s="282"/>
      <c r="W986" s="280"/>
      <c r="X986" s="280"/>
      <c r="Y986" s="283"/>
      <c r="Z986" s="284"/>
      <c r="AA986" s="273"/>
      <c r="AB986" s="272"/>
      <c r="AF986" s="273"/>
      <c r="AG986" s="285"/>
      <c r="AH986" s="325"/>
      <c r="AI986" s="56"/>
      <c r="AJ986" s="56"/>
      <c r="AK986" s="56"/>
      <c r="AL986" s="56"/>
      <c r="AM986" s="56"/>
      <c r="AN986" s="56"/>
      <c r="AO986" s="56"/>
      <c r="AP986" s="56"/>
      <c r="AQ986" s="56"/>
    </row>
    <row r="987" ht="22.5" customHeight="1">
      <c r="B987" s="253"/>
      <c r="C987" s="254"/>
      <c r="D987" s="287"/>
      <c r="E987" s="253"/>
      <c r="F987" s="254"/>
      <c r="G987" s="254"/>
      <c r="H987" s="256"/>
      <c r="I987" s="253"/>
      <c r="J987" s="254"/>
      <c r="K987" s="254"/>
      <c r="L987" s="256"/>
      <c r="M987" s="253"/>
      <c r="N987" s="288"/>
      <c r="O987" s="289"/>
      <c r="P987" s="289"/>
      <c r="Q987" s="290"/>
      <c r="R987" s="291"/>
      <c r="S987" s="289"/>
      <c r="T987" s="289"/>
      <c r="U987" s="290"/>
      <c r="V987" s="291"/>
      <c r="W987" s="289"/>
      <c r="X987" s="289"/>
      <c r="Y987" s="292"/>
      <c r="Z987" s="293"/>
      <c r="AA987" s="256"/>
      <c r="AB987" s="294"/>
      <c r="AC987" s="254"/>
      <c r="AD987" s="254"/>
      <c r="AE987" s="254"/>
      <c r="AF987" s="256"/>
      <c r="AG987" s="295"/>
      <c r="AH987" s="324"/>
      <c r="AI987" s="56"/>
      <c r="AJ987" s="56"/>
      <c r="AK987" s="56"/>
      <c r="AL987" s="56"/>
      <c r="AM987" s="56"/>
      <c r="AN987" s="56"/>
      <c r="AO987" s="56"/>
      <c r="AP987" s="56"/>
      <c r="AQ987" s="56"/>
    </row>
    <row r="988" ht="22.5" customHeight="1">
      <c r="B988" s="261" t="str">
        <f>IF(ISBLANK(D988), "Missing ID",
IF(CONCATENATE(E988:AG990)="", "Unused",
IF(AND(ISBLANK(E988), ISBLANK(I988)), "Missing Headline and Content",
IF(ISBLANK(M988), "Missing Is True",
IF(AND(M988&lt;&gt;"Yes", M988&lt;&gt;"No"), "Is True must be Yes or No",
IF(AND($AJ$3, NOT(ISBLANK(N988)), NOT(ISNUMBER(N988))), "Changes to Followers for Likes must be a Number",
IF(AND($AK$3, NOT(ISBLANK(O988)), NOT(ISNUMBER(O988))), "Changes to Followers for Disikes must be a Number",
IF(AND($AL$3, NOT(ISBLANK(P988)), NOT(ISNUMBER(P988))), "Changes to Followers for Shares must be a Number",
IF(AND($AM$3, NOT(ISBLANK(Q988)), NOT(ISNUMBER(Q988))), "Changes to Followers for Flags must be a Number",
IF(AND($AJ$3, NOT(ISBLANK(R988)), NOT(ISNUMBER(R988))), "Changes to Credibility for Likes must be a Number",
IF(AND($AK$3, NOT(ISBLANK(S988)), NOT(ISNUMBER(S988))), "Changes to Credibility for Disikes must be a Number",
IF(AND($AL$3, NOT(ISBLANK(T988)), NOT(ISNUMBER(T988))), "Changes to Credibility for Shares must be a Number",
IF(AND($AM$3, NOT(ISBLANK(U988)), NOT(ISNUMBER(U988))), "Changes to Credibility for Flags must be a Number",
IF(AND($AJ$3, NOT(ISBLANK(V988)), NOT(ISNUMBER(V988))), "Number of Likes must be a Number",
IF(AND($AK$3, NOT(ISBLANK(W988)), NOT(ISNUMBER(W988))), "Number of Disikes must be a Number",
IF(AND($AL$3, NOT(ISBLANK(X988)), NOT(ISNUMBER(X988))), "Number of Shares must be a Number",
IF(AND($AM$3, NOT(ISBLANK(Y988)), NOT(ISNUMBER(Y988))), "Number of Flags must be a Number",
IF(AND($AJ$3, NOT(ISBLANK(V988)), V988&lt;0), "Number of Likes cannot be Negative",
IF(AND($AK$3, NOT(ISBLANK(W988)), W988&lt;0), "Number of Disikes cannot be Negative",
IF(AND($AL$3, NOT(ISBLANK(X988)), X988&lt;0), "Number of Shares cannot be Negative",
IF(AND($AM$3, NOT(ISBLANK(Y988)), Y988&lt;0), "Number of Flags cannot be Negative",
IF(AND(CONCATENATE(Z988:AH988)&lt;&gt;"", Z988=""), "Missing 1st Comment Source Name",
IF(AND(CONCATENATE(Z988:AH988)&lt;&gt;"", AB988=""), "Missing 1st Comment Message",
IF(AND($AJ$3, CONCATENATE(Z988:AH988)&lt;&gt;"", AG988=""), "Missing 1st Comment Likes",
IF(AND($AK$3, CONCATENATE(Z988:AH988)&lt;&gt;"", AH988=""), "Missing 1st Comment Dislikes",
IF(AND(CONCATENATE(Z989:AH989)&lt;&gt;"", Z989=""), "Missing 2nd Comment Source Name",
IF(AND(CONCATENATE(Z989:AH989)&lt;&gt;"", AB989=""), "Missing 2nd Comment Message",
IF(AND($AJ$3, CONCATENATE(Z989:AH989)&lt;&gt;"", AG989=""), "Missing 2nd Comment Likes",
IF(AND($AK$3, CONCATENATE(Z989:AH989)&lt;&gt;"", AH989=""), "Missing 2nd Comment Dislikes",
IF(AND(CONCATENATE(Z990:AH990)&lt;&gt;"", Z990=""), "Missing 3rd Comment Source Name",
IF(AND(CONCATENATE(Z990:AH990)&lt;&gt;"", AB990=""), "Missing 3rd Comment Message",
IF(AND($AJ$3, CONCATENATE(Z990:AH990)&lt;&gt;"", AG990=""), "Missing 3rd Comment Likes",
IF(AND($AK$3, CONCATENATE(Z990:AH990)&lt;&gt;"", AH990=""), "Missing 3rd Comment Dislikes", "Valid"
)))))))))))))))))))))))))))))))))</f>
        <v>Unused</v>
      </c>
      <c r="C988" s="246"/>
      <c r="D988" s="297" t="s">
        <v>1553</v>
      </c>
      <c r="E988" s="298"/>
      <c r="F988" s="246"/>
      <c r="G988" s="246"/>
      <c r="H988" s="249"/>
      <c r="I988" s="298"/>
      <c r="J988" s="246"/>
      <c r="K988" s="246"/>
      <c r="L988" s="249"/>
      <c r="M988" s="300"/>
      <c r="N988" s="301"/>
      <c r="O988" s="302"/>
      <c r="P988" s="302"/>
      <c r="Q988" s="303"/>
      <c r="R988" s="304"/>
      <c r="S988" s="302"/>
      <c r="T988" s="302"/>
      <c r="U988" s="303"/>
      <c r="V988" s="304"/>
      <c r="W988" s="302"/>
      <c r="X988" s="302"/>
      <c r="Y988" s="305"/>
      <c r="Z988" s="306"/>
      <c r="AA988" s="249"/>
      <c r="AB988" s="300"/>
      <c r="AC988" s="246"/>
      <c r="AD988" s="246"/>
      <c r="AE988" s="246"/>
      <c r="AF988" s="249"/>
      <c r="AG988" s="307"/>
      <c r="AH988" s="326"/>
      <c r="AI988" s="56"/>
      <c r="AJ988" s="56"/>
      <c r="AK988" s="56"/>
      <c r="AL988" s="56"/>
      <c r="AM988" s="56"/>
      <c r="AN988" s="56"/>
      <c r="AO988" s="56"/>
      <c r="AP988" s="56"/>
      <c r="AQ988" s="56"/>
    </row>
    <row r="989" ht="22.5" customHeight="1">
      <c r="B989" s="277"/>
      <c r="D989" s="309"/>
      <c r="E989" s="277"/>
      <c r="H989" s="273"/>
      <c r="I989" s="277"/>
      <c r="L989" s="273"/>
      <c r="M989" s="277"/>
      <c r="N989" s="279"/>
      <c r="O989" s="280"/>
      <c r="P989" s="280"/>
      <c r="Q989" s="281"/>
      <c r="R989" s="282"/>
      <c r="S989" s="280"/>
      <c r="T989" s="280"/>
      <c r="U989" s="281"/>
      <c r="V989" s="282"/>
      <c r="W989" s="280"/>
      <c r="X989" s="280"/>
      <c r="Y989" s="283"/>
      <c r="Z989" s="310"/>
      <c r="AA989" s="273"/>
      <c r="AB989" s="311"/>
      <c r="AF989" s="273"/>
      <c r="AG989" s="312"/>
      <c r="AH989" s="313"/>
      <c r="AI989" s="56"/>
      <c r="AJ989" s="56"/>
      <c r="AK989" s="56"/>
      <c r="AL989" s="56"/>
      <c r="AM989" s="56"/>
      <c r="AN989" s="56"/>
      <c r="AO989" s="56"/>
      <c r="AP989" s="56"/>
      <c r="AQ989" s="56"/>
    </row>
    <row r="990" ht="22.5" customHeight="1">
      <c r="B990" s="253"/>
      <c r="C990" s="254"/>
      <c r="D990" s="314"/>
      <c r="E990" s="253"/>
      <c r="F990" s="254"/>
      <c r="G990" s="254"/>
      <c r="H990" s="256"/>
      <c r="I990" s="253"/>
      <c r="J990" s="254"/>
      <c r="K990" s="254"/>
      <c r="L990" s="256"/>
      <c r="M990" s="253"/>
      <c r="N990" s="288"/>
      <c r="O990" s="289"/>
      <c r="P990" s="289"/>
      <c r="Q990" s="290"/>
      <c r="R990" s="291"/>
      <c r="S990" s="289"/>
      <c r="T990" s="289"/>
      <c r="U990" s="290"/>
      <c r="V990" s="291"/>
      <c r="W990" s="289"/>
      <c r="X990" s="289"/>
      <c r="Y990" s="292"/>
      <c r="Z990" s="315"/>
      <c r="AA990" s="256"/>
      <c r="AB990" s="316"/>
      <c r="AC990" s="254"/>
      <c r="AD990" s="254"/>
      <c r="AE990" s="254"/>
      <c r="AF990" s="256"/>
      <c r="AG990" s="317"/>
      <c r="AH990" s="318"/>
      <c r="AI990" s="56"/>
      <c r="AJ990" s="56"/>
      <c r="AK990" s="56"/>
      <c r="AL990" s="56"/>
      <c r="AM990" s="56"/>
      <c r="AN990" s="56"/>
      <c r="AO990" s="56"/>
      <c r="AP990" s="56"/>
      <c r="AQ990" s="56"/>
    </row>
    <row r="991" ht="22.5" customHeight="1">
      <c r="B991" s="261" t="str">
        <f>IF(ISBLANK(D991), "Missing ID",
IF(CONCATENATE(E991:AG993)="", "Unused",
IF(AND(ISBLANK(E991), ISBLANK(I991)), "Missing Headline and Content",
IF(ISBLANK(M991), "Missing Is True",
IF(AND(M991&lt;&gt;"Yes", M991&lt;&gt;"No"), "Is True must be Yes or No",
IF(AND($AJ$3, NOT(ISBLANK(N991)), NOT(ISNUMBER(N991))), "Changes to Followers for Likes must be a Number",
IF(AND($AK$3, NOT(ISBLANK(O991)), NOT(ISNUMBER(O991))), "Changes to Followers for Disikes must be a Number",
IF(AND($AL$3, NOT(ISBLANK(P991)), NOT(ISNUMBER(P991))), "Changes to Followers for Shares must be a Number",
IF(AND($AM$3, NOT(ISBLANK(Q991)), NOT(ISNUMBER(Q991))), "Changes to Followers for Flags must be a Number",
IF(AND($AJ$3, NOT(ISBLANK(R991)), NOT(ISNUMBER(R991))), "Changes to Credibility for Likes must be a Number",
IF(AND($AK$3, NOT(ISBLANK(S991)), NOT(ISNUMBER(S991))), "Changes to Credibility for Disikes must be a Number",
IF(AND($AL$3, NOT(ISBLANK(T991)), NOT(ISNUMBER(T991))), "Changes to Credibility for Shares must be a Number",
IF(AND($AM$3, NOT(ISBLANK(U991)), NOT(ISNUMBER(U991))), "Changes to Credibility for Flags must be a Number",
IF(AND($AJ$3, NOT(ISBLANK(V991)), NOT(ISNUMBER(V991))), "Number of Likes must be a Number",
IF(AND($AK$3, NOT(ISBLANK(W991)), NOT(ISNUMBER(W991))), "Number of Disikes must be a Number",
IF(AND($AL$3, NOT(ISBLANK(X991)), NOT(ISNUMBER(X991))), "Number of Shares must be a Number",
IF(AND($AM$3, NOT(ISBLANK(Y991)), NOT(ISNUMBER(Y991))), "Number of Flags must be a Number",
IF(AND($AJ$3, NOT(ISBLANK(V991)), V991&lt;0), "Number of Likes cannot be Negative",
IF(AND($AK$3, NOT(ISBLANK(W991)), W991&lt;0), "Number of Disikes cannot be Negative",
IF(AND($AL$3, NOT(ISBLANK(X991)), X991&lt;0), "Number of Shares cannot be Negative",
IF(AND($AM$3, NOT(ISBLANK(Y991)), Y991&lt;0), "Number of Flags cannot be Negative",
IF(AND(CONCATENATE(Z991:AH991)&lt;&gt;"", Z991=""), "Missing 1st Comment Source Name",
IF(AND(CONCATENATE(Z991:AH991)&lt;&gt;"", AB991=""), "Missing 1st Comment Message",
IF(AND($AJ$3, CONCATENATE(Z991:AH991)&lt;&gt;"", AG991=""), "Missing 1st Comment Likes",
IF(AND($AK$3, CONCATENATE(Z991:AH991)&lt;&gt;"", AH991=""), "Missing 1st Comment Dislikes",
IF(AND(CONCATENATE(Z992:AH992)&lt;&gt;"", Z992=""), "Missing 2nd Comment Source Name",
IF(AND(CONCATENATE(Z992:AH992)&lt;&gt;"", AB992=""), "Missing 2nd Comment Message",
IF(AND($AJ$3, CONCATENATE(Z992:AH992)&lt;&gt;"", AG992=""), "Missing 2nd Comment Likes",
IF(AND($AK$3, CONCATENATE(Z992:AH992)&lt;&gt;"", AH992=""), "Missing 2nd Comment Dislikes",
IF(AND(CONCATENATE(Z993:AH993)&lt;&gt;"", Z993=""), "Missing 3rd Comment Source Name",
IF(AND(CONCATENATE(Z993:AH993)&lt;&gt;"", AB993=""), "Missing 3rd Comment Message",
IF(AND($AJ$3, CONCATENATE(Z993:AH993)&lt;&gt;"", AG993=""), "Missing 3rd Comment Likes",
IF(AND($AK$3, CONCATENATE(Z993:AH993)&lt;&gt;"", AH993=""), "Missing 3rd Comment Dislikes", "Valid"
)))))))))))))))))))))))))))))))))</f>
        <v>Unused</v>
      </c>
      <c r="C991" s="246"/>
      <c r="D991" s="262" t="s">
        <v>1554</v>
      </c>
      <c r="E991" s="263"/>
      <c r="F991" s="246"/>
      <c r="G991" s="246"/>
      <c r="H991" s="249"/>
      <c r="I991" s="263"/>
      <c r="J991" s="246"/>
      <c r="K991" s="246"/>
      <c r="L991" s="249"/>
      <c r="M991" s="265"/>
      <c r="N991" s="319"/>
      <c r="O991" s="320"/>
      <c r="P991" s="320"/>
      <c r="Q991" s="321"/>
      <c r="R991" s="322"/>
      <c r="S991" s="320"/>
      <c r="T991" s="320"/>
      <c r="U991" s="321"/>
      <c r="V991" s="322"/>
      <c r="W991" s="320"/>
      <c r="X991" s="320"/>
      <c r="Y991" s="323"/>
      <c r="Z991" s="271"/>
      <c r="AA991" s="249"/>
      <c r="AB991" s="265"/>
      <c r="AC991" s="246"/>
      <c r="AD991" s="246"/>
      <c r="AE991" s="246"/>
      <c r="AF991" s="249"/>
      <c r="AG991" s="274"/>
      <c r="AH991" s="327"/>
      <c r="AI991" s="56"/>
      <c r="AJ991" s="56"/>
      <c r="AK991" s="56"/>
      <c r="AL991" s="56"/>
      <c r="AM991" s="56"/>
      <c r="AN991" s="56"/>
      <c r="AO991" s="56"/>
      <c r="AP991" s="56"/>
      <c r="AQ991" s="56"/>
    </row>
    <row r="992" ht="22.5" customHeight="1">
      <c r="B992" s="277"/>
      <c r="D992" s="278"/>
      <c r="E992" s="277"/>
      <c r="H992" s="273"/>
      <c r="I992" s="277"/>
      <c r="L992" s="273"/>
      <c r="M992" s="277"/>
      <c r="N992" s="279"/>
      <c r="O992" s="280"/>
      <c r="P992" s="280"/>
      <c r="Q992" s="281"/>
      <c r="R992" s="282"/>
      <c r="S992" s="280"/>
      <c r="T992" s="280"/>
      <c r="U992" s="281"/>
      <c r="V992" s="282"/>
      <c r="W992" s="280"/>
      <c r="X992" s="280"/>
      <c r="Y992" s="283"/>
      <c r="Z992" s="284"/>
      <c r="AA992" s="273"/>
      <c r="AB992" s="272"/>
      <c r="AF992" s="273"/>
      <c r="AG992" s="285"/>
      <c r="AH992" s="325"/>
      <c r="AI992" s="56"/>
      <c r="AJ992" s="56"/>
      <c r="AK992" s="56"/>
      <c r="AL992" s="56"/>
      <c r="AM992" s="56"/>
      <c r="AN992" s="56"/>
      <c r="AO992" s="56"/>
      <c r="AP992" s="56"/>
      <c r="AQ992" s="56"/>
    </row>
    <row r="993" ht="22.5" customHeight="1">
      <c r="B993" s="253"/>
      <c r="C993" s="254"/>
      <c r="D993" s="287"/>
      <c r="E993" s="253"/>
      <c r="F993" s="254"/>
      <c r="G993" s="254"/>
      <c r="H993" s="256"/>
      <c r="I993" s="253"/>
      <c r="J993" s="254"/>
      <c r="K993" s="254"/>
      <c r="L993" s="256"/>
      <c r="M993" s="253"/>
      <c r="N993" s="288"/>
      <c r="O993" s="289"/>
      <c r="P993" s="289"/>
      <c r="Q993" s="290"/>
      <c r="R993" s="291"/>
      <c r="S993" s="289"/>
      <c r="T993" s="289"/>
      <c r="U993" s="290"/>
      <c r="V993" s="291"/>
      <c r="W993" s="289"/>
      <c r="X993" s="289"/>
      <c r="Y993" s="292"/>
      <c r="Z993" s="293"/>
      <c r="AA993" s="256"/>
      <c r="AB993" s="294"/>
      <c r="AC993" s="254"/>
      <c r="AD993" s="254"/>
      <c r="AE993" s="254"/>
      <c r="AF993" s="256"/>
      <c r="AG993" s="295"/>
      <c r="AH993" s="324"/>
      <c r="AI993" s="56"/>
      <c r="AJ993" s="56"/>
      <c r="AK993" s="56"/>
      <c r="AL993" s="56"/>
      <c r="AM993" s="56"/>
      <c r="AN993" s="56"/>
      <c r="AO993" s="56"/>
      <c r="AP993" s="56"/>
      <c r="AQ993" s="56"/>
    </row>
    <row r="994" ht="22.5" customHeight="1">
      <c r="B994" s="261" t="str">
        <f>IF(ISBLANK(D994), "Missing ID",
IF(CONCATENATE(E994:AG996)="", "Unused",
IF(AND(ISBLANK(E994), ISBLANK(I994)), "Missing Headline and Content",
IF(ISBLANK(M994), "Missing Is True",
IF(AND(M994&lt;&gt;"Yes", M994&lt;&gt;"No"), "Is True must be Yes or No",
IF(AND($AJ$3, NOT(ISBLANK(N994)), NOT(ISNUMBER(N994))), "Changes to Followers for Likes must be a Number",
IF(AND($AK$3, NOT(ISBLANK(O994)), NOT(ISNUMBER(O994))), "Changes to Followers for Disikes must be a Number",
IF(AND($AL$3, NOT(ISBLANK(P994)), NOT(ISNUMBER(P994))), "Changes to Followers for Shares must be a Number",
IF(AND($AM$3, NOT(ISBLANK(Q994)), NOT(ISNUMBER(Q994))), "Changes to Followers for Flags must be a Number",
IF(AND($AJ$3, NOT(ISBLANK(R994)), NOT(ISNUMBER(R994))), "Changes to Credibility for Likes must be a Number",
IF(AND($AK$3, NOT(ISBLANK(S994)), NOT(ISNUMBER(S994))), "Changes to Credibility for Disikes must be a Number",
IF(AND($AL$3, NOT(ISBLANK(T994)), NOT(ISNUMBER(T994))), "Changes to Credibility for Shares must be a Number",
IF(AND($AM$3, NOT(ISBLANK(U994)), NOT(ISNUMBER(U994))), "Changes to Credibility for Flags must be a Number",
IF(AND($AJ$3, NOT(ISBLANK(V994)), NOT(ISNUMBER(V994))), "Number of Likes must be a Number",
IF(AND($AK$3, NOT(ISBLANK(W994)), NOT(ISNUMBER(W994))), "Number of Disikes must be a Number",
IF(AND($AL$3, NOT(ISBLANK(X994)), NOT(ISNUMBER(X994))), "Number of Shares must be a Number",
IF(AND($AM$3, NOT(ISBLANK(Y994)), NOT(ISNUMBER(Y994))), "Number of Flags must be a Number",
IF(AND($AJ$3, NOT(ISBLANK(V994)), V994&lt;0), "Number of Likes cannot be Negative",
IF(AND($AK$3, NOT(ISBLANK(W994)), W994&lt;0), "Number of Disikes cannot be Negative",
IF(AND($AL$3, NOT(ISBLANK(X994)), X994&lt;0), "Number of Shares cannot be Negative",
IF(AND($AM$3, NOT(ISBLANK(Y994)), Y994&lt;0), "Number of Flags cannot be Negative",
IF(AND(CONCATENATE(Z994:AH994)&lt;&gt;"", Z994=""), "Missing 1st Comment Source Name",
IF(AND(CONCATENATE(Z994:AH994)&lt;&gt;"", AB994=""), "Missing 1st Comment Message",
IF(AND($AJ$3, CONCATENATE(Z994:AH994)&lt;&gt;"", AG994=""), "Missing 1st Comment Likes",
IF(AND($AK$3, CONCATENATE(Z994:AH994)&lt;&gt;"", AH994=""), "Missing 1st Comment Dislikes",
IF(AND(CONCATENATE(Z995:AH995)&lt;&gt;"", Z995=""), "Missing 2nd Comment Source Name",
IF(AND(CONCATENATE(Z995:AH995)&lt;&gt;"", AB995=""), "Missing 2nd Comment Message",
IF(AND($AJ$3, CONCATENATE(Z995:AH995)&lt;&gt;"", AG995=""), "Missing 2nd Comment Likes",
IF(AND($AK$3, CONCATENATE(Z995:AH995)&lt;&gt;"", AH995=""), "Missing 2nd Comment Dislikes",
IF(AND(CONCATENATE(Z996:AH996)&lt;&gt;"", Z996=""), "Missing 3rd Comment Source Name",
IF(AND(CONCATENATE(Z996:AH996)&lt;&gt;"", AB996=""), "Missing 3rd Comment Message",
IF(AND($AJ$3, CONCATENATE(Z996:AH996)&lt;&gt;"", AG996=""), "Missing 3rd Comment Likes",
IF(AND($AK$3, CONCATENATE(Z996:AH996)&lt;&gt;"", AH996=""), "Missing 3rd Comment Dislikes", "Valid"
)))))))))))))))))))))))))))))))))</f>
        <v>Unused</v>
      </c>
      <c r="C994" s="246"/>
      <c r="D994" s="297" t="s">
        <v>1555</v>
      </c>
      <c r="E994" s="298"/>
      <c r="F994" s="246"/>
      <c r="G994" s="246"/>
      <c r="H994" s="249"/>
      <c r="I994" s="298"/>
      <c r="J994" s="246"/>
      <c r="K994" s="246"/>
      <c r="L994" s="249"/>
      <c r="M994" s="300"/>
      <c r="N994" s="301"/>
      <c r="O994" s="302"/>
      <c r="P994" s="302"/>
      <c r="Q994" s="303"/>
      <c r="R994" s="304"/>
      <c r="S994" s="302"/>
      <c r="T994" s="302"/>
      <c r="U994" s="303"/>
      <c r="V994" s="304"/>
      <c r="W994" s="302"/>
      <c r="X994" s="302"/>
      <c r="Y994" s="305"/>
      <c r="Z994" s="306"/>
      <c r="AA994" s="249"/>
      <c r="AB994" s="300"/>
      <c r="AC994" s="246"/>
      <c r="AD994" s="246"/>
      <c r="AE994" s="246"/>
      <c r="AF994" s="249"/>
      <c r="AG994" s="307"/>
      <c r="AH994" s="326"/>
      <c r="AI994" s="56"/>
      <c r="AJ994" s="56"/>
      <c r="AK994" s="56"/>
      <c r="AL994" s="56"/>
      <c r="AM994" s="56"/>
      <c r="AN994" s="56"/>
      <c r="AO994" s="56"/>
      <c r="AP994" s="56"/>
      <c r="AQ994" s="56"/>
    </row>
    <row r="995" ht="22.5" customHeight="1">
      <c r="B995" s="277"/>
      <c r="D995" s="309"/>
      <c r="E995" s="277"/>
      <c r="H995" s="273"/>
      <c r="I995" s="277"/>
      <c r="L995" s="273"/>
      <c r="M995" s="277"/>
      <c r="N995" s="279"/>
      <c r="O995" s="280"/>
      <c r="P995" s="280"/>
      <c r="Q995" s="281"/>
      <c r="R995" s="282"/>
      <c r="S995" s="280"/>
      <c r="T995" s="280"/>
      <c r="U995" s="281"/>
      <c r="V995" s="282"/>
      <c r="W995" s="280"/>
      <c r="X995" s="280"/>
      <c r="Y995" s="283"/>
      <c r="Z995" s="310"/>
      <c r="AA995" s="273"/>
      <c r="AB995" s="311"/>
      <c r="AF995" s="273"/>
      <c r="AG995" s="312"/>
      <c r="AH995" s="313"/>
      <c r="AI995" s="56"/>
      <c r="AJ995" s="56"/>
      <c r="AK995" s="56"/>
      <c r="AL995" s="56"/>
      <c r="AM995" s="56"/>
      <c r="AN995" s="56"/>
      <c r="AO995" s="56"/>
      <c r="AP995" s="56"/>
      <c r="AQ995" s="56"/>
    </row>
    <row r="996" ht="22.5" customHeight="1">
      <c r="B996" s="253"/>
      <c r="C996" s="254"/>
      <c r="D996" s="314"/>
      <c r="E996" s="253"/>
      <c r="F996" s="254"/>
      <c r="G996" s="254"/>
      <c r="H996" s="256"/>
      <c r="I996" s="253"/>
      <c r="J996" s="254"/>
      <c r="K996" s="254"/>
      <c r="L996" s="256"/>
      <c r="M996" s="253"/>
      <c r="N996" s="288"/>
      <c r="O996" s="289"/>
      <c r="P996" s="289"/>
      <c r="Q996" s="290"/>
      <c r="R996" s="291"/>
      <c r="S996" s="289"/>
      <c r="T996" s="289"/>
      <c r="U996" s="290"/>
      <c r="V996" s="291"/>
      <c r="W996" s="289"/>
      <c r="X996" s="289"/>
      <c r="Y996" s="292"/>
      <c r="Z996" s="315"/>
      <c r="AA996" s="256"/>
      <c r="AB996" s="316"/>
      <c r="AC996" s="254"/>
      <c r="AD996" s="254"/>
      <c r="AE996" s="254"/>
      <c r="AF996" s="256"/>
      <c r="AG996" s="317"/>
      <c r="AH996" s="318"/>
      <c r="AI996" s="56"/>
      <c r="AJ996" s="56"/>
      <c r="AK996" s="56"/>
      <c r="AL996" s="56"/>
      <c r="AM996" s="56"/>
      <c r="AN996" s="56"/>
      <c r="AO996" s="56"/>
      <c r="AP996" s="56"/>
      <c r="AQ996" s="56"/>
    </row>
    <row r="997" ht="22.5" customHeight="1">
      <c r="B997" s="261" t="str">
        <f>IF(ISBLANK(D997), "Missing ID",
IF(CONCATENATE(E997:AG999)="", "Unused",
IF(AND(ISBLANK(E997), ISBLANK(I997)), "Missing Headline and Content",
IF(ISBLANK(M997), "Missing Is True",
IF(AND(M997&lt;&gt;"Yes", M997&lt;&gt;"No"), "Is True must be Yes or No",
IF(AND($AJ$3, NOT(ISBLANK(N997)), NOT(ISNUMBER(N997))), "Changes to Followers for Likes must be a Number",
IF(AND($AK$3, NOT(ISBLANK(O997)), NOT(ISNUMBER(O997))), "Changes to Followers for Disikes must be a Number",
IF(AND($AL$3, NOT(ISBLANK(P997)), NOT(ISNUMBER(P997))), "Changes to Followers for Shares must be a Number",
IF(AND($AM$3, NOT(ISBLANK(Q997)), NOT(ISNUMBER(Q997))), "Changes to Followers for Flags must be a Number",
IF(AND($AJ$3, NOT(ISBLANK(R997)), NOT(ISNUMBER(R997))), "Changes to Credibility for Likes must be a Number",
IF(AND($AK$3, NOT(ISBLANK(S997)), NOT(ISNUMBER(S997))), "Changes to Credibility for Disikes must be a Number",
IF(AND($AL$3, NOT(ISBLANK(T997)), NOT(ISNUMBER(T997))), "Changes to Credibility for Shares must be a Number",
IF(AND($AM$3, NOT(ISBLANK(U997)), NOT(ISNUMBER(U997))), "Changes to Credibility for Flags must be a Number",
IF(AND($AJ$3, NOT(ISBLANK(V997)), NOT(ISNUMBER(V997))), "Number of Likes must be a Number",
IF(AND($AK$3, NOT(ISBLANK(W997)), NOT(ISNUMBER(W997))), "Number of Disikes must be a Number",
IF(AND($AL$3, NOT(ISBLANK(X997)), NOT(ISNUMBER(X997))), "Number of Shares must be a Number",
IF(AND($AM$3, NOT(ISBLANK(Y997)), NOT(ISNUMBER(Y997))), "Number of Flags must be a Number",
IF(AND($AJ$3, NOT(ISBLANK(V997)), V997&lt;0), "Number of Likes cannot be Negative",
IF(AND($AK$3, NOT(ISBLANK(W997)), W997&lt;0), "Number of Disikes cannot be Negative",
IF(AND($AL$3, NOT(ISBLANK(X997)), X997&lt;0), "Number of Shares cannot be Negative",
IF(AND($AM$3, NOT(ISBLANK(Y997)), Y997&lt;0), "Number of Flags cannot be Negative",
IF(AND(CONCATENATE(Z997:AH997)&lt;&gt;"", Z997=""), "Missing 1st Comment Source Name",
IF(AND(CONCATENATE(Z997:AH997)&lt;&gt;"", AB997=""), "Missing 1st Comment Message",
IF(AND($AJ$3, CONCATENATE(Z997:AH997)&lt;&gt;"", AG997=""), "Missing 1st Comment Likes",
IF(AND($AK$3, CONCATENATE(Z997:AH997)&lt;&gt;"", AH997=""), "Missing 1st Comment Dislikes",
IF(AND(CONCATENATE(Z998:AH998)&lt;&gt;"", Z998=""), "Missing 2nd Comment Source Name",
IF(AND(CONCATENATE(Z998:AH998)&lt;&gt;"", AB998=""), "Missing 2nd Comment Message",
IF(AND($AJ$3, CONCATENATE(Z998:AH998)&lt;&gt;"", AG998=""), "Missing 2nd Comment Likes",
IF(AND($AK$3, CONCATENATE(Z998:AH998)&lt;&gt;"", AH998=""), "Missing 2nd Comment Dislikes",
IF(AND(CONCATENATE(Z999:AH999)&lt;&gt;"", Z999=""), "Missing 3rd Comment Source Name",
IF(AND(CONCATENATE(Z999:AH999)&lt;&gt;"", AB999=""), "Missing 3rd Comment Message",
IF(AND($AJ$3, CONCATENATE(Z999:AH999)&lt;&gt;"", AG999=""), "Missing 3rd Comment Likes",
IF(AND($AK$3, CONCATENATE(Z999:AH999)&lt;&gt;"", AH999=""), "Missing 3rd Comment Dislikes", "Valid"
)))))))))))))))))))))))))))))))))</f>
        <v>Unused</v>
      </c>
      <c r="C997" s="246"/>
      <c r="D997" s="262" t="s">
        <v>1556</v>
      </c>
      <c r="E997" s="263"/>
      <c r="F997" s="246"/>
      <c r="G997" s="246"/>
      <c r="H997" s="249"/>
      <c r="I997" s="263"/>
      <c r="J997" s="246"/>
      <c r="K997" s="246"/>
      <c r="L997" s="249"/>
      <c r="M997" s="265"/>
      <c r="N997" s="319"/>
      <c r="O997" s="320"/>
      <c r="P997" s="320"/>
      <c r="Q997" s="321"/>
      <c r="R997" s="322"/>
      <c r="S997" s="320"/>
      <c r="T997" s="320"/>
      <c r="U997" s="321"/>
      <c r="V997" s="322"/>
      <c r="W997" s="320"/>
      <c r="X997" s="320"/>
      <c r="Y997" s="323"/>
      <c r="Z997" s="271"/>
      <c r="AA997" s="249"/>
      <c r="AB997" s="265"/>
      <c r="AC997" s="246"/>
      <c r="AD997" s="246"/>
      <c r="AE997" s="246"/>
      <c r="AF997" s="249"/>
      <c r="AG997" s="274"/>
      <c r="AH997" s="327"/>
      <c r="AI997" s="56"/>
      <c r="AJ997" s="56"/>
      <c r="AK997" s="56"/>
      <c r="AL997" s="56"/>
      <c r="AM997" s="56"/>
      <c r="AN997" s="56"/>
      <c r="AO997" s="56"/>
      <c r="AP997" s="56"/>
      <c r="AQ997" s="56"/>
    </row>
    <row r="998" ht="22.5" customHeight="1">
      <c r="B998" s="277"/>
      <c r="D998" s="278"/>
      <c r="E998" s="277"/>
      <c r="H998" s="273"/>
      <c r="I998" s="277"/>
      <c r="L998" s="273"/>
      <c r="M998" s="277"/>
      <c r="N998" s="279"/>
      <c r="O998" s="280"/>
      <c r="P998" s="280"/>
      <c r="Q998" s="281"/>
      <c r="R998" s="282"/>
      <c r="S998" s="280"/>
      <c r="T998" s="280"/>
      <c r="U998" s="281"/>
      <c r="V998" s="282"/>
      <c r="W998" s="280"/>
      <c r="X998" s="280"/>
      <c r="Y998" s="283"/>
      <c r="Z998" s="284"/>
      <c r="AA998" s="273"/>
      <c r="AB998" s="272"/>
      <c r="AF998" s="273"/>
      <c r="AG998" s="285"/>
      <c r="AH998" s="325"/>
      <c r="AI998" s="56"/>
      <c r="AJ998" s="56"/>
      <c r="AK998" s="56"/>
      <c r="AL998" s="56"/>
      <c r="AM998" s="56"/>
      <c r="AN998" s="56"/>
      <c r="AO998" s="56"/>
      <c r="AP998" s="56"/>
      <c r="AQ998" s="56"/>
    </row>
    <row r="999" ht="22.5" customHeight="1">
      <c r="B999" s="253"/>
      <c r="C999" s="254"/>
      <c r="D999" s="287"/>
      <c r="E999" s="253"/>
      <c r="F999" s="254"/>
      <c r="G999" s="254"/>
      <c r="H999" s="256"/>
      <c r="I999" s="253"/>
      <c r="J999" s="254"/>
      <c r="K999" s="254"/>
      <c r="L999" s="256"/>
      <c r="M999" s="253"/>
      <c r="N999" s="288"/>
      <c r="O999" s="289"/>
      <c r="P999" s="289"/>
      <c r="Q999" s="290"/>
      <c r="R999" s="291"/>
      <c r="S999" s="289"/>
      <c r="T999" s="289"/>
      <c r="U999" s="290"/>
      <c r="V999" s="291"/>
      <c r="W999" s="289"/>
      <c r="X999" s="289"/>
      <c r="Y999" s="292"/>
      <c r="Z999" s="293"/>
      <c r="AA999" s="256"/>
      <c r="AB999" s="294"/>
      <c r="AC999" s="254"/>
      <c r="AD999" s="254"/>
      <c r="AE999" s="254"/>
      <c r="AF999" s="256"/>
      <c r="AG999" s="295"/>
      <c r="AH999" s="324"/>
      <c r="AI999" s="56"/>
      <c r="AJ999" s="56"/>
      <c r="AK999" s="56"/>
      <c r="AL999" s="56"/>
      <c r="AM999" s="56"/>
      <c r="AN999" s="56"/>
      <c r="AO999" s="56"/>
      <c r="AP999" s="56"/>
      <c r="AQ999" s="56"/>
    </row>
    <row r="1000" ht="22.5" customHeight="1">
      <c r="B1000" s="261" t="str">
        <f>IF(ISBLANK(D1000), "Missing ID",
IF(CONCATENATE(E1000:AG1002)="", "Unused",
IF(AND(ISBLANK(E1000), ISBLANK(I1000)), "Missing Headline and Content",
IF(ISBLANK(M1000), "Missing Is True",
IF(AND(M1000&lt;&gt;"Yes", M1000&lt;&gt;"No"), "Is True must be Yes or No",
IF(AND($AJ$3, NOT(ISBLANK(N1000)), NOT(ISNUMBER(N1000))), "Changes to Followers for Likes must be a Number",
IF(AND($AK$3, NOT(ISBLANK(O1000)), NOT(ISNUMBER(O1000))), "Changes to Followers for Disikes must be a Number",
IF(AND($AL$3, NOT(ISBLANK(P1000)), NOT(ISNUMBER(P1000))), "Changes to Followers for Shares must be a Number",
IF(AND($AM$3, NOT(ISBLANK(Q1000)), NOT(ISNUMBER(Q1000))), "Changes to Followers for Flags must be a Number",
IF(AND($AJ$3, NOT(ISBLANK(R1000)), NOT(ISNUMBER(R1000))), "Changes to Credibility for Likes must be a Number",
IF(AND($AK$3, NOT(ISBLANK(S1000)), NOT(ISNUMBER(S1000))), "Changes to Credibility for Disikes must be a Number",
IF(AND($AL$3, NOT(ISBLANK(T1000)), NOT(ISNUMBER(T1000))), "Changes to Credibility for Shares must be a Number",
IF(AND($AM$3, NOT(ISBLANK(U1000)), NOT(ISNUMBER(U1000))), "Changes to Credibility for Flags must be a Number",
IF(AND($AJ$3, NOT(ISBLANK(V1000)), NOT(ISNUMBER(V1000))), "Number of Likes must be a Number",
IF(AND($AK$3, NOT(ISBLANK(W1000)), NOT(ISNUMBER(W1000))), "Number of Disikes must be a Number",
IF(AND($AL$3, NOT(ISBLANK(X1000)), NOT(ISNUMBER(X1000))), "Number of Shares must be a Number",
IF(AND($AM$3, NOT(ISBLANK(Y1000)), NOT(ISNUMBER(Y1000))), "Number of Flags must be a Number",
IF(AND($AJ$3, NOT(ISBLANK(V1000)), V1000&lt;0), "Number of Likes cannot be Negative",
IF(AND($AK$3, NOT(ISBLANK(W1000)), W1000&lt;0), "Number of Disikes cannot be Negative",
IF(AND($AL$3, NOT(ISBLANK(X1000)), X1000&lt;0), "Number of Shares cannot be Negative",
IF(AND($AM$3, NOT(ISBLANK(Y1000)), Y1000&lt;0), "Number of Flags cannot be Negative",
IF(AND(CONCATENATE(Z1000:AH1000)&lt;&gt;"", Z1000=""), "Missing 1st Comment Source Name",
IF(AND(CONCATENATE(Z1000:AH1000)&lt;&gt;"", AB1000=""), "Missing 1st Comment Message",
IF(AND($AJ$3, CONCATENATE(Z1000:AH1000)&lt;&gt;"", AG1000=""), "Missing 1st Comment Likes",
IF(AND($AK$3, CONCATENATE(Z1000:AH1000)&lt;&gt;"", AH1000=""), "Missing 1st Comment Dislikes",
IF(AND(CONCATENATE(Z1001:AH1001)&lt;&gt;"", Z1001=""), "Missing 2nd Comment Source Name",
IF(AND(CONCATENATE(Z1001:AH1001)&lt;&gt;"", AB1001=""), "Missing 2nd Comment Message",
IF(AND($AJ$3, CONCATENATE(Z1001:AH1001)&lt;&gt;"", AG1001=""), "Missing 2nd Comment Likes",
IF(AND($AK$3, CONCATENATE(Z1001:AH1001)&lt;&gt;"", AH1001=""), "Missing 2nd Comment Dislikes",
IF(AND(CONCATENATE(Z1002:AH1002)&lt;&gt;"", Z1002=""), "Missing 3rd Comment Source Name",
IF(AND(CONCATENATE(Z1002:AH1002)&lt;&gt;"", AB1002=""), "Missing 3rd Comment Message",
IF(AND($AJ$3, CONCATENATE(Z1002:AH1002)&lt;&gt;"", AG1002=""), "Missing 3rd Comment Likes",
IF(AND($AK$3, CONCATENATE(Z1002:AH1002)&lt;&gt;"", AH1002=""), "Missing 3rd Comment Dislikes", "Valid"
)))))))))))))))))))))))))))))))))</f>
        <v>Unused</v>
      </c>
      <c r="C1000" s="246"/>
      <c r="D1000" s="297" t="s">
        <v>1557</v>
      </c>
      <c r="E1000" s="298"/>
      <c r="F1000" s="246"/>
      <c r="G1000" s="246"/>
      <c r="H1000" s="249"/>
      <c r="I1000" s="298"/>
      <c r="J1000" s="246"/>
      <c r="K1000" s="246"/>
      <c r="L1000" s="249"/>
      <c r="M1000" s="300"/>
      <c r="N1000" s="301"/>
      <c r="O1000" s="302"/>
      <c r="P1000" s="302"/>
      <c r="Q1000" s="303"/>
      <c r="R1000" s="304"/>
      <c r="S1000" s="302"/>
      <c r="T1000" s="302"/>
      <c r="U1000" s="303"/>
      <c r="V1000" s="304"/>
      <c r="W1000" s="302"/>
      <c r="X1000" s="302"/>
      <c r="Y1000" s="305"/>
      <c r="Z1000" s="306"/>
      <c r="AA1000" s="249"/>
      <c r="AB1000" s="300"/>
      <c r="AC1000" s="246"/>
      <c r="AD1000" s="246"/>
      <c r="AE1000" s="246"/>
      <c r="AF1000" s="249"/>
      <c r="AG1000" s="307"/>
      <c r="AH1000" s="326"/>
      <c r="AI1000" s="56"/>
      <c r="AJ1000" s="56"/>
      <c r="AK1000" s="56"/>
      <c r="AL1000" s="56"/>
      <c r="AM1000" s="56"/>
      <c r="AN1000" s="56"/>
      <c r="AO1000" s="56"/>
      <c r="AP1000" s="56"/>
      <c r="AQ1000" s="56"/>
    </row>
    <row r="1001" ht="22.5" customHeight="1">
      <c r="B1001" s="277"/>
      <c r="D1001" s="309"/>
      <c r="E1001" s="277"/>
      <c r="H1001" s="273"/>
      <c r="I1001" s="277"/>
      <c r="L1001" s="273"/>
      <c r="M1001" s="277"/>
      <c r="N1001" s="279"/>
      <c r="O1001" s="280"/>
      <c r="P1001" s="280"/>
      <c r="Q1001" s="281"/>
      <c r="R1001" s="282"/>
      <c r="S1001" s="280"/>
      <c r="T1001" s="280"/>
      <c r="U1001" s="281"/>
      <c r="V1001" s="282"/>
      <c r="W1001" s="280"/>
      <c r="X1001" s="280"/>
      <c r="Y1001" s="283"/>
      <c r="Z1001" s="310"/>
      <c r="AA1001" s="273"/>
      <c r="AB1001" s="311"/>
      <c r="AF1001" s="273"/>
      <c r="AG1001" s="312"/>
      <c r="AH1001" s="313"/>
      <c r="AI1001" s="56"/>
      <c r="AJ1001" s="56"/>
      <c r="AK1001" s="56"/>
      <c r="AL1001" s="56"/>
      <c r="AM1001" s="56"/>
      <c r="AN1001" s="56"/>
      <c r="AO1001" s="56"/>
      <c r="AP1001" s="56"/>
      <c r="AQ1001" s="56"/>
    </row>
    <row r="1002" ht="22.5" customHeight="1">
      <c r="B1002" s="253"/>
      <c r="C1002" s="254"/>
      <c r="D1002" s="314"/>
      <c r="E1002" s="253"/>
      <c r="F1002" s="254"/>
      <c r="G1002" s="254"/>
      <c r="H1002" s="256"/>
      <c r="I1002" s="253"/>
      <c r="J1002" s="254"/>
      <c r="K1002" s="254"/>
      <c r="L1002" s="256"/>
      <c r="M1002" s="253"/>
      <c r="N1002" s="288"/>
      <c r="O1002" s="289"/>
      <c r="P1002" s="289"/>
      <c r="Q1002" s="290"/>
      <c r="R1002" s="291"/>
      <c r="S1002" s="289"/>
      <c r="T1002" s="289"/>
      <c r="U1002" s="290"/>
      <c r="V1002" s="291"/>
      <c r="W1002" s="289"/>
      <c r="X1002" s="289"/>
      <c r="Y1002" s="292"/>
      <c r="Z1002" s="315"/>
      <c r="AA1002" s="256"/>
      <c r="AB1002" s="316"/>
      <c r="AC1002" s="254"/>
      <c r="AD1002" s="254"/>
      <c r="AE1002" s="254"/>
      <c r="AF1002" s="256"/>
      <c r="AG1002" s="317"/>
      <c r="AH1002" s="318"/>
      <c r="AI1002" s="56"/>
      <c r="AJ1002" s="56"/>
      <c r="AK1002" s="56"/>
      <c r="AL1002" s="56"/>
      <c r="AM1002" s="56"/>
      <c r="AN1002" s="56"/>
      <c r="AO1002" s="56"/>
      <c r="AP1002" s="56"/>
      <c r="AQ1002" s="56"/>
    </row>
    <row r="1003" ht="22.5" customHeight="1">
      <c r="B1003" s="261" t="str">
        <f>IF(ISBLANK(D1003), "Missing ID",
IF(CONCATENATE(E1003:AG1005)="", "Unused",
IF(AND(ISBLANK(E1003), ISBLANK(I1003)), "Missing Headline and Content",
IF(ISBLANK(M1003), "Missing Is True",
IF(AND(M1003&lt;&gt;"Yes", M1003&lt;&gt;"No"), "Is True must be Yes or No",
IF(AND($AJ$3, NOT(ISBLANK(N1003)), NOT(ISNUMBER(N1003))), "Changes to Followers for Likes must be a Number",
IF(AND($AK$3, NOT(ISBLANK(O1003)), NOT(ISNUMBER(O1003))), "Changes to Followers for Disikes must be a Number",
IF(AND($AL$3, NOT(ISBLANK(P1003)), NOT(ISNUMBER(P1003))), "Changes to Followers for Shares must be a Number",
IF(AND($AM$3, NOT(ISBLANK(Q1003)), NOT(ISNUMBER(Q1003))), "Changes to Followers for Flags must be a Number",
IF(AND($AJ$3, NOT(ISBLANK(R1003)), NOT(ISNUMBER(R1003))), "Changes to Credibility for Likes must be a Number",
IF(AND($AK$3, NOT(ISBLANK(S1003)), NOT(ISNUMBER(S1003))), "Changes to Credibility for Disikes must be a Number",
IF(AND($AL$3, NOT(ISBLANK(T1003)), NOT(ISNUMBER(T1003))), "Changes to Credibility for Shares must be a Number",
IF(AND($AM$3, NOT(ISBLANK(U1003)), NOT(ISNUMBER(U1003))), "Changes to Credibility for Flags must be a Number",
IF(AND($AJ$3, NOT(ISBLANK(V1003)), NOT(ISNUMBER(V1003))), "Number of Likes must be a Number",
IF(AND($AK$3, NOT(ISBLANK(W1003)), NOT(ISNUMBER(W1003))), "Number of Disikes must be a Number",
IF(AND($AL$3, NOT(ISBLANK(X1003)), NOT(ISNUMBER(X1003))), "Number of Shares must be a Number",
IF(AND($AM$3, NOT(ISBLANK(Y1003)), NOT(ISNUMBER(Y1003))), "Number of Flags must be a Number",
IF(AND($AJ$3, NOT(ISBLANK(V1003)), V1003&lt;0), "Number of Likes cannot be Negative",
IF(AND($AK$3, NOT(ISBLANK(W1003)), W1003&lt;0), "Number of Disikes cannot be Negative",
IF(AND($AL$3, NOT(ISBLANK(X1003)), X1003&lt;0), "Number of Shares cannot be Negative",
IF(AND($AM$3, NOT(ISBLANK(Y1003)), Y1003&lt;0), "Number of Flags cannot be Negative",
IF(AND(CONCATENATE(Z1003:AH1003)&lt;&gt;"", Z1003=""), "Missing 1st Comment Source Name",
IF(AND(CONCATENATE(Z1003:AH1003)&lt;&gt;"", AB1003=""), "Missing 1st Comment Message",
IF(AND($AJ$3, CONCATENATE(Z1003:AH1003)&lt;&gt;"", AG1003=""), "Missing 1st Comment Likes",
IF(AND($AK$3, CONCATENATE(Z1003:AH1003)&lt;&gt;"", AH1003=""), "Missing 1st Comment Dislikes",
IF(AND(CONCATENATE(Z1004:AH1004)&lt;&gt;"", Z1004=""), "Missing 2nd Comment Source Name",
IF(AND(CONCATENATE(Z1004:AH1004)&lt;&gt;"", AB1004=""), "Missing 2nd Comment Message",
IF(AND($AJ$3, CONCATENATE(Z1004:AH1004)&lt;&gt;"", AG1004=""), "Missing 2nd Comment Likes",
IF(AND($AK$3, CONCATENATE(Z1004:AH1004)&lt;&gt;"", AH1004=""), "Missing 2nd Comment Dislikes",
IF(AND(CONCATENATE(Z1005:AH1005)&lt;&gt;"", Z1005=""), "Missing 3rd Comment Source Name",
IF(AND(CONCATENATE(Z1005:AH1005)&lt;&gt;"", AB1005=""), "Missing 3rd Comment Message",
IF(AND($AJ$3, CONCATENATE(Z1005:AH1005)&lt;&gt;"", AG1005=""), "Missing 3rd Comment Likes",
IF(AND($AK$3, CONCATENATE(Z1005:AH1005)&lt;&gt;"", AH1005=""), "Missing 3rd Comment Dislikes", "Valid"
)))))))))))))))))))))))))))))))))</f>
        <v>Unused</v>
      </c>
      <c r="C1003" s="246"/>
      <c r="D1003" s="262" t="s">
        <v>1558</v>
      </c>
      <c r="E1003" s="263"/>
      <c r="F1003" s="246"/>
      <c r="G1003" s="246"/>
      <c r="H1003" s="249"/>
      <c r="I1003" s="263"/>
      <c r="J1003" s="246"/>
      <c r="K1003" s="246"/>
      <c r="L1003" s="249"/>
      <c r="M1003" s="265"/>
      <c r="N1003" s="319"/>
      <c r="O1003" s="320"/>
      <c r="P1003" s="320"/>
      <c r="Q1003" s="321"/>
      <c r="R1003" s="322"/>
      <c r="S1003" s="320"/>
      <c r="T1003" s="320"/>
      <c r="U1003" s="321"/>
      <c r="V1003" s="322"/>
      <c r="W1003" s="320"/>
      <c r="X1003" s="320"/>
      <c r="Y1003" s="323"/>
      <c r="Z1003" s="271"/>
      <c r="AA1003" s="249"/>
      <c r="AB1003" s="265"/>
      <c r="AC1003" s="246"/>
      <c r="AD1003" s="246"/>
      <c r="AE1003" s="246"/>
      <c r="AF1003" s="249"/>
      <c r="AG1003" s="274"/>
      <c r="AH1003" s="327"/>
      <c r="AI1003" s="56"/>
      <c r="AJ1003" s="56"/>
      <c r="AK1003" s="56"/>
      <c r="AL1003" s="56"/>
      <c r="AM1003" s="56"/>
      <c r="AN1003" s="56"/>
      <c r="AO1003" s="56"/>
      <c r="AP1003" s="56"/>
      <c r="AQ1003" s="56"/>
    </row>
    <row r="1004" ht="22.5" customHeight="1">
      <c r="B1004" s="277"/>
      <c r="D1004" s="278"/>
      <c r="E1004" s="277"/>
      <c r="H1004" s="273"/>
      <c r="I1004" s="277"/>
      <c r="L1004" s="273"/>
      <c r="M1004" s="277"/>
      <c r="N1004" s="279"/>
      <c r="O1004" s="280"/>
      <c r="P1004" s="280"/>
      <c r="Q1004" s="281"/>
      <c r="R1004" s="282"/>
      <c r="S1004" s="280"/>
      <c r="T1004" s="280"/>
      <c r="U1004" s="281"/>
      <c r="V1004" s="282"/>
      <c r="W1004" s="280"/>
      <c r="X1004" s="280"/>
      <c r="Y1004" s="283"/>
      <c r="Z1004" s="284"/>
      <c r="AA1004" s="273"/>
      <c r="AB1004" s="272"/>
      <c r="AF1004" s="273"/>
      <c r="AG1004" s="285"/>
      <c r="AH1004" s="325"/>
      <c r="AI1004" s="56"/>
      <c r="AJ1004" s="56"/>
      <c r="AK1004" s="56"/>
      <c r="AL1004" s="56"/>
      <c r="AM1004" s="56"/>
      <c r="AN1004" s="56"/>
      <c r="AO1004" s="56"/>
      <c r="AP1004" s="56"/>
      <c r="AQ1004" s="56"/>
    </row>
    <row r="1005" ht="22.5" customHeight="1">
      <c r="B1005" s="253"/>
      <c r="C1005" s="254"/>
      <c r="D1005" s="287"/>
      <c r="E1005" s="253"/>
      <c r="F1005" s="254"/>
      <c r="G1005" s="254"/>
      <c r="H1005" s="256"/>
      <c r="I1005" s="253"/>
      <c r="J1005" s="254"/>
      <c r="K1005" s="254"/>
      <c r="L1005" s="256"/>
      <c r="M1005" s="253"/>
      <c r="N1005" s="288"/>
      <c r="O1005" s="289"/>
      <c r="P1005" s="289"/>
      <c r="Q1005" s="290"/>
      <c r="R1005" s="291"/>
      <c r="S1005" s="289"/>
      <c r="T1005" s="289"/>
      <c r="U1005" s="290"/>
      <c r="V1005" s="291"/>
      <c r="W1005" s="289"/>
      <c r="X1005" s="289"/>
      <c r="Y1005" s="292"/>
      <c r="Z1005" s="284"/>
      <c r="AA1005" s="273"/>
      <c r="AB1005" s="272"/>
      <c r="AF1005" s="273"/>
      <c r="AG1005" s="295"/>
      <c r="AH1005" s="324"/>
      <c r="AI1005" s="56"/>
      <c r="AJ1005" s="56"/>
      <c r="AK1005" s="56"/>
      <c r="AL1005" s="56"/>
      <c r="AM1005" s="56"/>
      <c r="AN1005" s="56"/>
      <c r="AO1005" s="56"/>
      <c r="AP1005" s="56"/>
      <c r="AQ1005" s="56"/>
    </row>
    <row r="1006" ht="22.5" customHeight="1">
      <c r="B1006" s="261" t="str">
        <f>IF(ISBLANK(D1006), "Missing ID",
IF(CONCATENATE(E1006:AG1008)="", "Unused",
IF(AND(ISBLANK(E1006), ISBLANK(I1006)), "Missing Headline and Content",
IF(ISBLANK(M1006), "Missing Is True",
IF(AND(M1006&lt;&gt;"Yes", M1006&lt;&gt;"No"), "Is True must be Yes or No",
IF(AND($AJ$3, NOT(ISBLANK(N1006)), NOT(ISNUMBER(N1006))), "Changes to Followers for Likes must be a Number",
IF(AND($AK$3, NOT(ISBLANK(O1006)), NOT(ISNUMBER(O1006))), "Changes to Followers for Disikes must be a Number",
IF(AND($AL$3, NOT(ISBLANK(P1006)), NOT(ISNUMBER(P1006))), "Changes to Followers for Shares must be a Number",
IF(AND($AM$3, NOT(ISBLANK(Q1006)), NOT(ISNUMBER(Q1006))), "Changes to Followers for Flags must be a Number",
IF(AND($AJ$3, NOT(ISBLANK(R1006)), NOT(ISNUMBER(R1006))), "Changes to Credibility for Likes must be a Number",
IF(AND($AK$3, NOT(ISBLANK(S1006)), NOT(ISNUMBER(S1006))), "Changes to Credibility for Disikes must be a Number",
IF(AND($AL$3, NOT(ISBLANK(T1006)), NOT(ISNUMBER(T1006))), "Changes to Credibility for Shares must be a Number",
IF(AND($AM$3, NOT(ISBLANK(U1006)), NOT(ISNUMBER(U1006))), "Changes to Credibility for Flags must be a Number",
IF(AND($AJ$3, NOT(ISBLANK(V1006)), NOT(ISNUMBER(V1006))), "Number of Likes must be a Number",
IF(AND($AK$3, NOT(ISBLANK(W1006)), NOT(ISNUMBER(W1006))), "Number of Disikes must be a Number",
IF(AND($AL$3, NOT(ISBLANK(X1006)), NOT(ISNUMBER(X1006))), "Number of Shares must be a Number",
IF(AND($AM$3, NOT(ISBLANK(Y1006)), NOT(ISNUMBER(Y1006))), "Number of Flags must be a Number",
IF(AND($AJ$3, NOT(ISBLANK(V1006)), V1006&lt;0), "Number of Likes cannot be Negative",
IF(AND($AK$3, NOT(ISBLANK(W1006)), W1006&lt;0), "Number of Disikes cannot be Negative",
IF(AND($AL$3, NOT(ISBLANK(X1006)), X1006&lt;0), "Number of Shares cannot be Negative",
IF(AND($AM$3, NOT(ISBLANK(Y1006)), Y1006&lt;0), "Number of Flags cannot be Negative",
IF(AND(CONCATENATE(Z1006:AH1006)&lt;&gt;"", Z1006=""), "Missing 1st Comment Source Name",
IF(AND(CONCATENATE(Z1006:AH1006)&lt;&gt;"", AB1006=""), "Missing 1st Comment Message",
IF(AND($AJ$3, CONCATENATE(Z1006:AH1006)&lt;&gt;"", AG1006=""), "Missing 1st Comment Likes",
IF(AND($AK$3, CONCATENATE(Z1006:AH1006)&lt;&gt;"", AH1006=""), "Missing 1st Comment Dislikes",
IF(AND(CONCATENATE(Z1007:AH1007)&lt;&gt;"", Z1007=""), "Missing 2nd Comment Source Name",
IF(AND(CONCATENATE(Z1007:AH1007)&lt;&gt;"", AB1007=""), "Missing 2nd Comment Message",
IF(AND($AJ$3, CONCATENATE(Z1007:AH1007)&lt;&gt;"", AG1007=""), "Missing 2nd Comment Likes",
IF(AND($AK$3, CONCATENATE(Z1007:AH1007)&lt;&gt;"", AH1007=""), "Missing 2nd Comment Dislikes",
IF(AND(CONCATENATE(Z1008:AH1008)&lt;&gt;"", Z1008=""), "Missing 3rd Comment Source Name",
IF(AND(CONCATENATE(Z1008:AH1008)&lt;&gt;"", AB1008=""), "Missing 3rd Comment Message",
IF(AND($AJ$3, CONCATENATE(Z1008:AH1008)&lt;&gt;"", AG1008=""), "Missing 3rd Comment Likes",
IF(AND($AK$3, CONCATENATE(Z1008:AH1008)&lt;&gt;"", AH1008=""), "Missing 3rd Comment Dislikes", "Valid"
)))))))))))))))))))))))))))))))))</f>
        <v>Unused</v>
      </c>
      <c r="C1006" s="246"/>
      <c r="D1006" s="297" t="s">
        <v>1559</v>
      </c>
      <c r="E1006" s="298"/>
      <c r="F1006" s="246"/>
      <c r="G1006" s="246"/>
      <c r="H1006" s="249"/>
      <c r="I1006" s="298"/>
      <c r="J1006" s="246"/>
      <c r="K1006" s="246"/>
      <c r="L1006" s="249"/>
      <c r="M1006" s="300"/>
      <c r="N1006" s="301"/>
      <c r="O1006" s="302"/>
      <c r="P1006" s="302"/>
      <c r="Q1006" s="303"/>
      <c r="R1006" s="304"/>
      <c r="S1006" s="302"/>
      <c r="T1006" s="302"/>
      <c r="U1006" s="303"/>
      <c r="V1006" s="304"/>
      <c r="W1006" s="302"/>
      <c r="X1006" s="302"/>
      <c r="Y1006" s="305"/>
      <c r="Z1006" s="306"/>
      <c r="AA1006" s="249"/>
      <c r="AB1006" s="300"/>
      <c r="AC1006" s="246"/>
      <c r="AD1006" s="246"/>
      <c r="AE1006" s="246"/>
      <c r="AF1006" s="249"/>
      <c r="AG1006" s="307"/>
      <c r="AH1006" s="326"/>
      <c r="AI1006" s="56"/>
      <c r="AJ1006" s="56"/>
      <c r="AK1006" s="56"/>
      <c r="AL1006" s="56"/>
      <c r="AM1006" s="56"/>
      <c r="AN1006" s="56"/>
      <c r="AO1006" s="56"/>
      <c r="AP1006" s="56"/>
      <c r="AQ1006" s="56"/>
    </row>
    <row r="1007" ht="22.5" customHeight="1">
      <c r="B1007" s="277"/>
      <c r="D1007" s="309"/>
      <c r="E1007" s="277"/>
      <c r="H1007" s="273"/>
      <c r="I1007" s="277"/>
      <c r="L1007" s="273"/>
      <c r="M1007" s="277"/>
      <c r="N1007" s="279"/>
      <c r="O1007" s="280"/>
      <c r="P1007" s="280"/>
      <c r="Q1007" s="281"/>
      <c r="R1007" s="282"/>
      <c r="S1007" s="280"/>
      <c r="T1007" s="280"/>
      <c r="U1007" s="281"/>
      <c r="V1007" s="282"/>
      <c r="W1007" s="280"/>
      <c r="X1007" s="280"/>
      <c r="Y1007" s="283"/>
      <c r="Z1007" s="310"/>
      <c r="AA1007" s="273"/>
      <c r="AB1007" s="311"/>
      <c r="AF1007" s="273"/>
      <c r="AG1007" s="312"/>
      <c r="AH1007" s="313"/>
      <c r="AI1007" s="56"/>
      <c r="AJ1007" s="56"/>
      <c r="AK1007" s="56"/>
      <c r="AL1007" s="56"/>
      <c r="AM1007" s="56"/>
      <c r="AN1007" s="56"/>
      <c r="AO1007" s="56"/>
      <c r="AP1007" s="56"/>
      <c r="AQ1007" s="56"/>
    </row>
    <row r="1008" ht="22.5" customHeight="1">
      <c r="B1008" s="253"/>
      <c r="C1008" s="254"/>
      <c r="D1008" s="314"/>
      <c r="E1008" s="253"/>
      <c r="F1008" s="254"/>
      <c r="G1008" s="254"/>
      <c r="H1008" s="256"/>
      <c r="I1008" s="253"/>
      <c r="J1008" s="254"/>
      <c r="K1008" s="254"/>
      <c r="L1008" s="256"/>
      <c r="M1008" s="253"/>
      <c r="N1008" s="328"/>
      <c r="O1008" s="329"/>
      <c r="P1008" s="329"/>
      <c r="Q1008" s="330"/>
      <c r="R1008" s="331"/>
      <c r="S1008" s="329"/>
      <c r="T1008" s="329"/>
      <c r="U1008" s="330"/>
      <c r="V1008" s="331"/>
      <c r="W1008" s="329"/>
      <c r="X1008" s="329"/>
      <c r="Y1008" s="332"/>
      <c r="Z1008" s="333"/>
      <c r="AA1008" s="334"/>
      <c r="AB1008" s="335"/>
      <c r="AC1008" s="336"/>
      <c r="AD1008" s="336"/>
      <c r="AE1008" s="336"/>
      <c r="AF1008" s="334"/>
      <c r="AG1008" s="317"/>
      <c r="AH1008" s="318"/>
      <c r="AI1008" s="56"/>
      <c r="AJ1008" s="56"/>
      <c r="AK1008" s="56"/>
      <c r="AL1008" s="56"/>
      <c r="AM1008" s="56"/>
      <c r="AN1008" s="56"/>
      <c r="AO1008" s="56"/>
      <c r="AP1008" s="56"/>
      <c r="AQ1008" s="56"/>
    </row>
    <row r="1009" ht="15.75" customHeight="1">
      <c r="B1009" s="337"/>
      <c r="C1009" s="203"/>
      <c r="D1009" s="338"/>
      <c r="H1009" s="338"/>
      <c r="L1009" s="203"/>
      <c r="M1009" s="203"/>
      <c r="N1009" s="203"/>
      <c r="O1009" s="203"/>
      <c r="P1009" s="203"/>
      <c r="Q1009" s="203"/>
      <c r="R1009" s="203"/>
      <c r="S1009" s="203"/>
      <c r="T1009" s="203"/>
      <c r="U1009" s="203"/>
      <c r="V1009" s="203"/>
      <c r="W1009" s="203"/>
      <c r="X1009" s="203"/>
      <c r="Y1009" s="203"/>
      <c r="AA1009" s="203"/>
      <c r="AF1009" s="203"/>
      <c r="AG1009" s="56"/>
      <c r="AH1009" s="56"/>
      <c r="AI1009" s="56"/>
      <c r="AJ1009" s="56"/>
      <c r="AK1009" s="56"/>
      <c r="AL1009" s="56"/>
      <c r="AM1009" s="56"/>
      <c r="AN1009" s="56"/>
      <c r="AO1009" s="56"/>
      <c r="AP1009" s="56"/>
      <c r="AQ1009" s="56"/>
    </row>
  </sheetData>
  <mergeCells count="7602">
    <mergeCell ref="P631:P633"/>
    <mergeCell ref="Q631:Q633"/>
    <mergeCell ref="R631:R633"/>
    <mergeCell ref="S631:S633"/>
    <mergeCell ref="T631:T633"/>
    <mergeCell ref="U631:U633"/>
    <mergeCell ref="V631:V633"/>
    <mergeCell ref="Z633:AA633"/>
    <mergeCell ref="AB633:AF633"/>
    <mergeCell ref="AB634:AF634"/>
    <mergeCell ref="AB635:AF635"/>
    <mergeCell ref="AB636:AF636"/>
    <mergeCell ref="W631:W633"/>
    <mergeCell ref="X631:X633"/>
    <mergeCell ref="Y631:Y633"/>
    <mergeCell ref="Z631:AA631"/>
    <mergeCell ref="AB631:AF631"/>
    <mergeCell ref="Z632:AA632"/>
    <mergeCell ref="AB632:AF632"/>
    <mergeCell ref="B631:C633"/>
    <mergeCell ref="D631:D633"/>
    <mergeCell ref="E631:H633"/>
    <mergeCell ref="I631:L633"/>
    <mergeCell ref="M631:M633"/>
    <mergeCell ref="N631:N633"/>
    <mergeCell ref="O631:O633"/>
    <mergeCell ref="W634:W636"/>
    <mergeCell ref="X634:X636"/>
    <mergeCell ref="Y634:Y636"/>
    <mergeCell ref="Z634:AA634"/>
    <mergeCell ref="Z635:AA635"/>
    <mergeCell ref="Z636:AA636"/>
    <mergeCell ref="P634:P636"/>
    <mergeCell ref="Q634:Q636"/>
    <mergeCell ref="R634:R636"/>
    <mergeCell ref="S634:S636"/>
    <mergeCell ref="T634:T636"/>
    <mergeCell ref="U634:U636"/>
    <mergeCell ref="V634:V636"/>
    <mergeCell ref="B634:C636"/>
    <mergeCell ref="D634:D636"/>
    <mergeCell ref="E634:H636"/>
    <mergeCell ref="I634:L636"/>
    <mergeCell ref="M634:M636"/>
    <mergeCell ref="N634:N636"/>
    <mergeCell ref="O634:O636"/>
    <mergeCell ref="P637:P639"/>
    <mergeCell ref="Q637:Q639"/>
    <mergeCell ref="R637:R639"/>
    <mergeCell ref="S637:S639"/>
    <mergeCell ref="T637:T639"/>
    <mergeCell ref="U637:U639"/>
    <mergeCell ref="V637:V639"/>
    <mergeCell ref="Z639:AA639"/>
    <mergeCell ref="AB639:AF639"/>
    <mergeCell ref="AB640:AF640"/>
    <mergeCell ref="AB641:AF641"/>
    <mergeCell ref="AB642:AF642"/>
    <mergeCell ref="W637:W639"/>
    <mergeCell ref="X637:X639"/>
    <mergeCell ref="Y637:Y639"/>
    <mergeCell ref="Z637:AA637"/>
    <mergeCell ref="AB637:AF637"/>
    <mergeCell ref="Z638:AA638"/>
    <mergeCell ref="AB638:AF638"/>
    <mergeCell ref="B637:C639"/>
    <mergeCell ref="D637:D639"/>
    <mergeCell ref="E637:H639"/>
    <mergeCell ref="I637:L639"/>
    <mergeCell ref="M637:M639"/>
    <mergeCell ref="N637:N639"/>
    <mergeCell ref="O637:O639"/>
    <mergeCell ref="W640:W642"/>
    <mergeCell ref="X640:X642"/>
    <mergeCell ref="Y640:Y642"/>
    <mergeCell ref="Z640:AA640"/>
    <mergeCell ref="Z641:AA641"/>
    <mergeCell ref="Z642:AA642"/>
    <mergeCell ref="P640:P642"/>
    <mergeCell ref="Q640:Q642"/>
    <mergeCell ref="R640:R642"/>
    <mergeCell ref="S640:S642"/>
    <mergeCell ref="T640:T642"/>
    <mergeCell ref="U640:U642"/>
    <mergeCell ref="V640:V642"/>
    <mergeCell ref="B640:C642"/>
    <mergeCell ref="D640:D642"/>
    <mergeCell ref="E640:H642"/>
    <mergeCell ref="I640:L642"/>
    <mergeCell ref="M640:M642"/>
    <mergeCell ref="N640:N642"/>
    <mergeCell ref="O640:O642"/>
    <mergeCell ref="P643:P645"/>
    <mergeCell ref="Q643:Q645"/>
    <mergeCell ref="R643:R645"/>
    <mergeCell ref="S643:S645"/>
    <mergeCell ref="T643:T645"/>
    <mergeCell ref="U643:U645"/>
    <mergeCell ref="V643:V645"/>
    <mergeCell ref="Z645:AA645"/>
    <mergeCell ref="AB645:AF645"/>
    <mergeCell ref="AB646:AF646"/>
    <mergeCell ref="AB647:AF647"/>
    <mergeCell ref="AB648:AF648"/>
    <mergeCell ref="W643:W645"/>
    <mergeCell ref="X643:X645"/>
    <mergeCell ref="Y643:Y645"/>
    <mergeCell ref="Z643:AA643"/>
    <mergeCell ref="AB643:AF643"/>
    <mergeCell ref="Z644:AA644"/>
    <mergeCell ref="AB644:AF644"/>
    <mergeCell ref="B643:C645"/>
    <mergeCell ref="D643:D645"/>
    <mergeCell ref="E643:H645"/>
    <mergeCell ref="I643:L645"/>
    <mergeCell ref="M643:M645"/>
    <mergeCell ref="N643:N645"/>
    <mergeCell ref="O643:O645"/>
    <mergeCell ref="W646:W648"/>
    <mergeCell ref="X646:X648"/>
    <mergeCell ref="Y646:Y648"/>
    <mergeCell ref="Z646:AA646"/>
    <mergeCell ref="Z647:AA647"/>
    <mergeCell ref="Z648:AA648"/>
    <mergeCell ref="P646:P648"/>
    <mergeCell ref="Q646:Q648"/>
    <mergeCell ref="R646:R648"/>
    <mergeCell ref="S646:S648"/>
    <mergeCell ref="T646:T648"/>
    <mergeCell ref="U646:U648"/>
    <mergeCell ref="V646:V648"/>
    <mergeCell ref="B646:C648"/>
    <mergeCell ref="D646:D648"/>
    <mergeCell ref="E646:H648"/>
    <mergeCell ref="I646:L648"/>
    <mergeCell ref="M646:M648"/>
    <mergeCell ref="N646:N648"/>
    <mergeCell ref="O646:O648"/>
    <mergeCell ref="P649:P651"/>
    <mergeCell ref="Q649:Q651"/>
    <mergeCell ref="R649:R651"/>
    <mergeCell ref="S649:S651"/>
    <mergeCell ref="T649:T651"/>
    <mergeCell ref="U649:U651"/>
    <mergeCell ref="V649:V651"/>
    <mergeCell ref="Z651:AA651"/>
    <mergeCell ref="AB651:AF651"/>
    <mergeCell ref="AB652:AF652"/>
    <mergeCell ref="AB653:AF653"/>
    <mergeCell ref="AB654:AF654"/>
    <mergeCell ref="W649:W651"/>
    <mergeCell ref="X649:X651"/>
    <mergeCell ref="Y649:Y651"/>
    <mergeCell ref="Z649:AA649"/>
    <mergeCell ref="AB649:AF649"/>
    <mergeCell ref="Z650:AA650"/>
    <mergeCell ref="AB650:AF650"/>
    <mergeCell ref="B649:C651"/>
    <mergeCell ref="D649:D651"/>
    <mergeCell ref="E649:H651"/>
    <mergeCell ref="I649:L651"/>
    <mergeCell ref="M649:M651"/>
    <mergeCell ref="N649:N651"/>
    <mergeCell ref="O649:O651"/>
    <mergeCell ref="W652:W654"/>
    <mergeCell ref="X652:X654"/>
    <mergeCell ref="Y652:Y654"/>
    <mergeCell ref="Z652:AA652"/>
    <mergeCell ref="Z653:AA653"/>
    <mergeCell ref="Z654:AA654"/>
    <mergeCell ref="P652:P654"/>
    <mergeCell ref="Q652:Q654"/>
    <mergeCell ref="R652:R654"/>
    <mergeCell ref="S652:S654"/>
    <mergeCell ref="T652:T654"/>
    <mergeCell ref="U652:U654"/>
    <mergeCell ref="V652:V654"/>
    <mergeCell ref="B652:C654"/>
    <mergeCell ref="D652:D654"/>
    <mergeCell ref="E652:H654"/>
    <mergeCell ref="I652:L654"/>
    <mergeCell ref="M652:M654"/>
    <mergeCell ref="N652:N654"/>
    <mergeCell ref="O652:O654"/>
    <mergeCell ref="P655:P657"/>
    <mergeCell ref="Q655:Q657"/>
    <mergeCell ref="R655:R657"/>
    <mergeCell ref="S655:S657"/>
    <mergeCell ref="T655:T657"/>
    <mergeCell ref="U655:U657"/>
    <mergeCell ref="V655:V657"/>
    <mergeCell ref="Z657:AA657"/>
    <mergeCell ref="AB657:AF657"/>
    <mergeCell ref="AB658:AF658"/>
    <mergeCell ref="AB659:AF659"/>
    <mergeCell ref="AB660:AF660"/>
    <mergeCell ref="W655:W657"/>
    <mergeCell ref="X655:X657"/>
    <mergeCell ref="Y655:Y657"/>
    <mergeCell ref="Z655:AA655"/>
    <mergeCell ref="AB655:AF655"/>
    <mergeCell ref="Z656:AA656"/>
    <mergeCell ref="AB656:AF656"/>
    <mergeCell ref="B655:C657"/>
    <mergeCell ref="D655:D657"/>
    <mergeCell ref="E655:H657"/>
    <mergeCell ref="I655:L657"/>
    <mergeCell ref="M655:M657"/>
    <mergeCell ref="N655:N657"/>
    <mergeCell ref="O655:O657"/>
    <mergeCell ref="W658:W660"/>
    <mergeCell ref="X658:X660"/>
    <mergeCell ref="Y658:Y660"/>
    <mergeCell ref="Z658:AA658"/>
    <mergeCell ref="Z659:AA659"/>
    <mergeCell ref="Z660:AA660"/>
    <mergeCell ref="P658:P660"/>
    <mergeCell ref="Q658:Q660"/>
    <mergeCell ref="R658:R660"/>
    <mergeCell ref="S658:S660"/>
    <mergeCell ref="T658:T660"/>
    <mergeCell ref="U658:U660"/>
    <mergeCell ref="V658:V660"/>
    <mergeCell ref="B658:C660"/>
    <mergeCell ref="D658:D660"/>
    <mergeCell ref="E658:H660"/>
    <mergeCell ref="I658:L660"/>
    <mergeCell ref="M658:M660"/>
    <mergeCell ref="N658:N660"/>
    <mergeCell ref="O658:O660"/>
    <mergeCell ref="P661:P663"/>
    <mergeCell ref="Q661:Q663"/>
    <mergeCell ref="R661:R663"/>
    <mergeCell ref="S661:S663"/>
    <mergeCell ref="T661:T663"/>
    <mergeCell ref="U661:U663"/>
    <mergeCell ref="V661:V663"/>
    <mergeCell ref="Z663:AA663"/>
    <mergeCell ref="AB663:AF663"/>
    <mergeCell ref="AB664:AF664"/>
    <mergeCell ref="AB665:AF665"/>
    <mergeCell ref="AB666:AF666"/>
    <mergeCell ref="W661:W663"/>
    <mergeCell ref="X661:X663"/>
    <mergeCell ref="Y661:Y663"/>
    <mergeCell ref="Z661:AA661"/>
    <mergeCell ref="AB661:AF661"/>
    <mergeCell ref="Z662:AA662"/>
    <mergeCell ref="AB662:AF662"/>
    <mergeCell ref="B661:C663"/>
    <mergeCell ref="D661:D663"/>
    <mergeCell ref="E661:H663"/>
    <mergeCell ref="I661:L663"/>
    <mergeCell ref="M661:M663"/>
    <mergeCell ref="N661:N663"/>
    <mergeCell ref="O661:O663"/>
    <mergeCell ref="W664:W666"/>
    <mergeCell ref="X664:X666"/>
    <mergeCell ref="Y664:Y666"/>
    <mergeCell ref="Z664:AA664"/>
    <mergeCell ref="Z665:AA665"/>
    <mergeCell ref="Z666:AA666"/>
    <mergeCell ref="P664:P666"/>
    <mergeCell ref="Q664:Q666"/>
    <mergeCell ref="R664:R666"/>
    <mergeCell ref="S664:S666"/>
    <mergeCell ref="T664:T666"/>
    <mergeCell ref="U664:U666"/>
    <mergeCell ref="V664:V666"/>
    <mergeCell ref="B664:C666"/>
    <mergeCell ref="D664:D666"/>
    <mergeCell ref="E664:H666"/>
    <mergeCell ref="I664:L666"/>
    <mergeCell ref="M664:M666"/>
    <mergeCell ref="N664:N666"/>
    <mergeCell ref="O664:O666"/>
    <mergeCell ref="P667:P669"/>
    <mergeCell ref="Q667:Q669"/>
    <mergeCell ref="R667:R669"/>
    <mergeCell ref="S667:S669"/>
    <mergeCell ref="T667:T669"/>
    <mergeCell ref="U667:U669"/>
    <mergeCell ref="V667:V669"/>
    <mergeCell ref="Z669:AA669"/>
    <mergeCell ref="AB669:AF669"/>
    <mergeCell ref="AB670:AF670"/>
    <mergeCell ref="AB671:AF671"/>
    <mergeCell ref="AB672:AF672"/>
    <mergeCell ref="W667:W669"/>
    <mergeCell ref="X667:X669"/>
    <mergeCell ref="Y667:Y669"/>
    <mergeCell ref="Z667:AA667"/>
    <mergeCell ref="AB667:AF667"/>
    <mergeCell ref="Z668:AA668"/>
    <mergeCell ref="AB668:AF668"/>
    <mergeCell ref="B667:C669"/>
    <mergeCell ref="D667:D669"/>
    <mergeCell ref="E667:H669"/>
    <mergeCell ref="I667:L669"/>
    <mergeCell ref="M667:M669"/>
    <mergeCell ref="N667:N669"/>
    <mergeCell ref="O667:O669"/>
    <mergeCell ref="W670:W672"/>
    <mergeCell ref="X670:X672"/>
    <mergeCell ref="Y670:Y672"/>
    <mergeCell ref="Z670:AA670"/>
    <mergeCell ref="Z671:AA671"/>
    <mergeCell ref="Z672:AA672"/>
    <mergeCell ref="P670:P672"/>
    <mergeCell ref="Q670:Q672"/>
    <mergeCell ref="R670:R672"/>
    <mergeCell ref="S670:S672"/>
    <mergeCell ref="T670:T672"/>
    <mergeCell ref="U670:U672"/>
    <mergeCell ref="V670:V672"/>
    <mergeCell ref="B670:C672"/>
    <mergeCell ref="D670:D672"/>
    <mergeCell ref="E670:H672"/>
    <mergeCell ref="I670:L672"/>
    <mergeCell ref="M670:M672"/>
    <mergeCell ref="N670:N672"/>
    <mergeCell ref="O670:O672"/>
    <mergeCell ref="P673:P675"/>
    <mergeCell ref="Q673:Q675"/>
    <mergeCell ref="R673:R675"/>
    <mergeCell ref="S673:S675"/>
    <mergeCell ref="T673:T675"/>
    <mergeCell ref="U673:U675"/>
    <mergeCell ref="V673:V675"/>
    <mergeCell ref="Z675:AA675"/>
    <mergeCell ref="AB675:AF675"/>
    <mergeCell ref="AB676:AF676"/>
    <mergeCell ref="AB677:AF677"/>
    <mergeCell ref="AB678:AF678"/>
    <mergeCell ref="W673:W675"/>
    <mergeCell ref="X673:X675"/>
    <mergeCell ref="Y673:Y675"/>
    <mergeCell ref="Z673:AA673"/>
    <mergeCell ref="AB673:AF673"/>
    <mergeCell ref="Z674:AA674"/>
    <mergeCell ref="AB674:AF674"/>
    <mergeCell ref="B673:C675"/>
    <mergeCell ref="D673:D675"/>
    <mergeCell ref="E673:H675"/>
    <mergeCell ref="I673:L675"/>
    <mergeCell ref="M673:M675"/>
    <mergeCell ref="N673:N675"/>
    <mergeCell ref="O673:O675"/>
    <mergeCell ref="W676:W678"/>
    <mergeCell ref="X676:X678"/>
    <mergeCell ref="Y676:Y678"/>
    <mergeCell ref="Z676:AA676"/>
    <mergeCell ref="Z677:AA677"/>
    <mergeCell ref="Z678:AA678"/>
    <mergeCell ref="P676:P678"/>
    <mergeCell ref="Q676:Q678"/>
    <mergeCell ref="R676:R678"/>
    <mergeCell ref="S676:S678"/>
    <mergeCell ref="T676:T678"/>
    <mergeCell ref="U676:U678"/>
    <mergeCell ref="V676:V678"/>
    <mergeCell ref="B676:C678"/>
    <mergeCell ref="D676:D678"/>
    <mergeCell ref="E676:H678"/>
    <mergeCell ref="I676:L678"/>
    <mergeCell ref="M676:M678"/>
    <mergeCell ref="N676:N678"/>
    <mergeCell ref="O676:O678"/>
    <mergeCell ref="P679:P681"/>
    <mergeCell ref="Q679:Q681"/>
    <mergeCell ref="R679:R681"/>
    <mergeCell ref="S679:S681"/>
    <mergeCell ref="T679:T681"/>
    <mergeCell ref="U679:U681"/>
    <mergeCell ref="V679:V681"/>
    <mergeCell ref="Z681:AA681"/>
    <mergeCell ref="AB681:AF681"/>
    <mergeCell ref="AB682:AF682"/>
    <mergeCell ref="AB683:AF683"/>
    <mergeCell ref="AB684:AF684"/>
    <mergeCell ref="W679:W681"/>
    <mergeCell ref="X679:X681"/>
    <mergeCell ref="Y679:Y681"/>
    <mergeCell ref="Z679:AA679"/>
    <mergeCell ref="AB679:AF679"/>
    <mergeCell ref="Z680:AA680"/>
    <mergeCell ref="AB680:AF680"/>
    <mergeCell ref="B679:C681"/>
    <mergeCell ref="D679:D681"/>
    <mergeCell ref="E679:H681"/>
    <mergeCell ref="I679:L681"/>
    <mergeCell ref="M679:M681"/>
    <mergeCell ref="N679:N681"/>
    <mergeCell ref="O679:O681"/>
    <mergeCell ref="W682:W684"/>
    <mergeCell ref="X682:X684"/>
    <mergeCell ref="Y682:Y684"/>
    <mergeCell ref="Z682:AA682"/>
    <mergeCell ref="Z683:AA683"/>
    <mergeCell ref="Z684:AA684"/>
    <mergeCell ref="P682:P684"/>
    <mergeCell ref="Q682:Q684"/>
    <mergeCell ref="R682:R684"/>
    <mergeCell ref="S682:S684"/>
    <mergeCell ref="T682:T684"/>
    <mergeCell ref="U682:U684"/>
    <mergeCell ref="V682:V684"/>
    <mergeCell ref="B682:C684"/>
    <mergeCell ref="D682:D684"/>
    <mergeCell ref="E682:H684"/>
    <mergeCell ref="I682:L684"/>
    <mergeCell ref="M682:M684"/>
    <mergeCell ref="N682:N684"/>
    <mergeCell ref="O682:O684"/>
    <mergeCell ref="P685:P687"/>
    <mergeCell ref="Q685:Q687"/>
    <mergeCell ref="R685:R687"/>
    <mergeCell ref="S685:S687"/>
    <mergeCell ref="T685:T687"/>
    <mergeCell ref="U685:U687"/>
    <mergeCell ref="V685:V687"/>
    <mergeCell ref="Z687:AA687"/>
    <mergeCell ref="AB687:AF687"/>
    <mergeCell ref="AB688:AF688"/>
    <mergeCell ref="AB689:AF689"/>
    <mergeCell ref="AB690:AF690"/>
    <mergeCell ref="W685:W687"/>
    <mergeCell ref="X685:X687"/>
    <mergeCell ref="Y685:Y687"/>
    <mergeCell ref="Z685:AA685"/>
    <mergeCell ref="AB685:AF685"/>
    <mergeCell ref="Z686:AA686"/>
    <mergeCell ref="AB686:AF686"/>
    <mergeCell ref="B685:C687"/>
    <mergeCell ref="D685:D687"/>
    <mergeCell ref="E685:H687"/>
    <mergeCell ref="I685:L687"/>
    <mergeCell ref="M685:M687"/>
    <mergeCell ref="N685:N687"/>
    <mergeCell ref="O685:O687"/>
    <mergeCell ref="W688:W690"/>
    <mergeCell ref="X688:X690"/>
    <mergeCell ref="Y688:Y690"/>
    <mergeCell ref="Z688:AA688"/>
    <mergeCell ref="Z689:AA689"/>
    <mergeCell ref="Z690:AA690"/>
    <mergeCell ref="P688:P690"/>
    <mergeCell ref="Q688:Q690"/>
    <mergeCell ref="R688:R690"/>
    <mergeCell ref="S688:S690"/>
    <mergeCell ref="T688:T690"/>
    <mergeCell ref="U688:U690"/>
    <mergeCell ref="V688:V690"/>
    <mergeCell ref="B688:C690"/>
    <mergeCell ref="D688:D690"/>
    <mergeCell ref="E688:H690"/>
    <mergeCell ref="I688:L690"/>
    <mergeCell ref="M688:M690"/>
    <mergeCell ref="N688:N690"/>
    <mergeCell ref="O688:O690"/>
    <mergeCell ref="P691:P693"/>
    <mergeCell ref="Q691:Q693"/>
    <mergeCell ref="R691:R693"/>
    <mergeCell ref="S691:S693"/>
    <mergeCell ref="T691:T693"/>
    <mergeCell ref="U691:U693"/>
    <mergeCell ref="V691:V693"/>
    <mergeCell ref="Z693:AA693"/>
    <mergeCell ref="AB693:AF693"/>
    <mergeCell ref="AB694:AF694"/>
    <mergeCell ref="AB695:AF695"/>
    <mergeCell ref="AB696:AF696"/>
    <mergeCell ref="W691:W693"/>
    <mergeCell ref="X691:X693"/>
    <mergeCell ref="Y691:Y693"/>
    <mergeCell ref="Z691:AA691"/>
    <mergeCell ref="AB691:AF691"/>
    <mergeCell ref="Z692:AA692"/>
    <mergeCell ref="AB692:AF692"/>
    <mergeCell ref="B691:C693"/>
    <mergeCell ref="D691:D693"/>
    <mergeCell ref="E691:H693"/>
    <mergeCell ref="I691:L693"/>
    <mergeCell ref="M691:M693"/>
    <mergeCell ref="N691:N693"/>
    <mergeCell ref="O691:O693"/>
    <mergeCell ref="W694:W696"/>
    <mergeCell ref="X694:X696"/>
    <mergeCell ref="Y694:Y696"/>
    <mergeCell ref="Z694:AA694"/>
    <mergeCell ref="Z695:AA695"/>
    <mergeCell ref="Z696:AA696"/>
    <mergeCell ref="P694:P696"/>
    <mergeCell ref="Q694:Q696"/>
    <mergeCell ref="R694:R696"/>
    <mergeCell ref="S694:S696"/>
    <mergeCell ref="T694:T696"/>
    <mergeCell ref="U694:U696"/>
    <mergeCell ref="V694:V696"/>
    <mergeCell ref="B694:C696"/>
    <mergeCell ref="D694:D696"/>
    <mergeCell ref="E694:H696"/>
    <mergeCell ref="I694:L696"/>
    <mergeCell ref="M694:M696"/>
    <mergeCell ref="N694:N696"/>
    <mergeCell ref="O694:O696"/>
    <mergeCell ref="P697:P699"/>
    <mergeCell ref="Q697:Q699"/>
    <mergeCell ref="R697:R699"/>
    <mergeCell ref="S697:S699"/>
    <mergeCell ref="T697:T699"/>
    <mergeCell ref="U697:U699"/>
    <mergeCell ref="V697:V699"/>
    <mergeCell ref="Z699:AA699"/>
    <mergeCell ref="AB699:AF699"/>
    <mergeCell ref="AB700:AF700"/>
    <mergeCell ref="AB701:AF701"/>
    <mergeCell ref="AB702:AF702"/>
    <mergeCell ref="W697:W699"/>
    <mergeCell ref="X697:X699"/>
    <mergeCell ref="Y697:Y699"/>
    <mergeCell ref="Z697:AA697"/>
    <mergeCell ref="AB697:AF697"/>
    <mergeCell ref="Z698:AA698"/>
    <mergeCell ref="AB698:AF698"/>
    <mergeCell ref="B697:C699"/>
    <mergeCell ref="D697:D699"/>
    <mergeCell ref="E697:H699"/>
    <mergeCell ref="I697:L699"/>
    <mergeCell ref="M697:M699"/>
    <mergeCell ref="N697:N699"/>
    <mergeCell ref="O697:O699"/>
    <mergeCell ref="W700:W702"/>
    <mergeCell ref="X700:X702"/>
    <mergeCell ref="Y700:Y702"/>
    <mergeCell ref="Z700:AA700"/>
    <mergeCell ref="Z701:AA701"/>
    <mergeCell ref="Z702:AA702"/>
    <mergeCell ref="P700:P702"/>
    <mergeCell ref="Q700:Q702"/>
    <mergeCell ref="R700:R702"/>
    <mergeCell ref="S700:S702"/>
    <mergeCell ref="T700:T702"/>
    <mergeCell ref="U700:U702"/>
    <mergeCell ref="V700:V702"/>
    <mergeCell ref="B700:C702"/>
    <mergeCell ref="D700:D702"/>
    <mergeCell ref="E700:H702"/>
    <mergeCell ref="I700:L702"/>
    <mergeCell ref="M700:M702"/>
    <mergeCell ref="N700:N702"/>
    <mergeCell ref="O700:O702"/>
    <mergeCell ref="P703:P705"/>
    <mergeCell ref="Q703:Q705"/>
    <mergeCell ref="R703:R705"/>
    <mergeCell ref="S703:S705"/>
    <mergeCell ref="T703:T705"/>
    <mergeCell ref="U703:U705"/>
    <mergeCell ref="V703:V705"/>
    <mergeCell ref="Z705:AA705"/>
    <mergeCell ref="AB705:AF705"/>
    <mergeCell ref="AB706:AF706"/>
    <mergeCell ref="AB707:AF707"/>
    <mergeCell ref="AB708:AF708"/>
    <mergeCell ref="W703:W705"/>
    <mergeCell ref="X703:X705"/>
    <mergeCell ref="Y703:Y705"/>
    <mergeCell ref="Z703:AA703"/>
    <mergeCell ref="AB703:AF703"/>
    <mergeCell ref="Z704:AA704"/>
    <mergeCell ref="AB704:AF704"/>
    <mergeCell ref="B703:C705"/>
    <mergeCell ref="D703:D705"/>
    <mergeCell ref="E703:H705"/>
    <mergeCell ref="I703:L705"/>
    <mergeCell ref="M703:M705"/>
    <mergeCell ref="N703:N705"/>
    <mergeCell ref="O703:O705"/>
    <mergeCell ref="W706:W708"/>
    <mergeCell ref="X706:X708"/>
    <mergeCell ref="Y706:Y708"/>
    <mergeCell ref="Z706:AA706"/>
    <mergeCell ref="Z707:AA707"/>
    <mergeCell ref="Z708:AA708"/>
    <mergeCell ref="P706:P708"/>
    <mergeCell ref="Q706:Q708"/>
    <mergeCell ref="R706:R708"/>
    <mergeCell ref="S706:S708"/>
    <mergeCell ref="T706:T708"/>
    <mergeCell ref="U706:U708"/>
    <mergeCell ref="V706:V708"/>
    <mergeCell ref="B706:C708"/>
    <mergeCell ref="D706:D708"/>
    <mergeCell ref="E706:H708"/>
    <mergeCell ref="I706:L708"/>
    <mergeCell ref="M706:M708"/>
    <mergeCell ref="N706:N708"/>
    <mergeCell ref="O706:O708"/>
    <mergeCell ref="P709:P711"/>
    <mergeCell ref="Q709:Q711"/>
    <mergeCell ref="R709:R711"/>
    <mergeCell ref="S709:S711"/>
    <mergeCell ref="T709:T711"/>
    <mergeCell ref="U709:U711"/>
    <mergeCell ref="V709:V711"/>
    <mergeCell ref="Z711:AA711"/>
    <mergeCell ref="AB711:AF711"/>
    <mergeCell ref="AB712:AF712"/>
    <mergeCell ref="AB713:AF713"/>
    <mergeCell ref="AB714:AF714"/>
    <mergeCell ref="W709:W711"/>
    <mergeCell ref="X709:X711"/>
    <mergeCell ref="Y709:Y711"/>
    <mergeCell ref="Z709:AA709"/>
    <mergeCell ref="AB709:AF709"/>
    <mergeCell ref="Z710:AA710"/>
    <mergeCell ref="AB710:AF710"/>
    <mergeCell ref="B709:C711"/>
    <mergeCell ref="D709:D711"/>
    <mergeCell ref="E709:H711"/>
    <mergeCell ref="I709:L711"/>
    <mergeCell ref="M709:M711"/>
    <mergeCell ref="N709:N711"/>
    <mergeCell ref="O709:O711"/>
    <mergeCell ref="W712:W714"/>
    <mergeCell ref="X712:X714"/>
    <mergeCell ref="Y712:Y714"/>
    <mergeCell ref="Z712:AA712"/>
    <mergeCell ref="Z713:AA713"/>
    <mergeCell ref="Z714:AA714"/>
    <mergeCell ref="P712:P714"/>
    <mergeCell ref="Q712:Q714"/>
    <mergeCell ref="R712:R714"/>
    <mergeCell ref="S712:S714"/>
    <mergeCell ref="T712:T714"/>
    <mergeCell ref="U712:U714"/>
    <mergeCell ref="V712:V714"/>
    <mergeCell ref="B712:C714"/>
    <mergeCell ref="D712:D714"/>
    <mergeCell ref="E712:H714"/>
    <mergeCell ref="I712:L714"/>
    <mergeCell ref="M712:M714"/>
    <mergeCell ref="N712:N714"/>
    <mergeCell ref="O712:O714"/>
    <mergeCell ref="P715:P717"/>
    <mergeCell ref="Q715:Q717"/>
    <mergeCell ref="R715:R717"/>
    <mergeCell ref="S715:S717"/>
    <mergeCell ref="T715:T717"/>
    <mergeCell ref="U715:U717"/>
    <mergeCell ref="V715:V717"/>
    <mergeCell ref="Z717:AA717"/>
    <mergeCell ref="AB717:AF717"/>
    <mergeCell ref="AB718:AF718"/>
    <mergeCell ref="AB719:AF719"/>
    <mergeCell ref="AB720:AF720"/>
    <mergeCell ref="W715:W717"/>
    <mergeCell ref="X715:X717"/>
    <mergeCell ref="Y715:Y717"/>
    <mergeCell ref="Z715:AA715"/>
    <mergeCell ref="AB715:AF715"/>
    <mergeCell ref="Z716:AA716"/>
    <mergeCell ref="AB716:AF716"/>
    <mergeCell ref="B715:C717"/>
    <mergeCell ref="D715:D717"/>
    <mergeCell ref="E715:H717"/>
    <mergeCell ref="I715:L717"/>
    <mergeCell ref="M715:M717"/>
    <mergeCell ref="N715:N717"/>
    <mergeCell ref="O715:O717"/>
    <mergeCell ref="W718:W720"/>
    <mergeCell ref="X718:X720"/>
    <mergeCell ref="Y718:Y720"/>
    <mergeCell ref="Z718:AA718"/>
    <mergeCell ref="Z719:AA719"/>
    <mergeCell ref="Z720:AA720"/>
    <mergeCell ref="P718:P720"/>
    <mergeCell ref="Q718:Q720"/>
    <mergeCell ref="R718:R720"/>
    <mergeCell ref="S718:S720"/>
    <mergeCell ref="T718:T720"/>
    <mergeCell ref="U718:U720"/>
    <mergeCell ref="V718:V720"/>
    <mergeCell ref="B718:C720"/>
    <mergeCell ref="D718:D720"/>
    <mergeCell ref="E718:H720"/>
    <mergeCell ref="I718:L720"/>
    <mergeCell ref="M718:M720"/>
    <mergeCell ref="N718:N720"/>
    <mergeCell ref="O718:O720"/>
    <mergeCell ref="P721:P723"/>
    <mergeCell ref="Q721:Q723"/>
    <mergeCell ref="R721:R723"/>
    <mergeCell ref="S721:S723"/>
    <mergeCell ref="T721:T723"/>
    <mergeCell ref="U721:U723"/>
    <mergeCell ref="V721:V723"/>
    <mergeCell ref="Z723:AA723"/>
    <mergeCell ref="AB723:AF723"/>
    <mergeCell ref="AB724:AF724"/>
    <mergeCell ref="AB725:AF725"/>
    <mergeCell ref="AB726:AF726"/>
    <mergeCell ref="W721:W723"/>
    <mergeCell ref="X721:X723"/>
    <mergeCell ref="Y721:Y723"/>
    <mergeCell ref="Z721:AA721"/>
    <mergeCell ref="AB721:AF721"/>
    <mergeCell ref="Z722:AA722"/>
    <mergeCell ref="AB722:AF722"/>
    <mergeCell ref="B721:C723"/>
    <mergeCell ref="D721:D723"/>
    <mergeCell ref="E721:H723"/>
    <mergeCell ref="I721:L723"/>
    <mergeCell ref="M721:M723"/>
    <mergeCell ref="N721:N723"/>
    <mergeCell ref="O721:O723"/>
    <mergeCell ref="W724:W726"/>
    <mergeCell ref="X724:X726"/>
    <mergeCell ref="Y724:Y726"/>
    <mergeCell ref="Z724:AA724"/>
    <mergeCell ref="Z725:AA725"/>
    <mergeCell ref="Z726:AA726"/>
    <mergeCell ref="P724:P726"/>
    <mergeCell ref="Q724:Q726"/>
    <mergeCell ref="R724:R726"/>
    <mergeCell ref="S724:S726"/>
    <mergeCell ref="T724:T726"/>
    <mergeCell ref="U724:U726"/>
    <mergeCell ref="V724:V726"/>
    <mergeCell ref="B724:C726"/>
    <mergeCell ref="D724:D726"/>
    <mergeCell ref="E724:H726"/>
    <mergeCell ref="I724:L726"/>
    <mergeCell ref="M724:M726"/>
    <mergeCell ref="N724:N726"/>
    <mergeCell ref="O724:O726"/>
    <mergeCell ref="P727:P729"/>
    <mergeCell ref="Q727:Q729"/>
    <mergeCell ref="R727:R729"/>
    <mergeCell ref="S727:S729"/>
    <mergeCell ref="T727:T729"/>
    <mergeCell ref="U727:U729"/>
    <mergeCell ref="V727:V729"/>
    <mergeCell ref="Z729:AA729"/>
    <mergeCell ref="AB729:AF729"/>
    <mergeCell ref="AB730:AF730"/>
    <mergeCell ref="AB731:AF731"/>
    <mergeCell ref="AB732:AF732"/>
    <mergeCell ref="W727:W729"/>
    <mergeCell ref="X727:X729"/>
    <mergeCell ref="Y727:Y729"/>
    <mergeCell ref="Z727:AA727"/>
    <mergeCell ref="AB727:AF727"/>
    <mergeCell ref="Z728:AA728"/>
    <mergeCell ref="AB728:AF728"/>
    <mergeCell ref="B727:C729"/>
    <mergeCell ref="D727:D729"/>
    <mergeCell ref="E727:H729"/>
    <mergeCell ref="I727:L729"/>
    <mergeCell ref="M727:M729"/>
    <mergeCell ref="N727:N729"/>
    <mergeCell ref="O727:O729"/>
    <mergeCell ref="W730:W732"/>
    <mergeCell ref="X730:X732"/>
    <mergeCell ref="Y730:Y732"/>
    <mergeCell ref="Z730:AA730"/>
    <mergeCell ref="Z731:AA731"/>
    <mergeCell ref="Z732:AA732"/>
    <mergeCell ref="P730:P732"/>
    <mergeCell ref="Q730:Q732"/>
    <mergeCell ref="R730:R732"/>
    <mergeCell ref="S730:S732"/>
    <mergeCell ref="T730:T732"/>
    <mergeCell ref="U730:U732"/>
    <mergeCell ref="V730:V732"/>
    <mergeCell ref="B730:C732"/>
    <mergeCell ref="D730:D732"/>
    <mergeCell ref="E730:H732"/>
    <mergeCell ref="I730:L732"/>
    <mergeCell ref="M730:M732"/>
    <mergeCell ref="N730:N732"/>
    <mergeCell ref="O730:O732"/>
    <mergeCell ref="P733:P735"/>
    <mergeCell ref="Q733:Q735"/>
    <mergeCell ref="R733:R735"/>
    <mergeCell ref="S733:S735"/>
    <mergeCell ref="T733:T735"/>
    <mergeCell ref="U733:U735"/>
    <mergeCell ref="V733:V735"/>
    <mergeCell ref="Z735:AA735"/>
    <mergeCell ref="AB735:AF735"/>
    <mergeCell ref="AB736:AF736"/>
    <mergeCell ref="AB737:AF737"/>
    <mergeCell ref="AB738:AF738"/>
    <mergeCell ref="W733:W735"/>
    <mergeCell ref="X733:X735"/>
    <mergeCell ref="Y733:Y735"/>
    <mergeCell ref="Z733:AA733"/>
    <mergeCell ref="AB733:AF733"/>
    <mergeCell ref="Z734:AA734"/>
    <mergeCell ref="AB734:AF734"/>
    <mergeCell ref="B733:C735"/>
    <mergeCell ref="D733:D735"/>
    <mergeCell ref="E733:H735"/>
    <mergeCell ref="I733:L735"/>
    <mergeCell ref="M733:M735"/>
    <mergeCell ref="N733:N735"/>
    <mergeCell ref="O733:O735"/>
    <mergeCell ref="W736:W738"/>
    <mergeCell ref="X736:X738"/>
    <mergeCell ref="Y736:Y738"/>
    <mergeCell ref="Z736:AA736"/>
    <mergeCell ref="Z737:AA737"/>
    <mergeCell ref="Z738:AA738"/>
    <mergeCell ref="P736:P738"/>
    <mergeCell ref="Q736:Q738"/>
    <mergeCell ref="R736:R738"/>
    <mergeCell ref="S736:S738"/>
    <mergeCell ref="T736:T738"/>
    <mergeCell ref="U736:U738"/>
    <mergeCell ref="V736:V738"/>
    <mergeCell ref="B736:C738"/>
    <mergeCell ref="D736:D738"/>
    <mergeCell ref="E736:H738"/>
    <mergeCell ref="I736:L738"/>
    <mergeCell ref="M736:M738"/>
    <mergeCell ref="N736:N738"/>
    <mergeCell ref="O736:O738"/>
    <mergeCell ref="P739:P741"/>
    <mergeCell ref="Q739:Q741"/>
    <mergeCell ref="R739:R741"/>
    <mergeCell ref="S739:S741"/>
    <mergeCell ref="T739:T741"/>
    <mergeCell ref="U739:U741"/>
    <mergeCell ref="V739:V741"/>
    <mergeCell ref="Z741:AA741"/>
    <mergeCell ref="AB741:AF741"/>
    <mergeCell ref="AB742:AF742"/>
    <mergeCell ref="AB743:AF743"/>
    <mergeCell ref="AB744:AF744"/>
    <mergeCell ref="W739:W741"/>
    <mergeCell ref="X739:X741"/>
    <mergeCell ref="Y739:Y741"/>
    <mergeCell ref="Z739:AA739"/>
    <mergeCell ref="AB739:AF739"/>
    <mergeCell ref="Z740:AA740"/>
    <mergeCell ref="AB740:AF740"/>
    <mergeCell ref="B739:C741"/>
    <mergeCell ref="D739:D741"/>
    <mergeCell ref="E739:H741"/>
    <mergeCell ref="I739:L741"/>
    <mergeCell ref="M739:M741"/>
    <mergeCell ref="N739:N741"/>
    <mergeCell ref="O739:O741"/>
    <mergeCell ref="W742:W744"/>
    <mergeCell ref="X742:X744"/>
    <mergeCell ref="Y742:Y744"/>
    <mergeCell ref="Z742:AA742"/>
    <mergeCell ref="Z743:AA743"/>
    <mergeCell ref="Z744:AA744"/>
    <mergeCell ref="P742:P744"/>
    <mergeCell ref="Q742:Q744"/>
    <mergeCell ref="R742:R744"/>
    <mergeCell ref="S742:S744"/>
    <mergeCell ref="T742:T744"/>
    <mergeCell ref="U742:U744"/>
    <mergeCell ref="V742:V744"/>
    <mergeCell ref="B742:C744"/>
    <mergeCell ref="D742:D744"/>
    <mergeCell ref="E742:H744"/>
    <mergeCell ref="I742:L744"/>
    <mergeCell ref="M742:M744"/>
    <mergeCell ref="N742:N744"/>
    <mergeCell ref="O742:O744"/>
    <mergeCell ref="P745:P747"/>
    <mergeCell ref="Q745:Q747"/>
    <mergeCell ref="R745:R747"/>
    <mergeCell ref="S745:S747"/>
    <mergeCell ref="T745:T747"/>
    <mergeCell ref="U745:U747"/>
    <mergeCell ref="V745:V747"/>
    <mergeCell ref="Z747:AA747"/>
    <mergeCell ref="AB747:AF747"/>
    <mergeCell ref="AB748:AF748"/>
    <mergeCell ref="AB749:AF749"/>
    <mergeCell ref="AB750:AF750"/>
    <mergeCell ref="W745:W747"/>
    <mergeCell ref="X745:X747"/>
    <mergeCell ref="Y745:Y747"/>
    <mergeCell ref="Z745:AA745"/>
    <mergeCell ref="AB745:AF745"/>
    <mergeCell ref="Z746:AA746"/>
    <mergeCell ref="AB746:AF746"/>
    <mergeCell ref="B745:C747"/>
    <mergeCell ref="D745:D747"/>
    <mergeCell ref="E745:H747"/>
    <mergeCell ref="I745:L747"/>
    <mergeCell ref="M745:M747"/>
    <mergeCell ref="N745:N747"/>
    <mergeCell ref="O745:O747"/>
    <mergeCell ref="W748:W750"/>
    <mergeCell ref="X748:X750"/>
    <mergeCell ref="Y748:Y750"/>
    <mergeCell ref="Z748:AA748"/>
    <mergeCell ref="Z749:AA749"/>
    <mergeCell ref="Z750:AA750"/>
    <mergeCell ref="P748:P750"/>
    <mergeCell ref="Q748:Q750"/>
    <mergeCell ref="R748:R750"/>
    <mergeCell ref="S748:S750"/>
    <mergeCell ref="T748:T750"/>
    <mergeCell ref="U748:U750"/>
    <mergeCell ref="V748:V750"/>
    <mergeCell ref="B748:C750"/>
    <mergeCell ref="D748:D750"/>
    <mergeCell ref="E748:H750"/>
    <mergeCell ref="I748:L750"/>
    <mergeCell ref="M748:M750"/>
    <mergeCell ref="N748:N750"/>
    <mergeCell ref="O748:O750"/>
    <mergeCell ref="P751:P753"/>
    <mergeCell ref="Q751:Q753"/>
    <mergeCell ref="R751:R753"/>
    <mergeCell ref="S751:S753"/>
    <mergeCell ref="T751:T753"/>
    <mergeCell ref="U751:U753"/>
    <mergeCell ref="V751:V753"/>
    <mergeCell ref="Z753:AA753"/>
    <mergeCell ref="AB753:AF753"/>
    <mergeCell ref="AB754:AF754"/>
    <mergeCell ref="AB755:AF755"/>
    <mergeCell ref="AB756:AF756"/>
    <mergeCell ref="W751:W753"/>
    <mergeCell ref="X751:X753"/>
    <mergeCell ref="Y751:Y753"/>
    <mergeCell ref="Z751:AA751"/>
    <mergeCell ref="AB751:AF751"/>
    <mergeCell ref="Z752:AA752"/>
    <mergeCell ref="AB752:AF752"/>
    <mergeCell ref="B751:C753"/>
    <mergeCell ref="D751:D753"/>
    <mergeCell ref="E751:H753"/>
    <mergeCell ref="I751:L753"/>
    <mergeCell ref="M751:M753"/>
    <mergeCell ref="N751:N753"/>
    <mergeCell ref="O751:O753"/>
    <mergeCell ref="W754:W756"/>
    <mergeCell ref="X754:X756"/>
    <mergeCell ref="Y754:Y756"/>
    <mergeCell ref="Z754:AA754"/>
    <mergeCell ref="Z755:AA755"/>
    <mergeCell ref="Z756:AA756"/>
    <mergeCell ref="P754:P756"/>
    <mergeCell ref="Q754:Q756"/>
    <mergeCell ref="R754:R756"/>
    <mergeCell ref="S754:S756"/>
    <mergeCell ref="T754:T756"/>
    <mergeCell ref="U754:U756"/>
    <mergeCell ref="V754:V756"/>
    <mergeCell ref="B754:C756"/>
    <mergeCell ref="D754:D756"/>
    <mergeCell ref="E754:H756"/>
    <mergeCell ref="I754:L756"/>
    <mergeCell ref="M754:M756"/>
    <mergeCell ref="N754:N756"/>
    <mergeCell ref="O754:O756"/>
    <mergeCell ref="P757:P759"/>
    <mergeCell ref="Q757:Q759"/>
    <mergeCell ref="R757:R759"/>
    <mergeCell ref="S757:S759"/>
    <mergeCell ref="T757:T759"/>
    <mergeCell ref="U757:U759"/>
    <mergeCell ref="V757:V759"/>
    <mergeCell ref="Z759:AA759"/>
    <mergeCell ref="AB759:AF759"/>
    <mergeCell ref="AB760:AF760"/>
    <mergeCell ref="AB761:AF761"/>
    <mergeCell ref="AB762:AF762"/>
    <mergeCell ref="W757:W759"/>
    <mergeCell ref="X757:X759"/>
    <mergeCell ref="Y757:Y759"/>
    <mergeCell ref="Z757:AA757"/>
    <mergeCell ref="AB757:AF757"/>
    <mergeCell ref="Z758:AA758"/>
    <mergeCell ref="AB758:AF758"/>
    <mergeCell ref="B757:C759"/>
    <mergeCell ref="D757:D759"/>
    <mergeCell ref="E757:H759"/>
    <mergeCell ref="I757:L759"/>
    <mergeCell ref="M757:M759"/>
    <mergeCell ref="N757:N759"/>
    <mergeCell ref="O757:O759"/>
    <mergeCell ref="W760:W762"/>
    <mergeCell ref="X760:X762"/>
    <mergeCell ref="Y760:Y762"/>
    <mergeCell ref="Z760:AA760"/>
    <mergeCell ref="Z761:AA761"/>
    <mergeCell ref="Z762:AA762"/>
    <mergeCell ref="P760:P762"/>
    <mergeCell ref="Q760:Q762"/>
    <mergeCell ref="R760:R762"/>
    <mergeCell ref="S760:S762"/>
    <mergeCell ref="T760:T762"/>
    <mergeCell ref="U760:U762"/>
    <mergeCell ref="V760:V762"/>
    <mergeCell ref="B760:C762"/>
    <mergeCell ref="D760:D762"/>
    <mergeCell ref="E760:H762"/>
    <mergeCell ref="I760:L762"/>
    <mergeCell ref="M760:M762"/>
    <mergeCell ref="N760:N762"/>
    <mergeCell ref="O760:O762"/>
    <mergeCell ref="P763:P765"/>
    <mergeCell ref="Q763:Q765"/>
    <mergeCell ref="R763:R765"/>
    <mergeCell ref="S763:S765"/>
    <mergeCell ref="T763:T765"/>
    <mergeCell ref="U763:U765"/>
    <mergeCell ref="V763:V765"/>
    <mergeCell ref="Z765:AA765"/>
    <mergeCell ref="AB765:AF765"/>
    <mergeCell ref="AB766:AF766"/>
    <mergeCell ref="AB767:AF767"/>
    <mergeCell ref="AB768:AF768"/>
    <mergeCell ref="W763:W765"/>
    <mergeCell ref="X763:X765"/>
    <mergeCell ref="Y763:Y765"/>
    <mergeCell ref="Z763:AA763"/>
    <mergeCell ref="AB763:AF763"/>
    <mergeCell ref="Z764:AA764"/>
    <mergeCell ref="AB764:AF764"/>
    <mergeCell ref="B763:C765"/>
    <mergeCell ref="D763:D765"/>
    <mergeCell ref="E763:H765"/>
    <mergeCell ref="I763:L765"/>
    <mergeCell ref="M763:M765"/>
    <mergeCell ref="N763:N765"/>
    <mergeCell ref="O763:O765"/>
    <mergeCell ref="W766:W768"/>
    <mergeCell ref="X766:X768"/>
    <mergeCell ref="Y766:Y768"/>
    <mergeCell ref="Z766:AA766"/>
    <mergeCell ref="Z767:AA767"/>
    <mergeCell ref="Z768:AA768"/>
    <mergeCell ref="P766:P768"/>
    <mergeCell ref="Q766:Q768"/>
    <mergeCell ref="R766:R768"/>
    <mergeCell ref="S766:S768"/>
    <mergeCell ref="T766:T768"/>
    <mergeCell ref="U766:U768"/>
    <mergeCell ref="V766:V768"/>
    <mergeCell ref="B766:C768"/>
    <mergeCell ref="D766:D768"/>
    <mergeCell ref="E766:H768"/>
    <mergeCell ref="I766:L768"/>
    <mergeCell ref="M766:M768"/>
    <mergeCell ref="N766:N768"/>
    <mergeCell ref="O766:O768"/>
    <mergeCell ref="P769:P771"/>
    <mergeCell ref="Q769:Q771"/>
    <mergeCell ref="R769:R771"/>
    <mergeCell ref="S769:S771"/>
    <mergeCell ref="T769:T771"/>
    <mergeCell ref="U769:U771"/>
    <mergeCell ref="V769:V771"/>
    <mergeCell ref="Z771:AA771"/>
    <mergeCell ref="AB771:AF771"/>
    <mergeCell ref="AB772:AF772"/>
    <mergeCell ref="AB773:AF773"/>
    <mergeCell ref="AB774:AF774"/>
    <mergeCell ref="W769:W771"/>
    <mergeCell ref="X769:X771"/>
    <mergeCell ref="Y769:Y771"/>
    <mergeCell ref="Z769:AA769"/>
    <mergeCell ref="AB769:AF769"/>
    <mergeCell ref="Z770:AA770"/>
    <mergeCell ref="AB770:AF770"/>
    <mergeCell ref="B769:C771"/>
    <mergeCell ref="D769:D771"/>
    <mergeCell ref="E769:H771"/>
    <mergeCell ref="I769:L771"/>
    <mergeCell ref="M769:M771"/>
    <mergeCell ref="N769:N771"/>
    <mergeCell ref="O769:O771"/>
    <mergeCell ref="W772:W774"/>
    <mergeCell ref="X772:X774"/>
    <mergeCell ref="Y772:Y774"/>
    <mergeCell ref="Z772:AA772"/>
    <mergeCell ref="Z773:AA773"/>
    <mergeCell ref="Z774:AA774"/>
    <mergeCell ref="P772:P774"/>
    <mergeCell ref="Q772:Q774"/>
    <mergeCell ref="R772:R774"/>
    <mergeCell ref="S772:S774"/>
    <mergeCell ref="T772:T774"/>
    <mergeCell ref="U772:U774"/>
    <mergeCell ref="V772:V774"/>
    <mergeCell ref="B772:C774"/>
    <mergeCell ref="D772:D774"/>
    <mergeCell ref="E772:H774"/>
    <mergeCell ref="I772:L774"/>
    <mergeCell ref="M772:M774"/>
    <mergeCell ref="N772:N774"/>
    <mergeCell ref="O772:O774"/>
    <mergeCell ref="P775:P777"/>
    <mergeCell ref="Q775:Q777"/>
    <mergeCell ref="R775:R777"/>
    <mergeCell ref="S775:S777"/>
    <mergeCell ref="T775:T777"/>
    <mergeCell ref="U775:U777"/>
    <mergeCell ref="V775:V777"/>
    <mergeCell ref="Z777:AA777"/>
    <mergeCell ref="AB777:AF777"/>
    <mergeCell ref="AB778:AF778"/>
    <mergeCell ref="AB779:AF779"/>
    <mergeCell ref="AB780:AF780"/>
    <mergeCell ref="W775:W777"/>
    <mergeCell ref="X775:X777"/>
    <mergeCell ref="Y775:Y777"/>
    <mergeCell ref="Z775:AA775"/>
    <mergeCell ref="AB775:AF775"/>
    <mergeCell ref="Z776:AA776"/>
    <mergeCell ref="AB776:AF776"/>
    <mergeCell ref="B775:C777"/>
    <mergeCell ref="D775:D777"/>
    <mergeCell ref="E775:H777"/>
    <mergeCell ref="I775:L777"/>
    <mergeCell ref="M775:M777"/>
    <mergeCell ref="N775:N777"/>
    <mergeCell ref="O775:O777"/>
    <mergeCell ref="W778:W780"/>
    <mergeCell ref="X778:X780"/>
    <mergeCell ref="Y778:Y780"/>
    <mergeCell ref="Z778:AA778"/>
    <mergeCell ref="Z779:AA779"/>
    <mergeCell ref="Z780:AA780"/>
    <mergeCell ref="P778:P780"/>
    <mergeCell ref="Q778:Q780"/>
    <mergeCell ref="R778:R780"/>
    <mergeCell ref="S778:S780"/>
    <mergeCell ref="T778:T780"/>
    <mergeCell ref="U778:U780"/>
    <mergeCell ref="V778:V780"/>
    <mergeCell ref="B778:C780"/>
    <mergeCell ref="D778:D780"/>
    <mergeCell ref="E778:H780"/>
    <mergeCell ref="I778:L780"/>
    <mergeCell ref="M778:M780"/>
    <mergeCell ref="N778:N780"/>
    <mergeCell ref="O778:O780"/>
    <mergeCell ref="P781:P783"/>
    <mergeCell ref="Q781:Q783"/>
    <mergeCell ref="R781:R783"/>
    <mergeCell ref="S781:S783"/>
    <mergeCell ref="T781:T783"/>
    <mergeCell ref="U781:U783"/>
    <mergeCell ref="V781:V783"/>
    <mergeCell ref="Z783:AA783"/>
    <mergeCell ref="AB783:AF783"/>
    <mergeCell ref="AB784:AF784"/>
    <mergeCell ref="AB785:AF785"/>
    <mergeCell ref="AB786:AF786"/>
    <mergeCell ref="W781:W783"/>
    <mergeCell ref="X781:X783"/>
    <mergeCell ref="Y781:Y783"/>
    <mergeCell ref="Z781:AA781"/>
    <mergeCell ref="AB781:AF781"/>
    <mergeCell ref="Z782:AA782"/>
    <mergeCell ref="AB782:AF782"/>
    <mergeCell ref="B781:C783"/>
    <mergeCell ref="D781:D783"/>
    <mergeCell ref="E781:H783"/>
    <mergeCell ref="I781:L783"/>
    <mergeCell ref="M781:M783"/>
    <mergeCell ref="N781:N783"/>
    <mergeCell ref="O781:O783"/>
    <mergeCell ref="W784:W786"/>
    <mergeCell ref="X784:X786"/>
    <mergeCell ref="Y784:Y786"/>
    <mergeCell ref="Z784:AA784"/>
    <mergeCell ref="Z785:AA785"/>
    <mergeCell ref="Z786:AA786"/>
    <mergeCell ref="P784:P786"/>
    <mergeCell ref="Q784:Q786"/>
    <mergeCell ref="R784:R786"/>
    <mergeCell ref="S784:S786"/>
    <mergeCell ref="T784:T786"/>
    <mergeCell ref="U784:U786"/>
    <mergeCell ref="V784:V786"/>
    <mergeCell ref="B784:C786"/>
    <mergeCell ref="D784:D786"/>
    <mergeCell ref="E784:H786"/>
    <mergeCell ref="I784:L786"/>
    <mergeCell ref="M784:M786"/>
    <mergeCell ref="N784:N786"/>
    <mergeCell ref="O784:O786"/>
    <mergeCell ref="P787:P789"/>
    <mergeCell ref="Q787:Q789"/>
    <mergeCell ref="R787:R789"/>
    <mergeCell ref="S787:S789"/>
    <mergeCell ref="T787:T789"/>
    <mergeCell ref="U787:U789"/>
    <mergeCell ref="V787:V789"/>
    <mergeCell ref="Z789:AA789"/>
    <mergeCell ref="AB789:AF789"/>
    <mergeCell ref="AB790:AF790"/>
    <mergeCell ref="AB791:AF791"/>
    <mergeCell ref="AB792:AF792"/>
    <mergeCell ref="W787:W789"/>
    <mergeCell ref="X787:X789"/>
    <mergeCell ref="Y787:Y789"/>
    <mergeCell ref="Z787:AA787"/>
    <mergeCell ref="AB787:AF787"/>
    <mergeCell ref="Z788:AA788"/>
    <mergeCell ref="AB788:AF788"/>
    <mergeCell ref="B787:C789"/>
    <mergeCell ref="D787:D789"/>
    <mergeCell ref="E787:H789"/>
    <mergeCell ref="I787:L789"/>
    <mergeCell ref="M787:M789"/>
    <mergeCell ref="N787:N789"/>
    <mergeCell ref="O787:O789"/>
    <mergeCell ref="W790:W792"/>
    <mergeCell ref="X790:X792"/>
    <mergeCell ref="Y790:Y792"/>
    <mergeCell ref="Z790:AA790"/>
    <mergeCell ref="Z791:AA791"/>
    <mergeCell ref="Z792:AA792"/>
    <mergeCell ref="P790:P792"/>
    <mergeCell ref="Q790:Q792"/>
    <mergeCell ref="R790:R792"/>
    <mergeCell ref="S790:S792"/>
    <mergeCell ref="T790:T792"/>
    <mergeCell ref="U790:U792"/>
    <mergeCell ref="V790:V792"/>
    <mergeCell ref="B790:C792"/>
    <mergeCell ref="D790:D792"/>
    <mergeCell ref="E790:H792"/>
    <mergeCell ref="I790:L792"/>
    <mergeCell ref="M790:M792"/>
    <mergeCell ref="N790:N792"/>
    <mergeCell ref="O790:O792"/>
    <mergeCell ref="P793:P795"/>
    <mergeCell ref="Q793:Q795"/>
    <mergeCell ref="R793:R795"/>
    <mergeCell ref="S793:S795"/>
    <mergeCell ref="T793:T795"/>
    <mergeCell ref="U793:U795"/>
    <mergeCell ref="V793:V795"/>
    <mergeCell ref="Z795:AA795"/>
    <mergeCell ref="AB795:AF795"/>
    <mergeCell ref="AB796:AF796"/>
    <mergeCell ref="AB797:AF797"/>
    <mergeCell ref="AB798:AF798"/>
    <mergeCell ref="W793:W795"/>
    <mergeCell ref="X793:X795"/>
    <mergeCell ref="Y793:Y795"/>
    <mergeCell ref="Z793:AA793"/>
    <mergeCell ref="AB793:AF793"/>
    <mergeCell ref="Z794:AA794"/>
    <mergeCell ref="AB794:AF794"/>
    <mergeCell ref="B793:C795"/>
    <mergeCell ref="D793:D795"/>
    <mergeCell ref="E793:H795"/>
    <mergeCell ref="I793:L795"/>
    <mergeCell ref="M793:M795"/>
    <mergeCell ref="N793:N795"/>
    <mergeCell ref="O793:O795"/>
    <mergeCell ref="W796:W798"/>
    <mergeCell ref="X796:X798"/>
    <mergeCell ref="Y796:Y798"/>
    <mergeCell ref="Z796:AA796"/>
    <mergeCell ref="Z797:AA797"/>
    <mergeCell ref="Z798:AA798"/>
    <mergeCell ref="P796:P798"/>
    <mergeCell ref="Q796:Q798"/>
    <mergeCell ref="R796:R798"/>
    <mergeCell ref="S796:S798"/>
    <mergeCell ref="T796:T798"/>
    <mergeCell ref="U796:U798"/>
    <mergeCell ref="V796:V798"/>
    <mergeCell ref="B796:C798"/>
    <mergeCell ref="D796:D798"/>
    <mergeCell ref="E796:H798"/>
    <mergeCell ref="I796:L798"/>
    <mergeCell ref="M796:M798"/>
    <mergeCell ref="N796:N798"/>
    <mergeCell ref="O796:O798"/>
    <mergeCell ref="P799:P801"/>
    <mergeCell ref="Q799:Q801"/>
    <mergeCell ref="R799:R801"/>
    <mergeCell ref="S799:S801"/>
    <mergeCell ref="T799:T801"/>
    <mergeCell ref="U799:U801"/>
    <mergeCell ref="V799:V801"/>
    <mergeCell ref="Z801:AA801"/>
    <mergeCell ref="AB801:AF801"/>
    <mergeCell ref="AB802:AF802"/>
    <mergeCell ref="AB803:AF803"/>
    <mergeCell ref="AB804:AF804"/>
    <mergeCell ref="W799:W801"/>
    <mergeCell ref="X799:X801"/>
    <mergeCell ref="Y799:Y801"/>
    <mergeCell ref="Z799:AA799"/>
    <mergeCell ref="AB799:AF799"/>
    <mergeCell ref="Z800:AA800"/>
    <mergeCell ref="AB800:AF800"/>
    <mergeCell ref="B799:C801"/>
    <mergeCell ref="D799:D801"/>
    <mergeCell ref="E799:H801"/>
    <mergeCell ref="I799:L801"/>
    <mergeCell ref="M799:M801"/>
    <mergeCell ref="N799:N801"/>
    <mergeCell ref="O799:O801"/>
    <mergeCell ref="W802:W804"/>
    <mergeCell ref="X802:X804"/>
    <mergeCell ref="Y802:Y804"/>
    <mergeCell ref="Z802:AA802"/>
    <mergeCell ref="Z803:AA803"/>
    <mergeCell ref="Z804:AA804"/>
    <mergeCell ref="P802:P804"/>
    <mergeCell ref="Q802:Q804"/>
    <mergeCell ref="R802:R804"/>
    <mergeCell ref="S802:S804"/>
    <mergeCell ref="T802:T804"/>
    <mergeCell ref="U802:U804"/>
    <mergeCell ref="V802:V804"/>
    <mergeCell ref="B802:C804"/>
    <mergeCell ref="D802:D804"/>
    <mergeCell ref="E802:H804"/>
    <mergeCell ref="I802:L804"/>
    <mergeCell ref="M802:M804"/>
    <mergeCell ref="N802:N804"/>
    <mergeCell ref="O802:O804"/>
    <mergeCell ref="P805:P807"/>
    <mergeCell ref="Q805:Q807"/>
    <mergeCell ref="R805:R807"/>
    <mergeCell ref="S805:S807"/>
    <mergeCell ref="T805:T807"/>
    <mergeCell ref="U805:U807"/>
    <mergeCell ref="V805:V807"/>
    <mergeCell ref="Z807:AA807"/>
    <mergeCell ref="AB807:AF807"/>
    <mergeCell ref="AB808:AF808"/>
    <mergeCell ref="AB809:AF809"/>
    <mergeCell ref="AB810:AF810"/>
    <mergeCell ref="W805:W807"/>
    <mergeCell ref="X805:X807"/>
    <mergeCell ref="Y805:Y807"/>
    <mergeCell ref="Z805:AA805"/>
    <mergeCell ref="AB805:AF805"/>
    <mergeCell ref="Z806:AA806"/>
    <mergeCell ref="AB806:AF806"/>
    <mergeCell ref="B805:C807"/>
    <mergeCell ref="D805:D807"/>
    <mergeCell ref="E805:H807"/>
    <mergeCell ref="I805:L807"/>
    <mergeCell ref="M805:M807"/>
    <mergeCell ref="N805:N807"/>
    <mergeCell ref="O805:O807"/>
    <mergeCell ref="W808:W810"/>
    <mergeCell ref="X808:X810"/>
    <mergeCell ref="Y808:Y810"/>
    <mergeCell ref="Z808:AA808"/>
    <mergeCell ref="Z809:AA809"/>
    <mergeCell ref="Z810:AA810"/>
    <mergeCell ref="P808:P810"/>
    <mergeCell ref="Q808:Q810"/>
    <mergeCell ref="R808:R810"/>
    <mergeCell ref="S808:S810"/>
    <mergeCell ref="T808:T810"/>
    <mergeCell ref="U808:U810"/>
    <mergeCell ref="V808:V810"/>
    <mergeCell ref="B808:C810"/>
    <mergeCell ref="D808:D810"/>
    <mergeCell ref="E808:H810"/>
    <mergeCell ref="I808:L810"/>
    <mergeCell ref="M808:M810"/>
    <mergeCell ref="N808:N810"/>
    <mergeCell ref="O808:O810"/>
    <mergeCell ref="P811:P813"/>
    <mergeCell ref="Q811:Q813"/>
    <mergeCell ref="R811:R813"/>
    <mergeCell ref="S811:S813"/>
    <mergeCell ref="T811:T813"/>
    <mergeCell ref="U811:U813"/>
    <mergeCell ref="V811:V813"/>
    <mergeCell ref="Z813:AA813"/>
    <mergeCell ref="AB813:AF813"/>
    <mergeCell ref="AB814:AF814"/>
    <mergeCell ref="AB815:AF815"/>
    <mergeCell ref="AB816:AF816"/>
    <mergeCell ref="W811:W813"/>
    <mergeCell ref="X811:X813"/>
    <mergeCell ref="Y811:Y813"/>
    <mergeCell ref="Z811:AA811"/>
    <mergeCell ref="AB811:AF811"/>
    <mergeCell ref="Z812:AA812"/>
    <mergeCell ref="AB812:AF812"/>
    <mergeCell ref="B811:C813"/>
    <mergeCell ref="D811:D813"/>
    <mergeCell ref="E811:H813"/>
    <mergeCell ref="I811:L813"/>
    <mergeCell ref="M811:M813"/>
    <mergeCell ref="N811:N813"/>
    <mergeCell ref="O811:O813"/>
    <mergeCell ref="W814:W816"/>
    <mergeCell ref="X814:X816"/>
    <mergeCell ref="Y814:Y816"/>
    <mergeCell ref="Z814:AA814"/>
    <mergeCell ref="Z815:AA815"/>
    <mergeCell ref="Z816:AA816"/>
    <mergeCell ref="P814:P816"/>
    <mergeCell ref="Q814:Q816"/>
    <mergeCell ref="R814:R816"/>
    <mergeCell ref="S814:S816"/>
    <mergeCell ref="T814:T816"/>
    <mergeCell ref="U814:U816"/>
    <mergeCell ref="V814:V816"/>
    <mergeCell ref="B814:C816"/>
    <mergeCell ref="D814:D816"/>
    <mergeCell ref="E814:H816"/>
    <mergeCell ref="I814:L816"/>
    <mergeCell ref="M814:M816"/>
    <mergeCell ref="N814:N816"/>
    <mergeCell ref="O814:O816"/>
    <mergeCell ref="P817:P819"/>
    <mergeCell ref="Q817:Q819"/>
    <mergeCell ref="R817:R819"/>
    <mergeCell ref="S817:S819"/>
    <mergeCell ref="T817:T819"/>
    <mergeCell ref="U817:U819"/>
    <mergeCell ref="V817:V819"/>
    <mergeCell ref="Z819:AA819"/>
    <mergeCell ref="AB819:AF819"/>
    <mergeCell ref="AB820:AF820"/>
    <mergeCell ref="AB821:AF821"/>
    <mergeCell ref="AB822:AF822"/>
    <mergeCell ref="W817:W819"/>
    <mergeCell ref="X817:X819"/>
    <mergeCell ref="Y817:Y819"/>
    <mergeCell ref="Z817:AA817"/>
    <mergeCell ref="AB817:AF817"/>
    <mergeCell ref="Z818:AA818"/>
    <mergeCell ref="AB818:AF818"/>
    <mergeCell ref="B817:C819"/>
    <mergeCell ref="D817:D819"/>
    <mergeCell ref="E817:H819"/>
    <mergeCell ref="I817:L819"/>
    <mergeCell ref="M817:M819"/>
    <mergeCell ref="N817:N819"/>
    <mergeCell ref="O817:O819"/>
    <mergeCell ref="W820:W822"/>
    <mergeCell ref="X820:X822"/>
    <mergeCell ref="Y820:Y822"/>
    <mergeCell ref="Z820:AA820"/>
    <mergeCell ref="Z821:AA821"/>
    <mergeCell ref="Z822:AA822"/>
    <mergeCell ref="P820:P822"/>
    <mergeCell ref="Q820:Q822"/>
    <mergeCell ref="R820:R822"/>
    <mergeCell ref="S820:S822"/>
    <mergeCell ref="T820:T822"/>
    <mergeCell ref="U820:U822"/>
    <mergeCell ref="V820:V822"/>
    <mergeCell ref="B820:C822"/>
    <mergeCell ref="D820:D822"/>
    <mergeCell ref="E820:H822"/>
    <mergeCell ref="I820:L822"/>
    <mergeCell ref="M820:M822"/>
    <mergeCell ref="N820:N822"/>
    <mergeCell ref="O820:O822"/>
    <mergeCell ref="P823:P825"/>
    <mergeCell ref="Q823:Q825"/>
    <mergeCell ref="R823:R825"/>
    <mergeCell ref="S823:S825"/>
    <mergeCell ref="T823:T825"/>
    <mergeCell ref="U823:U825"/>
    <mergeCell ref="V823:V825"/>
    <mergeCell ref="Z825:AA825"/>
    <mergeCell ref="AB825:AF825"/>
    <mergeCell ref="AB826:AF826"/>
    <mergeCell ref="AB827:AF827"/>
    <mergeCell ref="AB828:AF828"/>
    <mergeCell ref="W823:W825"/>
    <mergeCell ref="X823:X825"/>
    <mergeCell ref="Y823:Y825"/>
    <mergeCell ref="Z823:AA823"/>
    <mergeCell ref="AB823:AF823"/>
    <mergeCell ref="Z824:AA824"/>
    <mergeCell ref="AB824:AF824"/>
    <mergeCell ref="B823:C825"/>
    <mergeCell ref="D823:D825"/>
    <mergeCell ref="E823:H825"/>
    <mergeCell ref="I823:L825"/>
    <mergeCell ref="M823:M825"/>
    <mergeCell ref="N823:N825"/>
    <mergeCell ref="O823:O825"/>
    <mergeCell ref="W826:W828"/>
    <mergeCell ref="X826:X828"/>
    <mergeCell ref="Y826:Y828"/>
    <mergeCell ref="Z826:AA826"/>
    <mergeCell ref="Z827:AA827"/>
    <mergeCell ref="Z828:AA828"/>
    <mergeCell ref="P826:P828"/>
    <mergeCell ref="Q826:Q828"/>
    <mergeCell ref="R826:R828"/>
    <mergeCell ref="S826:S828"/>
    <mergeCell ref="T826:T828"/>
    <mergeCell ref="U826:U828"/>
    <mergeCell ref="V826:V828"/>
    <mergeCell ref="B826:C828"/>
    <mergeCell ref="D826:D828"/>
    <mergeCell ref="E826:H828"/>
    <mergeCell ref="I826:L828"/>
    <mergeCell ref="M826:M828"/>
    <mergeCell ref="N826:N828"/>
    <mergeCell ref="O826:O828"/>
    <mergeCell ref="P829:P831"/>
    <mergeCell ref="Q829:Q831"/>
    <mergeCell ref="R829:R831"/>
    <mergeCell ref="S829:S831"/>
    <mergeCell ref="T829:T831"/>
    <mergeCell ref="U829:U831"/>
    <mergeCell ref="V829:V831"/>
    <mergeCell ref="Z831:AA831"/>
    <mergeCell ref="AB831:AF831"/>
    <mergeCell ref="AB832:AF832"/>
    <mergeCell ref="AB833:AF833"/>
    <mergeCell ref="AB834:AF834"/>
    <mergeCell ref="W829:W831"/>
    <mergeCell ref="X829:X831"/>
    <mergeCell ref="Y829:Y831"/>
    <mergeCell ref="Z829:AA829"/>
    <mergeCell ref="AB829:AF829"/>
    <mergeCell ref="Z830:AA830"/>
    <mergeCell ref="AB830:AF830"/>
    <mergeCell ref="B829:C831"/>
    <mergeCell ref="D829:D831"/>
    <mergeCell ref="E829:H831"/>
    <mergeCell ref="I829:L831"/>
    <mergeCell ref="M829:M831"/>
    <mergeCell ref="N829:N831"/>
    <mergeCell ref="O829:O831"/>
    <mergeCell ref="W832:W834"/>
    <mergeCell ref="X832:X834"/>
    <mergeCell ref="Y832:Y834"/>
    <mergeCell ref="Z832:AA832"/>
    <mergeCell ref="Z833:AA833"/>
    <mergeCell ref="Z834:AA834"/>
    <mergeCell ref="P832:P834"/>
    <mergeCell ref="Q832:Q834"/>
    <mergeCell ref="R832:R834"/>
    <mergeCell ref="S832:S834"/>
    <mergeCell ref="T832:T834"/>
    <mergeCell ref="U832:U834"/>
    <mergeCell ref="V832:V834"/>
    <mergeCell ref="B832:C834"/>
    <mergeCell ref="D832:D834"/>
    <mergeCell ref="E832:H834"/>
    <mergeCell ref="I832:L834"/>
    <mergeCell ref="M832:M834"/>
    <mergeCell ref="N832:N834"/>
    <mergeCell ref="O832:O834"/>
    <mergeCell ref="P835:P837"/>
    <mergeCell ref="Q835:Q837"/>
    <mergeCell ref="R835:R837"/>
    <mergeCell ref="S835:S837"/>
    <mergeCell ref="T835:T837"/>
    <mergeCell ref="U835:U837"/>
    <mergeCell ref="V835:V837"/>
    <mergeCell ref="Z837:AA837"/>
    <mergeCell ref="AB837:AF837"/>
    <mergeCell ref="AB838:AF838"/>
    <mergeCell ref="AB839:AF839"/>
    <mergeCell ref="AB840:AF840"/>
    <mergeCell ref="W835:W837"/>
    <mergeCell ref="X835:X837"/>
    <mergeCell ref="Y835:Y837"/>
    <mergeCell ref="Z835:AA835"/>
    <mergeCell ref="AB835:AF835"/>
    <mergeCell ref="Z836:AA836"/>
    <mergeCell ref="AB836:AF836"/>
    <mergeCell ref="B835:C837"/>
    <mergeCell ref="D835:D837"/>
    <mergeCell ref="E835:H837"/>
    <mergeCell ref="I835:L837"/>
    <mergeCell ref="M835:M837"/>
    <mergeCell ref="N835:N837"/>
    <mergeCell ref="O835:O837"/>
    <mergeCell ref="W838:W840"/>
    <mergeCell ref="X838:X840"/>
    <mergeCell ref="Y838:Y840"/>
    <mergeCell ref="Z838:AA838"/>
    <mergeCell ref="Z839:AA839"/>
    <mergeCell ref="Z840:AA840"/>
    <mergeCell ref="P838:P840"/>
    <mergeCell ref="Q838:Q840"/>
    <mergeCell ref="R838:R840"/>
    <mergeCell ref="S838:S840"/>
    <mergeCell ref="T838:T840"/>
    <mergeCell ref="U838:U840"/>
    <mergeCell ref="V838:V840"/>
    <mergeCell ref="B838:C840"/>
    <mergeCell ref="D838:D840"/>
    <mergeCell ref="E838:H840"/>
    <mergeCell ref="I838:L840"/>
    <mergeCell ref="M838:M840"/>
    <mergeCell ref="N838:N840"/>
    <mergeCell ref="O838:O840"/>
    <mergeCell ref="P841:P843"/>
    <mergeCell ref="Q841:Q843"/>
    <mergeCell ref="R841:R843"/>
    <mergeCell ref="S841:S843"/>
    <mergeCell ref="T841:T843"/>
    <mergeCell ref="U841:U843"/>
    <mergeCell ref="V841:V843"/>
    <mergeCell ref="Z843:AA843"/>
    <mergeCell ref="AB843:AF843"/>
    <mergeCell ref="AB844:AF844"/>
    <mergeCell ref="AB845:AF845"/>
    <mergeCell ref="AB846:AF846"/>
    <mergeCell ref="W841:W843"/>
    <mergeCell ref="X841:X843"/>
    <mergeCell ref="Y841:Y843"/>
    <mergeCell ref="Z841:AA841"/>
    <mergeCell ref="AB841:AF841"/>
    <mergeCell ref="Z842:AA842"/>
    <mergeCell ref="AB842:AF842"/>
    <mergeCell ref="B841:C843"/>
    <mergeCell ref="D841:D843"/>
    <mergeCell ref="E841:H843"/>
    <mergeCell ref="I841:L843"/>
    <mergeCell ref="M841:M843"/>
    <mergeCell ref="N841:N843"/>
    <mergeCell ref="O841:O843"/>
    <mergeCell ref="W844:W846"/>
    <mergeCell ref="X844:X846"/>
    <mergeCell ref="Y844:Y846"/>
    <mergeCell ref="Z844:AA844"/>
    <mergeCell ref="Z845:AA845"/>
    <mergeCell ref="Z846:AA846"/>
    <mergeCell ref="P844:P846"/>
    <mergeCell ref="Q844:Q846"/>
    <mergeCell ref="R844:R846"/>
    <mergeCell ref="S844:S846"/>
    <mergeCell ref="T844:T846"/>
    <mergeCell ref="U844:U846"/>
    <mergeCell ref="V844:V846"/>
    <mergeCell ref="B844:C846"/>
    <mergeCell ref="D844:D846"/>
    <mergeCell ref="E844:H846"/>
    <mergeCell ref="I844:L846"/>
    <mergeCell ref="M844:M846"/>
    <mergeCell ref="N844:N846"/>
    <mergeCell ref="O844:O846"/>
    <mergeCell ref="P847:P849"/>
    <mergeCell ref="Q847:Q849"/>
    <mergeCell ref="R847:R849"/>
    <mergeCell ref="S847:S849"/>
    <mergeCell ref="T847:T849"/>
    <mergeCell ref="U847:U849"/>
    <mergeCell ref="V847:V849"/>
    <mergeCell ref="Z849:AA849"/>
    <mergeCell ref="AB849:AF849"/>
    <mergeCell ref="AB850:AF850"/>
    <mergeCell ref="AB851:AF851"/>
    <mergeCell ref="AB852:AF852"/>
    <mergeCell ref="W847:W849"/>
    <mergeCell ref="X847:X849"/>
    <mergeCell ref="Y847:Y849"/>
    <mergeCell ref="Z847:AA847"/>
    <mergeCell ref="AB847:AF847"/>
    <mergeCell ref="Z848:AA848"/>
    <mergeCell ref="AB848:AF848"/>
    <mergeCell ref="B847:C849"/>
    <mergeCell ref="D847:D849"/>
    <mergeCell ref="E847:H849"/>
    <mergeCell ref="I847:L849"/>
    <mergeCell ref="M847:M849"/>
    <mergeCell ref="N847:N849"/>
    <mergeCell ref="O847:O849"/>
    <mergeCell ref="W850:W852"/>
    <mergeCell ref="X850:X852"/>
    <mergeCell ref="Y850:Y852"/>
    <mergeCell ref="Z850:AA850"/>
    <mergeCell ref="Z851:AA851"/>
    <mergeCell ref="Z852:AA852"/>
    <mergeCell ref="P850:P852"/>
    <mergeCell ref="Q850:Q852"/>
    <mergeCell ref="R850:R852"/>
    <mergeCell ref="S850:S852"/>
    <mergeCell ref="T850:T852"/>
    <mergeCell ref="U850:U852"/>
    <mergeCell ref="V850:V852"/>
    <mergeCell ref="B850:C852"/>
    <mergeCell ref="D850:D852"/>
    <mergeCell ref="E850:H852"/>
    <mergeCell ref="I850:L852"/>
    <mergeCell ref="M850:M852"/>
    <mergeCell ref="N850:N852"/>
    <mergeCell ref="O850:O852"/>
    <mergeCell ref="P853:P855"/>
    <mergeCell ref="Q853:Q855"/>
    <mergeCell ref="R853:R855"/>
    <mergeCell ref="S853:S855"/>
    <mergeCell ref="T853:T855"/>
    <mergeCell ref="U853:U855"/>
    <mergeCell ref="V853:V855"/>
    <mergeCell ref="Z855:AA855"/>
    <mergeCell ref="AB855:AF855"/>
    <mergeCell ref="AB856:AF856"/>
    <mergeCell ref="AB857:AF857"/>
    <mergeCell ref="AB858:AF858"/>
    <mergeCell ref="W853:W855"/>
    <mergeCell ref="X853:X855"/>
    <mergeCell ref="Y853:Y855"/>
    <mergeCell ref="Z853:AA853"/>
    <mergeCell ref="AB853:AF853"/>
    <mergeCell ref="Z854:AA854"/>
    <mergeCell ref="AB854:AF854"/>
    <mergeCell ref="B853:C855"/>
    <mergeCell ref="D853:D855"/>
    <mergeCell ref="E853:H855"/>
    <mergeCell ref="I853:L855"/>
    <mergeCell ref="M853:M855"/>
    <mergeCell ref="N853:N855"/>
    <mergeCell ref="O853:O855"/>
    <mergeCell ref="W856:W858"/>
    <mergeCell ref="X856:X858"/>
    <mergeCell ref="Y856:Y858"/>
    <mergeCell ref="Z856:AA856"/>
    <mergeCell ref="Z857:AA857"/>
    <mergeCell ref="Z858:AA858"/>
    <mergeCell ref="P856:P858"/>
    <mergeCell ref="Q856:Q858"/>
    <mergeCell ref="R856:R858"/>
    <mergeCell ref="S856:S858"/>
    <mergeCell ref="T856:T858"/>
    <mergeCell ref="U856:U858"/>
    <mergeCell ref="V856:V858"/>
    <mergeCell ref="B856:C858"/>
    <mergeCell ref="D856:D858"/>
    <mergeCell ref="E856:H858"/>
    <mergeCell ref="I856:L858"/>
    <mergeCell ref="M856:M858"/>
    <mergeCell ref="N856:N858"/>
    <mergeCell ref="O856:O858"/>
    <mergeCell ref="P859:P861"/>
    <mergeCell ref="Q859:Q861"/>
    <mergeCell ref="R859:R861"/>
    <mergeCell ref="S859:S861"/>
    <mergeCell ref="T859:T861"/>
    <mergeCell ref="U859:U861"/>
    <mergeCell ref="V859:V861"/>
    <mergeCell ref="Z861:AA861"/>
    <mergeCell ref="AB861:AF861"/>
    <mergeCell ref="AB862:AF862"/>
    <mergeCell ref="AB863:AF863"/>
    <mergeCell ref="AB864:AF864"/>
    <mergeCell ref="W859:W861"/>
    <mergeCell ref="X859:X861"/>
    <mergeCell ref="Y859:Y861"/>
    <mergeCell ref="Z859:AA859"/>
    <mergeCell ref="AB859:AF859"/>
    <mergeCell ref="Z860:AA860"/>
    <mergeCell ref="AB860:AF860"/>
    <mergeCell ref="B859:C861"/>
    <mergeCell ref="D859:D861"/>
    <mergeCell ref="E859:H861"/>
    <mergeCell ref="I859:L861"/>
    <mergeCell ref="M859:M861"/>
    <mergeCell ref="N859:N861"/>
    <mergeCell ref="O859:O861"/>
    <mergeCell ref="W862:W864"/>
    <mergeCell ref="X862:X864"/>
    <mergeCell ref="Y862:Y864"/>
    <mergeCell ref="Z862:AA862"/>
    <mergeCell ref="Z863:AA863"/>
    <mergeCell ref="Z864:AA864"/>
    <mergeCell ref="P862:P864"/>
    <mergeCell ref="Q862:Q864"/>
    <mergeCell ref="R862:R864"/>
    <mergeCell ref="S862:S864"/>
    <mergeCell ref="T862:T864"/>
    <mergeCell ref="U862:U864"/>
    <mergeCell ref="V862:V864"/>
    <mergeCell ref="B862:C864"/>
    <mergeCell ref="D862:D864"/>
    <mergeCell ref="E862:H864"/>
    <mergeCell ref="I862:L864"/>
    <mergeCell ref="M862:M864"/>
    <mergeCell ref="N862:N864"/>
    <mergeCell ref="O862:O864"/>
    <mergeCell ref="P865:P867"/>
    <mergeCell ref="Q865:Q867"/>
    <mergeCell ref="R865:R867"/>
    <mergeCell ref="S865:S867"/>
    <mergeCell ref="T865:T867"/>
    <mergeCell ref="U865:U867"/>
    <mergeCell ref="V865:V867"/>
    <mergeCell ref="Z867:AA867"/>
    <mergeCell ref="AB867:AF867"/>
    <mergeCell ref="AB868:AF868"/>
    <mergeCell ref="AB869:AF869"/>
    <mergeCell ref="AB870:AF870"/>
    <mergeCell ref="W865:W867"/>
    <mergeCell ref="X865:X867"/>
    <mergeCell ref="Y865:Y867"/>
    <mergeCell ref="Z865:AA865"/>
    <mergeCell ref="AB865:AF865"/>
    <mergeCell ref="Z866:AA866"/>
    <mergeCell ref="AB866:AF866"/>
    <mergeCell ref="B865:C867"/>
    <mergeCell ref="D865:D867"/>
    <mergeCell ref="E865:H867"/>
    <mergeCell ref="I865:L867"/>
    <mergeCell ref="M865:M867"/>
    <mergeCell ref="N865:N867"/>
    <mergeCell ref="O865:O867"/>
    <mergeCell ref="W868:W870"/>
    <mergeCell ref="X868:X870"/>
    <mergeCell ref="Y868:Y870"/>
    <mergeCell ref="Z868:AA868"/>
    <mergeCell ref="Z869:AA869"/>
    <mergeCell ref="Z870:AA870"/>
    <mergeCell ref="P868:P870"/>
    <mergeCell ref="Q868:Q870"/>
    <mergeCell ref="R868:R870"/>
    <mergeCell ref="S868:S870"/>
    <mergeCell ref="T868:T870"/>
    <mergeCell ref="U868:U870"/>
    <mergeCell ref="V868:V870"/>
    <mergeCell ref="B868:C870"/>
    <mergeCell ref="D868:D870"/>
    <mergeCell ref="E868:H870"/>
    <mergeCell ref="I868:L870"/>
    <mergeCell ref="M868:M870"/>
    <mergeCell ref="N868:N870"/>
    <mergeCell ref="O868:O870"/>
    <mergeCell ref="P871:P873"/>
    <mergeCell ref="Q871:Q873"/>
    <mergeCell ref="R871:R873"/>
    <mergeCell ref="S871:S873"/>
    <mergeCell ref="T871:T873"/>
    <mergeCell ref="U871:U873"/>
    <mergeCell ref="V871:V873"/>
    <mergeCell ref="Z873:AA873"/>
    <mergeCell ref="AB873:AF873"/>
    <mergeCell ref="AB874:AF874"/>
    <mergeCell ref="AB875:AF875"/>
    <mergeCell ref="AB876:AF876"/>
    <mergeCell ref="W871:W873"/>
    <mergeCell ref="X871:X873"/>
    <mergeCell ref="Y871:Y873"/>
    <mergeCell ref="Z871:AA871"/>
    <mergeCell ref="AB871:AF871"/>
    <mergeCell ref="Z872:AA872"/>
    <mergeCell ref="AB872:AF872"/>
    <mergeCell ref="B871:C873"/>
    <mergeCell ref="D871:D873"/>
    <mergeCell ref="E871:H873"/>
    <mergeCell ref="I871:L873"/>
    <mergeCell ref="M871:M873"/>
    <mergeCell ref="N871:N873"/>
    <mergeCell ref="O871:O873"/>
    <mergeCell ref="W874:W876"/>
    <mergeCell ref="X874:X876"/>
    <mergeCell ref="Y874:Y876"/>
    <mergeCell ref="Z874:AA874"/>
    <mergeCell ref="Z875:AA875"/>
    <mergeCell ref="Z876:AA876"/>
    <mergeCell ref="P874:P876"/>
    <mergeCell ref="Q874:Q876"/>
    <mergeCell ref="R874:R876"/>
    <mergeCell ref="S874:S876"/>
    <mergeCell ref="T874:T876"/>
    <mergeCell ref="U874:U876"/>
    <mergeCell ref="V874:V876"/>
    <mergeCell ref="B874:C876"/>
    <mergeCell ref="D874:D876"/>
    <mergeCell ref="E874:H876"/>
    <mergeCell ref="I874:L876"/>
    <mergeCell ref="M874:M876"/>
    <mergeCell ref="N874:N876"/>
    <mergeCell ref="O874:O876"/>
    <mergeCell ref="P877:P879"/>
    <mergeCell ref="Q877:Q879"/>
    <mergeCell ref="R877:R879"/>
    <mergeCell ref="S877:S879"/>
    <mergeCell ref="T877:T879"/>
    <mergeCell ref="U877:U879"/>
    <mergeCell ref="V877:V879"/>
    <mergeCell ref="Z879:AA879"/>
    <mergeCell ref="AB879:AF879"/>
    <mergeCell ref="AB880:AF880"/>
    <mergeCell ref="AB881:AF881"/>
    <mergeCell ref="AB882:AF882"/>
    <mergeCell ref="W877:W879"/>
    <mergeCell ref="X877:X879"/>
    <mergeCell ref="Y877:Y879"/>
    <mergeCell ref="Z877:AA877"/>
    <mergeCell ref="AB877:AF877"/>
    <mergeCell ref="Z878:AA878"/>
    <mergeCell ref="AB878:AF878"/>
    <mergeCell ref="B877:C879"/>
    <mergeCell ref="D877:D879"/>
    <mergeCell ref="E877:H879"/>
    <mergeCell ref="I877:L879"/>
    <mergeCell ref="M877:M879"/>
    <mergeCell ref="N877:N879"/>
    <mergeCell ref="O877:O879"/>
    <mergeCell ref="W880:W882"/>
    <mergeCell ref="X880:X882"/>
    <mergeCell ref="Y880:Y882"/>
    <mergeCell ref="Z880:AA880"/>
    <mergeCell ref="Z881:AA881"/>
    <mergeCell ref="Z882:AA882"/>
    <mergeCell ref="P880:P882"/>
    <mergeCell ref="Q880:Q882"/>
    <mergeCell ref="R880:R882"/>
    <mergeCell ref="S880:S882"/>
    <mergeCell ref="T880:T882"/>
    <mergeCell ref="U880:U882"/>
    <mergeCell ref="V880:V882"/>
    <mergeCell ref="B880:C882"/>
    <mergeCell ref="D880:D882"/>
    <mergeCell ref="E880:H882"/>
    <mergeCell ref="I880:L882"/>
    <mergeCell ref="M880:M882"/>
    <mergeCell ref="N880:N882"/>
    <mergeCell ref="O880:O882"/>
    <mergeCell ref="P967:P969"/>
    <mergeCell ref="Q967:Q969"/>
    <mergeCell ref="R967:R969"/>
    <mergeCell ref="S967:S969"/>
    <mergeCell ref="T967:T969"/>
    <mergeCell ref="U967:U969"/>
    <mergeCell ref="V967:V969"/>
    <mergeCell ref="Z969:AA969"/>
    <mergeCell ref="AB969:AF969"/>
    <mergeCell ref="AB970:AF970"/>
    <mergeCell ref="AB971:AF971"/>
    <mergeCell ref="AB972:AF972"/>
    <mergeCell ref="W967:W969"/>
    <mergeCell ref="X967:X969"/>
    <mergeCell ref="Y967:Y969"/>
    <mergeCell ref="Z967:AA967"/>
    <mergeCell ref="AB967:AF967"/>
    <mergeCell ref="Z968:AA968"/>
    <mergeCell ref="AB968:AF968"/>
    <mergeCell ref="B967:C969"/>
    <mergeCell ref="D967:D969"/>
    <mergeCell ref="E967:H969"/>
    <mergeCell ref="I967:L969"/>
    <mergeCell ref="M967:M969"/>
    <mergeCell ref="N967:N969"/>
    <mergeCell ref="O967:O969"/>
    <mergeCell ref="W970:W972"/>
    <mergeCell ref="X970:X972"/>
    <mergeCell ref="Y970:Y972"/>
    <mergeCell ref="Z970:AA970"/>
    <mergeCell ref="Z971:AA971"/>
    <mergeCell ref="Z972:AA972"/>
    <mergeCell ref="P970:P972"/>
    <mergeCell ref="Q970:Q972"/>
    <mergeCell ref="R970:R972"/>
    <mergeCell ref="S970:S972"/>
    <mergeCell ref="T970:T972"/>
    <mergeCell ref="U970:U972"/>
    <mergeCell ref="V970:V972"/>
    <mergeCell ref="B970:C972"/>
    <mergeCell ref="D970:D972"/>
    <mergeCell ref="E970:H972"/>
    <mergeCell ref="I970:L972"/>
    <mergeCell ref="M970:M972"/>
    <mergeCell ref="N970:N972"/>
    <mergeCell ref="O970:O972"/>
    <mergeCell ref="P973:P975"/>
    <mergeCell ref="Q973:Q975"/>
    <mergeCell ref="R973:R975"/>
    <mergeCell ref="S973:S975"/>
    <mergeCell ref="T973:T975"/>
    <mergeCell ref="U973:U975"/>
    <mergeCell ref="V973:V975"/>
    <mergeCell ref="Z975:AA975"/>
    <mergeCell ref="AB975:AF975"/>
    <mergeCell ref="AB976:AF976"/>
    <mergeCell ref="AB977:AF977"/>
    <mergeCell ref="AB978:AF978"/>
    <mergeCell ref="W973:W975"/>
    <mergeCell ref="X973:X975"/>
    <mergeCell ref="Y973:Y975"/>
    <mergeCell ref="Z973:AA973"/>
    <mergeCell ref="AB973:AF973"/>
    <mergeCell ref="Z974:AA974"/>
    <mergeCell ref="AB974:AF974"/>
    <mergeCell ref="B973:C975"/>
    <mergeCell ref="D973:D975"/>
    <mergeCell ref="E973:H975"/>
    <mergeCell ref="I973:L975"/>
    <mergeCell ref="M973:M975"/>
    <mergeCell ref="N973:N975"/>
    <mergeCell ref="O973:O975"/>
    <mergeCell ref="W976:W978"/>
    <mergeCell ref="X976:X978"/>
    <mergeCell ref="Y976:Y978"/>
    <mergeCell ref="Z976:AA976"/>
    <mergeCell ref="Z977:AA977"/>
    <mergeCell ref="Z978:AA978"/>
    <mergeCell ref="P976:P978"/>
    <mergeCell ref="Q976:Q978"/>
    <mergeCell ref="R976:R978"/>
    <mergeCell ref="S976:S978"/>
    <mergeCell ref="T976:T978"/>
    <mergeCell ref="U976:U978"/>
    <mergeCell ref="V976:V978"/>
    <mergeCell ref="B976:C978"/>
    <mergeCell ref="D976:D978"/>
    <mergeCell ref="E976:H978"/>
    <mergeCell ref="I976:L978"/>
    <mergeCell ref="M976:M978"/>
    <mergeCell ref="N976:N978"/>
    <mergeCell ref="O976:O978"/>
    <mergeCell ref="P979:P981"/>
    <mergeCell ref="Q979:Q981"/>
    <mergeCell ref="R979:R981"/>
    <mergeCell ref="S979:S981"/>
    <mergeCell ref="T979:T981"/>
    <mergeCell ref="U979:U981"/>
    <mergeCell ref="V979:V981"/>
    <mergeCell ref="Z981:AA981"/>
    <mergeCell ref="AB981:AF981"/>
    <mergeCell ref="AB982:AF982"/>
    <mergeCell ref="AB983:AF983"/>
    <mergeCell ref="AB984:AF984"/>
    <mergeCell ref="W979:W981"/>
    <mergeCell ref="X979:X981"/>
    <mergeCell ref="Y979:Y981"/>
    <mergeCell ref="Z979:AA979"/>
    <mergeCell ref="AB979:AF979"/>
    <mergeCell ref="Z980:AA980"/>
    <mergeCell ref="AB980:AF980"/>
    <mergeCell ref="B979:C981"/>
    <mergeCell ref="D979:D981"/>
    <mergeCell ref="E979:H981"/>
    <mergeCell ref="I979:L981"/>
    <mergeCell ref="M979:M981"/>
    <mergeCell ref="N979:N981"/>
    <mergeCell ref="O979:O981"/>
    <mergeCell ref="W982:W984"/>
    <mergeCell ref="X982:X984"/>
    <mergeCell ref="Y982:Y984"/>
    <mergeCell ref="Z982:AA982"/>
    <mergeCell ref="Z983:AA983"/>
    <mergeCell ref="Z984:AA984"/>
    <mergeCell ref="P982:P984"/>
    <mergeCell ref="Q982:Q984"/>
    <mergeCell ref="R982:R984"/>
    <mergeCell ref="S982:S984"/>
    <mergeCell ref="T982:T984"/>
    <mergeCell ref="U982:U984"/>
    <mergeCell ref="V982:V984"/>
    <mergeCell ref="B982:C984"/>
    <mergeCell ref="D982:D984"/>
    <mergeCell ref="E982:H984"/>
    <mergeCell ref="I982:L984"/>
    <mergeCell ref="M982:M984"/>
    <mergeCell ref="N982:N984"/>
    <mergeCell ref="O982:O984"/>
    <mergeCell ref="P985:P987"/>
    <mergeCell ref="Q985:Q987"/>
    <mergeCell ref="R985:R987"/>
    <mergeCell ref="S985:S987"/>
    <mergeCell ref="T985:T987"/>
    <mergeCell ref="U985:U987"/>
    <mergeCell ref="V985:V987"/>
    <mergeCell ref="Z987:AA987"/>
    <mergeCell ref="AB987:AF987"/>
    <mergeCell ref="AB988:AF988"/>
    <mergeCell ref="AB989:AF989"/>
    <mergeCell ref="AB990:AF990"/>
    <mergeCell ref="W985:W987"/>
    <mergeCell ref="X985:X987"/>
    <mergeCell ref="Y985:Y987"/>
    <mergeCell ref="Z985:AA985"/>
    <mergeCell ref="AB985:AF985"/>
    <mergeCell ref="Z986:AA986"/>
    <mergeCell ref="AB986:AF986"/>
    <mergeCell ref="B985:C987"/>
    <mergeCell ref="D985:D987"/>
    <mergeCell ref="E985:H987"/>
    <mergeCell ref="I985:L987"/>
    <mergeCell ref="M985:M987"/>
    <mergeCell ref="N985:N987"/>
    <mergeCell ref="O985:O987"/>
    <mergeCell ref="W988:W990"/>
    <mergeCell ref="X988:X990"/>
    <mergeCell ref="Y988:Y990"/>
    <mergeCell ref="Z988:AA988"/>
    <mergeCell ref="Z989:AA989"/>
    <mergeCell ref="Z990:AA990"/>
    <mergeCell ref="P988:P990"/>
    <mergeCell ref="Q988:Q990"/>
    <mergeCell ref="R988:R990"/>
    <mergeCell ref="S988:S990"/>
    <mergeCell ref="T988:T990"/>
    <mergeCell ref="U988:U990"/>
    <mergeCell ref="V988:V990"/>
    <mergeCell ref="B988:C990"/>
    <mergeCell ref="D988:D990"/>
    <mergeCell ref="E988:H990"/>
    <mergeCell ref="I988:L990"/>
    <mergeCell ref="M988:M990"/>
    <mergeCell ref="N988:N990"/>
    <mergeCell ref="O988:O990"/>
    <mergeCell ref="P991:P993"/>
    <mergeCell ref="Q991:Q993"/>
    <mergeCell ref="R991:R993"/>
    <mergeCell ref="S991:S993"/>
    <mergeCell ref="T991:T993"/>
    <mergeCell ref="U991:U993"/>
    <mergeCell ref="V991:V993"/>
    <mergeCell ref="Z993:AA993"/>
    <mergeCell ref="AB993:AF993"/>
    <mergeCell ref="AB994:AF994"/>
    <mergeCell ref="AB995:AF995"/>
    <mergeCell ref="AB996:AF996"/>
    <mergeCell ref="W991:W993"/>
    <mergeCell ref="X991:X993"/>
    <mergeCell ref="Y991:Y993"/>
    <mergeCell ref="Z991:AA991"/>
    <mergeCell ref="AB991:AF991"/>
    <mergeCell ref="Z992:AA992"/>
    <mergeCell ref="AB992:AF992"/>
    <mergeCell ref="B991:C993"/>
    <mergeCell ref="D991:D993"/>
    <mergeCell ref="E991:H993"/>
    <mergeCell ref="I991:L993"/>
    <mergeCell ref="M991:M993"/>
    <mergeCell ref="N991:N993"/>
    <mergeCell ref="O991:O993"/>
    <mergeCell ref="W994:W996"/>
    <mergeCell ref="X994:X996"/>
    <mergeCell ref="Y994:Y996"/>
    <mergeCell ref="Z994:AA994"/>
    <mergeCell ref="Z995:AA995"/>
    <mergeCell ref="Z996:AA996"/>
    <mergeCell ref="P994:P996"/>
    <mergeCell ref="Q994:Q996"/>
    <mergeCell ref="R994:R996"/>
    <mergeCell ref="S994:S996"/>
    <mergeCell ref="T994:T996"/>
    <mergeCell ref="U994:U996"/>
    <mergeCell ref="V994:V996"/>
    <mergeCell ref="B994:C996"/>
    <mergeCell ref="D994:D996"/>
    <mergeCell ref="E994:H996"/>
    <mergeCell ref="I994:L996"/>
    <mergeCell ref="M994:M996"/>
    <mergeCell ref="N994:N996"/>
    <mergeCell ref="O994:O996"/>
    <mergeCell ref="P997:P999"/>
    <mergeCell ref="Q997:Q999"/>
    <mergeCell ref="R997:R999"/>
    <mergeCell ref="S997:S999"/>
    <mergeCell ref="T997:T999"/>
    <mergeCell ref="U997:U999"/>
    <mergeCell ref="V997:V999"/>
    <mergeCell ref="Z999:AA999"/>
    <mergeCell ref="AB999:AF999"/>
    <mergeCell ref="AB1000:AF1000"/>
    <mergeCell ref="AB1001:AF1001"/>
    <mergeCell ref="AB1002:AF1002"/>
    <mergeCell ref="W997:W999"/>
    <mergeCell ref="X997:X999"/>
    <mergeCell ref="Y997:Y999"/>
    <mergeCell ref="Z997:AA997"/>
    <mergeCell ref="AB997:AF997"/>
    <mergeCell ref="Z998:AA998"/>
    <mergeCell ref="AB998:AF998"/>
    <mergeCell ref="B997:C999"/>
    <mergeCell ref="D997:D999"/>
    <mergeCell ref="E997:H999"/>
    <mergeCell ref="I997:L999"/>
    <mergeCell ref="M997:M999"/>
    <mergeCell ref="N997:N999"/>
    <mergeCell ref="O997:O999"/>
    <mergeCell ref="W1000:W1002"/>
    <mergeCell ref="X1000:X1002"/>
    <mergeCell ref="Y1000:Y1002"/>
    <mergeCell ref="Z1000:AA1000"/>
    <mergeCell ref="Z1001:AA1001"/>
    <mergeCell ref="Z1002:AA1002"/>
    <mergeCell ref="P1000:P1002"/>
    <mergeCell ref="Q1000:Q1002"/>
    <mergeCell ref="R1000:R1002"/>
    <mergeCell ref="S1000:S1002"/>
    <mergeCell ref="T1000:T1002"/>
    <mergeCell ref="U1000:U1002"/>
    <mergeCell ref="V1000:V1002"/>
    <mergeCell ref="B1000:C1002"/>
    <mergeCell ref="D1000:D1002"/>
    <mergeCell ref="E1000:H1002"/>
    <mergeCell ref="I1000:L1002"/>
    <mergeCell ref="M1000:M1002"/>
    <mergeCell ref="N1000:N1002"/>
    <mergeCell ref="O1000:O1002"/>
    <mergeCell ref="B2:D2"/>
    <mergeCell ref="E2:L2"/>
    <mergeCell ref="N2:S2"/>
    <mergeCell ref="AG2:AH3"/>
    <mergeCell ref="E3:L3"/>
    <mergeCell ref="N3:O3"/>
    <mergeCell ref="P3:S3"/>
    <mergeCell ref="B3:D3"/>
    <mergeCell ref="B4:D4"/>
    <mergeCell ref="E4:L4"/>
    <mergeCell ref="N4:O4"/>
    <mergeCell ref="P4:S4"/>
    <mergeCell ref="B5:D5"/>
    <mergeCell ref="E5:L5"/>
    <mergeCell ref="E10:L10"/>
    <mergeCell ref="E11:L11"/>
    <mergeCell ref="E12:L12"/>
    <mergeCell ref="E13:L13"/>
    <mergeCell ref="B15:R15"/>
    <mergeCell ref="D16:G16"/>
    <mergeCell ref="H16:K16"/>
    <mergeCell ref="L16:O16"/>
    <mergeCell ref="B6:D6"/>
    <mergeCell ref="E6:L6"/>
    <mergeCell ref="B7:D7"/>
    <mergeCell ref="E7:L7"/>
    <mergeCell ref="B8:D8"/>
    <mergeCell ref="E8:L8"/>
    <mergeCell ref="E9:L9"/>
    <mergeCell ref="B19:C19"/>
    <mergeCell ref="B20:C20"/>
    <mergeCell ref="B21:C21"/>
    <mergeCell ref="B23:C24"/>
    <mergeCell ref="D23:D24"/>
    <mergeCell ref="E23:H24"/>
    <mergeCell ref="I23:L24"/>
    <mergeCell ref="M23:M24"/>
    <mergeCell ref="N5:O5"/>
    <mergeCell ref="P5:S5"/>
    <mergeCell ref="S15:U21"/>
    <mergeCell ref="P16:R17"/>
    <mergeCell ref="P18:R18"/>
    <mergeCell ref="P19:R19"/>
    <mergeCell ref="P20:R20"/>
    <mergeCell ref="P21:R21"/>
    <mergeCell ref="N23:Q23"/>
    <mergeCell ref="R23:U23"/>
    <mergeCell ref="V23:Y23"/>
    <mergeCell ref="Z23:AH23"/>
    <mergeCell ref="Z24:AA24"/>
    <mergeCell ref="AB24:AF24"/>
    <mergeCell ref="B25:C27"/>
    <mergeCell ref="D25:D27"/>
    <mergeCell ref="E25:H27"/>
    <mergeCell ref="I25:L27"/>
    <mergeCell ref="M25:M27"/>
    <mergeCell ref="N25:N27"/>
    <mergeCell ref="O25:O27"/>
    <mergeCell ref="W25:W27"/>
    <mergeCell ref="X25:X27"/>
    <mergeCell ref="Y25:Y27"/>
    <mergeCell ref="P25:P27"/>
    <mergeCell ref="Q25:Q27"/>
    <mergeCell ref="R25:R27"/>
    <mergeCell ref="S25:S27"/>
    <mergeCell ref="T25:T27"/>
    <mergeCell ref="U25:U27"/>
    <mergeCell ref="V25:V27"/>
    <mergeCell ref="B9:D9"/>
    <mergeCell ref="B10:D10"/>
    <mergeCell ref="B11:D11"/>
    <mergeCell ref="B12:D12"/>
    <mergeCell ref="B13:D13"/>
    <mergeCell ref="B16:C17"/>
    <mergeCell ref="B18:C18"/>
    <mergeCell ref="W28:W30"/>
    <mergeCell ref="X28:X30"/>
    <mergeCell ref="Y28:Y30"/>
    <mergeCell ref="P28:P30"/>
    <mergeCell ref="Q28:Q30"/>
    <mergeCell ref="R28:R30"/>
    <mergeCell ref="S28:S30"/>
    <mergeCell ref="T28:T30"/>
    <mergeCell ref="U28:U30"/>
    <mergeCell ref="V28:V30"/>
    <mergeCell ref="B28:C30"/>
    <mergeCell ref="D28:D30"/>
    <mergeCell ref="E28:H30"/>
    <mergeCell ref="I28:L30"/>
    <mergeCell ref="M28:M30"/>
    <mergeCell ref="N28:N30"/>
    <mergeCell ref="O28:O30"/>
    <mergeCell ref="P31:P33"/>
    <mergeCell ref="Q31:Q33"/>
    <mergeCell ref="R31:R33"/>
    <mergeCell ref="S31:S33"/>
    <mergeCell ref="T31:T33"/>
    <mergeCell ref="U31:U33"/>
    <mergeCell ref="V31:V33"/>
    <mergeCell ref="B31:C33"/>
    <mergeCell ref="D31:D33"/>
    <mergeCell ref="E31:H33"/>
    <mergeCell ref="I31:L33"/>
    <mergeCell ref="M31:M33"/>
    <mergeCell ref="N31:N33"/>
    <mergeCell ref="O31:O33"/>
    <mergeCell ref="W34:W36"/>
    <mergeCell ref="X34:X36"/>
    <mergeCell ref="Y34:Y36"/>
    <mergeCell ref="P34:P36"/>
    <mergeCell ref="Q34:Q36"/>
    <mergeCell ref="R34:R36"/>
    <mergeCell ref="S34:S36"/>
    <mergeCell ref="T34:T36"/>
    <mergeCell ref="U34:U36"/>
    <mergeCell ref="V34:V36"/>
    <mergeCell ref="Z35:AA35"/>
    <mergeCell ref="Z36:AA36"/>
    <mergeCell ref="W31:W33"/>
    <mergeCell ref="X31:X33"/>
    <mergeCell ref="Y31:Y33"/>
    <mergeCell ref="Z31:AA31"/>
    <mergeCell ref="Z32:AA32"/>
    <mergeCell ref="Z33:AA33"/>
    <mergeCell ref="Z34:AA34"/>
    <mergeCell ref="B34:C36"/>
    <mergeCell ref="D34:D36"/>
    <mergeCell ref="E34:H36"/>
    <mergeCell ref="I34:L36"/>
    <mergeCell ref="M34:M36"/>
    <mergeCell ref="N34:N36"/>
    <mergeCell ref="O34:O36"/>
    <mergeCell ref="P37:P39"/>
    <mergeCell ref="Q37:Q39"/>
    <mergeCell ref="R37:R39"/>
    <mergeCell ref="S37:S39"/>
    <mergeCell ref="T37:T39"/>
    <mergeCell ref="U37:U39"/>
    <mergeCell ref="V37:V39"/>
    <mergeCell ref="B37:C39"/>
    <mergeCell ref="D37:D39"/>
    <mergeCell ref="E37:H39"/>
    <mergeCell ref="I37:L39"/>
    <mergeCell ref="M37:M39"/>
    <mergeCell ref="N37:N39"/>
    <mergeCell ref="O37:O39"/>
    <mergeCell ref="W40:W42"/>
    <mergeCell ref="X40:X42"/>
    <mergeCell ref="Y40:Y42"/>
    <mergeCell ref="P40:P42"/>
    <mergeCell ref="Q40:Q42"/>
    <mergeCell ref="R40:R42"/>
    <mergeCell ref="S40:S42"/>
    <mergeCell ref="T40:T42"/>
    <mergeCell ref="U40:U42"/>
    <mergeCell ref="V40:V42"/>
    <mergeCell ref="Z41:AA41"/>
    <mergeCell ref="Z42:AA42"/>
    <mergeCell ref="W37:W39"/>
    <mergeCell ref="X37:X39"/>
    <mergeCell ref="Y37:Y39"/>
    <mergeCell ref="Z37:AA37"/>
    <mergeCell ref="Z38:AA38"/>
    <mergeCell ref="Z39:AA39"/>
    <mergeCell ref="Z40:AA40"/>
    <mergeCell ref="B40:C42"/>
    <mergeCell ref="D40:D42"/>
    <mergeCell ref="E40:H42"/>
    <mergeCell ref="I40:L42"/>
    <mergeCell ref="M40:M42"/>
    <mergeCell ref="N40:N42"/>
    <mergeCell ref="O40:O42"/>
    <mergeCell ref="P43:P45"/>
    <mergeCell ref="Q43:Q45"/>
    <mergeCell ref="R43:R45"/>
    <mergeCell ref="S43:S45"/>
    <mergeCell ref="T43:T45"/>
    <mergeCell ref="U43:U45"/>
    <mergeCell ref="V43:V45"/>
    <mergeCell ref="B43:C45"/>
    <mergeCell ref="D43:D45"/>
    <mergeCell ref="E43:H45"/>
    <mergeCell ref="I43:L45"/>
    <mergeCell ref="M43:M45"/>
    <mergeCell ref="N43:N45"/>
    <mergeCell ref="O43:O45"/>
    <mergeCell ref="W46:W48"/>
    <mergeCell ref="X46:X48"/>
    <mergeCell ref="Y46:Y48"/>
    <mergeCell ref="P46:P48"/>
    <mergeCell ref="Q46:Q48"/>
    <mergeCell ref="R46:R48"/>
    <mergeCell ref="S46:S48"/>
    <mergeCell ref="T46:T48"/>
    <mergeCell ref="U46:U48"/>
    <mergeCell ref="V46:V48"/>
    <mergeCell ref="Z47:AA47"/>
    <mergeCell ref="Z48:AA48"/>
    <mergeCell ref="W43:W45"/>
    <mergeCell ref="X43:X45"/>
    <mergeCell ref="Y43:Y45"/>
    <mergeCell ref="Z43:AA43"/>
    <mergeCell ref="Z44:AA44"/>
    <mergeCell ref="Z45:AA45"/>
    <mergeCell ref="Z46:AA46"/>
    <mergeCell ref="B46:C48"/>
    <mergeCell ref="D46:D48"/>
    <mergeCell ref="E46:H48"/>
    <mergeCell ref="I46:L48"/>
    <mergeCell ref="M46:M48"/>
    <mergeCell ref="N46:N48"/>
    <mergeCell ref="O46:O48"/>
    <mergeCell ref="P61:P63"/>
    <mergeCell ref="Q61:Q63"/>
    <mergeCell ref="R61:R63"/>
    <mergeCell ref="S61:S63"/>
    <mergeCell ref="T61:T63"/>
    <mergeCell ref="U61:U63"/>
    <mergeCell ref="V61:V63"/>
    <mergeCell ref="B61:C63"/>
    <mergeCell ref="D61:D63"/>
    <mergeCell ref="E61:H63"/>
    <mergeCell ref="I61:L63"/>
    <mergeCell ref="M61:M63"/>
    <mergeCell ref="N61:N63"/>
    <mergeCell ref="O61:O63"/>
    <mergeCell ref="W64:W66"/>
    <mergeCell ref="X64:X66"/>
    <mergeCell ref="Y64:Y66"/>
    <mergeCell ref="P64:P66"/>
    <mergeCell ref="Q64:Q66"/>
    <mergeCell ref="R64:R66"/>
    <mergeCell ref="S64:S66"/>
    <mergeCell ref="T64:T66"/>
    <mergeCell ref="U64:U66"/>
    <mergeCell ref="V64:V66"/>
    <mergeCell ref="Z65:AA65"/>
    <mergeCell ref="Z66:AA66"/>
    <mergeCell ref="W61:W63"/>
    <mergeCell ref="X61:X63"/>
    <mergeCell ref="Y61:Y63"/>
    <mergeCell ref="Z61:AA61"/>
    <mergeCell ref="Z62:AA62"/>
    <mergeCell ref="Z63:AA63"/>
    <mergeCell ref="Z64:AA64"/>
    <mergeCell ref="B64:C66"/>
    <mergeCell ref="D64:D66"/>
    <mergeCell ref="E64:H66"/>
    <mergeCell ref="I64:L66"/>
    <mergeCell ref="M64:M66"/>
    <mergeCell ref="N64:N66"/>
    <mergeCell ref="O64:O66"/>
    <mergeCell ref="P1003:P1005"/>
    <mergeCell ref="Q1003:Q1005"/>
    <mergeCell ref="R1003:R1005"/>
    <mergeCell ref="S1003:S1005"/>
    <mergeCell ref="T1003:T1005"/>
    <mergeCell ref="U1003:U1005"/>
    <mergeCell ref="V1003:V1005"/>
    <mergeCell ref="Z1005:AA1005"/>
    <mergeCell ref="AB1005:AF1005"/>
    <mergeCell ref="AB1006:AF1006"/>
    <mergeCell ref="AB1007:AF1007"/>
    <mergeCell ref="AB1008:AF1008"/>
    <mergeCell ref="W1003:W1005"/>
    <mergeCell ref="X1003:X1005"/>
    <mergeCell ref="Y1003:Y1005"/>
    <mergeCell ref="Z1003:AA1003"/>
    <mergeCell ref="AB1003:AF1003"/>
    <mergeCell ref="Z1004:AA1004"/>
    <mergeCell ref="AB1004:AF1004"/>
    <mergeCell ref="B1003:C1005"/>
    <mergeCell ref="D1003:D1005"/>
    <mergeCell ref="E1003:H1005"/>
    <mergeCell ref="I1003:L1005"/>
    <mergeCell ref="M1003:M1005"/>
    <mergeCell ref="N1003:N1005"/>
    <mergeCell ref="O1003:O1005"/>
    <mergeCell ref="B1006:C1008"/>
    <mergeCell ref="D1006:D1008"/>
    <mergeCell ref="E1006:H1008"/>
    <mergeCell ref="I1006:L1008"/>
    <mergeCell ref="M1006:M1008"/>
    <mergeCell ref="N1006:N1008"/>
    <mergeCell ref="O1006:O1008"/>
    <mergeCell ref="W1006:W1008"/>
    <mergeCell ref="X1006:X1008"/>
    <mergeCell ref="Y1006:Y1008"/>
    <mergeCell ref="Z1006:AA1006"/>
    <mergeCell ref="Z1007:AA1007"/>
    <mergeCell ref="Z1008:AA1008"/>
    <mergeCell ref="P1006:P1008"/>
    <mergeCell ref="Q1006:Q1008"/>
    <mergeCell ref="R1006:R1008"/>
    <mergeCell ref="S1006:S1008"/>
    <mergeCell ref="T1006:T1008"/>
    <mergeCell ref="U1006:U1008"/>
    <mergeCell ref="V1006:V1008"/>
    <mergeCell ref="P883:P885"/>
    <mergeCell ref="Q883:Q885"/>
    <mergeCell ref="R883:R885"/>
    <mergeCell ref="S883:S885"/>
    <mergeCell ref="T883:T885"/>
    <mergeCell ref="U883:U885"/>
    <mergeCell ref="V883:V885"/>
    <mergeCell ref="Z885:AA885"/>
    <mergeCell ref="AB885:AF885"/>
    <mergeCell ref="AB886:AF886"/>
    <mergeCell ref="AB887:AF887"/>
    <mergeCell ref="AB888:AF888"/>
    <mergeCell ref="W883:W885"/>
    <mergeCell ref="X883:X885"/>
    <mergeCell ref="Y883:Y885"/>
    <mergeCell ref="Z883:AA883"/>
    <mergeCell ref="AB883:AF883"/>
    <mergeCell ref="Z884:AA884"/>
    <mergeCell ref="AB884:AF884"/>
    <mergeCell ref="B883:C885"/>
    <mergeCell ref="D883:D885"/>
    <mergeCell ref="E883:H885"/>
    <mergeCell ref="I883:L885"/>
    <mergeCell ref="M883:M885"/>
    <mergeCell ref="N883:N885"/>
    <mergeCell ref="O883:O885"/>
    <mergeCell ref="W886:W888"/>
    <mergeCell ref="X886:X888"/>
    <mergeCell ref="Y886:Y888"/>
    <mergeCell ref="Z886:AA886"/>
    <mergeCell ref="Z887:AA887"/>
    <mergeCell ref="Z888:AA888"/>
    <mergeCell ref="P886:P888"/>
    <mergeCell ref="Q886:Q888"/>
    <mergeCell ref="R886:R888"/>
    <mergeCell ref="S886:S888"/>
    <mergeCell ref="T886:T888"/>
    <mergeCell ref="U886:U888"/>
    <mergeCell ref="V886:V888"/>
    <mergeCell ref="B886:C888"/>
    <mergeCell ref="D886:D888"/>
    <mergeCell ref="E886:H888"/>
    <mergeCell ref="I886:L888"/>
    <mergeCell ref="M886:M888"/>
    <mergeCell ref="N886:N888"/>
    <mergeCell ref="O886:O888"/>
    <mergeCell ref="P889:P891"/>
    <mergeCell ref="Q889:Q891"/>
    <mergeCell ref="R889:R891"/>
    <mergeCell ref="S889:S891"/>
    <mergeCell ref="T889:T891"/>
    <mergeCell ref="U889:U891"/>
    <mergeCell ref="V889:V891"/>
    <mergeCell ref="Z891:AA891"/>
    <mergeCell ref="AB891:AF891"/>
    <mergeCell ref="AB892:AF892"/>
    <mergeCell ref="AB893:AF893"/>
    <mergeCell ref="AB894:AF894"/>
    <mergeCell ref="W889:W891"/>
    <mergeCell ref="X889:X891"/>
    <mergeCell ref="Y889:Y891"/>
    <mergeCell ref="Z889:AA889"/>
    <mergeCell ref="AB889:AF889"/>
    <mergeCell ref="Z890:AA890"/>
    <mergeCell ref="AB890:AF890"/>
    <mergeCell ref="B889:C891"/>
    <mergeCell ref="D889:D891"/>
    <mergeCell ref="E889:H891"/>
    <mergeCell ref="I889:L891"/>
    <mergeCell ref="M889:M891"/>
    <mergeCell ref="N889:N891"/>
    <mergeCell ref="O889:O891"/>
    <mergeCell ref="W892:W894"/>
    <mergeCell ref="X892:X894"/>
    <mergeCell ref="Y892:Y894"/>
    <mergeCell ref="Z892:AA892"/>
    <mergeCell ref="Z893:AA893"/>
    <mergeCell ref="Z894:AA894"/>
    <mergeCell ref="P892:P894"/>
    <mergeCell ref="Q892:Q894"/>
    <mergeCell ref="R892:R894"/>
    <mergeCell ref="S892:S894"/>
    <mergeCell ref="T892:T894"/>
    <mergeCell ref="U892:U894"/>
    <mergeCell ref="V892:V894"/>
    <mergeCell ref="B892:C894"/>
    <mergeCell ref="D892:D894"/>
    <mergeCell ref="E892:H894"/>
    <mergeCell ref="I892:L894"/>
    <mergeCell ref="M892:M894"/>
    <mergeCell ref="N892:N894"/>
    <mergeCell ref="O892:O894"/>
    <mergeCell ref="P895:P897"/>
    <mergeCell ref="Q895:Q897"/>
    <mergeCell ref="R895:R897"/>
    <mergeCell ref="S895:S897"/>
    <mergeCell ref="T895:T897"/>
    <mergeCell ref="U895:U897"/>
    <mergeCell ref="V895:V897"/>
    <mergeCell ref="Z897:AA897"/>
    <mergeCell ref="AB897:AF897"/>
    <mergeCell ref="AB898:AF898"/>
    <mergeCell ref="AB899:AF899"/>
    <mergeCell ref="AB900:AF900"/>
    <mergeCell ref="W895:W897"/>
    <mergeCell ref="X895:X897"/>
    <mergeCell ref="Y895:Y897"/>
    <mergeCell ref="Z895:AA895"/>
    <mergeCell ref="AB895:AF895"/>
    <mergeCell ref="Z896:AA896"/>
    <mergeCell ref="AB896:AF896"/>
    <mergeCell ref="B895:C897"/>
    <mergeCell ref="D895:D897"/>
    <mergeCell ref="E895:H897"/>
    <mergeCell ref="I895:L897"/>
    <mergeCell ref="M895:M897"/>
    <mergeCell ref="N895:N897"/>
    <mergeCell ref="O895:O897"/>
    <mergeCell ref="W898:W900"/>
    <mergeCell ref="X898:X900"/>
    <mergeCell ref="Y898:Y900"/>
    <mergeCell ref="Z898:AA898"/>
    <mergeCell ref="Z899:AA899"/>
    <mergeCell ref="Z900:AA900"/>
    <mergeCell ref="P898:P900"/>
    <mergeCell ref="Q898:Q900"/>
    <mergeCell ref="R898:R900"/>
    <mergeCell ref="S898:S900"/>
    <mergeCell ref="T898:T900"/>
    <mergeCell ref="U898:U900"/>
    <mergeCell ref="V898:V900"/>
    <mergeCell ref="B898:C900"/>
    <mergeCell ref="D898:D900"/>
    <mergeCell ref="E898:H900"/>
    <mergeCell ref="I898:L900"/>
    <mergeCell ref="M898:M900"/>
    <mergeCell ref="N898:N900"/>
    <mergeCell ref="O898:O900"/>
    <mergeCell ref="P901:P903"/>
    <mergeCell ref="Q901:Q903"/>
    <mergeCell ref="R901:R903"/>
    <mergeCell ref="S901:S903"/>
    <mergeCell ref="T901:T903"/>
    <mergeCell ref="U901:U903"/>
    <mergeCell ref="V901:V903"/>
    <mergeCell ref="Z903:AA903"/>
    <mergeCell ref="AB903:AF903"/>
    <mergeCell ref="AB904:AF904"/>
    <mergeCell ref="AB905:AF905"/>
    <mergeCell ref="AB906:AF906"/>
    <mergeCell ref="W901:W903"/>
    <mergeCell ref="X901:X903"/>
    <mergeCell ref="Y901:Y903"/>
    <mergeCell ref="Z901:AA901"/>
    <mergeCell ref="AB901:AF901"/>
    <mergeCell ref="Z902:AA902"/>
    <mergeCell ref="AB902:AF902"/>
    <mergeCell ref="B901:C903"/>
    <mergeCell ref="D901:D903"/>
    <mergeCell ref="E901:H903"/>
    <mergeCell ref="I901:L903"/>
    <mergeCell ref="M901:M903"/>
    <mergeCell ref="N901:N903"/>
    <mergeCell ref="O901:O903"/>
    <mergeCell ref="W904:W906"/>
    <mergeCell ref="X904:X906"/>
    <mergeCell ref="Y904:Y906"/>
    <mergeCell ref="Z904:AA904"/>
    <mergeCell ref="Z905:AA905"/>
    <mergeCell ref="Z906:AA906"/>
    <mergeCell ref="P904:P906"/>
    <mergeCell ref="Q904:Q906"/>
    <mergeCell ref="R904:R906"/>
    <mergeCell ref="S904:S906"/>
    <mergeCell ref="T904:T906"/>
    <mergeCell ref="U904:U906"/>
    <mergeCell ref="V904:V906"/>
    <mergeCell ref="B904:C906"/>
    <mergeCell ref="D904:D906"/>
    <mergeCell ref="E904:H906"/>
    <mergeCell ref="I904:L906"/>
    <mergeCell ref="M904:M906"/>
    <mergeCell ref="N904:N906"/>
    <mergeCell ref="O904:O906"/>
    <mergeCell ref="P907:P909"/>
    <mergeCell ref="Q907:Q909"/>
    <mergeCell ref="R907:R909"/>
    <mergeCell ref="S907:S909"/>
    <mergeCell ref="T907:T909"/>
    <mergeCell ref="U907:U909"/>
    <mergeCell ref="V907:V909"/>
    <mergeCell ref="Z909:AA909"/>
    <mergeCell ref="AB909:AF909"/>
    <mergeCell ref="AB910:AF910"/>
    <mergeCell ref="AB911:AF911"/>
    <mergeCell ref="AB912:AF912"/>
    <mergeCell ref="W907:W909"/>
    <mergeCell ref="X907:X909"/>
    <mergeCell ref="Y907:Y909"/>
    <mergeCell ref="Z907:AA907"/>
    <mergeCell ref="AB907:AF907"/>
    <mergeCell ref="Z908:AA908"/>
    <mergeCell ref="AB908:AF908"/>
    <mergeCell ref="B907:C909"/>
    <mergeCell ref="D907:D909"/>
    <mergeCell ref="E907:H909"/>
    <mergeCell ref="I907:L909"/>
    <mergeCell ref="M907:M909"/>
    <mergeCell ref="N907:N909"/>
    <mergeCell ref="O907:O909"/>
    <mergeCell ref="W910:W912"/>
    <mergeCell ref="X910:X912"/>
    <mergeCell ref="Y910:Y912"/>
    <mergeCell ref="Z910:AA910"/>
    <mergeCell ref="Z911:AA911"/>
    <mergeCell ref="Z912:AA912"/>
    <mergeCell ref="P910:P912"/>
    <mergeCell ref="Q910:Q912"/>
    <mergeCell ref="R910:R912"/>
    <mergeCell ref="S910:S912"/>
    <mergeCell ref="T910:T912"/>
    <mergeCell ref="U910:U912"/>
    <mergeCell ref="V910:V912"/>
    <mergeCell ref="B910:C912"/>
    <mergeCell ref="D910:D912"/>
    <mergeCell ref="E910:H912"/>
    <mergeCell ref="I910:L912"/>
    <mergeCell ref="M910:M912"/>
    <mergeCell ref="N910:N912"/>
    <mergeCell ref="O910:O912"/>
    <mergeCell ref="P913:P915"/>
    <mergeCell ref="Q913:Q915"/>
    <mergeCell ref="R913:R915"/>
    <mergeCell ref="S913:S915"/>
    <mergeCell ref="T913:T915"/>
    <mergeCell ref="U913:U915"/>
    <mergeCell ref="V913:V915"/>
    <mergeCell ref="Z915:AA915"/>
    <mergeCell ref="AB915:AF915"/>
    <mergeCell ref="AB916:AF916"/>
    <mergeCell ref="AB917:AF917"/>
    <mergeCell ref="AB918:AF918"/>
    <mergeCell ref="W913:W915"/>
    <mergeCell ref="X913:X915"/>
    <mergeCell ref="Y913:Y915"/>
    <mergeCell ref="Z913:AA913"/>
    <mergeCell ref="AB913:AF913"/>
    <mergeCell ref="Z914:AA914"/>
    <mergeCell ref="AB914:AF914"/>
    <mergeCell ref="B913:C915"/>
    <mergeCell ref="D913:D915"/>
    <mergeCell ref="E913:H915"/>
    <mergeCell ref="I913:L915"/>
    <mergeCell ref="M913:M915"/>
    <mergeCell ref="N913:N915"/>
    <mergeCell ref="O913:O915"/>
    <mergeCell ref="W916:W918"/>
    <mergeCell ref="X916:X918"/>
    <mergeCell ref="Y916:Y918"/>
    <mergeCell ref="Z916:AA916"/>
    <mergeCell ref="Z917:AA917"/>
    <mergeCell ref="Z918:AA918"/>
    <mergeCell ref="P916:P918"/>
    <mergeCell ref="Q916:Q918"/>
    <mergeCell ref="R916:R918"/>
    <mergeCell ref="S916:S918"/>
    <mergeCell ref="T916:T918"/>
    <mergeCell ref="U916:U918"/>
    <mergeCell ref="V916:V918"/>
    <mergeCell ref="B916:C918"/>
    <mergeCell ref="D916:D918"/>
    <mergeCell ref="E916:H918"/>
    <mergeCell ref="I916:L918"/>
    <mergeCell ref="M916:M918"/>
    <mergeCell ref="N916:N918"/>
    <mergeCell ref="O916:O918"/>
    <mergeCell ref="P919:P921"/>
    <mergeCell ref="Q919:Q921"/>
    <mergeCell ref="R919:R921"/>
    <mergeCell ref="S919:S921"/>
    <mergeCell ref="T919:T921"/>
    <mergeCell ref="U919:U921"/>
    <mergeCell ref="V919:V921"/>
    <mergeCell ref="Z921:AA921"/>
    <mergeCell ref="AB921:AF921"/>
    <mergeCell ref="AB922:AF922"/>
    <mergeCell ref="AB923:AF923"/>
    <mergeCell ref="AB924:AF924"/>
    <mergeCell ref="W919:W921"/>
    <mergeCell ref="X919:X921"/>
    <mergeCell ref="Y919:Y921"/>
    <mergeCell ref="Z919:AA919"/>
    <mergeCell ref="AB919:AF919"/>
    <mergeCell ref="Z920:AA920"/>
    <mergeCell ref="AB920:AF920"/>
    <mergeCell ref="B919:C921"/>
    <mergeCell ref="D919:D921"/>
    <mergeCell ref="E919:H921"/>
    <mergeCell ref="I919:L921"/>
    <mergeCell ref="M919:M921"/>
    <mergeCell ref="N919:N921"/>
    <mergeCell ref="O919:O921"/>
    <mergeCell ref="W922:W924"/>
    <mergeCell ref="X922:X924"/>
    <mergeCell ref="Y922:Y924"/>
    <mergeCell ref="Z922:AA922"/>
    <mergeCell ref="Z923:AA923"/>
    <mergeCell ref="Z924:AA924"/>
    <mergeCell ref="P922:P924"/>
    <mergeCell ref="Q922:Q924"/>
    <mergeCell ref="R922:R924"/>
    <mergeCell ref="S922:S924"/>
    <mergeCell ref="T922:T924"/>
    <mergeCell ref="U922:U924"/>
    <mergeCell ref="V922:V924"/>
    <mergeCell ref="B922:C924"/>
    <mergeCell ref="D922:D924"/>
    <mergeCell ref="E922:H924"/>
    <mergeCell ref="I922:L924"/>
    <mergeCell ref="M922:M924"/>
    <mergeCell ref="N922:N924"/>
    <mergeCell ref="O922:O924"/>
    <mergeCell ref="P925:P927"/>
    <mergeCell ref="Q925:Q927"/>
    <mergeCell ref="R925:R927"/>
    <mergeCell ref="S925:S927"/>
    <mergeCell ref="T925:T927"/>
    <mergeCell ref="U925:U927"/>
    <mergeCell ref="V925:V927"/>
    <mergeCell ref="Z927:AA927"/>
    <mergeCell ref="AB927:AF927"/>
    <mergeCell ref="AB928:AF928"/>
    <mergeCell ref="AB929:AF929"/>
    <mergeCell ref="AB930:AF930"/>
    <mergeCell ref="W925:W927"/>
    <mergeCell ref="X925:X927"/>
    <mergeCell ref="Y925:Y927"/>
    <mergeCell ref="Z925:AA925"/>
    <mergeCell ref="AB925:AF925"/>
    <mergeCell ref="Z926:AA926"/>
    <mergeCell ref="AB926:AF926"/>
    <mergeCell ref="B925:C927"/>
    <mergeCell ref="D925:D927"/>
    <mergeCell ref="E925:H927"/>
    <mergeCell ref="I925:L927"/>
    <mergeCell ref="M925:M927"/>
    <mergeCell ref="N925:N927"/>
    <mergeCell ref="O925:O927"/>
    <mergeCell ref="W928:W930"/>
    <mergeCell ref="X928:X930"/>
    <mergeCell ref="Y928:Y930"/>
    <mergeCell ref="Z928:AA928"/>
    <mergeCell ref="Z929:AA929"/>
    <mergeCell ref="Z930:AA930"/>
    <mergeCell ref="P928:P930"/>
    <mergeCell ref="Q928:Q930"/>
    <mergeCell ref="R928:R930"/>
    <mergeCell ref="S928:S930"/>
    <mergeCell ref="T928:T930"/>
    <mergeCell ref="U928:U930"/>
    <mergeCell ref="V928:V930"/>
    <mergeCell ref="B928:C930"/>
    <mergeCell ref="D928:D930"/>
    <mergeCell ref="E928:H930"/>
    <mergeCell ref="I928:L930"/>
    <mergeCell ref="M928:M930"/>
    <mergeCell ref="N928:N930"/>
    <mergeCell ref="O928:O930"/>
    <mergeCell ref="P931:P933"/>
    <mergeCell ref="Q931:Q933"/>
    <mergeCell ref="R931:R933"/>
    <mergeCell ref="S931:S933"/>
    <mergeCell ref="T931:T933"/>
    <mergeCell ref="U931:U933"/>
    <mergeCell ref="V931:V933"/>
    <mergeCell ref="Z933:AA933"/>
    <mergeCell ref="AB933:AF933"/>
    <mergeCell ref="AB934:AF934"/>
    <mergeCell ref="AB935:AF935"/>
    <mergeCell ref="AB936:AF936"/>
    <mergeCell ref="W931:W933"/>
    <mergeCell ref="X931:X933"/>
    <mergeCell ref="Y931:Y933"/>
    <mergeCell ref="Z931:AA931"/>
    <mergeCell ref="AB931:AF931"/>
    <mergeCell ref="Z932:AA932"/>
    <mergeCell ref="AB932:AF932"/>
    <mergeCell ref="B931:C933"/>
    <mergeCell ref="D931:D933"/>
    <mergeCell ref="E931:H933"/>
    <mergeCell ref="I931:L933"/>
    <mergeCell ref="M931:M933"/>
    <mergeCell ref="N931:N933"/>
    <mergeCell ref="O931:O933"/>
    <mergeCell ref="W934:W936"/>
    <mergeCell ref="X934:X936"/>
    <mergeCell ref="Y934:Y936"/>
    <mergeCell ref="Z934:AA934"/>
    <mergeCell ref="Z935:AA935"/>
    <mergeCell ref="Z936:AA936"/>
    <mergeCell ref="P934:P936"/>
    <mergeCell ref="Q934:Q936"/>
    <mergeCell ref="R934:R936"/>
    <mergeCell ref="S934:S936"/>
    <mergeCell ref="T934:T936"/>
    <mergeCell ref="U934:U936"/>
    <mergeCell ref="V934:V936"/>
    <mergeCell ref="B934:C936"/>
    <mergeCell ref="D934:D936"/>
    <mergeCell ref="E934:H936"/>
    <mergeCell ref="I934:L936"/>
    <mergeCell ref="M934:M936"/>
    <mergeCell ref="N934:N936"/>
    <mergeCell ref="O934:O936"/>
    <mergeCell ref="P937:P939"/>
    <mergeCell ref="Q937:Q939"/>
    <mergeCell ref="R937:R939"/>
    <mergeCell ref="S937:S939"/>
    <mergeCell ref="T937:T939"/>
    <mergeCell ref="U937:U939"/>
    <mergeCell ref="V937:V939"/>
    <mergeCell ref="Z939:AA939"/>
    <mergeCell ref="AB939:AF939"/>
    <mergeCell ref="AB940:AF940"/>
    <mergeCell ref="AB941:AF941"/>
    <mergeCell ref="AB942:AF942"/>
    <mergeCell ref="W937:W939"/>
    <mergeCell ref="X937:X939"/>
    <mergeCell ref="Y937:Y939"/>
    <mergeCell ref="Z937:AA937"/>
    <mergeCell ref="AB937:AF937"/>
    <mergeCell ref="Z938:AA938"/>
    <mergeCell ref="AB938:AF938"/>
    <mergeCell ref="B937:C939"/>
    <mergeCell ref="D937:D939"/>
    <mergeCell ref="E937:H939"/>
    <mergeCell ref="I937:L939"/>
    <mergeCell ref="M937:M939"/>
    <mergeCell ref="N937:N939"/>
    <mergeCell ref="O937:O939"/>
    <mergeCell ref="W940:W942"/>
    <mergeCell ref="X940:X942"/>
    <mergeCell ref="Y940:Y942"/>
    <mergeCell ref="Z940:AA940"/>
    <mergeCell ref="Z941:AA941"/>
    <mergeCell ref="Z942:AA942"/>
    <mergeCell ref="P940:P942"/>
    <mergeCell ref="Q940:Q942"/>
    <mergeCell ref="R940:R942"/>
    <mergeCell ref="S940:S942"/>
    <mergeCell ref="T940:T942"/>
    <mergeCell ref="U940:U942"/>
    <mergeCell ref="V940:V942"/>
    <mergeCell ref="B940:C942"/>
    <mergeCell ref="D940:D942"/>
    <mergeCell ref="E940:H942"/>
    <mergeCell ref="I940:L942"/>
    <mergeCell ref="M940:M942"/>
    <mergeCell ref="N940:N942"/>
    <mergeCell ref="O940:O942"/>
    <mergeCell ref="P943:P945"/>
    <mergeCell ref="Q943:Q945"/>
    <mergeCell ref="R943:R945"/>
    <mergeCell ref="S943:S945"/>
    <mergeCell ref="T943:T945"/>
    <mergeCell ref="U943:U945"/>
    <mergeCell ref="V943:V945"/>
    <mergeCell ref="Z945:AA945"/>
    <mergeCell ref="AB945:AF945"/>
    <mergeCell ref="AB946:AF946"/>
    <mergeCell ref="AB947:AF947"/>
    <mergeCell ref="AB948:AF948"/>
    <mergeCell ref="W943:W945"/>
    <mergeCell ref="X943:X945"/>
    <mergeCell ref="Y943:Y945"/>
    <mergeCell ref="Z943:AA943"/>
    <mergeCell ref="AB943:AF943"/>
    <mergeCell ref="Z944:AA944"/>
    <mergeCell ref="AB944:AF944"/>
    <mergeCell ref="B943:C945"/>
    <mergeCell ref="D943:D945"/>
    <mergeCell ref="E943:H945"/>
    <mergeCell ref="I943:L945"/>
    <mergeCell ref="M943:M945"/>
    <mergeCell ref="N943:N945"/>
    <mergeCell ref="O943:O945"/>
    <mergeCell ref="W946:W948"/>
    <mergeCell ref="X946:X948"/>
    <mergeCell ref="Y946:Y948"/>
    <mergeCell ref="Z946:AA946"/>
    <mergeCell ref="Z947:AA947"/>
    <mergeCell ref="Z948:AA948"/>
    <mergeCell ref="P946:P948"/>
    <mergeCell ref="Q946:Q948"/>
    <mergeCell ref="R946:R948"/>
    <mergeCell ref="S946:S948"/>
    <mergeCell ref="T946:T948"/>
    <mergeCell ref="U946:U948"/>
    <mergeCell ref="V946:V948"/>
    <mergeCell ref="B946:C948"/>
    <mergeCell ref="D946:D948"/>
    <mergeCell ref="E946:H948"/>
    <mergeCell ref="I946:L948"/>
    <mergeCell ref="M946:M948"/>
    <mergeCell ref="N946:N948"/>
    <mergeCell ref="O946:O948"/>
    <mergeCell ref="P949:P951"/>
    <mergeCell ref="Q949:Q951"/>
    <mergeCell ref="R949:R951"/>
    <mergeCell ref="S949:S951"/>
    <mergeCell ref="T949:T951"/>
    <mergeCell ref="U949:U951"/>
    <mergeCell ref="V949:V951"/>
    <mergeCell ref="Z951:AA951"/>
    <mergeCell ref="AB951:AF951"/>
    <mergeCell ref="AB952:AF952"/>
    <mergeCell ref="AB953:AF953"/>
    <mergeCell ref="AB954:AF954"/>
    <mergeCell ref="W949:W951"/>
    <mergeCell ref="X949:X951"/>
    <mergeCell ref="Y949:Y951"/>
    <mergeCell ref="Z949:AA949"/>
    <mergeCell ref="AB949:AF949"/>
    <mergeCell ref="Z950:AA950"/>
    <mergeCell ref="AB950:AF950"/>
    <mergeCell ref="B949:C951"/>
    <mergeCell ref="D949:D951"/>
    <mergeCell ref="E949:H951"/>
    <mergeCell ref="I949:L951"/>
    <mergeCell ref="M949:M951"/>
    <mergeCell ref="N949:N951"/>
    <mergeCell ref="O949:O951"/>
    <mergeCell ref="W952:W954"/>
    <mergeCell ref="X952:X954"/>
    <mergeCell ref="Y952:Y954"/>
    <mergeCell ref="Z952:AA952"/>
    <mergeCell ref="Z953:AA953"/>
    <mergeCell ref="Z954:AA954"/>
    <mergeCell ref="P952:P954"/>
    <mergeCell ref="Q952:Q954"/>
    <mergeCell ref="R952:R954"/>
    <mergeCell ref="S952:S954"/>
    <mergeCell ref="T952:T954"/>
    <mergeCell ref="U952:U954"/>
    <mergeCell ref="V952:V954"/>
    <mergeCell ref="B952:C954"/>
    <mergeCell ref="D952:D954"/>
    <mergeCell ref="E952:H954"/>
    <mergeCell ref="I952:L954"/>
    <mergeCell ref="M952:M954"/>
    <mergeCell ref="N952:N954"/>
    <mergeCell ref="O952:O954"/>
    <mergeCell ref="P955:P957"/>
    <mergeCell ref="Q955:Q957"/>
    <mergeCell ref="R955:R957"/>
    <mergeCell ref="S955:S957"/>
    <mergeCell ref="T955:T957"/>
    <mergeCell ref="U955:U957"/>
    <mergeCell ref="V955:V957"/>
    <mergeCell ref="Z957:AA957"/>
    <mergeCell ref="AB957:AF957"/>
    <mergeCell ref="AB958:AF958"/>
    <mergeCell ref="AB959:AF959"/>
    <mergeCell ref="AB960:AF960"/>
    <mergeCell ref="W955:W957"/>
    <mergeCell ref="X955:X957"/>
    <mergeCell ref="Y955:Y957"/>
    <mergeCell ref="Z955:AA955"/>
    <mergeCell ref="AB955:AF955"/>
    <mergeCell ref="Z956:AA956"/>
    <mergeCell ref="AB956:AF956"/>
    <mergeCell ref="B955:C957"/>
    <mergeCell ref="D955:D957"/>
    <mergeCell ref="E955:H957"/>
    <mergeCell ref="I955:L957"/>
    <mergeCell ref="M955:M957"/>
    <mergeCell ref="N955:N957"/>
    <mergeCell ref="O955:O957"/>
    <mergeCell ref="W958:W960"/>
    <mergeCell ref="X958:X960"/>
    <mergeCell ref="Y958:Y960"/>
    <mergeCell ref="Z958:AA958"/>
    <mergeCell ref="Z959:AA959"/>
    <mergeCell ref="Z960:AA960"/>
    <mergeCell ref="P958:P960"/>
    <mergeCell ref="Q958:Q960"/>
    <mergeCell ref="R958:R960"/>
    <mergeCell ref="S958:S960"/>
    <mergeCell ref="T958:T960"/>
    <mergeCell ref="U958:U960"/>
    <mergeCell ref="V958:V960"/>
    <mergeCell ref="B958:C960"/>
    <mergeCell ref="D958:D960"/>
    <mergeCell ref="E958:H960"/>
    <mergeCell ref="I958:L960"/>
    <mergeCell ref="M958:M960"/>
    <mergeCell ref="N958:N960"/>
    <mergeCell ref="O958:O960"/>
    <mergeCell ref="P961:P963"/>
    <mergeCell ref="Q961:Q963"/>
    <mergeCell ref="R961:R963"/>
    <mergeCell ref="S961:S963"/>
    <mergeCell ref="T961:T963"/>
    <mergeCell ref="U961:U963"/>
    <mergeCell ref="V961:V963"/>
    <mergeCell ref="Z963:AA963"/>
    <mergeCell ref="AB963:AF963"/>
    <mergeCell ref="AB964:AF964"/>
    <mergeCell ref="AB965:AF965"/>
    <mergeCell ref="AB966:AF966"/>
    <mergeCell ref="W961:W963"/>
    <mergeCell ref="X961:X963"/>
    <mergeCell ref="Y961:Y963"/>
    <mergeCell ref="Z961:AA961"/>
    <mergeCell ref="AB961:AF961"/>
    <mergeCell ref="Z962:AA962"/>
    <mergeCell ref="AB962:AF962"/>
    <mergeCell ref="B961:C963"/>
    <mergeCell ref="D961:D963"/>
    <mergeCell ref="E961:H963"/>
    <mergeCell ref="I961:L963"/>
    <mergeCell ref="M961:M963"/>
    <mergeCell ref="N961:N963"/>
    <mergeCell ref="O961:O963"/>
    <mergeCell ref="W964:W966"/>
    <mergeCell ref="X964:X966"/>
    <mergeCell ref="Y964:Y966"/>
    <mergeCell ref="Z964:AA964"/>
    <mergeCell ref="Z965:AA965"/>
    <mergeCell ref="Z966:AA966"/>
    <mergeCell ref="P964:P966"/>
    <mergeCell ref="Q964:Q966"/>
    <mergeCell ref="R964:R966"/>
    <mergeCell ref="S964:S966"/>
    <mergeCell ref="T964:T966"/>
    <mergeCell ref="U964:U966"/>
    <mergeCell ref="V964:V966"/>
    <mergeCell ref="B964:C966"/>
    <mergeCell ref="D964:D966"/>
    <mergeCell ref="E964:H966"/>
    <mergeCell ref="I964:L966"/>
    <mergeCell ref="M964:M966"/>
    <mergeCell ref="N964:N966"/>
    <mergeCell ref="O964:O966"/>
    <mergeCell ref="P49:P51"/>
    <mergeCell ref="Q49:Q51"/>
    <mergeCell ref="R49:R51"/>
    <mergeCell ref="S49:S51"/>
    <mergeCell ref="T49:T51"/>
    <mergeCell ref="U49:U51"/>
    <mergeCell ref="V49:V51"/>
    <mergeCell ref="B49:C51"/>
    <mergeCell ref="D49:D51"/>
    <mergeCell ref="E49:H51"/>
    <mergeCell ref="I49:L51"/>
    <mergeCell ref="M49:M51"/>
    <mergeCell ref="N49:N51"/>
    <mergeCell ref="O49:O51"/>
    <mergeCell ref="W52:W54"/>
    <mergeCell ref="X52:X54"/>
    <mergeCell ref="Y52:Y54"/>
    <mergeCell ref="P52:P54"/>
    <mergeCell ref="Q52:Q54"/>
    <mergeCell ref="R52:R54"/>
    <mergeCell ref="S52:S54"/>
    <mergeCell ref="T52:T54"/>
    <mergeCell ref="U52:U54"/>
    <mergeCell ref="V52:V54"/>
    <mergeCell ref="Z53:AA53"/>
    <mergeCell ref="Z54:AA54"/>
    <mergeCell ref="W49:W51"/>
    <mergeCell ref="X49:X51"/>
    <mergeCell ref="Y49:Y51"/>
    <mergeCell ref="Z49:AA49"/>
    <mergeCell ref="Z50:AA50"/>
    <mergeCell ref="Z51:AA51"/>
    <mergeCell ref="Z52:AA52"/>
    <mergeCell ref="B52:C54"/>
    <mergeCell ref="D52:D54"/>
    <mergeCell ref="E52:H54"/>
    <mergeCell ref="I52:L54"/>
    <mergeCell ref="M52:M54"/>
    <mergeCell ref="N52:N54"/>
    <mergeCell ref="O52:O54"/>
    <mergeCell ref="P55:P57"/>
    <mergeCell ref="Q55:Q57"/>
    <mergeCell ref="R55:R57"/>
    <mergeCell ref="S55:S57"/>
    <mergeCell ref="T55:T57"/>
    <mergeCell ref="U55:U57"/>
    <mergeCell ref="V55:V57"/>
    <mergeCell ref="B55:C57"/>
    <mergeCell ref="D55:D57"/>
    <mergeCell ref="E55:H57"/>
    <mergeCell ref="I55:L57"/>
    <mergeCell ref="M55:M57"/>
    <mergeCell ref="N55:N57"/>
    <mergeCell ref="O55:O57"/>
    <mergeCell ref="W58:W60"/>
    <mergeCell ref="X58:X60"/>
    <mergeCell ref="Y58:Y60"/>
    <mergeCell ref="P58:P60"/>
    <mergeCell ref="Q58:Q60"/>
    <mergeCell ref="R58:R60"/>
    <mergeCell ref="S58:S60"/>
    <mergeCell ref="T58:T60"/>
    <mergeCell ref="U58:U60"/>
    <mergeCell ref="V58:V60"/>
    <mergeCell ref="Z59:AA59"/>
    <mergeCell ref="Z60:AA60"/>
    <mergeCell ref="W55:W57"/>
    <mergeCell ref="X55:X57"/>
    <mergeCell ref="Y55:Y57"/>
    <mergeCell ref="Z55:AA55"/>
    <mergeCell ref="Z56:AA56"/>
    <mergeCell ref="Z57:AA57"/>
    <mergeCell ref="Z58:AA58"/>
    <mergeCell ref="B58:C60"/>
    <mergeCell ref="D58:D60"/>
    <mergeCell ref="E58:H60"/>
    <mergeCell ref="I58:L60"/>
    <mergeCell ref="M58:M60"/>
    <mergeCell ref="N58:N60"/>
    <mergeCell ref="O58:O60"/>
    <mergeCell ref="AB71:AF71"/>
    <mergeCell ref="AB72:AF72"/>
    <mergeCell ref="AB64:AF64"/>
    <mergeCell ref="AB65:AF65"/>
    <mergeCell ref="AB66:AF66"/>
    <mergeCell ref="AB67:AF67"/>
    <mergeCell ref="AB68:AF68"/>
    <mergeCell ref="AB69:AF69"/>
    <mergeCell ref="AB70:AF70"/>
    <mergeCell ref="Z28:AA28"/>
    <mergeCell ref="Z29:AA29"/>
    <mergeCell ref="Z30:AA30"/>
    <mergeCell ref="Z25:AA25"/>
    <mergeCell ref="AB25:AF25"/>
    <mergeCell ref="Z26:AA26"/>
    <mergeCell ref="AB26:AF26"/>
    <mergeCell ref="Z27:AA27"/>
    <mergeCell ref="AB27:AF27"/>
    <mergeCell ref="AB28:AF28"/>
    <mergeCell ref="AB29:AF29"/>
    <mergeCell ref="AB30:AF30"/>
    <mergeCell ref="AB31:AF31"/>
    <mergeCell ref="AB32:AF32"/>
    <mergeCell ref="AB33:AF33"/>
    <mergeCell ref="AB34:AF34"/>
    <mergeCell ref="AB35:AF35"/>
    <mergeCell ref="AB36:AF36"/>
    <mergeCell ref="AB37:AF37"/>
    <mergeCell ref="AB38:AF38"/>
    <mergeCell ref="AB39:AF39"/>
    <mergeCell ref="AB40:AF40"/>
    <mergeCell ref="AB41:AF41"/>
    <mergeCell ref="AB42:AF42"/>
    <mergeCell ref="AB43:AF43"/>
    <mergeCell ref="AB44:AF44"/>
    <mergeCell ref="AB45:AF45"/>
    <mergeCell ref="AB46:AF46"/>
    <mergeCell ref="AB47:AF47"/>
    <mergeCell ref="AB48:AF48"/>
    <mergeCell ref="AB49:AF49"/>
    <mergeCell ref="AB50:AF50"/>
    <mergeCell ref="AB51:AF51"/>
    <mergeCell ref="AB52:AF52"/>
    <mergeCell ref="AB53:AF53"/>
    <mergeCell ref="AB54:AF54"/>
    <mergeCell ref="AB55:AF55"/>
    <mergeCell ref="AB56:AF56"/>
    <mergeCell ref="AB57:AF57"/>
    <mergeCell ref="AB58:AF58"/>
    <mergeCell ref="AB59:AF59"/>
    <mergeCell ref="AB60:AF60"/>
    <mergeCell ref="AB61:AF61"/>
    <mergeCell ref="AB62:AF62"/>
    <mergeCell ref="AB63:AF63"/>
    <mergeCell ref="P67:P69"/>
    <mergeCell ref="Q67:Q69"/>
    <mergeCell ref="R67:R69"/>
    <mergeCell ref="S67:S69"/>
    <mergeCell ref="T67:T69"/>
    <mergeCell ref="U67:U69"/>
    <mergeCell ref="V67:V69"/>
    <mergeCell ref="B67:C69"/>
    <mergeCell ref="D67:D69"/>
    <mergeCell ref="E67:H69"/>
    <mergeCell ref="I67:L69"/>
    <mergeCell ref="M67:M69"/>
    <mergeCell ref="N67:N69"/>
    <mergeCell ref="O67:O69"/>
    <mergeCell ref="W70:W72"/>
    <mergeCell ref="X70:X72"/>
    <mergeCell ref="Y70:Y72"/>
    <mergeCell ref="P70:P72"/>
    <mergeCell ref="Q70:Q72"/>
    <mergeCell ref="R70:R72"/>
    <mergeCell ref="S70:S72"/>
    <mergeCell ref="T70:T72"/>
    <mergeCell ref="U70:U72"/>
    <mergeCell ref="V70:V72"/>
    <mergeCell ref="Z71:AA71"/>
    <mergeCell ref="Z72:AA72"/>
    <mergeCell ref="W67:W69"/>
    <mergeCell ref="X67:X69"/>
    <mergeCell ref="Y67:Y69"/>
    <mergeCell ref="Z67:AA67"/>
    <mergeCell ref="Z68:AA68"/>
    <mergeCell ref="Z69:AA69"/>
    <mergeCell ref="Z70:AA70"/>
    <mergeCell ref="B70:C72"/>
    <mergeCell ref="D70:D72"/>
    <mergeCell ref="E70:H72"/>
    <mergeCell ref="I70:L72"/>
    <mergeCell ref="M70:M72"/>
    <mergeCell ref="N70:N72"/>
    <mergeCell ref="O70:O72"/>
    <mergeCell ref="P73:P75"/>
    <mergeCell ref="Q73:Q75"/>
    <mergeCell ref="R73:R75"/>
    <mergeCell ref="S73:S75"/>
    <mergeCell ref="T73:T75"/>
    <mergeCell ref="U73:U75"/>
    <mergeCell ref="V73:V75"/>
    <mergeCell ref="Z75:AA75"/>
    <mergeCell ref="AB75:AF75"/>
    <mergeCell ref="AB76:AF76"/>
    <mergeCell ref="AB77:AF77"/>
    <mergeCell ref="AB78:AF78"/>
    <mergeCell ref="W73:W75"/>
    <mergeCell ref="X73:X75"/>
    <mergeCell ref="Y73:Y75"/>
    <mergeCell ref="Z73:AA73"/>
    <mergeCell ref="AB73:AF73"/>
    <mergeCell ref="Z74:AA74"/>
    <mergeCell ref="AB74:AF74"/>
    <mergeCell ref="B73:C75"/>
    <mergeCell ref="D73:D75"/>
    <mergeCell ref="E73:H75"/>
    <mergeCell ref="I73:L75"/>
    <mergeCell ref="M73:M75"/>
    <mergeCell ref="N73:N75"/>
    <mergeCell ref="O73:O75"/>
    <mergeCell ref="W76:W78"/>
    <mergeCell ref="X76:X78"/>
    <mergeCell ref="Y76:Y78"/>
    <mergeCell ref="Z76:AA76"/>
    <mergeCell ref="Z77:AA77"/>
    <mergeCell ref="Z78:AA78"/>
    <mergeCell ref="P76:P78"/>
    <mergeCell ref="Q76:Q78"/>
    <mergeCell ref="R76:R78"/>
    <mergeCell ref="S76:S78"/>
    <mergeCell ref="T76:T78"/>
    <mergeCell ref="U76:U78"/>
    <mergeCell ref="V76:V78"/>
    <mergeCell ref="B76:C78"/>
    <mergeCell ref="D76:D78"/>
    <mergeCell ref="E76:H78"/>
    <mergeCell ref="I76:L78"/>
    <mergeCell ref="M76:M78"/>
    <mergeCell ref="N76:N78"/>
    <mergeCell ref="O76:O78"/>
    <mergeCell ref="P79:P81"/>
    <mergeCell ref="Q79:Q81"/>
    <mergeCell ref="R79:R81"/>
    <mergeCell ref="S79:S81"/>
    <mergeCell ref="T79:T81"/>
    <mergeCell ref="U79:U81"/>
    <mergeCell ref="V79:V81"/>
    <mergeCell ref="Z81:AA81"/>
    <mergeCell ref="AB81:AF81"/>
    <mergeCell ref="AB82:AF82"/>
    <mergeCell ref="AB83:AF83"/>
    <mergeCell ref="AB84:AF84"/>
    <mergeCell ref="W79:W81"/>
    <mergeCell ref="X79:X81"/>
    <mergeCell ref="Y79:Y81"/>
    <mergeCell ref="Z79:AA79"/>
    <mergeCell ref="AB79:AF79"/>
    <mergeCell ref="Z80:AA80"/>
    <mergeCell ref="AB80:AF80"/>
    <mergeCell ref="B79:C81"/>
    <mergeCell ref="D79:D81"/>
    <mergeCell ref="E79:H81"/>
    <mergeCell ref="I79:L81"/>
    <mergeCell ref="M79:M81"/>
    <mergeCell ref="N79:N81"/>
    <mergeCell ref="O79:O81"/>
    <mergeCell ref="W82:W84"/>
    <mergeCell ref="X82:X84"/>
    <mergeCell ref="Y82:Y84"/>
    <mergeCell ref="Z82:AA82"/>
    <mergeCell ref="Z83:AA83"/>
    <mergeCell ref="Z84:AA84"/>
    <mergeCell ref="P82:P84"/>
    <mergeCell ref="Q82:Q84"/>
    <mergeCell ref="R82:R84"/>
    <mergeCell ref="S82:S84"/>
    <mergeCell ref="T82:T84"/>
    <mergeCell ref="U82:U84"/>
    <mergeCell ref="V82:V84"/>
    <mergeCell ref="B82:C84"/>
    <mergeCell ref="D82:D84"/>
    <mergeCell ref="E82:H84"/>
    <mergeCell ref="I82:L84"/>
    <mergeCell ref="M82:M84"/>
    <mergeCell ref="N82:N84"/>
    <mergeCell ref="O82:O84"/>
    <mergeCell ref="P85:P87"/>
    <mergeCell ref="Q85:Q87"/>
    <mergeCell ref="R85:R87"/>
    <mergeCell ref="S85:S87"/>
    <mergeCell ref="T85:T87"/>
    <mergeCell ref="U85:U87"/>
    <mergeCell ref="V85:V87"/>
    <mergeCell ref="Z87:AA87"/>
    <mergeCell ref="AB87:AF87"/>
    <mergeCell ref="AB88:AF88"/>
    <mergeCell ref="AB89:AF89"/>
    <mergeCell ref="AB90:AF90"/>
    <mergeCell ref="W85:W87"/>
    <mergeCell ref="X85:X87"/>
    <mergeCell ref="Y85:Y87"/>
    <mergeCell ref="Z85:AA85"/>
    <mergeCell ref="AB85:AF85"/>
    <mergeCell ref="Z86:AA86"/>
    <mergeCell ref="AB86:AF86"/>
    <mergeCell ref="B85:C87"/>
    <mergeCell ref="D85:D87"/>
    <mergeCell ref="E85:H87"/>
    <mergeCell ref="I85:L87"/>
    <mergeCell ref="M85:M87"/>
    <mergeCell ref="N85:N87"/>
    <mergeCell ref="O85:O87"/>
    <mergeCell ref="W88:W90"/>
    <mergeCell ref="X88:X90"/>
    <mergeCell ref="Y88:Y90"/>
    <mergeCell ref="Z88:AA88"/>
    <mergeCell ref="Z89:AA89"/>
    <mergeCell ref="Z90:AA90"/>
    <mergeCell ref="P88:P90"/>
    <mergeCell ref="Q88:Q90"/>
    <mergeCell ref="R88:R90"/>
    <mergeCell ref="S88:S90"/>
    <mergeCell ref="T88:T90"/>
    <mergeCell ref="U88:U90"/>
    <mergeCell ref="V88:V90"/>
    <mergeCell ref="B88:C90"/>
    <mergeCell ref="D88:D90"/>
    <mergeCell ref="E88:H90"/>
    <mergeCell ref="I88:L90"/>
    <mergeCell ref="M88:M90"/>
    <mergeCell ref="N88:N90"/>
    <mergeCell ref="O88:O90"/>
    <mergeCell ref="P91:P93"/>
    <mergeCell ref="Q91:Q93"/>
    <mergeCell ref="R91:R93"/>
    <mergeCell ref="S91:S93"/>
    <mergeCell ref="T91:T93"/>
    <mergeCell ref="U91:U93"/>
    <mergeCell ref="V91:V93"/>
    <mergeCell ref="Z93:AA93"/>
    <mergeCell ref="AB93:AF93"/>
    <mergeCell ref="AB94:AF94"/>
    <mergeCell ref="AB95:AF95"/>
    <mergeCell ref="AB96:AF96"/>
    <mergeCell ref="W91:W93"/>
    <mergeCell ref="X91:X93"/>
    <mergeCell ref="Y91:Y93"/>
    <mergeCell ref="Z91:AA91"/>
    <mergeCell ref="AB91:AF91"/>
    <mergeCell ref="Z92:AA92"/>
    <mergeCell ref="AB92:AF92"/>
    <mergeCell ref="B91:C93"/>
    <mergeCell ref="D91:D93"/>
    <mergeCell ref="E91:H93"/>
    <mergeCell ref="I91:L93"/>
    <mergeCell ref="M91:M93"/>
    <mergeCell ref="N91:N93"/>
    <mergeCell ref="O91:O93"/>
    <mergeCell ref="W94:W96"/>
    <mergeCell ref="X94:X96"/>
    <mergeCell ref="Y94:Y96"/>
    <mergeCell ref="Z94:AA94"/>
    <mergeCell ref="Z95:AA95"/>
    <mergeCell ref="Z96:AA96"/>
    <mergeCell ref="P94:P96"/>
    <mergeCell ref="Q94:Q96"/>
    <mergeCell ref="R94:R96"/>
    <mergeCell ref="S94:S96"/>
    <mergeCell ref="T94:T96"/>
    <mergeCell ref="U94:U96"/>
    <mergeCell ref="V94:V96"/>
    <mergeCell ref="B94:C96"/>
    <mergeCell ref="D94:D96"/>
    <mergeCell ref="E94:H96"/>
    <mergeCell ref="I94:L96"/>
    <mergeCell ref="M94:M96"/>
    <mergeCell ref="N94:N96"/>
    <mergeCell ref="O94:O96"/>
    <mergeCell ref="P97:P99"/>
    <mergeCell ref="Q97:Q99"/>
    <mergeCell ref="R97:R99"/>
    <mergeCell ref="S97:S99"/>
    <mergeCell ref="T97:T99"/>
    <mergeCell ref="U97:U99"/>
    <mergeCell ref="V97:V99"/>
    <mergeCell ref="Z99:AA99"/>
    <mergeCell ref="AB99:AF99"/>
    <mergeCell ref="AB100:AF100"/>
    <mergeCell ref="AB101:AF101"/>
    <mergeCell ref="AB102:AF102"/>
    <mergeCell ref="W97:W99"/>
    <mergeCell ref="X97:X99"/>
    <mergeCell ref="Y97:Y99"/>
    <mergeCell ref="Z97:AA97"/>
    <mergeCell ref="AB97:AF97"/>
    <mergeCell ref="Z98:AA98"/>
    <mergeCell ref="AB98:AF98"/>
    <mergeCell ref="B97:C99"/>
    <mergeCell ref="D97:D99"/>
    <mergeCell ref="E97:H99"/>
    <mergeCell ref="I97:L99"/>
    <mergeCell ref="M97:M99"/>
    <mergeCell ref="N97:N99"/>
    <mergeCell ref="O97:O99"/>
    <mergeCell ref="W100:W102"/>
    <mergeCell ref="X100:X102"/>
    <mergeCell ref="Y100:Y102"/>
    <mergeCell ref="Z100:AA100"/>
    <mergeCell ref="Z101:AA101"/>
    <mergeCell ref="Z102:AA102"/>
    <mergeCell ref="P100:P102"/>
    <mergeCell ref="Q100:Q102"/>
    <mergeCell ref="R100:R102"/>
    <mergeCell ref="S100:S102"/>
    <mergeCell ref="T100:T102"/>
    <mergeCell ref="U100:U102"/>
    <mergeCell ref="V100:V102"/>
    <mergeCell ref="B100:C102"/>
    <mergeCell ref="D100:D102"/>
    <mergeCell ref="E100:H102"/>
    <mergeCell ref="I100:L102"/>
    <mergeCell ref="M100:M102"/>
    <mergeCell ref="N100:N102"/>
    <mergeCell ref="O100:O102"/>
    <mergeCell ref="P103:P105"/>
    <mergeCell ref="Q103:Q105"/>
    <mergeCell ref="R103:R105"/>
    <mergeCell ref="S103:S105"/>
    <mergeCell ref="T103:T105"/>
    <mergeCell ref="U103:U105"/>
    <mergeCell ref="V103:V105"/>
    <mergeCell ref="Z105:AA105"/>
    <mergeCell ref="AB105:AF105"/>
    <mergeCell ref="AB106:AF106"/>
    <mergeCell ref="AB107:AF107"/>
    <mergeCell ref="AB108:AF108"/>
    <mergeCell ref="W103:W105"/>
    <mergeCell ref="X103:X105"/>
    <mergeCell ref="Y103:Y105"/>
    <mergeCell ref="Z103:AA103"/>
    <mergeCell ref="AB103:AF103"/>
    <mergeCell ref="Z104:AA104"/>
    <mergeCell ref="AB104:AF104"/>
    <mergeCell ref="B103:C105"/>
    <mergeCell ref="D103:D105"/>
    <mergeCell ref="E103:H105"/>
    <mergeCell ref="I103:L105"/>
    <mergeCell ref="M103:M105"/>
    <mergeCell ref="N103:N105"/>
    <mergeCell ref="O103:O105"/>
    <mergeCell ref="W106:W108"/>
    <mergeCell ref="X106:X108"/>
    <mergeCell ref="Y106:Y108"/>
    <mergeCell ref="Z106:AA106"/>
    <mergeCell ref="Z107:AA107"/>
    <mergeCell ref="Z108:AA108"/>
    <mergeCell ref="P106:P108"/>
    <mergeCell ref="Q106:Q108"/>
    <mergeCell ref="R106:R108"/>
    <mergeCell ref="S106:S108"/>
    <mergeCell ref="T106:T108"/>
    <mergeCell ref="U106:U108"/>
    <mergeCell ref="V106:V108"/>
    <mergeCell ref="B106:C108"/>
    <mergeCell ref="D106:D108"/>
    <mergeCell ref="E106:H108"/>
    <mergeCell ref="I106:L108"/>
    <mergeCell ref="M106:M108"/>
    <mergeCell ref="N106:N108"/>
    <mergeCell ref="O106:O108"/>
    <mergeCell ref="P109:P111"/>
    <mergeCell ref="Q109:Q111"/>
    <mergeCell ref="R109:R111"/>
    <mergeCell ref="S109:S111"/>
    <mergeCell ref="T109:T111"/>
    <mergeCell ref="U109:U111"/>
    <mergeCell ref="V109:V111"/>
    <mergeCell ref="Z111:AA111"/>
    <mergeCell ref="AB111:AF111"/>
    <mergeCell ref="AB112:AF112"/>
    <mergeCell ref="AB113:AF113"/>
    <mergeCell ref="AB114:AF114"/>
    <mergeCell ref="W109:W111"/>
    <mergeCell ref="X109:X111"/>
    <mergeCell ref="Y109:Y111"/>
    <mergeCell ref="Z109:AA109"/>
    <mergeCell ref="AB109:AF109"/>
    <mergeCell ref="Z110:AA110"/>
    <mergeCell ref="AB110:AF110"/>
    <mergeCell ref="B109:C111"/>
    <mergeCell ref="D109:D111"/>
    <mergeCell ref="E109:H111"/>
    <mergeCell ref="I109:L111"/>
    <mergeCell ref="M109:M111"/>
    <mergeCell ref="N109:N111"/>
    <mergeCell ref="O109:O111"/>
    <mergeCell ref="W112:W114"/>
    <mergeCell ref="X112:X114"/>
    <mergeCell ref="Y112:Y114"/>
    <mergeCell ref="Z112:AA112"/>
    <mergeCell ref="Z113:AA113"/>
    <mergeCell ref="Z114:AA114"/>
    <mergeCell ref="P112:P114"/>
    <mergeCell ref="Q112:Q114"/>
    <mergeCell ref="R112:R114"/>
    <mergeCell ref="S112:S114"/>
    <mergeCell ref="T112:T114"/>
    <mergeCell ref="U112:U114"/>
    <mergeCell ref="V112:V114"/>
    <mergeCell ref="B112:C114"/>
    <mergeCell ref="D112:D114"/>
    <mergeCell ref="E112:H114"/>
    <mergeCell ref="I112:L114"/>
    <mergeCell ref="M112:M114"/>
    <mergeCell ref="N112:N114"/>
    <mergeCell ref="O112:O114"/>
    <mergeCell ref="P115:P117"/>
    <mergeCell ref="Q115:Q117"/>
    <mergeCell ref="R115:R117"/>
    <mergeCell ref="S115:S117"/>
    <mergeCell ref="T115:T117"/>
    <mergeCell ref="U115:U117"/>
    <mergeCell ref="V115:V117"/>
    <mergeCell ref="Z117:AA117"/>
    <mergeCell ref="AB117:AF117"/>
    <mergeCell ref="AB118:AF118"/>
    <mergeCell ref="AB119:AF119"/>
    <mergeCell ref="AB120:AF120"/>
    <mergeCell ref="W115:W117"/>
    <mergeCell ref="X115:X117"/>
    <mergeCell ref="Y115:Y117"/>
    <mergeCell ref="Z115:AA115"/>
    <mergeCell ref="AB115:AF115"/>
    <mergeCell ref="Z116:AA116"/>
    <mergeCell ref="AB116:AF116"/>
    <mergeCell ref="B115:C117"/>
    <mergeCell ref="D115:D117"/>
    <mergeCell ref="E115:H117"/>
    <mergeCell ref="I115:L117"/>
    <mergeCell ref="M115:M117"/>
    <mergeCell ref="N115:N117"/>
    <mergeCell ref="O115:O117"/>
    <mergeCell ref="W118:W120"/>
    <mergeCell ref="X118:X120"/>
    <mergeCell ref="Y118:Y120"/>
    <mergeCell ref="Z118:AA118"/>
    <mergeCell ref="Z119:AA119"/>
    <mergeCell ref="Z120:AA120"/>
    <mergeCell ref="P118:P120"/>
    <mergeCell ref="Q118:Q120"/>
    <mergeCell ref="R118:R120"/>
    <mergeCell ref="S118:S120"/>
    <mergeCell ref="T118:T120"/>
    <mergeCell ref="U118:U120"/>
    <mergeCell ref="V118:V120"/>
    <mergeCell ref="B118:C120"/>
    <mergeCell ref="D118:D120"/>
    <mergeCell ref="E118:H120"/>
    <mergeCell ref="I118:L120"/>
    <mergeCell ref="M118:M120"/>
    <mergeCell ref="N118:N120"/>
    <mergeCell ref="O118:O120"/>
    <mergeCell ref="P121:P123"/>
    <mergeCell ref="Q121:Q123"/>
    <mergeCell ref="R121:R123"/>
    <mergeCell ref="S121:S123"/>
    <mergeCell ref="T121:T123"/>
    <mergeCell ref="U121:U123"/>
    <mergeCell ref="V121:V123"/>
    <mergeCell ref="Z123:AA123"/>
    <mergeCell ref="AB123:AF123"/>
    <mergeCell ref="AB124:AF124"/>
    <mergeCell ref="AB125:AF125"/>
    <mergeCell ref="AB126:AF126"/>
    <mergeCell ref="W121:W123"/>
    <mergeCell ref="X121:X123"/>
    <mergeCell ref="Y121:Y123"/>
    <mergeCell ref="Z121:AA121"/>
    <mergeCell ref="AB121:AF121"/>
    <mergeCell ref="Z122:AA122"/>
    <mergeCell ref="AB122:AF122"/>
    <mergeCell ref="B121:C123"/>
    <mergeCell ref="D121:D123"/>
    <mergeCell ref="E121:H123"/>
    <mergeCell ref="I121:L123"/>
    <mergeCell ref="M121:M123"/>
    <mergeCell ref="N121:N123"/>
    <mergeCell ref="O121:O123"/>
    <mergeCell ref="W124:W126"/>
    <mergeCell ref="X124:X126"/>
    <mergeCell ref="Y124:Y126"/>
    <mergeCell ref="Z124:AA124"/>
    <mergeCell ref="Z125:AA125"/>
    <mergeCell ref="Z126:AA126"/>
    <mergeCell ref="P124:P126"/>
    <mergeCell ref="Q124:Q126"/>
    <mergeCell ref="R124:R126"/>
    <mergeCell ref="S124:S126"/>
    <mergeCell ref="T124:T126"/>
    <mergeCell ref="U124:U126"/>
    <mergeCell ref="V124:V126"/>
    <mergeCell ref="B124:C126"/>
    <mergeCell ref="D124:D126"/>
    <mergeCell ref="E124:H126"/>
    <mergeCell ref="I124:L126"/>
    <mergeCell ref="M124:M126"/>
    <mergeCell ref="N124:N126"/>
    <mergeCell ref="O124:O126"/>
    <mergeCell ref="P127:P129"/>
    <mergeCell ref="Q127:Q129"/>
    <mergeCell ref="R127:R129"/>
    <mergeCell ref="S127:S129"/>
    <mergeCell ref="T127:T129"/>
    <mergeCell ref="U127:U129"/>
    <mergeCell ref="V127:V129"/>
    <mergeCell ref="Z129:AA129"/>
    <mergeCell ref="AB129:AF129"/>
    <mergeCell ref="AB130:AF130"/>
    <mergeCell ref="AB131:AF131"/>
    <mergeCell ref="AB132:AF132"/>
    <mergeCell ref="W127:W129"/>
    <mergeCell ref="X127:X129"/>
    <mergeCell ref="Y127:Y129"/>
    <mergeCell ref="Z127:AA127"/>
    <mergeCell ref="AB127:AF127"/>
    <mergeCell ref="Z128:AA128"/>
    <mergeCell ref="AB128:AF128"/>
    <mergeCell ref="B127:C129"/>
    <mergeCell ref="D127:D129"/>
    <mergeCell ref="E127:H129"/>
    <mergeCell ref="I127:L129"/>
    <mergeCell ref="M127:M129"/>
    <mergeCell ref="N127:N129"/>
    <mergeCell ref="O127:O129"/>
    <mergeCell ref="W130:W132"/>
    <mergeCell ref="X130:X132"/>
    <mergeCell ref="Y130:Y132"/>
    <mergeCell ref="Z130:AA130"/>
    <mergeCell ref="Z131:AA131"/>
    <mergeCell ref="Z132:AA132"/>
    <mergeCell ref="P130:P132"/>
    <mergeCell ref="Q130:Q132"/>
    <mergeCell ref="R130:R132"/>
    <mergeCell ref="S130:S132"/>
    <mergeCell ref="T130:T132"/>
    <mergeCell ref="U130:U132"/>
    <mergeCell ref="V130:V132"/>
    <mergeCell ref="B130:C132"/>
    <mergeCell ref="D130:D132"/>
    <mergeCell ref="E130:H132"/>
    <mergeCell ref="I130:L132"/>
    <mergeCell ref="M130:M132"/>
    <mergeCell ref="N130:N132"/>
    <mergeCell ref="O130:O132"/>
    <mergeCell ref="P133:P135"/>
    <mergeCell ref="Q133:Q135"/>
    <mergeCell ref="R133:R135"/>
    <mergeCell ref="S133:S135"/>
    <mergeCell ref="T133:T135"/>
    <mergeCell ref="U133:U135"/>
    <mergeCell ref="V133:V135"/>
    <mergeCell ref="Z135:AA135"/>
    <mergeCell ref="AB135:AF135"/>
    <mergeCell ref="AB136:AF136"/>
    <mergeCell ref="AB137:AF137"/>
    <mergeCell ref="AB138:AF138"/>
    <mergeCell ref="W133:W135"/>
    <mergeCell ref="X133:X135"/>
    <mergeCell ref="Y133:Y135"/>
    <mergeCell ref="Z133:AA133"/>
    <mergeCell ref="AB133:AF133"/>
    <mergeCell ref="Z134:AA134"/>
    <mergeCell ref="AB134:AF134"/>
    <mergeCell ref="B133:C135"/>
    <mergeCell ref="D133:D135"/>
    <mergeCell ref="E133:H135"/>
    <mergeCell ref="I133:L135"/>
    <mergeCell ref="M133:M135"/>
    <mergeCell ref="N133:N135"/>
    <mergeCell ref="O133:O135"/>
    <mergeCell ref="W136:W138"/>
    <mergeCell ref="X136:X138"/>
    <mergeCell ref="Y136:Y138"/>
    <mergeCell ref="Z136:AA136"/>
    <mergeCell ref="Z137:AA137"/>
    <mergeCell ref="Z138:AA138"/>
    <mergeCell ref="P136:P138"/>
    <mergeCell ref="Q136:Q138"/>
    <mergeCell ref="R136:R138"/>
    <mergeCell ref="S136:S138"/>
    <mergeCell ref="T136:T138"/>
    <mergeCell ref="U136:U138"/>
    <mergeCell ref="V136:V138"/>
    <mergeCell ref="B136:C138"/>
    <mergeCell ref="D136:D138"/>
    <mergeCell ref="E136:H138"/>
    <mergeCell ref="I136:L138"/>
    <mergeCell ref="M136:M138"/>
    <mergeCell ref="N136:N138"/>
    <mergeCell ref="O136:O138"/>
    <mergeCell ref="P139:P141"/>
    <mergeCell ref="Q139:Q141"/>
    <mergeCell ref="R139:R141"/>
    <mergeCell ref="S139:S141"/>
    <mergeCell ref="T139:T141"/>
    <mergeCell ref="U139:U141"/>
    <mergeCell ref="V139:V141"/>
    <mergeCell ref="Z141:AA141"/>
    <mergeCell ref="AB141:AF141"/>
    <mergeCell ref="AB142:AF142"/>
    <mergeCell ref="AB143:AF143"/>
    <mergeCell ref="AB144:AF144"/>
    <mergeCell ref="W139:W141"/>
    <mergeCell ref="X139:X141"/>
    <mergeCell ref="Y139:Y141"/>
    <mergeCell ref="Z139:AA139"/>
    <mergeCell ref="AB139:AF139"/>
    <mergeCell ref="Z140:AA140"/>
    <mergeCell ref="AB140:AF140"/>
    <mergeCell ref="B139:C141"/>
    <mergeCell ref="D139:D141"/>
    <mergeCell ref="E139:H141"/>
    <mergeCell ref="I139:L141"/>
    <mergeCell ref="M139:M141"/>
    <mergeCell ref="N139:N141"/>
    <mergeCell ref="O139:O141"/>
    <mergeCell ref="W142:W144"/>
    <mergeCell ref="X142:X144"/>
    <mergeCell ref="Y142:Y144"/>
    <mergeCell ref="Z142:AA142"/>
    <mergeCell ref="Z143:AA143"/>
    <mergeCell ref="Z144:AA144"/>
    <mergeCell ref="P142:P144"/>
    <mergeCell ref="Q142:Q144"/>
    <mergeCell ref="R142:R144"/>
    <mergeCell ref="S142:S144"/>
    <mergeCell ref="T142:T144"/>
    <mergeCell ref="U142:U144"/>
    <mergeCell ref="V142:V144"/>
    <mergeCell ref="B142:C144"/>
    <mergeCell ref="D142:D144"/>
    <mergeCell ref="E142:H144"/>
    <mergeCell ref="I142:L144"/>
    <mergeCell ref="M142:M144"/>
    <mergeCell ref="N142:N144"/>
    <mergeCell ref="O142:O144"/>
    <mergeCell ref="P145:P147"/>
    <mergeCell ref="Q145:Q147"/>
    <mergeCell ref="R145:R147"/>
    <mergeCell ref="S145:S147"/>
    <mergeCell ref="T145:T147"/>
    <mergeCell ref="U145:U147"/>
    <mergeCell ref="V145:V147"/>
    <mergeCell ref="Z147:AA147"/>
    <mergeCell ref="AB147:AF147"/>
    <mergeCell ref="AB148:AF148"/>
    <mergeCell ref="AB149:AF149"/>
    <mergeCell ref="AB150:AF150"/>
    <mergeCell ref="W145:W147"/>
    <mergeCell ref="X145:X147"/>
    <mergeCell ref="Y145:Y147"/>
    <mergeCell ref="Z145:AA145"/>
    <mergeCell ref="AB145:AF145"/>
    <mergeCell ref="Z146:AA146"/>
    <mergeCell ref="AB146:AF146"/>
    <mergeCell ref="B145:C147"/>
    <mergeCell ref="D145:D147"/>
    <mergeCell ref="E145:H147"/>
    <mergeCell ref="I145:L147"/>
    <mergeCell ref="M145:M147"/>
    <mergeCell ref="N145:N147"/>
    <mergeCell ref="O145:O147"/>
    <mergeCell ref="W148:W150"/>
    <mergeCell ref="X148:X150"/>
    <mergeCell ref="Y148:Y150"/>
    <mergeCell ref="Z148:AA148"/>
    <mergeCell ref="Z149:AA149"/>
    <mergeCell ref="Z150:AA150"/>
    <mergeCell ref="P148:P150"/>
    <mergeCell ref="Q148:Q150"/>
    <mergeCell ref="R148:R150"/>
    <mergeCell ref="S148:S150"/>
    <mergeCell ref="T148:T150"/>
    <mergeCell ref="U148:U150"/>
    <mergeCell ref="V148:V150"/>
    <mergeCell ref="B148:C150"/>
    <mergeCell ref="D148:D150"/>
    <mergeCell ref="E148:H150"/>
    <mergeCell ref="I148:L150"/>
    <mergeCell ref="M148:M150"/>
    <mergeCell ref="N148:N150"/>
    <mergeCell ref="O148:O150"/>
    <mergeCell ref="P151:P153"/>
    <mergeCell ref="Q151:Q153"/>
    <mergeCell ref="R151:R153"/>
    <mergeCell ref="S151:S153"/>
    <mergeCell ref="T151:T153"/>
    <mergeCell ref="U151:U153"/>
    <mergeCell ref="V151:V153"/>
    <mergeCell ref="Z153:AA153"/>
    <mergeCell ref="AB153:AF153"/>
    <mergeCell ref="AB154:AF154"/>
    <mergeCell ref="AB155:AF155"/>
    <mergeCell ref="AB156:AF156"/>
    <mergeCell ref="W151:W153"/>
    <mergeCell ref="X151:X153"/>
    <mergeCell ref="Y151:Y153"/>
    <mergeCell ref="Z151:AA151"/>
    <mergeCell ref="AB151:AF151"/>
    <mergeCell ref="Z152:AA152"/>
    <mergeCell ref="AB152:AF152"/>
    <mergeCell ref="B151:C153"/>
    <mergeCell ref="D151:D153"/>
    <mergeCell ref="E151:H153"/>
    <mergeCell ref="I151:L153"/>
    <mergeCell ref="M151:M153"/>
    <mergeCell ref="N151:N153"/>
    <mergeCell ref="O151:O153"/>
    <mergeCell ref="W154:W156"/>
    <mergeCell ref="X154:X156"/>
    <mergeCell ref="Y154:Y156"/>
    <mergeCell ref="Z154:AA154"/>
    <mergeCell ref="Z155:AA155"/>
    <mergeCell ref="Z156:AA156"/>
    <mergeCell ref="P154:P156"/>
    <mergeCell ref="Q154:Q156"/>
    <mergeCell ref="R154:R156"/>
    <mergeCell ref="S154:S156"/>
    <mergeCell ref="T154:T156"/>
    <mergeCell ref="U154:U156"/>
    <mergeCell ref="V154:V156"/>
    <mergeCell ref="B154:C156"/>
    <mergeCell ref="D154:D156"/>
    <mergeCell ref="E154:H156"/>
    <mergeCell ref="I154:L156"/>
    <mergeCell ref="M154:M156"/>
    <mergeCell ref="N154:N156"/>
    <mergeCell ref="O154:O156"/>
    <mergeCell ref="P157:P159"/>
    <mergeCell ref="Q157:Q159"/>
    <mergeCell ref="R157:R159"/>
    <mergeCell ref="S157:S159"/>
    <mergeCell ref="T157:T159"/>
    <mergeCell ref="U157:U159"/>
    <mergeCell ref="V157:V159"/>
    <mergeCell ref="Z159:AA159"/>
    <mergeCell ref="AB159:AF159"/>
    <mergeCell ref="AB160:AF160"/>
    <mergeCell ref="AB161:AF161"/>
    <mergeCell ref="AB162:AF162"/>
    <mergeCell ref="W157:W159"/>
    <mergeCell ref="X157:X159"/>
    <mergeCell ref="Y157:Y159"/>
    <mergeCell ref="Z157:AA157"/>
    <mergeCell ref="AB157:AF157"/>
    <mergeCell ref="Z158:AA158"/>
    <mergeCell ref="AB158:AF158"/>
    <mergeCell ref="B157:C159"/>
    <mergeCell ref="D157:D159"/>
    <mergeCell ref="E157:H159"/>
    <mergeCell ref="I157:L159"/>
    <mergeCell ref="M157:M159"/>
    <mergeCell ref="N157:N159"/>
    <mergeCell ref="O157:O159"/>
    <mergeCell ref="W160:W162"/>
    <mergeCell ref="X160:X162"/>
    <mergeCell ref="Y160:Y162"/>
    <mergeCell ref="Z160:AA160"/>
    <mergeCell ref="Z161:AA161"/>
    <mergeCell ref="Z162:AA162"/>
    <mergeCell ref="P160:P162"/>
    <mergeCell ref="Q160:Q162"/>
    <mergeCell ref="R160:R162"/>
    <mergeCell ref="S160:S162"/>
    <mergeCell ref="T160:T162"/>
    <mergeCell ref="U160:U162"/>
    <mergeCell ref="V160:V162"/>
    <mergeCell ref="B160:C162"/>
    <mergeCell ref="D160:D162"/>
    <mergeCell ref="E160:H162"/>
    <mergeCell ref="I160:L162"/>
    <mergeCell ref="M160:M162"/>
    <mergeCell ref="N160:N162"/>
    <mergeCell ref="O160:O162"/>
    <mergeCell ref="P163:P165"/>
    <mergeCell ref="Q163:Q165"/>
    <mergeCell ref="R163:R165"/>
    <mergeCell ref="S163:S165"/>
    <mergeCell ref="T163:T165"/>
    <mergeCell ref="U163:U165"/>
    <mergeCell ref="V163:V165"/>
    <mergeCell ref="Z165:AA165"/>
    <mergeCell ref="AB165:AF165"/>
    <mergeCell ref="AB166:AF166"/>
    <mergeCell ref="AB167:AF167"/>
    <mergeCell ref="AB168:AF168"/>
    <mergeCell ref="W163:W165"/>
    <mergeCell ref="X163:X165"/>
    <mergeCell ref="Y163:Y165"/>
    <mergeCell ref="Z163:AA163"/>
    <mergeCell ref="AB163:AF163"/>
    <mergeCell ref="Z164:AA164"/>
    <mergeCell ref="AB164:AF164"/>
    <mergeCell ref="B163:C165"/>
    <mergeCell ref="D163:D165"/>
    <mergeCell ref="E163:H165"/>
    <mergeCell ref="I163:L165"/>
    <mergeCell ref="M163:M165"/>
    <mergeCell ref="N163:N165"/>
    <mergeCell ref="O163:O165"/>
    <mergeCell ref="W166:W168"/>
    <mergeCell ref="X166:X168"/>
    <mergeCell ref="Y166:Y168"/>
    <mergeCell ref="Z166:AA166"/>
    <mergeCell ref="Z167:AA167"/>
    <mergeCell ref="Z168:AA168"/>
    <mergeCell ref="P166:P168"/>
    <mergeCell ref="Q166:Q168"/>
    <mergeCell ref="R166:R168"/>
    <mergeCell ref="S166:S168"/>
    <mergeCell ref="T166:T168"/>
    <mergeCell ref="U166:U168"/>
    <mergeCell ref="V166:V168"/>
    <mergeCell ref="B166:C168"/>
    <mergeCell ref="D166:D168"/>
    <mergeCell ref="E166:H168"/>
    <mergeCell ref="I166:L168"/>
    <mergeCell ref="M166:M168"/>
    <mergeCell ref="N166:N168"/>
    <mergeCell ref="O166:O168"/>
    <mergeCell ref="P169:P171"/>
    <mergeCell ref="Q169:Q171"/>
    <mergeCell ref="R169:R171"/>
    <mergeCell ref="S169:S171"/>
    <mergeCell ref="T169:T171"/>
    <mergeCell ref="U169:U171"/>
    <mergeCell ref="V169:V171"/>
    <mergeCell ref="Z171:AA171"/>
    <mergeCell ref="AB171:AF171"/>
    <mergeCell ref="AB172:AF172"/>
    <mergeCell ref="AB173:AF173"/>
    <mergeCell ref="AB174:AF174"/>
    <mergeCell ref="W169:W171"/>
    <mergeCell ref="X169:X171"/>
    <mergeCell ref="Y169:Y171"/>
    <mergeCell ref="Z169:AA169"/>
    <mergeCell ref="AB169:AF169"/>
    <mergeCell ref="Z170:AA170"/>
    <mergeCell ref="AB170:AF170"/>
    <mergeCell ref="B169:C171"/>
    <mergeCell ref="D169:D171"/>
    <mergeCell ref="E169:H171"/>
    <mergeCell ref="I169:L171"/>
    <mergeCell ref="M169:M171"/>
    <mergeCell ref="N169:N171"/>
    <mergeCell ref="O169:O171"/>
    <mergeCell ref="W172:W174"/>
    <mergeCell ref="X172:X174"/>
    <mergeCell ref="Y172:Y174"/>
    <mergeCell ref="Z172:AA172"/>
    <mergeCell ref="Z173:AA173"/>
    <mergeCell ref="Z174:AA174"/>
    <mergeCell ref="P172:P174"/>
    <mergeCell ref="Q172:Q174"/>
    <mergeCell ref="R172:R174"/>
    <mergeCell ref="S172:S174"/>
    <mergeCell ref="T172:T174"/>
    <mergeCell ref="U172:U174"/>
    <mergeCell ref="V172:V174"/>
    <mergeCell ref="B172:C174"/>
    <mergeCell ref="D172:D174"/>
    <mergeCell ref="E172:H174"/>
    <mergeCell ref="I172:L174"/>
    <mergeCell ref="M172:M174"/>
    <mergeCell ref="N172:N174"/>
    <mergeCell ref="O172:O174"/>
    <mergeCell ref="P175:P177"/>
    <mergeCell ref="Q175:Q177"/>
    <mergeCell ref="R175:R177"/>
    <mergeCell ref="S175:S177"/>
    <mergeCell ref="T175:T177"/>
    <mergeCell ref="U175:U177"/>
    <mergeCell ref="V175:V177"/>
    <mergeCell ref="Z177:AA177"/>
    <mergeCell ref="AB177:AF177"/>
    <mergeCell ref="AB178:AF178"/>
    <mergeCell ref="AB179:AF179"/>
    <mergeCell ref="AB180:AF180"/>
    <mergeCell ref="W175:W177"/>
    <mergeCell ref="X175:X177"/>
    <mergeCell ref="Y175:Y177"/>
    <mergeCell ref="Z175:AA175"/>
    <mergeCell ref="AB175:AF175"/>
    <mergeCell ref="Z176:AA176"/>
    <mergeCell ref="AB176:AF176"/>
    <mergeCell ref="B175:C177"/>
    <mergeCell ref="D175:D177"/>
    <mergeCell ref="E175:H177"/>
    <mergeCell ref="I175:L177"/>
    <mergeCell ref="M175:M177"/>
    <mergeCell ref="N175:N177"/>
    <mergeCell ref="O175:O177"/>
    <mergeCell ref="W178:W180"/>
    <mergeCell ref="X178:X180"/>
    <mergeCell ref="Y178:Y180"/>
    <mergeCell ref="Z178:AA178"/>
    <mergeCell ref="Z179:AA179"/>
    <mergeCell ref="Z180:AA180"/>
    <mergeCell ref="P178:P180"/>
    <mergeCell ref="Q178:Q180"/>
    <mergeCell ref="R178:R180"/>
    <mergeCell ref="S178:S180"/>
    <mergeCell ref="T178:T180"/>
    <mergeCell ref="U178:U180"/>
    <mergeCell ref="V178:V180"/>
    <mergeCell ref="B178:C180"/>
    <mergeCell ref="D178:D180"/>
    <mergeCell ref="E178:H180"/>
    <mergeCell ref="I178:L180"/>
    <mergeCell ref="M178:M180"/>
    <mergeCell ref="N178:N180"/>
    <mergeCell ref="O178:O180"/>
    <mergeCell ref="P181:P183"/>
    <mergeCell ref="Q181:Q183"/>
    <mergeCell ref="R181:R183"/>
    <mergeCell ref="S181:S183"/>
    <mergeCell ref="T181:T183"/>
    <mergeCell ref="U181:U183"/>
    <mergeCell ref="V181:V183"/>
    <mergeCell ref="Z183:AA183"/>
    <mergeCell ref="AB183:AF183"/>
    <mergeCell ref="AB184:AF184"/>
    <mergeCell ref="AB185:AF185"/>
    <mergeCell ref="AB186:AF186"/>
    <mergeCell ref="W181:W183"/>
    <mergeCell ref="X181:X183"/>
    <mergeCell ref="Y181:Y183"/>
    <mergeCell ref="Z181:AA181"/>
    <mergeCell ref="AB181:AF181"/>
    <mergeCell ref="Z182:AA182"/>
    <mergeCell ref="AB182:AF182"/>
    <mergeCell ref="B181:C183"/>
    <mergeCell ref="D181:D183"/>
    <mergeCell ref="E181:H183"/>
    <mergeCell ref="I181:L183"/>
    <mergeCell ref="M181:M183"/>
    <mergeCell ref="N181:N183"/>
    <mergeCell ref="O181:O183"/>
    <mergeCell ref="W184:W186"/>
    <mergeCell ref="X184:X186"/>
    <mergeCell ref="Y184:Y186"/>
    <mergeCell ref="Z184:AA184"/>
    <mergeCell ref="Z185:AA185"/>
    <mergeCell ref="Z186:AA186"/>
    <mergeCell ref="P184:P186"/>
    <mergeCell ref="Q184:Q186"/>
    <mergeCell ref="R184:R186"/>
    <mergeCell ref="S184:S186"/>
    <mergeCell ref="T184:T186"/>
    <mergeCell ref="U184:U186"/>
    <mergeCell ref="V184:V186"/>
    <mergeCell ref="B184:C186"/>
    <mergeCell ref="D184:D186"/>
    <mergeCell ref="E184:H186"/>
    <mergeCell ref="I184:L186"/>
    <mergeCell ref="M184:M186"/>
    <mergeCell ref="N184:N186"/>
    <mergeCell ref="O184:O186"/>
    <mergeCell ref="P187:P189"/>
    <mergeCell ref="Q187:Q189"/>
    <mergeCell ref="R187:R189"/>
    <mergeCell ref="S187:S189"/>
    <mergeCell ref="T187:T189"/>
    <mergeCell ref="U187:U189"/>
    <mergeCell ref="V187:V189"/>
    <mergeCell ref="Z189:AA189"/>
    <mergeCell ref="AB189:AF189"/>
    <mergeCell ref="AB190:AF190"/>
    <mergeCell ref="AB191:AF191"/>
    <mergeCell ref="AB192:AF192"/>
    <mergeCell ref="W187:W189"/>
    <mergeCell ref="X187:X189"/>
    <mergeCell ref="Y187:Y189"/>
    <mergeCell ref="Z187:AA187"/>
    <mergeCell ref="AB187:AF187"/>
    <mergeCell ref="Z188:AA188"/>
    <mergeCell ref="AB188:AF188"/>
    <mergeCell ref="B187:C189"/>
    <mergeCell ref="D187:D189"/>
    <mergeCell ref="E187:H189"/>
    <mergeCell ref="I187:L189"/>
    <mergeCell ref="M187:M189"/>
    <mergeCell ref="N187:N189"/>
    <mergeCell ref="O187:O189"/>
    <mergeCell ref="W190:W192"/>
    <mergeCell ref="X190:X192"/>
    <mergeCell ref="Y190:Y192"/>
    <mergeCell ref="Z190:AA190"/>
    <mergeCell ref="Z191:AA191"/>
    <mergeCell ref="Z192:AA192"/>
    <mergeCell ref="P190:P192"/>
    <mergeCell ref="Q190:Q192"/>
    <mergeCell ref="R190:R192"/>
    <mergeCell ref="S190:S192"/>
    <mergeCell ref="T190:T192"/>
    <mergeCell ref="U190:U192"/>
    <mergeCell ref="V190:V192"/>
    <mergeCell ref="B190:C192"/>
    <mergeCell ref="D190:D192"/>
    <mergeCell ref="E190:H192"/>
    <mergeCell ref="I190:L192"/>
    <mergeCell ref="M190:M192"/>
    <mergeCell ref="N190:N192"/>
    <mergeCell ref="O190:O192"/>
    <mergeCell ref="P193:P195"/>
    <mergeCell ref="Q193:Q195"/>
    <mergeCell ref="R193:R195"/>
    <mergeCell ref="S193:S195"/>
    <mergeCell ref="T193:T195"/>
    <mergeCell ref="U193:U195"/>
    <mergeCell ref="V193:V195"/>
    <mergeCell ref="Z195:AA195"/>
    <mergeCell ref="AB195:AF195"/>
    <mergeCell ref="AB196:AF196"/>
    <mergeCell ref="AB197:AF197"/>
    <mergeCell ref="AB198:AF198"/>
    <mergeCell ref="W193:W195"/>
    <mergeCell ref="X193:X195"/>
    <mergeCell ref="Y193:Y195"/>
    <mergeCell ref="Z193:AA193"/>
    <mergeCell ref="AB193:AF193"/>
    <mergeCell ref="Z194:AA194"/>
    <mergeCell ref="AB194:AF194"/>
    <mergeCell ref="B193:C195"/>
    <mergeCell ref="D193:D195"/>
    <mergeCell ref="E193:H195"/>
    <mergeCell ref="I193:L195"/>
    <mergeCell ref="M193:M195"/>
    <mergeCell ref="N193:N195"/>
    <mergeCell ref="O193:O195"/>
    <mergeCell ref="W196:W198"/>
    <mergeCell ref="X196:X198"/>
    <mergeCell ref="Y196:Y198"/>
    <mergeCell ref="Z196:AA196"/>
    <mergeCell ref="Z197:AA197"/>
    <mergeCell ref="Z198:AA198"/>
    <mergeCell ref="P196:P198"/>
    <mergeCell ref="Q196:Q198"/>
    <mergeCell ref="R196:R198"/>
    <mergeCell ref="S196:S198"/>
    <mergeCell ref="T196:T198"/>
    <mergeCell ref="U196:U198"/>
    <mergeCell ref="V196:V198"/>
    <mergeCell ref="B196:C198"/>
    <mergeCell ref="D196:D198"/>
    <mergeCell ref="E196:H198"/>
    <mergeCell ref="I196:L198"/>
    <mergeCell ref="M196:M198"/>
    <mergeCell ref="N196:N198"/>
    <mergeCell ref="O196:O198"/>
    <mergeCell ref="P199:P201"/>
    <mergeCell ref="Q199:Q201"/>
    <mergeCell ref="R199:R201"/>
    <mergeCell ref="S199:S201"/>
    <mergeCell ref="T199:T201"/>
    <mergeCell ref="U199:U201"/>
    <mergeCell ref="V199:V201"/>
    <mergeCell ref="Z201:AA201"/>
    <mergeCell ref="AB201:AF201"/>
    <mergeCell ref="AB202:AF202"/>
    <mergeCell ref="AB203:AF203"/>
    <mergeCell ref="AB204:AF204"/>
    <mergeCell ref="W199:W201"/>
    <mergeCell ref="X199:X201"/>
    <mergeCell ref="Y199:Y201"/>
    <mergeCell ref="Z199:AA199"/>
    <mergeCell ref="AB199:AF199"/>
    <mergeCell ref="Z200:AA200"/>
    <mergeCell ref="AB200:AF200"/>
    <mergeCell ref="B199:C201"/>
    <mergeCell ref="D199:D201"/>
    <mergeCell ref="E199:H201"/>
    <mergeCell ref="I199:L201"/>
    <mergeCell ref="M199:M201"/>
    <mergeCell ref="N199:N201"/>
    <mergeCell ref="O199:O201"/>
    <mergeCell ref="W202:W204"/>
    <mergeCell ref="X202:X204"/>
    <mergeCell ref="Y202:Y204"/>
    <mergeCell ref="Z202:AA202"/>
    <mergeCell ref="Z203:AA203"/>
    <mergeCell ref="Z204:AA204"/>
    <mergeCell ref="P202:P204"/>
    <mergeCell ref="Q202:Q204"/>
    <mergeCell ref="R202:R204"/>
    <mergeCell ref="S202:S204"/>
    <mergeCell ref="T202:T204"/>
    <mergeCell ref="U202:U204"/>
    <mergeCell ref="V202:V204"/>
    <mergeCell ref="B202:C204"/>
    <mergeCell ref="D202:D204"/>
    <mergeCell ref="E202:H204"/>
    <mergeCell ref="I202:L204"/>
    <mergeCell ref="M202:M204"/>
    <mergeCell ref="N202:N204"/>
    <mergeCell ref="O202:O204"/>
    <mergeCell ref="P205:P207"/>
    <mergeCell ref="Q205:Q207"/>
    <mergeCell ref="R205:R207"/>
    <mergeCell ref="S205:S207"/>
    <mergeCell ref="T205:T207"/>
    <mergeCell ref="U205:U207"/>
    <mergeCell ref="V205:V207"/>
    <mergeCell ref="Z207:AA207"/>
    <mergeCell ref="AB207:AF207"/>
    <mergeCell ref="AB208:AF208"/>
    <mergeCell ref="AB209:AF209"/>
    <mergeCell ref="AB210:AF210"/>
    <mergeCell ref="W205:W207"/>
    <mergeCell ref="X205:X207"/>
    <mergeCell ref="Y205:Y207"/>
    <mergeCell ref="Z205:AA205"/>
    <mergeCell ref="AB205:AF205"/>
    <mergeCell ref="Z206:AA206"/>
    <mergeCell ref="AB206:AF206"/>
    <mergeCell ref="B205:C207"/>
    <mergeCell ref="D205:D207"/>
    <mergeCell ref="E205:H207"/>
    <mergeCell ref="I205:L207"/>
    <mergeCell ref="M205:M207"/>
    <mergeCell ref="N205:N207"/>
    <mergeCell ref="O205:O207"/>
    <mergeCell ref="W208:W210"/>
    <mergeCell ref="X208:X210"/>
    <mergeCell ref="Y208:Y210"/>
    <mergeCell ref="Z208:AA208"/>
    <mergeCell ref="Z209:AA209"/>
    <mergeCell ref="Z210:AA210"/>
    <mergeCell ref="P208:P210"/>
    <mergeCell ref="Q208:Q210"/>
    <mergeCell ref="R208:R210"/>
    <mergeCell ref="S208:S210"/>
    <mergeCell ref="T208:T210"/>
    <mergeCell ref="U208:U210"/>
    <mergeCell ref="V208:V210"/>
    <mergeCell ref="B208:C210"/>
    <mergeCell ref="D208:D210"/>
    <mergeCell ref="E208:H210"/>
    <mergeCell ref="I208:L210"/>
    <mergeCell ref="M208:M210"/>
    <mergeCell ref="N208:N210"/>
    <mergeCell ref="O208:O210"/>
    <mergeCell ref="P211:P213"/>
    <mergeCell ref="Q211:Q213"/>
    <mergeCell ref="R211:R213"/>
    <mergeCell ref="S211:S213"/>
    <mergeCell ref="T211:T213"/>
    <mergeCell ref="U211:U213"/>
    <mergeCell ref="V211:V213"/>
    <mergeCell ref="Z213:AA213"/>
    <mergeCell ref="AB213:AF213"/>
    <mergeCell ref="AB214:AF214"/>
    <mergeCell ref="AB215:AF215"/>
    <mergeCell ref="AB216:AF216"/>
    <mergeCell ref="W211:W213"/>
    <mergeCell ref="X211:X213"/>
    <mergeCell ref="Y211:Y213"/>
    <mergeCell ref="Z211:AA211"/>
    <mergeCell ref="AB211:AF211"/>
    <mergeCell ref="Z212:AA212"/>
    <mergeCell ref="AB212:AF212"/>
    <mergeCell ref="B211:C213"/>
    <mergeCell ref="D211:D213"/>
    <mergeCell ref="E211:H213"/>
    <mergeCell ref="I211:L213"/>
    <mergeCell ref="M211:M213"/>
    <mergeCell ref="N211:N213"/>
    <mergeCell ref="O211:O213"/>
    <mergeCell ref="W214:W216"/>
    <mergeCell ref="X214:X216"/>
    <mergeCell ref="Y214:Y216"/>
    <mergeCell ref="Z214:AA214"/>
    <mergeCell ref="Z215:AA215"/>
    <mergeCell ref="Z216:AA216"/>
    <mergeCell ref="P214:P216"/>
    <mergeCell ref="Q214:Q216"/>
    <mergeCell ref="R214:R216"/>
    <mergeCell ref="S214:S216"/>
    <mergeCell ref="T214:T216"/>
    <mergeCell ref="U214:U216"/>
    <mergeCell ref="V214:V216"/>
    <mergeCell ref="B214:C216"/>
    <mergeCell ref="D214:D216"/>
    <mergeCell ref="E214:H216"/>
    <mergeCell ref="I214:L216"/>
    <mergeCell ref="M214:M216"/>
    <mergeCell ref="N214:N216"/>
    <mergeCell ref="O214:O216"/>
    <mergeCell ref="P217:P219"/>
    <mergeCell ref="Q217:Q219"/>
    <mergeCell ref="R217:R219"/>
    <mergeCell ref="S217:S219"/>
    <mergeCell ref="T217:T219"/>
    <mergeCell ref="U217:U219"/>
    <mergeCell ref="V217:V219"/>
    <mergeCell ref="Z219:AA219"/>
    <mergeCell ref="AB219:AF219"/>
    <mergeCell ref="AB220:AF220"/>
    <mergeCell ref="AB221:AF221"/>
    <mergeCell ref="AB222:AF222"/>
    <mergeCell ref="W217:W219"/>
    <mergeCell ref="X217:X219"/>
    <mergeCell ref="Y217:Y219"/>
    <mergeCell ref="Z217:AA217"/>
    <mergeCell ref="AB217:AF217"/>
    <mergeCell ref="Z218:AA218"/>
    <mergeCell ref="AB218:AF218"/>
    <mergeCell ref="B217:C219"/>
    <mergeCell ref="D217:D219"/>
    <mergeCell ref="E217:H219"/>
    <mergeCell ref="I217:L219"/>
    <mergeCell ref="M217:M219"/>
    <mergeCell ref="N217:N219"/>
    <mergeCell ref="O217:O219"/>
    <mergeCell ref="W220:W222"/>
    <mergeCell ref="X220:X222"/>
    <mergeCell ref="Y220:Y222"/>
    <mergeCell ref="Z220:AA220"/>
    <mergeCell ref="Z221:AA221"/>
    <mergeCell ref="Z222:AA222"/>
    <mergeCell ref="P220:P222"/>
    <mergeCell ref="Q220:Q222"/>
    <mergeCell ref="R220:R222"/>
    <mergeCell ref="S220:S222"/>
    <mergeCell ref="T220:T222"/>
    <mergeCell ref="U220:U222"/>
    <mergeCell ref="V220:V222"/>
    <mergeCell ref="B220:C222"/>
    <mergeCell ref="D220:D222"/>
    <mergeCell ref="E220:H222"/>
    <mergeCell ref="I220:L222"/>
    <mergeCell ref="M220:M222"/>
    <mergeCell ref="N220:N222"/>
    <mergeCell ref="O220:O222"/>
    <mergeCell ref="P223:P225"/>
    <mergeCell ref="Q223:Q225"/>
    <mergeCell ref="R223:R225"/>
    <mergeCell ref="S223:S225"/>
    <mergeCell ref="T223:T225"/>
    <mergeCell ref="U223:U225"/>
    <mergeCell ref="V223:V225"/>
    <mergeCell ref="Z225:AA225"/>
    <mergeCell ref="AB225:AF225"/>
    <mergeCell ref="AB226:AF226"/>
    <mergeCell ref="AB227:AF227"/>
    <mergeCell ref="AB228:AF228"/>
    <mergeCell ref="W223:W225"/>
    <mergeCell ref="X223:X225"/>
    <mergeCell ref="Y223:Y225"/>
    <mergeCell ref="Z223:AA223"/>
    <mergeCell ref="AB223:AF223"/>
    <mergeCell ref="Z224:AA224"/>
    <mergeCell ref="AB224:AF224"/>
    <mergeCell ref="B223:C225"/>
    <mergeCell ref="D223:D225"/>
    <mergeCell ref="E223:H225"/>
    <mergeCell ref="I223:L225"/>
    <mergeCell ref="M223:M225"/>
    <mergeCell ref="N223:N225"/>
    <mergeCell ref="O223:O225"/>
    <mergeCell ref="W226:W228"/>
    <mergeCell ref="X226:X228"/>
    <mergeCell ref="Y226:Y228"/>
    <mergeCell ref="Z226:AA226"/>
    <mergeCell ref="Z227:AA227"/>
    <mergeCell ref="Z228:AA228"/>
    <mergeCell ref="P226:P228"/>
    <mergeCell ref="Q226:Q228"/>
    <mergeCell ref="R226:R228"/>
    <mergeCell ref="S226:S228"/>
    <mergeCell ref="T226:T228"/>
    <mergeCell ref="U226:U228"/>
    <mergeCell ref="V226:V228"/>
    <mergeCell ref="B226:C228"/>
    <mergeCell ref="D226:D228"/>
    <mergeCell ref="E226:H228"/>
    <mergeCell ref="I226:L228"/>
    <mergeCell ref="M226:M228"/>
    <mergeCell ref="N226:N228"/>
    <mergeCell ref="O226:O228"/>
    <mergeCell ref="P229:P231"/>
    <mergeCell ref="Q229:Q231"/>
    <mergeCell ref="R229:R231"/>
    <mergeCell ref="S229:S231"/>
    <mergeCell ref="T229:T231"/>
    <mergeCell ref="U229:U231"/>
    <mergeCell ref="V229:V231"/>
    <mergeCell ref="Z231:AA231"/>
    <mergeCell ref="AB231:AF231"/>
    <mergeCell ref="AB232:AF232"/>
    <mergeCell ref="AB233:AF233"/>
    <mergeCell ref="AB234:AF234"/>
    <mergeCell ref="W229:W231"/>
    <mergeCell ref="X229:X231"/>
    <mergeCell ref="Y229:Y231"/>
    <mergeCell ref="Z229:AA229"/>
    <mergeCell ref="AB229:AF229"/>
    <mergeCell ref="Z230:AA230"/>
    <mergeCell ref="AB230:AF230"/>
    <mergeCell ref="B229:C231"/>
    <mergeCell ref="D229:D231"/>
    <mergeCell ref="E229:H231"/>
    <mergeCell ref="I229:L231"/>
    <mergeCell ref="M229:M231"/>
    <mergeCell ref="N229:N231"/>
    <mergeCell ref="O229:O231"/>
    <mergeCell ref="W232:W234"/>
    <mergeCell ref="X232:X234"/>
    <mergeCell ref="Y232:Y234"/>
    <mergeCell ref="Z232:AA232"/>
    <mergeCell ref="Z233:AA233"/>
    <mergeCell ref="Z234:AA234"/>
    <mergeCell ref="P232:P234"/>
    <mergeCell ref="Q232:Q234"/>
    <mergeCell ref="R232:R234"/>
    <mergeCell ref="S232:S234"/>
    <mergeCell ref="T232:T234"/>
    <mergeCell ref="U232:U234"/>
    <mergeCell ref="V232:V234"/>
    <mergeCell ref="B232:C234"/>
    <mergeCell ref="D232:D234"/>
    <mergeCell ref="E232:H234"/>
    <mergeCell ref="I232:L234"/>
    <mergeCell ref="M232:M234"/>
    <mergeCell ref="N232:N234"/>
    <mergeCell ref="O232:O234"/>
    <mergeCell ref="P235:P237"/>
    <mergeCell ref="Q235:Q237"/>
    <mergeCell ref="R235:R237"/>
    <mergeCell ref="S235:S237"/>
    <mergeCell ref="T235:T237"/>
    <mergeCell ref="U235:U237"/>
    <mergeCell ref="V235:V237"/>
    <mergeCell ref="Z237:AA237"/>
    <mergeCell ref="AB237:AF237"/>
    <mergeCell ref="AB238:AF238"/>
    <mergeCell ref="AB239:AF239"/>
    <mergeCell ref="AB240:AF240"/>
    <mergeCell ref="W235:W237"/>
    <mergeCell ref="X235:X237"/>
    <mergeCell ref="Y235:Y237"/>
    <mergeCell ref="Z235:AA235"/>
    <mergeCell ref="AB235:AF235"/>
    <mergeCell ref="Z236:AA236"/>
    <mergeCell ref="AB236:AF236"/>
    <mergeCell ref="B235:C237"/>
    <mergeCell ref="D235:D237"/>
    <mergeCell ref="E235:H237"/>
    <mergeCell ref="I235:L237"/>
    <mergeCell ref="M235:M237"/>
    <mergeCell ref="N235:N237"/>
    <mergeCell ref="O235:O237"/>
    <mergeCell ref="W238:W240"/>
    <mergeCell ref="X238:X240"/>
    <mergeCell ref="Y238:Y240"/>
    <mergeCell ref="Z238:AA238"/>
    <mergeCell ref="Z239:AA239"/>
    <mergeCell ref="Z240:AA240"/>
    <mergeCell ref="P238:P240"/>
    <mergeCell ref="Q238:Q240"/>
    <mergeCell ref="R238:R240"/>
    <mergeCell ref="S238:S240"/>
    <mergeCell ref="T238:T240"/>
    <mergeCell ref="U238:U240"/>
    <mergeCell ref="V238:V240"/>
    <mergeCell ref="B238:C240"/>
    <mergeCell ref="D238:D240"/>
    <mergeCell ref="E238:H240"/>
    <mergeCell ref="I238:L240"/>
    <mergeCell ref="M238:M240"/>
    <mergeCell ref="N238:N240"/>
    <mergeCell ref="O238:O240"/>
    <mergeCell ref="P241:P243"/>
    <mergeCell ref="Q241:Q243"/>
    <mergeCell ref="R241:R243"/>
    <mergeCell ref="S241:S243"/>
    <mergeCell ref="T241:T243"/>
    <mergeCell ref="U241:U243"/>
    <mergeCell ref="V241:V243"/>
    <mergeCell ref="Z243:AA243"/>
    <mergeCell ref="AB243:AF243"/>
    <mergeCell ref="AB244:AF244"/>
    <mergeCell ref="AB245:AF245"/>
    <mergeCell ref="AB246:AF246"/>
    <mergeCell ref="W241:W243"/>
    <mergeCell ref="X241:X243"/>
    <mergeCell ref="Y241:Y243"/>
    <mergeCell ref="Z241:AA241"/>
    <mergeCell ref="AB241:AF241"/>
    <mergeCell ref="Z242:AA242"/>
    <mergeCell ref="AB242:AF242"/>
    <mergeCell ref="B241:C243"/>
    <mergeCell ref="D241:D243"/>
    <mergeCell ref="E241:H243"/>
    <mergeCell ref="I241:L243"/>
    <mergeCell ref="M241:M243"/>
    <mergeCell ref="N241:N243"/>
    <mergeCell ref="O241:O243"/>
    <mergeCell ref="W244:W246"/>
    <mergeCell ref="X244:X246"/>
    <mergeCell ref="Y244:Y246"/>
    <mergeCell ref="Z244:AA244"/>
    <mergeCell ref="Z245:AA245"/>
    <mergeCell ref="Z246:AA246"/>
    <mergeCell ref="P244:P246"/>
    <mergeCell ref="Q244:Q246"/>
    <mergeCell ref="R244:R246"/>
    <mergeCell ref="S244:S246"/>
    <mergeCell ref="T244:T246"/>
    <mergeCell ref="U244:U246"/>
    <mergeCell ref="V244:V246"/>
    <mergeCell ref="B244:C246"/>
    <mergeCell ref="D244:D246"/>
    <mergeCell ref="E244:H246"/>
    <mergeCell ref="I244:L246"/>
    <mergeCell ref="M244:M246"/>
    <mergeCell ref="N244:N246"/>
    <mergeCell ref="O244:O246"/>
    <mergeCell ref="P247:P249"/>
    <mergeCell ref="Q247:Q249"/>
    <mergeCell ref="R247:R249"/>
    <mergeCell ref="S247:S249"/>
    <mergeCell ref="T247:T249"/>
    <mergeCell ref="U247:U249"/>
    <mergeCell ref="V247:V249"/>
    <mergeCell ref="Z249:AA249"/>
    <mergeCell ref="AB249:AF249"/>
    <mergeCell ref="AB250:AF250"/>
    <mergeCell ref="AB251:AF251"/>
    <mergeCell ref="AB252:AF252"/>
    <mergeCell ref="W247:W249"/>
    <mergeCell ref="X247:X249"/>
    <mergeCell ref="Y247:Y249"/>
    <mergeCell ref="Z247:AA247"/>
    <mergeCell ref="AB247:AF247"/>
    <mergeCell ref="Z248:AA248"/>
    <mergeCell ref="AB248:AF248"/>
    <mergeCell ref="B247:C249"/>
    <mergeCell ref="D247:D249"/>
    <mergeCell ref="E247:H249"/>
    <mergeCell ref="I247:L249"/>
    <mergeCell ref="M247:M249"/>
    <mergeCell ref="N247:N249"/>
    <mergeCell ref="O247:O249"/>
    <mergeCell ref="W250:W252"/>
    <mergeCell ref="X250:X252"/>
    <mergeCell ref="Y250:Y252"/>
    <mergeCell ref="Z250:AA250"/>
    <mergeCell ref="Z251:AA251"/>
    <mergeCell ref="Z252:AA252"/>
    <mergeCell ref="P250:P252"/>
    <mergeCell ref="Q250:Q252"/>
    <mergeCell ref="R250:R252"/>
    <mergeCell ref="S250:S252"/>
    <mergeCell ref="T250:T252"/>
    <mergeCell ref="U250:U252"/>
    <mergeCell ref="V250:V252"/>
    <mergeCell ref="B250:C252"/>
    <mergeCell ref="D250:D252"/>
    <mergeCell ref="E250:H252"/>
    <mergeCell ref="I250:L252"/>
    <mergeCell ref="M250:M252"/>
    <mergeCell ref="N250:N252"/>
    <mergeCell ref="O250:O252"/>
    <mergeCell ref="P253:P255"/>
    <mergeCell ref="Q253:Q255"/>
    <mergeCell ref="R253:R255"/>
    <mergeCell ref="S253:S255"/>
    <mergeCell ref="T253:T255"/>
    <mergeCell ref="U253:U255"/>
    <mergeCell ref="V253:V255"/>
    <mergeCell ref="Z255:AA255"/>
    <mergeCell ref="AB255:AF255"/>
    <mergeCell ref="AB256:AF256"/>
    <mergeCell ref="AB257:AF257"/>
    <mergeCell ref="AB258:AF258"/>
    <mergeCell ref="W253:W255"/>
    <mergeCell ref="X253:X255"/>
    <mergeCell ref="Y253:Y255"/>
    <mergeCell ref="Z253:AA253"/>
    <mergeCell ref="AB253:AF253"/>
    <mergeCell ref="Z254:AA254"/>
    <mergeCell ref="AB254:AF254"/>
    <mergeCell ref="B253:C255"/>
    <mergeCell ref="D253:D255"/>
    <mergeCell ref="E253:H255"/>
    <mergeCell ref="I253:L255"/>
    <mergeCell ref="M253:M255"/>
    <mergeCell ref="N253:N255"/>
    <mergeCell ref="O253:O255"/>
    <mergeCell ref="W256:W258"/>
    <mergeCell ref="X256:X258"/>
    <mergeCell ref="Y256:Y258"/>
    <mergeCell ref="Z256:AA256"/>
    <mergeCell ref="Z257:AA257"/>
    <mergeCell ref="Z258:AA258"/>
    <mergeCell ref="P256:P258"/>
    <mergeCell ref="Q256:Q258"/>
    <mergeCell ref="R256:R258"/>
    <mergeCell ref="S256:S258"/>
    <mergeCell ref="T256:T258"/>
    <mergeCell ref="U256:U258"/>
    <mergeCell ref="V256:V258"/>
    <mergeCell ref="B256:C258"/>
    <mergeCell ref="D256:D258"/>
    <mergeCell ref="E256:H258"/>
    <mergeCell ref="I256:L258"/>
    <mergeCell ref="M256:M258"/>
    <mergeCell ref="N256:N258"/>
    <mergeCell ref="O256:O258"/>
    <mergeCell ref="P259:P261"/>
    <mergeCell ref="Q259:Q261"/>
    <mergeCell ref="R259:R261"/>
    <mergeCell ref="S259:S261"/>
    <mergeCell ref="T259:T261"/>
    <mergeCell ref="U259:U261"/>
    <mergeCell ref="V259:V261"/>
    <mergeCell ref="Z261:AA261"/>
    <mergeCell ref="AB261:AF261"/>
    <mergeCell ref="AB262:AF262"/>
    <mergeCell ref="AB263:AF263"/>
    <mergeCell ref="AB264:AF264"/>
    <mergeCell ref="W259:W261"/>
    <mergeCell ref="X259:X261"/>
    <mergeCell ref="Y259:Y261"/>
    <mergeCell ref="Z259:AA259"/>
    <mergeCell ref="AB259:AF259"/>
    <mergeCell ref="Z260:AA260"/>
    <mergeCell ref="AB260:AF260"/>
    <mergeCell ref="B259:C261"/>
    <mergeCell ref="D259:D261"/>
    <mergeCell ref="E259:H261"/>
    <mergeCell ref="I259:L261"/>
    <mergeCell ref="M259:M261"/>
    <mergeCell ref="N259:N261"/>
    <mergeCell ref="O259:O261"/>
    <mergeCell ref="W262:W264"/>
    <mergeCell ref="X262:X264"/>
    <mergeCell ref="Y262:Y264"/>
    <mergeCell ref="Z262:AA262"/>
    <mergeCell ref="Z263:AA263"/>
    <mergeCell ref="Z264:AA264"/>
    <mergeCell ref="P262:P264"/>
    <mergeCell ref="Q262:Q264"/>
    <mergeCell ref="R262:R264"/>
    <mergeCell ref="S262:S264"/>
    <mergeCell ref="T262:T264"/>
    <mergeCell ref="U262:U264"/>
    <mergeCell ref="V262:V264"/>
    <mergeCell ref="B262:C264"/>
    <mergeCell ref="D262:D264"/>
    <mergeCell ref="E262:H264"/>
    <mergeCell ref="I262:L264"/>
    <mergeCell ref="M262:M264"/>
    <mergeCell ref="N262:N264"/>
    <mergeCell ref="O262:O264"/>
    <mergeCell ref="P265:P267"/>
    <mergeCell ref="Q265:Q267"/>
    <mergeCell ref="R265:R267"/>
    <mergeCell ref="S265:S267"/>
    <mergeCell ref="T265:T267"/>
    <mergeCell ref="U265:U267"/>
    <mergeCell ref="V265:V267"/>
    <mergeCell ref="Z267:AA267"/>
    <mergeCell ref="AB267:AF267"/>
    <mergeCell ref="AB268:AF268"/>
    <mergeCell ref="AB269:AF269"/>
    <mergeCell ref="AB270:AF270"/>
    <mergeCell ref="W265:W267"/>
    <mergeCell ref="X265:X267"/>
    <mergeCell ref="Y265:Y267"/>
    <mergeCell ref="Z265:AA265"/>
    <mergeCell ref="AB265:AF265"/>
    <mergeCell ref="Z266:AA266"/>
    <mergeCell ref="AB266:AF266"/>
    <mergeCell ref="B265:C267"/>
    <mergeCell ref="D265:D267"/>
    <mergeCell ref="E265:H267"/>
    <mergeCell ref="I265:L267"/>
    <mergeCell ref="M265:M267"/>
    <mergeCell ref="N265:N267"/>
    <mergeCell ref="O265:O267"/>
    <mergeCell ref="W268:W270"/>
    <mergeCell ref="X268:X270"/>
    <mergeCell ref="Y268:Y270"/>
    <mergeCell ref="Z268:AA268"/>
    <mergeCell ref="Z269:AA269"/>
    <mergeCell ref="Z270:AA270"/>
    <mergeCell ref="P268:P270"/>
    <mergeCell ref="Q268:Q270"/>
    <mergeCell ref="R268:R270"/>
    <mergeCell ref="S268:S270"/>
    <mergeCell ref="T268:T270"/>
    <mergeCell ref="U268:U270"/>
    <mergeCell ref="V268:V270"/>
    <mergeCell ref="B268:C270"/>
    <mergeCell ref="D268:D270"/>
    <mergeCell ref="E268:H270"/>
    <mergeCell ref="I268:L270"/>
    <mergeCell ref="M268:M270"/>
    <mergeCell ref="N268:N270"/>
    <mergeCell ref="O268:O270"/>
    <mergeCell ref="P271:P273"/>
    <mergeCell ref="Q271:Q273"/>
    <mergeCell ref="R271:R273"/>
    <mergeCell ref="S271:S273"/>
    <mergeCell ref="T271:T273"/>
    <mergeCell ref="U271:U273"/>
    <mergeCell ref="V271:V273"/>
    <mergeCell ref="Z273:AA273"/>
    <mergeCell ref="AB273:AF273"/>
    <mergeCell ref="AB274:AF274"/>
    <mergeCell ref="AB275:AF275"/>
    <mergeCell ref="AB276:AF276"/>
    <mergeCell ref="W271:W273"/>
    <mergeCell ref="X271:X273"/>
    <mergeCell ref="Y271:Y273"/>
    <mergeCell ref="Z271:AA271"/>
    <mergeCell ref="AB271:AF271"/>
    <mergeCell ref="Z272:AA272"/>
    <mergeCell ref="AB272:AF272"/>
    <mergeCell ref="B271:C273"/>
    <mergeCell ref="D271:D273"/>
    <mergeCell ref="E271:H273"/>
    <mergeCell ref="I271:L273"/>
    <mergeCell ref="M271:M273"/>
    <mergeCell ref="N271:N273"/>
    <mergeCell ref="O271:O273"/>
    <mergeCell ref="W274:W276"/>
    <mergeCell ref="X274:X276"/>
    <mergeCell ref="Y274:Y276"/>
    <mergeCell ref="Z274:AA274"/>
    <mergeCell ref="Z275:AA275"/>
    <mergeCell ref="Z276:AA276"/>
    <mergeCell ref="P274:P276"/>
    <mergeCell ref="Q274:Q276"/>
    <mergeCell ref="R274:R276"/>
    <mergeCell ref="S274:S276"/>
    <mergeCell ref="T274:T276"/>
    <mergeCell ref="U274:U276"/>
    <mergeCell ref="V274:V276"/>
    <mergeCell ref="B274:C276"/>
    <mergeCell ref="D274:D276"/>
    <mergeCell ref="E274:H276"/>
    <mergeCell ref="I274:L276"/>
    <mergeCell ref="M274:M276"/>
    <mergeCell ref="N274:N276"/>
    <mergeCell ref="O274:O276"/>
    <mergeCell ref="P277:P279"/>
    <mergeCell ref="Q277:Q279"/>
    <mergeCell ref="R277:R279"/>
    <mergeCell ref="S277:S279"/>
    <mergeCell ref="T277:T279"/>
    <mergeCell ref="U277:U279"/>
    <mergeCell ref="V277:V279"/>
    <mergeCell ref="Z279:AA279"/>
    <mergeCell ref="AB279:AF279"/>
    <mergeCell ref="AB280:AF280"/>
    <mergeCell ref="AB281:AF281"/>
    <mergeCell ref="AB282:AF282"/>
    <mergeCell ref="W277:W279"/>
    <mergeCell ref="X277:X279"/>
    <mergeCell ref="Y277:Y279"/>
    <mergeCell ref="Z277:AA277"/>
    <mergeCell ref="AB277:AF277"/>
    <mergeCell ref="Z278:AA278"/>
    <mergeCell ref="AB278:AF278"/>
    <mergeCell ref="B277:C279"/>
    <mergeCell ref="D277:D279"/>
    <mergeCell ref="E277:H279"/>
    <mergeCell ref="I277:L279"/>
    <mergeCell ref="M277:M279"/>
    <mergeCell ref="N277:N279"/>
    <mergeCell ref="O277:O279"/>
    <mergeCell ref="W280:W282"/>
    <mergeCell ref="X280:X282"/>
    <mergeCell ref="Y280:Y282"/>
    <mergeCell ref="Z280:AA280"/>
    <mergeCell ref="Z281:AA281"/>
    <mergeCell ref="Z282:AA282"/>
    <mergeCell ref="P280:P282"/>
    <mergeCell ref="Q280:Q282"/>
    <mergeCell ref="R280:R282"/>
    <mergeCell ref="S280:S282"/>
    <mergeCell ref="T280:T282"/>
    <mergeCell ref="U280:U282"/>
    <mergeCell ref="V280:V282"/>
    <mergeCell ref="B280:C282"/>
    <mergeCell ref="D280:D282"/>
    <mergeCell ref="E280:H282"/>
    <mergeCell ref="I280:L282"/>
    <mergeCell ref="M280:M282"/>
    <mergeCell ref="N280:N282"/>
    <mergeCell ref="O280:O282"/>
    <mergeCell ref="P283:P285"/>
    <mergeCell ref="Q283:Q285"/>
    <mergeCell ref="R283:R285"/>
    <mergeCell ref="S283:S285"/>
    <mergeCell ref="T283:T285"/>
    <mergeCell ref="U283:U285"/>
    <mergeCell ref="V283:V285"/>
    <mergeCell ref="Z285:AA285"/>
    <mergeCell ref="AB285:AF285"/>
    <mergeCell ref="AB286:AF286"/>
    <mergeCell ref="AB287:AF287"/>
    <mergeCell ref="AB288:AF288"/>
    <mergeCell ref="W283:W285"/>
    <mergeCell ref="X283:X285"/>
    <mergeCell ref="Y283:Y285"/>
    <mergeCell ref="Z283:AA283"/>
    <mergeCell ref="AB283:AF283"/>
    <mergeCell ref="Z284:AA284"/>
    <mergeCell ref="AB284:AF284"/>
    <mergeCell ref="B283:C285"/>
    <mergeCell ref="D283:D285"/>
    <mergeCell ref="E283:H285"/>
    <mergeCell ref="I283:L285"/>
    <mergeCell ref="M283:M285"/>
    <mergeCell ref="N283:N285"/>
    <mergeCell ref="O283:O285"/>
    <mergeCell ref="W286:W288"/>
    <mergeCell ref="X286:X288"/>
    <mergeCell ref="Y286:Y288"/>
    <mergeCell ref="Z286:AA286"/>
    <mergeCell ref="Z287:AA287"/>
    <mergeCell ref="Z288:AA288"/>
    <mergeCell ref="P286:P288"/>
    <mergeCell ref="Q286:Q288"/>
    <mergeCell ref="R286:R288"/>
    <mergeCell ref="S286:S288"/>
    <mergeCell ref="T286:T288"/>
    <mergeCell ref="U286:U288"/>
    <mergeCell ref="V286:V288"/>
    <mergeCell ref="B286:C288"/>
    <mergeCell ref="D286:D288"/>
    <mergeCell ref="E286:H288"/>
    <mergeCell ref="I286:L288"/>
    <mergeCell ref="M286:M288"/>
    <mergeCell ref="N286:N288"/>
    <mergeCell ref="O286:O288"/>
    <mergeCell ref="P289:P291"/>
    <mergeCell ref="Q289:Q291"/>
    <mergeCell ref="R289:R291"/>
    <mergeCell ref="S289:S291"/>
    <mergeCell ref="T289:T291"/>
    <mergeCell ref="U289:U291"/>
    <mergeCell ref="V289:V291"/>
    <mergeCell ref="Z291:AA291"/>
    <mergeCell ref="AB291:AF291"/>
    <mergeCell ref="AB292:AF292"/>
    <mergeCell ref="AB293:AF293"/>
    <mergeCell ref="AB294:AF294"/>
    <mergeCell ref="W289:W291"/>
    <mergeCell ref="X289:X291"/>
    <mergeCell ref="Y289:Y291"/>
    <mergeCell ref="Z289:AA289"/>
    <mergeCell ref="AB289:AF289"/>
    <mergeCell ref="Z290:AA290"/>
    <mergeCell ref="AB290:AF290"/>
    <mergeCell ref="B289:C291"/>
    <mergeCell ref="D289:D291"/>
    <mergeCell ref="E289:H291"/>
    <mergeCell ref="I289:L291"/>
    <mergeCell ref="M289:M291"/>
    <mergeCell ref="N289:N291"/>
    <mergeCell ref="O289:O291"/>
    <mergeCell ref="W292:W294"/>
    <mergeCell ref="X292:X294"/>
    <mergeCell ref="Y292:Y294"/>
    <mergeCell ref="Z292:AA292"/>
    <mergeCell ref="Z293:AA293"/>
    <mergeCell ref="Z294:AA294"/>
    <mergeCell ref="P292:P294"/>
    <mergeCell ref="Q292:Q294"/>
    <mergeCell ref="R292:R294"/>
    <mergeCell ref="S292:S294"/>
    <mergeCell ref="T292:T294"/>
    <mergeCell ref="U292:U294"/>
    <mergeCell ref="V292:V294"/>
    <mergeCell ref="B292:C294"/>
    <mergeCell ref="D292:D294"/>
    <mergeCell ref="E292:H294"/>
    <mergeCell ref="I292:L294"/>
    <mergeCell ref="M292:M294"/>
    <mergeCell ref="N292:N294"/>
    <mergeCell ref="O292:O294"/>
    <mergeCell ref="P295:P297"/>
    <mergeCell ref="Q295:Q297"/>
    <mergeCell ref="R295:R297"/>
    <mergeCell ref="S295:S297"/>
    <mergeCell ref="T295:T297"/>
    <mergeCell ref="U295:U297"/>
    <mergeCell ref="V295:V297"/>
    <mergeCell ref="Z297:AA297"/>
    <mergeCell ref="AB297:AF297"/>
    <mergeCell ref="AB298:AF298"/>
    <mergeCell ref="AB299:AF299"/>
    <mergeCell ref="AB300:AF300"/>
    <mergeCell ref="W295:W297"/>
    <mergeCell ref="X295:X297"/>
    <mergeCell ref="Y295:Y297"/>
    <mergeCell ref="Z295:AA295"/>
    <mergeCell ref="AB295:AF295"/>
    <mergeCell ref="Z296:AA296"/>
    <mergeCell ref="AB296:AF296"/>
    <mergeCell ref="B295:C297"/>
    <mergeCell ref="D295:D297"/>
    <mergeCell ref="E295:H297"/>
    <mergeCell ref="I295:L297"/>
    <mergeCell ref="M295:M297"/>
    <mergeCell ref="N295:N297"/>
    <mergeCell ref="O295:O297"/>
    <mergeCell ref="W298:W300"/>
    <mergeCell ref="X298:X300"/>
    <mergeCell ref="Y298:Y300"/>
    <mergeCell ref="Z298:AA298"/>
    <mergeCell ref="Z299:AA299"/>
    <mergeCell ref="Z300:AA300"/>
    <mergeCell ref="P298:P300"/>
    <mergeCell ref="Q298:Q300"/>
    <mergeCell ref="R298:R300"/>
    <mergeCell ref="S298:S300"/>
    <mergeCell ref="T298:T300"/>
    <mergeCell ref="U298:U300"/>
    <mergeCell ref="V298:V300"/>
    <mergeCell ref="B298:C300"/>
    <mergeCell ref="D298:D300"/>
    <mergeCell ref="E298:H300"/>
    <mergeCell ref="I298:L300"/>
    <mergeCell ref="M298:M300"/>
    <mergeCell ref="N298:N300"/>
    <mergeCell ref="O298:O300"/>
    <mergeCell ref="P301:P303"/>
    <mergeCell ref="Q301:Q303"/>
    <mergeCell ref="R301:R303"/>
    <mergeCell ref="S301:S303"/>
    <mergeCell ref="T301:T303"/>
    <mergeCell ref="U301:U303"/>
    <mergeCell ref="V301:V303"/>
    <mergeCell ref="Z303:AA303"/>
    <mergeCell ref="AB303:AF303"/>
    <mergeCell ref="AB304:AF304"/>
    <mergeCell ref="AB305:AF305"/>
    <mergeCell ref="AB306:AF306"/>
    <mergeCell ref="W301:W303"/>
    <mergeCell ref="X301:X303"/>
    <mergeCell ref="Y301:Y303"/>
    <mergeCell ref="Z301:AA301"/>
    <mergeCell ref="AB301:AF301"/>
    <mergeCell ref="Z302:AA302"/>
    <mergeCell ref="AB302:AF302"/>
    <mergeCell ref="B301:C303"/>
    <mergeCell ref="D301:D303"/>
    <mergeCell ref="E301:H303"/>
    <mergeCell ref="I301:L303"/>
    <mergeCell ref="M301:M303"/>
    <mergeCell ref="N301:N303"/>
    <mergeCell ref="O301:O303"/>
    <mergeCell ref="W304:W306"/>
    <mergeCell ref="X304:X306"/>
    <mergeCell ref="Y304:Y306"/>
    <mergeCell ref="Z304:AA304"/>
    <mergeCell ref="Z305:AA305"/>
    <mergeCell ref="Z306:AA306"/>
    <mergeCell ref="P304:P306"/>
    <mergeCell ref="Q304:Q306"/>
    <mergeCell ref="R304:R306"/>
    <mergeCell ref="S304:S306"/>
    <mergeCell ref="T304:T306"/>
    <mergeCell ref="U304:U306"/>
    <mergeCell ref="V304:V306"/>
    <mergeCell ref="B304:C306"/>
    <mergeCell ref="D304:D306"/>
    <mergeCell ref="E304:H306"/>
    <mergeCell ref="I304:L306"/>
    <mergeCell ref="M304:M306"/>
    <mergeCell ref="N304:N306"/>
    <mergeCell ref="O304:O306"/>
    <mergeCell ref="P307:P309"/>
    <mergeCell ref="Q307:Q309"/>
    <mergeCell ref="R307:R309"/>
    <mergeCell ref="S307:S309"/>
    <mergeCell ref="T307:T309"/>
    <mergeCell ref="U307:U309"/>
    <mergeCell ref="V307:V309"/>
    <mergeCell ref="Z309:AA309"/>
    <mergeCell ref="AB309:AF309"/>
    <mergeCell ref="AB310:AF310"/>
    <mergeCell ref="AB311:AF311"/>
    <mergeCell ref="AB312:AF312"/>
    <mergeCell ref="W307:W309"/>
    <mergeCell ref="X307:X309"/>
    <mergeCell ref="Y307:Y309"/>
    <mergeCell ref="Z307:AA307"/>
    <mergeCell ref="AB307:AF307"/>
    <mergeCell ref="Z308:AA308"/>
    <mergeCell ref="AB308:AF308"/>
    <mergeCell ref="B307:C309"/>
    <mergeCell ref="D307:D309"/>
    <mergeCell ref="E307:H309"/>
    <mergeCell ref="I307:L309"/>
    <mergeCell ref="M307:M309"/>
    <mergeCell ref="N307:N309"/>
    <mergeCell ref="O307:O309"/>
    <mergeCell ref="W310:W312"/>
    <mergeCell ref="X310:X312"/>
    <mergeCell ref="Y310:Y312"/>
    <mergeCell ref="Z310:AA310"/>
    <mergeCell ref="Z311:AA311"/>
    <mergeCell ref="Z312:AA312"/>
    <mergeCell ref="P310:P312"/>
    <mergeCell ref="Q310:Q312"/>
    <mergeCell ref="R310:R312"/>
    <mergeCell ref="S310:S312"/>
    <mergeCell ref="T310:T312"/>
    <mergeCell ref="U310:U312"/>
    <mergeCell ref="V310:V312"/>
    <mergeCell ref="B310:C312"/>
    <mergeCell ref="D310:D312"/>
    <mergeCell ref="E310:H312"/>
    <mergeCell ref="I310:L312"/>
    <mergeCell ref="M310:M312"/>
    <mergeCell ref="N310:N312"/>
    <mergeCell ref="O310:O312"/>
    <mergeCell ref="P313:P315"/>
    <mergeCell ref="Q313:Q315"/>
    <mergeCell ref="R313:R315"/>
    <mergeCell ref="S313:S315"/>
    <mergeCell ref="T313:T315"/>
    <mergeCell ref="U313:U315"/>
    <mergeCell ref="V313:V315"/>
    <mergeCell ref="Z315:AA315"/>
    <mergeCell ref="AB315:AF315"/>
    <mergeCell ref="AB316:AF316"/>
    <mergeCell ref="AB317:AF317"/>
    <mergeCell ref="AB318:AF318"/>
    <mergeCell ref="W313:W315"/>
    <mergeCell ref="X313:X315"/>
    <mergeCell ref="Y313:Y315"/>
    <mergeCell ref="Z313:AA313"/>
    <mergeCell ref="AB313:AF313"/>
    <mergeCell ref="Z314:AA314"/>
    <mergeCell ref="AB314:AF314"/>
    <mergeCell ref="B313:C315"/>
    <mergeCell ref="D313:D315"/>
    <mergeCell ref="E313:H315"/>
    <mergeCell ref="I313:L315"/>
    <mergeCell ref="M313:M315"/>
    <mergeCell ref="N313:N315"/>
    <mergeCell ref="O313:O315"/>
    <mergeCell ref="W316:W318"/>
    <mergeCell ref="X316:X318"/>
    <mergeCell ref="Y316:Y318"/>
    <mergeCell ref="Z316:AA316"/>
    <mergeCell ref="Z317:AA317"/>
    <mergeCell ref="Z318:AA318"/>
    <mergeCell ref="P316:P318"/>
    <mergeCell ref="Q316:Q318"/>
    <mergeCell ref="R316:R318"/>
    <mergeCell ref="S316:S318"/>
    <mergeCell ref="T316:T318"/>
    <mergeCell ref="U316:U318"/>
    <mergeCell ref="V316:V318"/>
    <mergeCell ref="B316:C318"/>
    <mergeCell ref="D316:D318"/>
    <mergeCell ref="E316:H318"/>
    <mergeCell ref="I316:L318"/>
    <mergeCell ref="M316:M318"/>
    <mergeCell ref="N316:N318"/>
    <mergeCell ref="O316:O318"/>
    <mergeCell ref="P319:P321"/>
    <mergeCell ref="Q319:Q321"/>
    <mergeCell ref="R319:R321"/>
    <mergeCell ref="S319:S321"/>
    <mergeCell ref="T319:T321"/>
    <mergeCell ref="U319:U321"/>
    <mergeCell ref="V319:V321"/>
    <mergeCell ref="Z321:AA321"/>
    <mergeCell ref="AB321:AF321"/>
    <mergeCell ref="AB322:AF322"/>
    <mergeCell ref="AB323:AF323"/>
    <mergeCell ref="AB324:AF324"/>
    <mergeCell ref="W319:W321"/>
    <mergeCell ref="X319:X321"/>
    <mergeCell ref="Y319:Y321"/>
    <mergeCell ref="Z319:AA319"/>
    <mergeCell ref="AB319:AF319"/>
    <mergeCell ref="Z320:AA320"/>
    <mergeCell ref="AB320:AF320"/>
    <mergeCell ref="B319:C321"/>
    <mergeCell ref="D319:D321"/>
    <mergeCell ref="E319:H321"/>
    <mergeCell ref="I319:L321"/>
    <mergeCell ref="M319:M321"/>
    <mergeCell ref="N319:N321"/>
    <mergeCell ref="O319:O321"/>
    <mergeCell ref="W322:W324"/>
    <mergeCell ref="X322:X324"/>
    <mergeCell ref="Y322:Y324"/>
    <mergeCell ref="Z322:AA322"/>
    <mergeCell ref="Z323:AA323"/>
    <mergeCell ref="Z324:AA324"/>
    <mergeCell ref="P322:P324"/>
    <mergeCell ref="Q322:Q324"/>
    <mergeCell ref="R322:R324"/>
    <mergeCell ref="S322:S324"/>
    <mergeCell ref="T322:T324"/>
    <mergeCell ref="U322:U324"/>
    <mergeCell ref="V322:V324"/>
    <mergeCell ref="B322:C324"/>
    <mergeCell ref="D322:D324"/>
    <mergeCell ref="E322:H324"/>
    <mergeCell ref="I322:L324"/>
    <mergeCell ref="M322:M324"/>
    <mergeCell ref="N322:N324"/>
    <mergeCell ref="O322:O324"/>
    <mergeCell ref="P325:P327"/>
    <mergeCell ref="Q325:Q327"/>
    <mergeCell ref="R325:R327"/>
    <mergeCell ref="S325:S327"/>
    <mergeCell ref="T325:T327"/>
    <mergeCell ref="U325:U327"/>
    <mergeCell ref="V325:V327"/>
    <mergeCell ref="Z327:AA327"/>
    <mergeCell ref="AB327:AF327"/>
    <mergeCell ref="AB328:AF328"/>
    <mergeCell ref="AB329:AF329"/>
    <mergeCell ref="AB330:AF330"/>
    <mergeCell ref="W325:W327"/>
    <mergeCell ref="X325:X327"/>
    <mergeCell ref="Y325:Y327"/>
    <mergeCell ref="Z325:AA325"/>
    <mergeCell ref="AB325:AF325"/>
    <mergeCell ref="Z326:AA326"/>
    <mergeCell ref="AB326:AF326"/>
    <mergeCell ref="B325:C327"/>
    <mergeCell ref="D325:D327"/>
    <mergeCell ref="E325:H327"/>
    <mergeCell ref="I325:L327"/>
    <mergeCell ref="M325:M327"/>
    <mergeCell ref="N325:N327"/>
    <mergeCell ref="O325:O327"/>
    <mergeCell ref="W328:W330"/>
    <mergeCell ref="X328:X330"/>
    <mergeCell ref="Y328:Y330"/>
    <mergeCell ref="Z328:AA328"/>
    <mergeCell ref="Z329:AA329"/>
    <mergeCell ref="Z330:AA330"/>
    <mergeCell ref="P328:P330"/>
    <mergeCell ref="Q328:Q330"/>
    <mergeCell ref="R328:R330"/>
    <mergeCell ref="S328:S330"/>
    <mergeCell ref="T328:T330"/>
    <mergeCell ref="U328:U330"/>
    <mergeCell ref="V328:V330"/>
    <mergeCell ref="B328:C330"/>
    <mergeCell ref="D328:D330"/>
    <mergeCell ref="E328:H330"/>
    <mergeCell ref="I328:L330"/>
    <mergeCell ref="M328:M330"/>
    <mergeCell ref="N328:N330"/>
    <mergeCell ref="O328:O330"/>
    <mergeCell ref="P331:P333"/>
    <mergeCell ref="Q331:Q333"/>
    <mergeCell ref="R331:R333"/>
    <mergeCell ref="S331:S333"/>
    <mergeCell ref="T331:T333"/>
    <mergeCell ref="U331:U333"/>
    <mergeCell ref="V331:V333"/>
    <mergeCell ref="Z333:AA333"/>
    <mergeCell ref="AB333:AF333"/>
    <mergeCell ref="AB334:AF334"/>
    <mergeCell ref="AB335:AF335"/>
    <mergeCell ref="AB336:AF336"/>
    <mergeCell ref="W331:W333"/>
    <mergeCell ref="X331:X333"/>
    <mergeCell ref="Y331:Y333"/>
    <mergeCell ref="Z331:AA331"/>
    <mergeCell ref="AB331:AF331"/>
    <mergeCell ref="Z332:AA332"/>
    <mergeCell ref="AB332:AF332"/>
    <mergeCell ref="B331:C333"/>
    <mergeCell ref="D331:D333"/>
    <mergeCell ref="E331:H333"/>
    <mergeCell ref="I331:L333"/>
    <mergeCell ref="M331:M333"/>
    <mergeCell ref="N331:N333"/>
    <mergeCell ref="O331:O333"/>
    <mergeCell ref="W334:W336"/>
    <mergeCell ref="X334:X336"/>
    <mergeCell ref="Y334:Y336"/>
    <mergeCell ref="Z334:AA334"/>
    <mergeCell ref="Z335:AA335"/>
    <mergeCell ref="Z336:AA336"/>
    <mergeCell ref="P334:P336"/>
    <mergeCell ref="Q334:Q336"/>
    <mergeCell ref="R334:R336"/>
    <mergeCell ref="S334:S336"/>
    <mergeCell ref="T334:T336"/>
    <mergeCell ref="U334:U336"/>
    <mergeCell ref="V334:V336"/>
    <mergeCell ref="B334:C336"/>
    <mergeCell ref="D334:D336"/>
    <mergeCell ref="E334:H336"/>
    <mergeCell ref="I334:L336"/>
    <mergeCell ref="M334:M336"/>
    <mergeCell ref="N334:N336"/>
    <mergeCell ref="O334:O336"/>
    <mergeCell ref="P337:P339"/>
    <mergeCell ref="Q337:Q339"/>
    <mergeCell ref="R337:R339"/>
    <mergeCell ref="S337:S339"/>
    <mergeCell ref="T337:T339"/>
    <mergeCell ref="U337:U339"/>
    <mergeCell ref="V337:V339"/>
    <mergeCell ref="Z339:AA339"/>
    <mergeCell ref="AB339:AF339"/>
    <mergeCell ref="AB340:AF340"/>
    <mergeCell ref="AB341:AF341"/>
    <mergeCell ref="AB342:AF342"/>
    <mergeCell ref="W337:W339"/>
    <mergeCell ref="X337:X339"/>
    <mergeCell ref="Y337:Y339"/>
    <mergeCell ref="Z337:AA337"/>
    <mergeCell ref="AB337:AF337"/>
    <mergeCell ref="Z338:AA338"/>
    <mergeCell ref="AB338:AF338"/>
    <mergeCell ref="B337:C339"/>
    <mergeCell ref="D337:D339"/>
    <mergeCell ref="E337:H339"/>
    <mergeCell ref="I337:L339"/>
    <mergeCell ref="M337:M339"/>
    <mergeCell ref="N337:N339"/>
    <mergeCell ref="O337:O339"/>
    <mergeCell ref="W340:W342"/>
    <mergeCell ref="X340:X342"/>
    <mergeCell ref="Y340:Y342"/>
    <mergeCell ref="Z340:AA340"/>
    <mergeCell ref="Z341:AA341"/>
    <mergeCell ref="Z342:AA342"/>
    <mergeCell ref="P340:P342"/>
    <mergeCell ref="Q340:Q342"/>
    <mergeCell ref="R340:R342"/>
    <mergeCell ref="S340:S342"/>
    <mergeCell ref="T340:T342"/>
    <mergeCell ref="U340:U342"/>
    <mergeCell ref="V340:V342"/>
    <mergeCell ref="B340:C342"/>
    <mergeCell ref="D340:D342"/>
    <mergeCell ref="E340:H342"/>
    <mergeCell ref="I340:L342"/>
    <mergeCell ref="M340:M342"/>
    <mergeCell ref="N340:N342"/>
    <mergeCell ref="O340:O342"/>
    <mergeCell ref="P343:P345"/>
    <mergeCell ref="Q343:Q345"/>
    <mergeCell ref="R343:R345"/>
    <mergeCell ref="S343:S345"/>
    <mergeCell ref="T343:T345"/>
    <mergeCell ref="U343:U345"/>
    <mergeCell ref="V343:V345"/>
    <mergeCell ref="Z345:AA345"/>
    <mergeCell ref="AB345:AF345"/>
    <mergeCell ref="AB346:AF346"/>
    <mergeCell ref="AB347:AF347"/>
    <mergeCell ref="AB348:AF348"/>
    <mergeCell ref="W343:W345"/>
    <mergeCell ref="X343:X345"/>
    <mergeCell ref="Y343:Y345"/>
    <mergeCell ref="Z343:AA343"/>
    <mergeCell ref="AB343:AF343"/>
    <mergeCell ref="Z344:AA344"/>
    <mergeCell ref="AB344:AF344"/>
    <mergeCell ref="B343:C345"/>
    <mergeCell ref="D343:D345"/>
    <mergeCell ref="E343:H345"/>
    <mergeCell ref="I343:L345"/>
    <mergeCell ref="M343:M345"/>
    <mergeCell ref="N343:N345"/>
    <mergeCell ref="O343:O345"/>
    <mergeCell ref="W346:W348"/>
    <mergeCell ref="X346:X348"/>
    <mergeCell ref="Y346:Y348"/>
    <mergeCell ref="Z346:AA346"/>
    <mergeCell ref="Z347:AA347"/>
    <mergeCell ref="Z348:AA348"/>
    <mergeCell ref="P346:P348"/>
    <mergeCell ref="Q346:Q348"/>
    <mergeCell ref="R346:R348"/>
    <mergeCell ref="S346:S348"/>
    <mergeCell ref="T346:T348"/>
    <mergeCell ref="U346:U348"/>
    <mergeCell ref="V346:V348"/>
    <mergeCell ref="B346:C348"/>
    <mergeCell ref="D346:D348"/>
    <mergeCell ref="E346:H348"/>
    <mergeCell ref="I346:L348"/>
    <mergeCell ref="M346:M348"/>
    <mergeCell ref="N346:N348"/>
    <mergeCell ref="O346:O348"/>
    <mergeCell ref="P349:P351"/>
    <mergeCell ref="Q349:Q351"/>
    <mergeCell ref="R349:R351"/>
    <mergeCell ref="S349:S351"/>
    <mergeCell ref="T349:T351"/>
    <mergeCell ref="U349:U351"/>
    <mergeCell ref="V349:V351"/>
    <mergeCell ref="Z351:AA351"/>
    <mergeCell ref="AB351:AF351"/>
    <mergeCell ref="AB352:AF352"/>
    <mergeCell ref="AB353:AF353"/>
    <mergeCell ref="AB354:AF354"/>
    <mergeCell ref="W349:W351"/>
    <mergeCell ref="X349:X351"/>
    <mergeCell ref="Y349:Y351"/>
    <mergeCell ref="Z349:AA349"/>
    <mergeCell ref="AB349:AF349"/>
    <mergeCell ref="Z350:AA350"/>
    <mergeCell ref="AB350:AF350"/>
    <mergeCell ref="B349:C351"/>
    <mergeCell ref="D349:D351"/>
    <mergeCell ref="E349:H351"/>
    <mergeCell ref="I349:L351"/>
    <mergeCell ref="M349:M351"/>
    <mergeCell ref="N349:N351"/>
    <mergeCell ref="O349:O351"/>
    <mergeCell ref="W352:W354"/>
    <mergeCell ref="X352:X354"/>
    <mergeCell ref="Y352:Y354"/>
    <mergeCell ref="Z352:AA352"/>
    <mergeCell ref="Z353:AA353"/>
    <mergeCell ref="Z354:AA354"/>
    <mergeCell ref="P352:P354"/>
    <mergeCell ref="Q352:Q354"/>
    <mergeCell ref="R352:R354"/>
    <mergeCell ref="S352:S354"/>
    <mergeCell ref="T352:T354"/>
    <mergeCell ref="U352:U354"/>
    <mergeCell ref="V352:V354"/>
    <mergeCell ref="B352:C354"/>
    <mergeCell ref="D352:D354"/>
    <mergeCell ref="E352:H354"/>
    <mergeCell ref="I352:L354"/>
    <mergeCell ref="M352:M354"/>
    <mergeCell ref="N352:N354"/>
    <mergeCell ref="O352:O354"/>
    <mergeCell ref="P355:P357"/>
    <mergeCell ref="Q355:Q357"/>
    <mergeCell ref="R355:R357"/>
    <mergeCell ref="S355:S357"/>
    <mergeCell ref="T355:T357"/>
    <mergeCell ref="U355:U357"/>
    <mergeCell ref="V355:V357"/>
    <mergeCell ref="Z357:AA357"/>
    <mergeCell ref="AB357:AF357"/>
    <mergeCell ref="AB358:AF358"/>
    <mergeCell ref="AB359:AF359"/>
    <mergeCell ref="AB360:AF360"/>
    <mergeCell ref="W355:W357"/>
    <mergeCell ref="X355:X357"/>
    <mergeCell ref="Y355:Y357"/>
    <mergeCell ref="Z355:AA355"/>
    <mergeCell ref="AB355:AF355"/>
    <mergeCell ref="Z356:AA356"/>
    <mergeCell ref="AB356:AF356"/>
    <mergeCell ref="B355:C357"/>
    <mergeCell ref="D355:D357"/>
    <mergeCell ref="E355:H357"/>
    <mergeCell ref="I355:L357"/>
    <mergeCell ref="M355:M357"/>
    <mergeCell ref="N355:N357"/>
    <mergeCell ref="O355:O357"/>
    <mergeCell ref="W358:W360"/>
    <mergeCell ref="X358:X360"/>
    <mergeCell ref="Y358:Y360"/>
    <mergeCell ref="Z358:AA358"/>
    <mergeCell ref="Z359:AA359"/>
    <mergeCell ref="Z360:AA360"/>
    <mergeCell ref="P358:P360"/>
    <mergeCell ref="Q358:Q360"/>
    <mergeCell ref="R358:R360"/>
    <mergeCell ref="S358:S360"/>
    <mergeCell ref="T358:T360"/>
    <mergeCell ref="U358:U360"/>
    <mergeCell ref="V358:V360"/>
    <mergeCell ref="B358:C360"/>
    <mergeCell ref="D358:D360"/>
    <mergeCell ref="E358:H360"/>
    <mergeCell ref="I358:L360"/>
    <mergeCell ref="M358:M360"/>
    <mergeCell ref="N358:N360"/>
    <mergeCell ref="O358:O360"/>
    <mergeCell ref="P361:P363"/>
    <mergeCell ref="Q361:Q363"/>
    <mergeCell ref="R361:R363"/>
    <mergeCell ref="S361:S363"/>
    <mergeCell ref="T361:T363"/>
    <mergeCell ref="U361:U363"/>
    <mergeCell ref="V361:V363"/>
    <mergeCell ref="Z363:AA363"/>
    <mergeCell ref="AB363:AF363"/>
    <mergeCell ref="AB364:AF364"/>
    <mergeCell ref="AB365:AF365"/>
    <mergeCell ref="AB366:AF366"/>
    <mergeCell ref="W361:W363"/>
    <mergeCell ref="X361:X363"/>
    <mergeCell ref="Y361:Y363"/>
    <mergeCell ref="Z361:AA361"/>
    <mergeCell ref="AB361:AF361"/>
    <mergeCell ref="Z362:AA362"/>
    <mergeCell ref="AB362:AF362"/>
    <mergeCell ref="B361:C363"/>
    <mergeCell ref="D361:D363"/>
    <mergeCell ref="E361:H363"/>
    <mergeCell ref="I361:L363"/>
    <mergeCell ref="M361:M363"/>
    <mergeCell ref="N361:N363"/>
    <mergeCell ref="O361:O363"/>
    <mergeCell ref="W364:W366"/>
    <mergeCell ref="X364:X366"/>
    <mergeCell ref="Y364:Y366"/>
    <mergeCell ref="Z364:AA364"/>
    <mergeCell ref="Z365:AA365"/>
    <mergeCell ref="Z366:AA366"/>
    <mergeCell ref="P364:P366"/>
    <mergeCell ref="Q364:Q366"/>
    <mergeCell ref="R364:R366"/>
    <mergeCell ref="S364:S366"/>
    <mergeCell ref="T364:T366"/>
    <mergeCell ref="U364:U366"/>
    <mergeCell ref="V364:V366"/>
    <mergeCell ref="B364:C366"/>
    <mergeCell ref="D364:D366"/>
    <mergeCell ref="E364:H366"/>
    <mergeCell ref="I364:L366"/>
    <mergeCell ref="M364:M366"/>
    <mergeCell ref="N364:N366"/>
    <mergeCell ref="O364:O366"/>
    <mergeCell ref="P367:P369"/>
    <mergeCell ref="Q367:Q369"/>
    <mergeCell ref="R367:R369"/>
    <mergeCell ref="S367:S369"/>
    <mergeCell ref="T367:T369"/>
    <mergeCell ref="U367:U369"/>
    <mergeCell ref="V367:V369"/>
    <mergeCell ref="Z369:AA369"/>
    <mergeCell ref="AB369:AF369"/>
    <mergeCell ref="AB370:AF370"/>
    <mergeCell ref="AB371:AF371"/>
    <mergeCell ref="AB372:AF372"/>
    <mergeCell ref="W367:W369"/>
    <mergeCell ref="X367:X369"/>
    <mergeCell ref="Y367:Y369"/>
    <mergeCell ref="Z367:AA367"/>
    <mergeCell ref="AB367:AF367"/>
    <mergeCell ref="Z368:AA368"/>
    <mergeCell ref="AB368:AF368"/>
    <mergeCell ref="B367:C369"/>
    <mergeCell ref="D367:D369"/>
    <mergeCell ref="E367:H369"/>
    <mergeCell ref="I367:L369"/>
    <mergeCell ref="M367:M369"/>
    <mergeCell ref="N367:N369"/>
    <mergeCell ref="O367:O369"/>
    <mergeCell ref="W370:W372"/>
    <mergeCell ref="X370:X372"/>
    <mergeCell ref="Y370:Y372"/>
    <mergeCell ref="Z370:AA370"/>
    <mergeCell ref="Z371:AA371"/>
    <mergeCell ref="Z372:AA372"/>
    <mergeCell ref="P370:P372"/>
    <mergeCell ref="Q370:Q372"/>
    <mergeCell ref="R370:R372"/>
    <mergeCell ref="S370:S372"/>
    <mergeCell ref="T370:T372"/>
    <mergeCell ref="U370:U372"/>
    <mergeCell ref="V370:V372"/>
    <mergeCell ref="B370:C372"/>
    <mergeCell ref="D370:D372"/>
    <mergeCell ref="E370:H372"/>
    <mergeCell ref="I370:L372"/>
    <mergeCell ref="M370:M372"/>
    <mergeCell ref="N370:N372"/>
    <mergeCell ref="O370:O372"/>
    <mergeCell ref="P373:P375"/>
    <mergeCell ref="Q373:Q375"/>
    <mergeCell ref="R373:R375"/>
    <mergeCell ref="S373:S375"/>
    <mergeCell ref="T373:T375"/>
    <mergeCell ref="U373:U375"/>
    <mergeCell ref="V373:V375"/>
    <mergeCell ref="Z375:AA375"/>
    <mergeCell ref="AB375:AF375"/>
    <mergeCell ref="AB376:AF376"/>
    <mergeCell ref="AB377:AF377"/>
    <mergeCell ref="AB378:AF378"/>
    <mergeCell ref="W373:W375"/>
    <mergeCell ref="X373:X375"/>
    <mergeCell ref="Y373:Y375"/>
    <mergeCell ref="Z373:AA373"/>
    <mergeCell ref="AB373:AF373"/>
    <mergeCell ref="Z374:AA374"/>
    <mergeCell ref="AB374:AF374"/>
    <mergeCell ref="B373:C375"/>
    <mergeCell ref="D373:D375"/>
    <mergeCell ref="E373:H375"/>
    <mergeCell ref="I373:L375"/>
    <mergeCell ref="M373:M375"/>
    <mergeCell ref="N373:N375"/>
    <mergeCell ref="O373:O375"/>
    <mergeCell ref="W376:W378"/>
    <mergeCell ref="X376:X378"/>
    <mergeCell ref="Y376:Y378"/>
    <mergeCell ref="Z376:AA376"/>
    <mergeCell ref="Z377:AA377"/>
    <mergeCell ref="Z378:AA378"/>
    <mergeCell ref="P376:P378"/>
    <mergeCell ref="Q376:Q378"/>
    <mergeCell ref="R376:R378"/>
    <mergeCell ref="S376:S378"/>
    <mergeCell ref="T376:T378"/>
    <mergeCell ref="U376:U378"/>
    <mergeCell ref="V376:V378"/>
    <mergeCell ref="B376:C378"/>
    <mergeCell ref="D376:D378"/>
    <mergeCell ref="E376:H378"/>
    <mergeCell ref="I376:L378"/>
    <mergeCell ref="M376:M378"/>
    <mergeCell ref="N376:N378"/>
    <mergeCell ref="O376:O378"/>
    <mergeCell ref="P379:P381"/>
    <mergeCell ref="Q379:Q381"/>
    <mergeCell ref="R379:R381"/>
    <mergeCell ref="S379:S381"/>
    <mergeCell ref="T379:T381"/>
    <mergeCell ref="U379:U381"/>
    <mergeCell ref="V379:V381"/>
    <mergeCell ref="Z381:AA381"/>
    <mergeCell ref="AB381:AF381"/>
    <mergeCell ref="AB382:AF382"/>
    <mergeCell ref="AB383:AF383"/>
    <mergeCell ref="AB384:AF384"/>
    <mergeCell ref="W379:W381"/>
    <mergeCell ref="X379:X381"/>
    <mergeCell ref="Y379:Y381"/>
    <mergeCell ref="Z379:AA379"/>
    <mergeCell ref="AB379:AF379"/>
    <mergeCell ref="Z380:AA380"/>
    <mergeCell ref="AB380:AF380"/>
    <mergeCell ref="B379:C381"/>
    <mergeCell ref="D379:D381"/>
    <mergeCell ref="E379:H381"/>
    <mergeCell ref="I379:L381"/>
    <mergeCell ref="M379:M381"/>
    <mergeCell ref="N379:N381"/>
    <mergeCell ref="O379:O381"/>
    <mergeCell ref="W382:W384"/>
    <mergeCell ref="X382:X384"/>
    <mergeCell ref="Y382:Y384"/>
    <mergeCell ref="Z382:AA382"/>
    <mergeCell ref="Z383:AA383"/>
    <mergeCell ref="Z384:AA384"/>
    <mergeCell ref="P382:P384"/>
    <mergeCell ref="Q382:Q384"/>
    <mergeCell ref="R382:R384"/>
    <mergeCell ref="S382:S384"/>
    <mergeCell ref="T382:T384"/>
    <mergeCell ref="U382:U384"/>
    <mergeCell ref="V382:V384"/>
    <mergeCell ref="B382:C384"/>
    <mergeCell ref="D382:D384"/>
    <mergeCell ref="E382:H384"/>
    <mergeCell ref="I382:L384"/>
    <mergeCell ref="M382:M384"/>
    <mergeCell ref="N382:N384"/>
    <mergeCell ref="O382:O384"/>
    <mergeCell ref="P385:P387"/>
    <mergeCell ref="Q385:Q387"/>
    <mergeCell ref="R385:R387"/>
    <mergeCell ref="S385:S387"/>
    <mergeCell ref="T385:T387"/>
    <mergeCell ref="U385:U387"/>
    <mergeCell ref="V385:V387"/>
    <mergeCell ref="Z387:AA387"/>
    <mergeCell ref="AB387:AF387"/>
    <mergeCell ref="AB388:AF388"/>
    <mergeCell ref="AB389:AF389"/>
    <mergeCell ref="AB390:AF390"/>
    <mergeCell ref="W385:W387"/>
    <mergeCell ref="X385:X387"/>
    <mergeCell ref="Y385:Y387"/>
    <mergeCell ref="Z385:AA385"/>
    <mergeCell ref="AB385:AF385"/>
    <mergeCell ref="Z386:AA386"/>
    <mergeCell ref="AB386:AF386"/>
    <mergeCell ref="B385:C387"/>
    <mergeCell ref="D385:D387"/>
    <mergeCell ref="E385:H387"/>
    <mergeCell ref="I385:L387"/>
    <mergeCell ref="M385:M387"/>
    <mergeCell ref="N385:N387"/>
    <mergeCell ref="O385:O387"/>
    <mergeCell ref="W388:W390"/>
    <mergeCell ref="X388:X390"/>
    <mergeCell ref="Y388:Y390"/>
    <mergeCell ref="Z388:AA388"/>
    <mergeCell ref="Z389:AA389"/>
    <mergeCell ref="Z390:AA390"/>
    <mergeCell ref="P388:P390"/>
    <mergeCell ref="Q388:Q390"/>
    <mergeCell ref="R388:R390"/>
    <mergeCell ref="S388:S390"/>
    <mergeCell ref="T388:T390"/>
    <mergeCell ref="U388:U390"/>
    <mergeCell ref="V388:V390"/>
    <mergeCell ref="B388:C390"/>
    <mergeCell ref="D388:D390"/>
    <mergeCell ref="E388:H390"/>
    <mergeCell ref="I388:L390"/>
    <mergeCell ref="M388:M390"/>
    <mergeCell ref="N388:N390"/>
    <mergeCell ref="O388:O390"/>
    <mergeCell ref="P391:P393"/>
    <mergeCell ref="Q391:Q393"/>
    <mergeCell ref="R391:R393"/>
    <mergeCell ref="S391:S393"/>
    <mergeCell ref="T391:T393"/>
    <mergeCell ref="U391:U393"/>
    <mergeCell ref="V391:V393"/>
    <mergeCell ref="Z393:AA393"/>
    <mergeCell ref="AB393:AF393"/>
    <mergeCell ref="AB394:AF394"/>
    <mergeCell ref="AB395:AF395"/>
    <mergeCell ref="AB396:AF396"/>
    <mergeCell ref="W391:W393"/>
    <mergeCell ref="X391:X393"/>
    <mergeCell ref="Y391:Y393"/>
    <mergeCell ref="Z391:AA391"/>
    <mergeCell ref="AB391:AF391"/>
    <mergeCell ref="Z392:AA392"/>
    <mergeCell ref="AB392:AF392"/>
    <mergeCell ref="B391:C393"/>
    <mergeCell ref="D391:D393"/>
    <mergeCell ref="E391:H393"/>
    <mergeCell ref="I391:L393"/>
    <mergeCell ref="M391:M393"/>
    <mergeCell ref="N391:N393"/>
    <mergeCell ref="O391:O393"/>
    <mergeCell ref="W394:W396"/>
    <mergeCell ref="X394:X396"/>
    <mergeCell ref="Y394:Y396"/>
    <mergeCell ref="Z394:AA394"/>
    <mergeCell ref="Z395:AA395"/>
    <mergeCell ref="Z396:AA396"/>
    <mergeCell ref="P394:P396"/>
    <mergeCell ref="Q394:Q396"/>
    <mergeCell ref="R394:R396"/>
    <mergeCell ref="S394:S396"/>
    <mergeCell ref="T394:T396"/>
    <mergeCell ref="U394:U396"/>
    <mergeCell ref="V394:V396"/>
    <mergeCell ref="B394:C396"/>
    <mergeCell ref="D394:D396"/>
    <mergeCell ref="E394:H396"/>
    <mergeCell ref="I394:L396"/>
    <mergeCell ref="M394:M396"/>
    <mergeCell ref="N394:N396"/>
    <mergeCell ref="O394:O396"/>
    <mergeCell ref="P397:P399"/>
    <mergeCell ref="Q397:Q399"/>
    <mergeCell ref="R397:R399"/>
    <mergeCell ref="S397:S399"/>
    <mergeCell ref="T397:T399"/>
    <mergeCell ref="U397:U399"/>
    <mergeCell ref="V397:V399"/>
    <mergeCell ref="Z399:AA399"/>
    <mergeCell ref="AB399:AF399"/>
    <mergeCell ref="AB400:AF400"/>
    <mergeCell ref="AB401:AF401"/>
    <mergeCell ref="AB402:AF402"/>
    <mergeCell ref="W397:W399"/>
    <mergeCell ref="X397:X399"/>
    <mergeCell ref="Y397:Y399"/>
    <mergeCell ref="Z397:AA397"/>
    <mergeCell ref="AB397:AF397"/>
    <mergeCell ref="Z398:AA398"/>
    <mergeCell ref="AB398:AF398"/>
    <mergeCell ref="B397:C399"/>
    <mergeCell ref="D397:D399"/>
    <mergeCell ref="E397:H399"/>
    <mergeCell ref="I397:L399"/>
    <mergeCell ref="M397:M399"/>
    <mergeCell ref="N397:N399"/>
    <mergeCell ref="O397:O399"/>
    <mergeCell ref="W400:W402"/>
    <mergeCell ref="X400:X402"/>
    <mergeCell ref="Y400:Y402"/>
    <mergeCell ref="Z400:AA400"/>
    <mergeCell ref="Z401:AA401"/>
    <mergeCell ref="Z402:AA402"/>
    <mergeCell ref="P400:P402"/>
    <mergeCell ref="Q400:Q402"/>
    <mergeCell ref="R400:R402"/>
    <mergeCell ref="S400:S402"/>
    <mergeCell ref="T400:T402"/>
    <mergeCell ref="U400:U402"/>
    <mergeCell ref="V400:V402"/>
    <mergeCell ref="B400:C402"/>
    <mergeCell ref="D400:D402"/>
    <mergeCell ref="E400:H402"/>
    <mergeCell ref="I400:L402"/>
    <mergeCell ref="M400:M402"/>
    <mergeCell ref="N400:N402"/>
    <mergeCell ref="O400:O402"/>
    <mergeCell ref="P403:P405"/>
    <mergeCell ref="Q403:Q405"/>
    <mergeCell ref="R403:R405"/>
    <mergeCell ref="S403:S405"/>
    <mergeCell ref="T403:T405"/>
    <mergeCell ref="U403:U405"/>
    <mergeCell ref="V403:V405"/>
    <mergeCell ref="Z405:AA405"/>
    <mergeCell ref="AB405:AF405"/>
    <mergeCell ref="AB406:AF406"/>
    <mergeCell ref="AB407:AF407"/>
    <mergeCell ref="AB408:AF408"/>
    <mergeCell ref="W403:W405"/>
    <mergeCell ref="X403:X405"/>
    <mergeCell ref="Y403:Y405"/>
    <mergeCell ref="Z403:AA403"/>
    <mergeCell ref="AB403:AF403"/>
    <mergeCell ref="Z404:AA404"/>
    <mergeCell ref="AB404:AF404"/>
    <mergeCell ref="B403:C405"/>
    <mergeCell ref="D403:D405"/>
    <mergeCell ref="E403:H405"/>
    <mergeCell ref="I403:L405"/>
    <mergeCell ref="M403:M405"/>
    <mergeCell ref="N403:N405"/>
    <mergeCell ref="O403:O405"/>
    <mergeCell ref="W406:W408"/>
    <mergeCell ref="X406:X408"/>
    <mergeCell ref="Y406:Y408"/>
    <mergeCell ref="Z406:AA406"/>
    <mergeCell ref="Z407:AA407"/>
    <mergeCell ref="Z408:AA408"/>
    <mergeCell ref="P406:P408"/>
    <mergeCell ref="Q406:Q408"/>
    <mergeCell ref="R406:R408"/>
    <mergeCell ref="S406:S408"/>
    <mergeCell ref="T406:T408"/>
    <mergeCell ref="U406:U408"/>
    <mergeCell ref="V406:V408"/>
    <mergeCell ref="B406:C408"/>
    <mergeCell ref="D406:D408"/>
    <mergeCell ref="E406:H408"/>
    <mergeCell ref="I406:L408"/>
    <mergeCell ref="M406:M408"/>
    <mergeCell ref="N406:N408"/>
    <mergeCell ref="O406:O408"/>
    <mergeCell ref="P409:P411"/>
    <mergeCell ref="Q409:Q411"/>
    <mergeCell ref="R409:R411"/>
    <mergeCell ref="S409:S411"/>
    <mergeCell ref="T409:T411"/>
    <mergeCell ref="U409:U411"/>
    <mergeCell ref="V409:V411"/>
    <mergeCell ref="Z411:AA411"/>
    <mergeCell ref="AB411:AF411"/>
    <mergeCell ref="AB412:AF412"/>
    <mergeCell ref="AB413:AF413"/>
    <mergeCell ref="AB414:AF414"/>
    <mergeCell ref="W409:W411"/>
    <mergeCell ref="X409:X411"/>
    <mergeCell ref="Y409:Y411"/>
    <mergeCell ref="Z409:AA409"/>
    <mergeCell ref="AB409:AF409"/>
    <mergeCell ref="Z410:AA410"/>
    <mergeCell ref="AB410:AF410"/>
    <mergeCell ref="B409:C411"/>
    <mergeCell ref="D409:D411"/>
    <mergeCell ref="E409:H411"/>
    <mergeCell ref="I409:L411"/>
    <mergeCell ref="M409:M411"/>
    <mergeCell ref="N409:N411"/>
    <mergeCell ref="O409:O411"/>
    <mergeCell ref="W412:W414"/>
    <mergeCell ref="X412:X414"/>
    <mergeCell ref="Y412:Y414"/>
    <mergeCell ref="Z412:AA412"/>
    <mergeCell ref="Z413:AA413"/>
    <mergeCell ref="Z414:AA414"/>
    <mergeCell ref="P412:P414"/>
    <mergeCell ref="Q412:Q414"/>
    <mergeCell ref="R412:R414"/>
    <mergeCell ref="S412:S414"/>
    <mergeCell ref="T412:T414"/>
    <mergeCell ref="U412:U414"/>
    <mergeCell ref="V412:V414"/>
    <mergeCell ref="B412:C414"/>
    <mergeCell ref="D412:D414"/>
    <mergeCell ref="E412:H414"/>
    <mergeCell ref="I412:L414"/>
    <mergeCell ref="M412:M414"/>
    <mergeCell ref="N412:N414"/>
    <mergeCell ref="O412:O414"/>
    <mergeCell ref="P415:P417"/>
    <mergeCell ref="Q415:Q417"/>
    <mergeCell ref="R415:R417"/>
    <mergeCell ref="S415:S417"/>
    <mergeCell ref="T415:T417"/>
    <mergeCell ref="U415:U417"/>
    <mergeCell ref="V415:V417"/>
    <mergeCell ref="Z417:AA417"/>
    <mergeCell ref="AB417:AF417"/>
    <mergeCell ref="AB418:AF418"/>
    <mergeCell ref="AB419:AF419"/>
    <mergeCell ref="AB420:AF420"/>
    <mergeCell ref="W415:W417"/>
    <mergeCell ref="X415:X417"/>
    <mergeCell ref="Y415:Y417"/>
    <mergeCell ref="Z415:AA415"/>
    <mergeCell ref="AB415:AF415"/>
    <mergeCell ref="Z416:AA416"/>
    <mergeCell ref="AB416:AF416"/>
    <mergeCell ref="B415:C417"/>
    <mergeCell ref="D415:D417"/>
    <mergeCell ref="E415:H417"/>
    <mergeCell ref="I415:L417"/>
    <mergeCell ref="M415:M417"/>
    <mergeCell ref="N415:N417"/>
    <mergeCell ref="O415:O417"/>
    <mergeCell ref="W418:W420"/>
    <mergeCell ref="X418:X420"/>
    <mergeCell ref="Y418:Y420"/>
    <mergeCell ref="Z418:AA418"/>
    <mergeCell ref="Z419:AA419"/>
    <mergeCell ref="Z420:AA420"/>
    <mergeCell ref="P418:P420"/>
    <mergeCell ref="Q418:Q420"/>
    <mergeCell ref="R418:R420"/>
    <mergeCell ref="S418:S420"/>
    <mergeCell ref="T418:T420"/>
    <mergeCell ref="U418:U420"/>
    <mergeCell ref="V418:V420"/>
    <mergeCell ref="B418:C420"/>
    <mergeCell ref="D418:D420"/>
    <mergeCell ref="E418:H420"/>
    <mergeCell ref="I418:L420"/>
    <mergeCell ref="M418:M420"/>
    <mergeCell ref="N418:N420"/>
    <mergeCell ref="O418:O420"/>
    <mergeCell ref="P421:P423"/>
    <mergeCell ref="Q421:Q423"/>
    <mergeCell ref="R421:R423"/>
    <mergeCell ref="S421:S423"/>
    <mergeCell ref="T421:T423"/>
    <mergeCell ref="U421:U423"/>
    <mergeCell ref="V421:V423"/>
    <mergeCell ref="Z423:AA423"/>
    <mergeCell ref="AB423:AF423"/>
    <mergeCell ref="AB424:AF424"/>
    <mergeCell ref="AB425:AF425"/>
    <mergeCell ref="AB426:AF426"/>
    <mergeCell ref="W421:W423"/>
    <mergeCell ref="X421:X423"/>
    <mergeCell ref="Y421:Y423"/>
    <mergeCell ref="Z421:AA421"/>
    <mergeCell ref="AB421:AF421"/>
    <mergeCell ref="Z422:AA422"/>
    <mergeCell ref="AB422:AF422"/>
    <mergeCell ref="B421:C423"/>
    <mergeCell ref="D421:D423"/>
    <mergeCell ref="E421:H423"/>
    <mergeCell ref="I421:L423"/>
    <mergeCell ref="M421:M423"/>
    <mergeCell ref="N421:N423"/>
    <mergeCell ref="O421:O423"/>
    <mergeCell ref="W424:W426"/>
    <mergeCell ref="X424:X426"/>
    <mergeCell ref="Y424:Y426"/>
    <mergeCell ref="Z424:AA424"/>
    <mergeCell ref="Z425:AA425"/>
    <mergeCell ref="Z426:AA426"/>
    <mergeCell ref="P424:P426"/>
    <mergeCell ref="Q424:Q426"/>
    <mergeCell ref="R424:R426"/>
    <mergeCell ref="S424:S426"/>
    <mergeCell ref="T424:T426"/>
    <mergeCell ref="U424:U426"/>
    <mergeCell ref="V424:V426"/>
    <mergeCell ref="B424:C426"/>
    <mergeCell ref="D424:D426"/>
    <mergeCell ref="E424:H426"/>
    <mergeCell ref="I424:L426"/>
    <mergeCell ref="M424:M426"/>
    <mergeCell ref="N424:N426"/>
    <mergeCell ref="O424:O426"/>
    <mergeCell ref="P427:P429"/>
    <mergeCell ref="Q427:Q429"/>
    <mergeCell ref="R427:R429"/>
    <mergeCell ref="S427:S429"/>
    <mergeCell ref="T427:T429"/>
    <mergeCell ref="U427:U429"/>
    <mergeCell ref="V427:V429"/>
    <mergeCell ref="Z429:AA429"/>
    <mergeCell ref="AB429:AF429"/>
    <mergeCell ref="AB430:AF430"/>
    <mergeCell ref="AB431:AF431"/>
    <mergeCell ref="AB432:AF432"/>
    <mergeCell ref="W427:W429"/>
    <mergeCell ref="X427:X429"/>
    <mergeCell ref="Y427:Y429"/>
    <mergeCell ref="Z427:AA427"/>
    <mergeCell ref="AB427:AF427"/>
    <mergeCell ref="Z428:AA428"/>
    <mergeCell ref="AB428:AF428"/>
    <mergeCell ref="B427:C429"/>
    <mergeCell ref="D427:D429"/>
    <mergeCell ref="E427:H429"/>
    <mergeCell ref="I427:L429"/>
    <mergeCell ref="M427:M429"/>
    <mergeCell ref="N427:N429"/>
    <mergeCell ref="O427:O429"/>
    <mergeCell ref="W430:W432"/>
    <mergeCell ref="X430:X432"/>
    <mergeCell ref="Y430:Y432"/>
    <mergeCell ref="Z430:AA430"/>
    <mergeCell ref="Z431:AA431"/>
    <mergeCell ref="Z432:AA432"/>
    <mergeCell ref="P430:P432"/>
    <mergeCell ref="Q430:Q432"/>
    <mergeCell ref="R430:R432"/>
    <mergeCell ref="S430:S432"/>
    <mergeCell ref="T430:T432"/>
    <mergeCell ref="U430:U432"/>
    <mergeCell ref="V430:V432"/>
    <mergeCell ref="B430:C432"/>
    <mergeCell ref="D430:D432"/>
    <mergeCell ref="E430:H432"/>
    <mergeCell ref="I430:L432"/>
    <mergeCell ref="M430:M432"/>
    <mergeCell ref="N430:N432"/>
    <mergeCell ref="O430:O432"/>
    <mergeCell ref="P433:P435"/>
    <mergeCell ref="Q433:Q435"/>
    <mergeCell ref="R433:R435"/>
    <mergeCell ref="S433:S435"/>
    <mergeCell ref="T433:T435"/>
    <mergeCell ref="U433:U435"/>
    <mergeCell ref="V433:V435"/>
    <mergeCell ref="Z435:AA435"/>
    <mergeCell ref="AB435:AF435"/>
    <mergeCell ref="AB436:AF436"/>
    <mergeCell ref="AB437:AF437"/>
    <mergeCell ref="AB438:AF438"/>
    <mergeCell ref="W433:W435"/>
    <mergeCell ref="X433:X435"/>
    <mergeCell ref="Y433:Y435"/>
    <mergeCell ref="Z433:AA433"/>
    <mergeCell ref="AB433:AF433"/>
    <mergeCell ref="Z434:AA434"/>
    <mergeCell ref="AB434:AF434"/>
    <mergeCell ref="B433:C435"/>
    <mergeCell ref="D433:D435"/>
    <mergeCell ref="E433:H435"/>
    <mergeCell ref="I433:L435"/>
    <mergeCell ref="M433:M435"/>
    <mergeCell ref="N433:N435"/>
    <mergeCell ref="O433:O435"/>
    <mergeCell ref="W436:W438"/>
    <mergeCell ref="X436:X438"/>
    <mergeCell ref="Y436:Y438"/>
    <mergeCell ref="Z436:AA436"/>
    <mergeCell ref="Z437:AA437"/>
    <mergeCell ref="Z438:AA438"/>
    <mergeCell ref="P436:P438"/>
    <mergeCell ref="Q436:Q438"/>
    <mergeCell ref="R436:R438"/>
    <mergeCell ref="S436:S438"/>
    <mergeCell ref="T436:T438"/>
    <mergeCell ref="U436:U438"/>
    <mergeCell ref="V436:V438"/>
    <mergeCell ref="B436:C438"/>
    <mergeCell ref="D436:D438"/>
    <mergeCell ref="E436:H438"/>
    <mergeCell ref="I436:L438"/>
    <mergeCell ref="M436:M438"/>
    <mergeCell ref="N436:N438"/>
    <mergeCell ref="O436:O438"/>
    <mergeCell ref="P439:P441"/>
    <mergeCell ref="Q439:Q441"/>
    <mergeCell ref="R439:R441"/>
    <mergeCell ref="S439:S441"/>
    <mergeCell ref="T439:T441"/>
    <mergeCell ref="U439:U441"/>
    <mergeCell ref="V439:V441"/>
    <mergeCell ref="Z441:AA441"/>
    <mergeCell ref="AB441:AF441"/>
    <mergeCell ref="AB442:AF442"/>
    <mergeCell ref="AB443:AF443"/>
    <mergeCell ref="AB444:AF444"/>
    <mergeCell ref="W439:W441"/>
    <mergeCell ref="X439:X441"/>
    <mergeCell ref="Y439:Y441"/>
    <mergeCell ref="Z439:AA439"/>
    <mergeCell ref="AB439:AF439"/>
    <mergeCell ref="Z440:AA440"/>
    <mergeCell ref="AB440:AF440"/>
    <mergeCell ref="B439:C441"/>
    <mergeCell ref="D439:D441"/>
    <mergeCell ref="E439:H441"/>
    <mergeCell ref="I439:L441"/>
    <mergeCell ref="M439:M441"/>
    <mergeCell ref="N439:N441"/>
    <mergeCell ref="O439:O441"/>
    <mergeCell ref="W442:W444"/>
    <mergeCell ref="X442:X444"/>
    <mergeCell ref="Y442:Y444"/>
    <mergeCell ref="Z442:AA442"/>
    <mergeCell ref="Z443:AA443"/>
    <mergeCell ref="Z444:AA444"/>
    <mergeCell ref="P442:P444"/>
    <mergeCell ref="Q442:Q444"/>
    <mergeCell ref="R442:R444"/>
    <mergeCell ref="S442:S444"/>
    <mergeCell ref="T442:T444"/>
    <mergeCell ref="U442:U444"/>
    <mergeCell ref="V442:V444"/>
    <mergeCell ref="B442:C444"/>
    <mergeCell ref="D442:D444"/>
    <mergeCell ref="E442:H444"/>
    <mergeCell ref="I442:L444"/>
    <mergeCell ref="M442:M444"/>
    <mergeCell ref="N442:N444"/>
    <mergeCell ref="O442:O444"/>
    <mergeCell ref="P445:P447"/>
    <mergeCell ref="Q445:Q447"/>
    <mergeCell ref="R445:R447"/>
    <mergeCell ref="S445:S447"/>
    <mergeCell ref="T445:T447"/>
    <mergeCell ref="U445:U447"/>
    <mergeCell ref="V445:V447"/>
    <mergeCell ref="Z447:AA447"/>
    <mergeCell ref="AB447:AF447"/>
    <mergeCell ref="AB448:AF448"/>
    <mergeCell ref="AB449:AF449"/>
    <mergeCell ref="AB450:AF450"/>
    <mergeCell ref="W445:W447"/>
    <mergeCell ref="X445:X447"/>
    <mergeCell ref="Y445:Y447"/>
    <mergeCell ref="Z445:AA445"/>
    <mergeCell ref="AB445:AF445"/>
    <mergeCell ref="Z446:AA446"/>
    <mergeCell ref="AB446:AF446"/>
    <mergeCell ref="B445:C447"/>
    <mergeCell ref="D445:D447"/>
    <mergeCell ref="E445:H447"/>
    <mergeCell ref="I445:L447"/>
    <mergeCell ref="M445:M447"/>
    <mergeCell ref="N445:N447"/>
    <mergeCell ref="O445:O447"/>
    <mergeCell ref="W448:W450"/>
    <mergeCell ref="X448:X450"/>
    <mergeCell ref="Y448:Y450"/>
    <mergeCell ref="Z448:AA448"/>
    <mergeCell ref="Z449:AA449"/>
    <mergeCell ref="Z450:AA450"/>
    <mergeCell ref="P448:P450"/>
    <mergeCell ref="Q448:Q450"/>
    <mergeCell ref="R448:R450"/>
    <mergeCell ref="S448:S450"/>
    <mergeCell ref="T448:T450"/>
    <mergeCell ref="U448:U450"/>
    <mergeCell ref="V448:V450"/>
    <mergeCell ref="B448:C450"/>
    <mergeCell ref="D448:D450"/>
    <mergeCell ref="E448:H450"/>
    <mergeCell ref="I448:L450"/>
    <mergeCell ref="M448:M450"/>
    <mergeCell ref="N448:N450"/>
    <mergeCell ref="O448:O450"/>
    <mergeCell ref="P451:P453"/>
    <mergeCell ref="Q451:Q453"/>
    <mergeCell ref="R451:R453"/>
    <mergeCell ref="S451:S453"/>
    <mergeCell ref="T451:T453"/>
    <mergeCell ref="U451:U453"/>
    <mergeCell ref="V451:V453"/>
    <mergeCell ref="Z453:AA453"/>
    <mergeCell ref="AB453:AF453"/>
    <mergeCell ref="AB454:AF454"/>
    <mergeCell ref="AB455:AF455"/>
    <mergeCell ref="AB456:AF456"/>
    <mergeCell ref="W451:W453"/>
    <mergeCell ref="X451:X453"/>
    <mergeCell ref="Y451:Y453"/>
    <mergeCell ref="Z451:AA451"/>
    <mergeCell ref="AB451:AF451"/>
    <mergeCell ref="Z452:AA452"/>
    <mergeCell ref="AB452:AF452"/>
    <mergeCell ref="B451:C453"/>
    <mergeCell ref="D451:D453"/>
    <mergeCell ref="E451:H453"/>
    <mergeCell ref="I451:L453"/>
    <mergeCell ref="M451:M453"/>
    <mergeCell ref="N451:N453"/>
    <mergeCell ref="O451:O453"/>
    <mergeCell ref="W454:W456"/>
    <mergeCell ref="X454:X456"/>
    <mergeCell ref="Y454:Y456"/>
    <mergeCell ref="Z454:AA454"/>
    <mergeCell ref="Z455:AA455"/>
    <mergeCell ref="Z456:AA456"/>
    <mergeCell ref="P454:P456"/>
    <mergeCell ref="Q454:Q456"/>
    <mergeCell ref="R454:R456"/>
    <mergeCell ref="S454:S456"/>
    <mergeCell ref="T454:T456"/>
    <mergeCell ref="U454:U456"/>
    <mergeCell ref="V454:V456"/>
    <mergeCell ref="B454:C456"/>
    <mergeCell ref="D454:D456"/>
    <mergeCell ref="E454:H456"/>
    <mergeCell ref="I454:L456"/>
    <mergeCell ref="M454:M456"/>
    <mergeCell ref="N454:N456"/>
    <mergeCell ref="O454:O456"/>
    <mergeCell ref="P457:P459"/>
    <mergeCell ref="Q457:Q459"/>
    <mergeCell ref="R457:R459"/>
    <mergeCell ref="S457:S459"/>
    <mergeCell ref="T457:T459"/>
    <mergeCell ref="U457:U459"/>
    <mergeCell ref="V457:V459"/>
    <mergeCell ref="Z459:AA459"/>
    <mergeCell ref="AB459:AF459"/>
    <mergeCell ref="AB460:AF460"/>
    <mergeCell ref="AB461:AF461"/>
    <mergeCell ref="AB462:AF462"/>
    <mergeCell ref="W457:W459"/>
    <mergeCell ref="X457:X459"/>
    <mergeCell ref="Y457:Y459"/>
    <mergeCell ref="Z457:AA457"/>
    <mergeCell ref="AB457:AF457"/>
    <mergeCell ref="Z458:AA458"/>
    <mergeCell ref="AB458:AF458"/>
    <mergeCell ref="B457:C459"/>
    <mergeCell ref="D457:D459"/>
    <mergeCell ref="E457:H459"/>
    <mergeCell ref="I457:L459"/>
    <mergeCell ref="M457:M459"/>
    <mergeCell ref="N457:N459"/>
    <mergeCell ref="O457:O459"/>
    <mergeCell ref="W460:W462"/>
    <mergeCell ref="X460:X462"/>
    <mergeCell ref="Y460:Y462"/>
    <mergeCell ref="Z460:AA460"/>
    <mergeCell ref="Z461:AA461"/>
    <mergeCell ref="Z462:AA462"/>
    <mergeCell ref="P460:P462"/>
    <mergeCell ref="Q460:Q462"/>
    <mergeCell ref="R460:R462"/>
    <mergeCell ref="S460:S462"/>
    <mergeCell ref="T460:T462"/>
    <mergeCell ref="U460:U462"/>
    <mergeCell ref="V460:V462"/>
    <mergeCell ref="B460:C462"/>
    <mergeCell ref="D460:D462"/>
    <mergeCell ref="E460:H462"/>
    <mergeCell ref="I460:L462"/>
    <mergeCell ref="M460:M462"/>
    <mergeCell ref="N460:N462"/>
    <mergeCell ref="O460:O462"/>
    <mergeCell ref="P463:P465"/>
    <mergeCell ref="Q463:Q465"/>
    <mergeCell ref="R463:R465"/>
    <mergeCell ref="S463:S465"/>
    <mergeCell ref="T463:T465"/>
    <mergeCell ref="U463:U465"/>
    <mergeCell ref="V463:V465"/>
    <mergeCell ref="Z465:AA465"/>
    <mergeCell ref="AB465:AF465"/>
    <mergeCell ref="AB466:AF466"/>
    <mergeCell ref="AB467:AF467"/>
    <mergeCell ref="AB468:AF468"/>
    <mergeCell ref="W463:W465"/>
    <mergeCell ref="X463:X465"/>
    <mergeCell ref="Y463:Y465"/>
    <mergeCell ref="Z463:AA463"/>
    <mergeCell ref="AB463:AF463"/>
    <mergeCell ref="Z464:AA464"/>
    <mergeCell ref="AB464:AF464"/>
    <mergeCell ref="B463:C465"/>
    <mergeCell ref="D463:D465"/>
    <mergeCell ref="E463:H465"/>
    <mergeCell ref="I463:L465"/>
    <mergeCell ref="M463:M465"/>
    <mergeCell ref="N463:N465"/>
    <mergeCell ref="O463:O465"/>
    <mergeCell ref="W466:W468"/>
    <mergeCell ref="X466:X468"/>
    <mergeCell ref="Y466:Y468"/>
    <mergeCell ref="Z466:AA466"/>
    <mergeCell ref="Z467:AA467"/>
    <mergeCell ref="Z468:AA468"/>
    <mergeCell ref="P466:P468"/>
    <mergeCell ref="Q466:Q468"/>
    <mergeCell ref="R466:R468"/>
    <mergeCell ref="S466:S468"/>
    <mergeCell ref="T466:T468"/>
    <mergeCell ref="U466:U468"/>
    <mergeCell ref="V466:V468"/>
    <mergeCell ref="B466:C468"/>
    <mergeCell ref="D466:D468"/>
    <mergeCell ref="E466:H468"/>
    <mergeCell ref="I466:L468"/>
    <mergeCell ref="M466:M468"/>
    <mergeCell ref="N466:N468"/>
    <mergeCell ref="O466:O468"/>
    <mergeCell ref="P469:P471"/>
    <mergeCell ref="Q469:Q471"/>
    <mergeCell ref="R469:R471"/>
    <mergeCell ref="S469:S471"/>
    <mergeCell ref="T469:T471"/>
    <mergeCell ref="U469:U471"/>
    <mergeCell ref="V469:V471"/>
    <mergeCell ref="Z471:AA471"/>
    <mergeCell ref="AB471:AF471"/>
    <mergeCell ref="AB472:AF472"/>
    <mergeCell ref="AB473:AF473"/>
    <mergeCell ref="AB474:AF474"/>
    <mergeCell ref="W469:W471"/>
    <mergeCell ref="X469:X471"/>
    <mergeCell ref="Y469:Y471"/>
    <mergeCell ref="Z469:AA469"/>
    <mergeCell ref="AB469:AF469"/>
    <mergeCell ref="Z470:AA470"/>
    <mergeCell ref="AB470:AF470"/>
    <mergeCell ref="B469:C471"/>
    <mergeCell ref="D469:D471"/>
    <mergeCell ref="E469:H471"/>
    <mergeCell ref="I469:L471"/>
    <mergeCell ref="M469:M471"/>
    <mergeCell ref="N469:N471"/>
    <mergeCell ref="O469:O471"/>
    <mergeCell ref="W472:W474"/>
    <mergeCell ref="X472:X474"/>
    <mergeCell ref="Y472:Y474"/>
    <mergeCell ref="Z472:AA472"/>
    <mergeCell ref="Z473:AA473"/>
    <mergeCell ref="Z474:AA474"/>
    <mergeCell ref="P472:P474"/>
    <mergeCell ref="Q472:Q474"/>
    <mergeCell ref="R472:R474"/>
    <mergeCell ref="S472:S474"/>
    <mergeCell ref="T472:T474"/>
    <mergeCell ref="U472:U474"/>
    <mergeCell ref="V472:V474"/>
    <mergeCell ref="B472:C474"/>
    <mergeCell ref="D472:D474"/>
    <mergeCell ref="E472:H474"/>
    <mergeCell ref="I472:L474"/>
    <mergeCell ref="M472:M474"/>
    <mergeCell ref="N472:N474"/>
    <mergeCell ref="O472:O474"/>
    <mergeCell ref="P475:P477"/>
    <mergeCell ref="Q475:Q477"/>
    <mergeCell ref="R475:R477"/>
    <mergeCell ref="S475:S477"/>
    <mergeCell ref="T475:T477"/>
    <mergeCell ref="U475:U477"/>
    <mergeCell ref="V475:V477"/>
    <mergeCell ref="Z477:AA477"/>
    <mergeCell ref="AB477:AF477"/>
    <mergeCell ref="AB478:AF478"/>
    <mergeCell ref="AB479:AF479"/>
    <mergeCell ref="AB480:AF480"/>
    <mergeCell ref="W475:W477"/>
    <mergeCell ref="X475:X477"/>
    <mergeCell ref="Y475:Y477"/>
    <mergeCell ref="Z475:AA475"/>
    <mergeCell ref="AB475:AF475"/>
    <mergeCell ref="Z476:AA476"/>
    <mergeCell ref="AB476:AF476"/>
    <mergeCell ref="B475:C477"/>
    <mergeCell ref="D475:D477"/>
    <mergeCell ref="E475:H477"/>
    <mergeCell ref="I475:L477"/>
    <mergeCell ref="M475:M477"/>
    <mergeCell ref="N475:N477"/>
    <mergeCell ref="O475:O477"/>
    <mergeCell ref="W478:W480"/>
    <mergeCell ref="X478:X480"/>
    <mergeCell ref="Y478:Y480"/>
    <mergeCell ref="Z478:AA478"/>
    <mergeCell ref="Z479:AA479"/>
    <mergeCell ref="Z480:AA480"/>
    <mergeCell ref="P478:P480"/>
    <mergeCell ref="Q478:Q480"/>
    <mergeCell ref="R478:R480"/>
    <mergeCell ref="S478:S480"/>
    <mergeCell ref="T478:T480"/>
    <mergeCell ref="U478:U480"/>
    <mergeCell ref="V478:V480"/>
    <mergeCell ref="B478:C480"/>
    <mergeCell ref="D478:D480"/>
    <mergeCell ref="E478:H480"/>
    <mergeCell ref="I478:L480"/>
    <mergeCell ref="M478:M480"/>
    <mergeCell ref="N478:N480"/>
    <mergeCell ref="O478:O480"/>
    <mergeCell ref="P481:P483"/>
    <mergeCell ref="Q481:Q483"/>
    <mergeCell ref="R481:R483"/>
    <mergeCell ref="S481:S483"/>
    <mergeCell ref="T481:T483"/>
    <mergeCell ref="U481:U483"/>
    <mergeCell ref="V481:V483"/>
    <mergeCell ref="Z483:AA483"/>
    <mergeCell ref="AB483:AF483"/>
    <mergeCell ref="AB484:AF484"/>
    <mergeCell ref="AB485:AF485"/>
    <mergeCell ref="AB486:AF486"/>
    <mergeCell ref="W481:W483"/>
    <mergeCell ref="X481:X483"/>
    <mergeCell ref="Y481:Y483"/>
    <mergeCell ref="Z481:AA481"/>
    <mergeCell ref="AB481:AF481"/>
    <mergeCell ref="Z482:AA482"/>
    <mergeCell ref="AB482:AF482"/>
    <mergeCell ref="B481:C483"/>
    <mergeCell ref="D481:D483"/>
    <mergeCell ref="E481:H483"/>
    <mergeCell ref="I481:L483"/>
    <mergeCell ref="M481:M483"/>
    <mergeCell ref="N481:N483"/>
    <mergeCell ref="O481:O483"/>
    <mergeCell ref="W484:W486"/>
    <mergeCell ref="X484:X486"/>
    <mergeCell ref="Y484:Y486"/>
    <mergeCell ref="Z484:AA484"/>
    <mergeCell ref="Z485:AA485"/>
    <mergeCell ref="Z486:AA486"/>
    <mergeCell ref="P484:P486"/>
    <mergeCell ref="Q484:Q486"/>
    <mergeCell ref="R484:R486"/>
    <mergeCell ref="S484:S486"/>
    <mergeCell ref="T484:T486"/>
    <mergeCell ref="U484:U486"/>
    <mergeCell ref="V484:V486"/>
    <mergeCell ref="B484:C486"/>
    <mergeCell ref="D484:D486"/>
    <mergeCell ref="E484:H486"/>
    <mergeCell ref="I484:L486"/>
    <mergeCell ref="M484:M486"/>
    <mergeCell ref="N484:N486"/>
    <mergeCell ref="O484:O486"/>
    <mergeCell ref="P487:P489"/>
    <mergeCell ref="Q487:Q489"/>
    <mergeCell ref="R487:R489"/>
    <mergeCell ref="S487:S489"/>
    <mergeCell ref="T487:T489"/>
    <mergeCell ref="U487:U489"/>
    <mergeCell ref="V487:V489"/>
    <mergeCell ref="Z489:AA489"/>
    <mergeCell ref="AB489:AF489"/>
    <mergeCell ref="AB490:AF490"/>
    <mergeCell ref="AB491:AF491"/>
    <mergeCell ref="AB492:AF492"/>
    <mergeCell ref="W487:W489"/>
    <mergeCell ref="X487:X489"/>
    <mergeCell ref="Y487:Y489"/>
    <mergeCell ref="Z487:AA487"/>
    <mergeCell ref="AB487:AF487"/>
    <mergeCell ref="Z488:AA488"/>
    <mergeCell ref="AB488:AF488"/>
    <mergeCell ref="B487:C489"/>
    <mergeCell ref="D487:D489"/>
    <mergeCell ref="E487:H489"/>
    <mergeCell ref="I487:L489"/>
    <mergeCell ref="M487:M489"/>
    <mergeCell ref="N487:N489"/>
    <mergeCell ref="O487:O489"/>
    <mergeCell ref="W490:W492"/>
    <mergeCell ref="X490:X492"/>
    <mergeCell ref="Y490:Y492"/>
    <mergeCell ref="Z490:AA490"/>
    <mergeCell ref="Z491:AA491"/>
    <mergeCell ref="Z492:AA492"/>
    <mergeCell ref="P490:P492"/>
    <mergeCell ref="Q490:Q492"/>
    <mergeCell ref="R490:R492"/>
    <mergeCell ref="S490:S492"/>
    <mergeCell ref="T490:T492"/>
    <mergeCell ref="U490:U492"/>
    <mergeCell ref="V490:V492"/>
    <mergeCell ref="B490:C492"/>
    <mergeCell ref="D490:D492"/>
    <mergeCell ref="E490:H492"/>
    <mergeCell ref="I490:L492"/>
    <mergeCell ref="M490:M492"/>
    <mergeCell ref="N490:N492"/>
    <mergeCell ref="O490:O492"/>
    <mergeCell ref="P493:P495"/>
    <mergeCell ref="Q493:Q495"/>
    <mergeCell ref="R493:R495"/>
    <mergeCell ref="S493:S495"/>
    <mergeCell ref="T493:T495"/>
    <mergeCell ref="U493:U495"/>
    <mergeCell ref="V493:V495"/>
    <mergeCell ref="Z495:AA495"/>
    <mergeCell ref="AB495:AF495"/>
    <mergeCell ref="AB496:AF496"/>
    <mergeCell ref="AB497:AF497"/>
    <mergeCell ref="AB498:AF498"/>
    <mergeCell ref="W493:W495"/>
    <mergeCell ref="X493:X495"/>
    <mergeCell ref="Y493:Y495"/>
    <mergeCell ref="Z493:AA493"/>
    <mergeCell ref="AB493:AF493"/>
    <mergeCell ref="Z494:AA494"/>
    <mergeCell ref="AB494:AF494"/>
    <mergeCell ref="B493:C495"/>
    <mergeCell ref="D493:D495"/>
    <mergeCell ref="E493:H495"/>
    <mergeCell ref="I493:L495"/>
    <mergeCell ref="M493:M495"/>
    <mergeCell ref="N493:N495"/>
    <mergeCell ref="O493:O495"/>
    <mergeCell ref="W496:W498"/>
    <mergeCell ref="X496:X498"/>
    <mergeCell ref="Y496:Y498"/>
    <mergeCell ref="Z496:AA496"/>
    <mergeCell ref="Z497:AA497"/>
    <mergeCell ref="Z498:AA498"/>
    <mergeCell ref="P496:P498"/>
    <mergeCell ref="Q496:Q498"/>
    <mergeCell ref="R496:R498"/>
    <mergeCell ref="S496:S498"/>
    <mergeCell ref="T496:T498"/>
    <mergeCell ref="U496:U498"/>
    <mergeCell ref="V496:V498"/>
    <mergeCell ref="B496:C498"/>
    <mergeCell ref="D496:D498"/>
    <mergeCell ref="E496:H498"/>
    <mergeCell ref="I496:L498"/>
    <mergeCell ref="M496:M498"/>
    <mergeCell ref="N496:N498"/>
    <mergeCell ref="O496:O498"/>
    <mergeCell ref="P499:P501"/>
    <mergeCell ref="Q499:Q501"/>
    <mergeCell ref="R499:R501"/>
    <mergeCell ref="S499:S501"/>
    <mergeCell ref="T499:T501"/>
    <mergeCell ref="U499:U501"/>
    <mergeCell ref="V499:V501"/>
    <mergeCell ref="Z501:AA501"/>
    <mergeCell ref="AB501:AF501"/>
    <mergeCell ref="AB502:AF502"/>
    <mergeCell ref="AB503:AF503"/>
    <mergeCell ref="AB504:AF504"/>
    <mergeCell ref="W499:W501"/>
    <mergeCell ref="X499:X501"/>
    <mergeCell ref="Y499:Y501"/>
    <mergeCell ref="Z499:AA499"/>
    <mergeCell ref="AB499:AF499"/>
    <mergeCell ref="Z500:AA500"/>
    <mergeCell ref="AB500:AF500"/>
    <mergeCell ref="B499:C501"/>
    <mergeCell ref="D499:D501"/>
    <mergeCell ref="E499:H501"/>
    <mergeCell ref="I499:L501"/>
    <mergeCell ref="M499:M501"/>
    <mergeCell ref="N499:N501"/>
    <mergeCell ref="O499:O501"/>
    <mergeCell ref="W502:W504"/>
    <mergeCell ref="X502:X504"/>
    <mergeCell ref="Y502:Y504"/>
    <mergeCell ref="Z502:AA502"/>
    <mergeCell ref="Z503:AA503"/>
    <mergeCell ref="Z504:AA504"/>
    <mergeCell ref="P502:P504"/>
    <mergeCell ref="Q502:Q504"/>
    <mergeCell ref="R502:R504"/>
    <mergeCell ref="S502:S504"/>
    <mergeCell ref="T502:T504"/>
    <mergeCell ref="U502:U504"/>
    <mergeCell ref="V502:V504"/>
    <mergeCell ref="B502:C504"/>
    <mergeCell ref="D502:D504"/>
    <mergeCell ref="E502:H504"/>
    <mergeCell ref="I502:L504"/>
    <mergeCell ref="M502:M504"/>
    <mergeCell ref="N502:N504"/>
    <mergeCell ref="O502:O504"/>
    <mergeCell ref="P505:P507"/>
    <mergeCell ref="Q505:Q507"/>
    <mergeCell ref="R505:R507"/>
    <mergeCell ref="S505:S507"/>
    <mergeCell ref="T505:T507"/>
    <mergeCell ref="U505:U507"/>
    <mergeCell ref="V505:V507"/>
    <mergeCell ref="Z507:AA507"/>
    <mergeCell ref="AB507:AF507"/>
    <mergeCell ref="AB508:AF508"/>
    <mergeCell ref="AB509:AF509"/>
    <mergeCell ref="AB510:AF510"/>
    <mergeCell ref="W505:W507"/>
    <mergeCell ref="X505:X507"/>
    <mergeCell ref="Y505:Y507"/>
    <mergeCell ref="Z505:AA505"/>
    <mergeCell ref="AB505:AF505"/>
    <mergeCell ref="Z506:AA506"/>
    <mergeCell ref="AB506:AF506"/>
    <mergeCell ref="B505:C507"/>
    <mergeCell ref="D505:D507"/>
    <mergeCell ref="E505:H507"/>
    <mergeCell ref="I505:L507"/>
    <mergeCell ref="M505:M507"/>
    <mergeCell ref="N505:N507"/>
    <mergeCell ref="O505:O507"/>
    <mergeCell ref="W508:W510"/>
    <mergeCell ref="X508:X510"/>
    <mergeCell ref="Y508:Y510"/>
    <mergeCell ref="Z508:AA508"/>
    <mergeCell ref="Z509:AA509"/>
    <mergeCell ref="Z510:AA510"/>
    <mergeCell ref="P508:P510"/>
    <mergeCell ref="Q508:Q510"/>
    <mergeCell ref="R508:R510"/>
    <mergeCell ref="S508:S510"/>
    <mergeCell ref="T508:T510"/>
    <mergeCell ref="U508:U510"/>
    <mergeCell ref="V508:V510"/>
    <mergeCell ref="B508:C510"/>
    <mergeCell ref="D508:D510"/>
    <mergeCell ref="E508:H510"/>
    <mergeCell ref="I508:L510"/>
    <mergeCell ref="M508:M510"/>
    <mergeCell ref="N508:N510"/>
    <mergeCell ref="O508:O510"/>
    <mergeCell ref="P511:P513"/>
    <mergeCell ref="Q511:Q513"/>
    <mergeCell ref="R511:R513"/>
    <mergeCell ref="S511:S513"/>
    <mergeCell ref="T511:T513"/>
    <mergeCell ref="U511:U513"/>
    <mergeCell ref="V511:V513"/>
    <mergeCell ref="Z513:AA513"/>
    <mergeCell ref="AB513:AF513"/>
    <mergeCell ref="AB514:AF514"/>
    <mergeCell ref="AB515:AF515"/>
    <mergeCell ref="AB516:AF516"/>
    <mergeCell ref="W511:W513"/>
    <mergeCell ref="X511:X513"/>
    <mergeCell ref="Y511:Y513"/>
    <mergeCell ref="Z511:AA511"/>
    <mergeCell ref="AB511:AF511"/>
    <mergeCell ref="Z512:AA512"/>
    <mergeCell ref="AB512:AF512"/>
    <mergeCell ref="B511:C513"/>
    <mergeCell ref="D511:D513"/>
    <mergeCell ref="E511:H513"/>
    <mergeCell ref="I511:L513"/>
    <mergeCell ref="M511:M513"/>
    <mergeCell ref="N511:N513"/>
    <mergeCell ref="O511:O513"/>
    <mergeCell ref="W514:W516"/>
    <mergeCell ref="X514:X516"/>
    <mergeCell ref="Y514:Y516"/>
    <mergeCell ref="Z514:AA514"/>
    <mergeCell ref="Z515:AA515"/>
    <mergeCell ref="Z516:AA516"/>
    <mergeCell ref="P514:P516"/>
    <mergeCell ref="Q514:Q516"/>
    <mergeCell ref="R514:R516"/>
    <mergeCell ref="S514:S516"/>
    <mergeCell ref="T514:T516"/>
    <mergeCell ref="U514:U516"/>
    <mergeCell ref="V514:V516"/>
    <mergeCell ref="B514:C516"/>
    <mergeCell ref="D514:D516"/>
    <mergeCell ref="E514:H516"/>
    <mergeCell ref="I514:L516"/>
    <mergeCell ref="M514:M516"/>
    <mergeCell ref="N514:N516"/>
    <mergeCell ref="O514:O516"/>
    <mergeCell ref="P517:P519"/>
    <mergeCell ref="Q517:Q519"/>
    <mergeCell ref="R517:R519"/>
    <mergeCell ref="S517:S519"/>
    <mergeCell ref="T517:T519"/>
    <mergeCell ref="U517:U519"/>
    <mergeCell ref="V517:V519"/>
    <mergeCell ref="Z519:AA519"/>
    <mergeCell ref="AB519:AF519"/>
    <mergeCell ref="AB520:AF520"/>
    <mergeCell ref="AB521:AF521"/>
    <mergeCell ref="AB522:AF522"/>
    <mergeCell ref="W517:W519"/>
    <mergeCell ref="X517:X519"/>
    <mergeCell ref="Y517:Y519"/>
    <mergeCell ref="Z517:AA517"/>
    <mergeCell ref="AB517:AF517"/>
    <mergeCell ref="Z518:AA518"/>
    <mergeCell ref="AB518:AF518"/>
    <mergeCell ref="B517:C519"/>
    <mergeCell ref="D517:D519"/>
    <mergeCell ref="E517:H519"/>
    <mergeCell ref="I517:L519"/>
    <mergeCell ref="M517:M519"/>
    <mergeCell ref="N517:N519"/>
    <mergeCell ref="O517:O519"/>
    <mergeCell ref="W520:W522"/>
    <mergeCell ref="X520:X522"/>
    <mergeCell ref="Y520:Y522"/>
    <mergeCell ref="Z520:AA520"/>
    <mergeCell ref="Z521:AA521"/>
    <mergeCell ref="Z522:AA522"/>
    <mergeCell ref="P520:P522"/>
    <mergeCell ref="Q520:Q522"/>
    <mergeCell ref="R520:R522"/>
    <mergeCell ref="S520:S522"/>
    <mergeCell ref="T520:T522"/>
    <mergeCell ref="U520:U522"/>
    <mergeCell ref="V520:V522"/>
    <mergeCell ref="B520:C522"/>
    <mergeCell ref="D520:D522"/>
    <mergeCell ref="E520:H522"/>
    <mergeCell ref="I520:L522"/>
    <mergeCell ref="M520:M522"/>
    <mergeCell ref="N520:N522"/>
    <mergeCell ref="O520:O522"/>
    <mergeCell ref="P523:P525"/>
    <mergeCell ref="Q523:Q525"/>
    <mergeCell ref="R523:R525"/>
    <mergeCell ref="S523:S525"/>
    <mergeCell ref="T523:T525"/>
    <mergeCell ref="U523:U525"/>
    <mergeCell ref="V523:V525"/>
    <mergeCell ref="Z525:AA525"/>
    <mergeCell ref="AB525:AF525"/>
    <mergeCell ref="AB526:AF526"/>
    <mergeCell ref="AB527:AF527"/>
    <mergeCell ref="AB528:AF528"/>
    <mergeCell ref="W523:W525"/>
    <mergeCell ref="X523:X525"/>
    <mergeCell ref="Y523:Y525"/>
    <mergeCell ref="Z523:AA523"/>
    <mergeCell ref="AB523:AF523"/>
    <mergeCell ref="Z524:AA524"/>
    <mergeCell ref="AB524:AF524"/>
    <mergeCell ref="B523:C525"/>
    <mergeCell ref="D523:D525"/>
    <mergeCell ref="E523:H525"/>
    <mergeCell ref="I523:L525"/>
    <mergeCell ref="M523:M525"/>
    <mergeCell ref="N523:N525"/>
    <mergeCell ref="O523:O525"/>
    <mergeCell ref="W526:W528"/>
    <mergeCell ref="X526:X528"/>
    <mergeCell ref="Y526:Y528"/>
    <mergeCell ref="Z526:AA526"/>
    <mergeCell ref="Z527:AA527"/>
    <mergeCell ref="Z528:AA528"/>
    <mergeCell ref="P526:P528"/>
    <mergeCell ref="Q526:Q528"/>
    <mergeCell ref="R526:R528"/>
    <mergeCell ref="S526:S528"/>
    <mergeCell ref="T526:T528"/>
    <mergeCell ref="U526:U528"/>
    <mergeCell ref="V526:V528"/>
    <mergeCell ref="B526:C528"/>
    <mergeCell ref="D526:D528"/>
    <mergeCell ref="E526:H528"/>
    <mergeCell ref="I526:L528"/>
    <mergeCell ref="M526:M528"/>
    <mergeCell ref="N526:N528"/>
    <mergeCell ref="O526:O528"/>
    <mergeCell ref="P529:P531"/>
    <mergeCell ref="Q529:Q531"/>
    <mergeCell ref="R529:R531"/>
    <mergeCell ref="S529:S531"/>
    <mergeCell ref="T529:T531"/>
    <mergeCell ref="U529:U531"/>
    <mergeCell ref="V529:V531"/>
    <mergeCell ref="Z531:AA531"/>
    <mergeCell ref="AB531:AF531"/>
    <mergeCell ref="AB532:AF532"/>
    <mergeCell ref="AB533:AF533"/>
    <mergeCell ref="AB534:AF534"/>
    <mergeCell ref="W529:W531"/>
    <mergeCell ref="X529:X531"/>
    <mergeCell ref="Y529:Y531"/>
    <mergeCell ref="Z529:AA529"/>
    <mergeCell ref="AB529:AF529"/>
    <mergeCell ref="Z530:AA530"/>
    <mergeCell ref="AB530:AF530"/>
    <mergeCell ref="B529:C531"/>
    <mergeCell ref="D529:D531"/>
    <mergeCell ref="E529:H531"/>
    <mergeCell ref="I529:L531"/>
    <mergeCell ref="M529:M531"/>
    <mergeCell ref="N529:N531"/>
    <mergeCell ref="O529:O531"/>
    <mergeCell ref="W532:W534"/>
    <mergeCell ref="X532:X534"/>
    <mergeCell ref="Y532:Y534"/>
    <mergeCell ref="Z532:AA532"/>
    <mergeCell ref="Z533:AA533"/>
    <mergeCell ref="Z534:AA534"/>
    <mergeCell ref="P532:P534"/>
    <mergeCell ref="Q532:Q534"/>
    <mergeCell ref="R532:R534"/>
    <mergeCell ref="S532:S534"/>
    <mergeCell ref="T532:T534"/>
    <mergeCell ref="U532:U534"/>
    <mergeCell ref="V532:V534"/>
    <mergeCell ref="B532:C534"/>
    <mergeCell ref="D532:D534"/>
    <mergeCell ref="E532:H534"/>
    <mergeCell ref="I532:L534"/>
    <mergeCell ref="M532:M534"/>
    <mergeCell ref="N532:N534"/>
    <mergeCell ref="O532:O534"/>
    <mergeCell ref="P535:P537"/>
    <mergeCell ref="Q535:Q537"/>
    <mergeCell ref="R535:R537"/>
    <mergeCell ref="S535:S537"/>
    <mergeCell ref="T535:T537"/>
    <mergeCell ref="U535:U537"/>
    <mergeCell ref="V535:V537"/>
    <mergeCell ref="Z537:AA537"/>
    <mergeCell ref="AB537:AF537"/>
    <mergeCell ref="AB538:AF538"/>
    <mergeCell ref="AB539:AF539"/>
    <mergeCell ref="AB540:AF540"/>
    <mergeCell ref="W535:W537"/>
    <mergeCell ref="X535:X537"/>
    <mergeCell ref="Y535:Y537"/>
    <mergeCell ref="Z535:AA535"/>
    <mergeCell ref="AB535:AF535"/>
    <mergeCell ref="Z536:AA536"/>
    <mergeCell ref="AB536:AF536"/>
    <mergeCell ref="B535:C537"/>
    <mergeCell ref="D535:D537"/>
    <mergeCell ref="E535:H537"/>
    <mergeCell ref="I535:L537"/>
    <mergeCell ref="M535:M537"/>
    <mergeCell ref="N535:N537"/>
    <mergeCell ref="O535:O537"/>
    <mergeCell ref="W538:W540"/>
    <mergeCell ref="X538:X540"/>
    <mergeCell ref="Y538:Y540"/>
    <mergeCell ref="Z538:AA538"/>
    <mergeCell ref="Z539:AA539"/>
    <mergeCell ref="Z540:AA540"/>
    <mergeCell ref="P538:P540"/>
    <mergeCell ref="Q538:Q540"/>
    <mergeCell ref="R538:R540"/>
    <mergeCell ref="S538:S540"/>
    <mergeCell ref="T538:T540"/>
    <mergeCell ref="U538:U540"/>
    <mergeCell ref="V538:V540"/>
    <mergeCell ref="B538:C540"/>
    <mergeCell ref="D538:D540"/>
    <mergeCell ref="E538:H540"/>
    <mergeCell ref="I538:L540"/>
    <mergeCell ref="M538:M540"/>
    <mergeCell ref="N538:N540"/>
    <mergeCell ref="O538:O540"/>
    <mergeCell ref="P541:P543"/>
    <mergeCell ref="Q541:Q543"/>
    <mergeCell ref="R541:R543"/>
    <mergeCell ref="S541:S543"/>
    <mergeCell ref="T541:T543"/>
    <mergeCell ref="U541:U543"/>
    <mergeCell ref="V541:V543"/>
    <mergeCell ref="Z543:AA543"/>
    <mergeCell ref="AB543:AF543"/>
    <mergeCell ref="AB544:AF544"/>
    <mergeCell ref="AB545:AF545"/>
    <mergeCell ref="AB546:AF546"/>
    <mergeCell ref="W541:W543"/>
    <mergeCell ref="X541:X543"/>
    <mergeCell ref="Y541:Y543"/>
    <mergeCell ref="Z541:AA541"/>
    <mergeCell ref="AB541:AF541"/>
    <mergeCell ref="Z542:AA542"/>
    <mergeCell ref="AB542:AF542"/>
    <mergeCell ref="B541:C543"/>
    <mergeCell ref="D541:D543"/>
    <mergeCell ref="E541:H543"/>
    <mergeCell ref="I541:L543"/>
    <mergeCell ref="M541:M543"/>
    <mergeCell ref="N541:N543"/>
    <mergeCell ref="O541:O543"/>
    <mergeCell ref="W544:W546"/>
    <mergeCell ref="X544:X546"/>
    <mergeCell ref="Y544:Y546"/>
    <mergeCell ref="Z544:AA544"/>
    <mergeCell ref="Z545:AA545"/>
    <mergeCell ref="Z546:AA546"/>
    <mergeCell ref="P544:P546"/>
    <mergeCell ref="Q544:Q546"/>
    <mergeCell ref="R544:R546"/>
    <mergeCell ref="S544:S546"/>
    <mergeCell ref="T544:T546"/>
    <mergeCell ref="U544:U546"/>
    <mergeCell ref="V544:V546"/>
    <mergeCell ref="B544:C546"/>
    <mergeCell ref="D544:D546"/>
    <mergeCell ref="E544:H546"/>
    <mergeCell ref="I544:L546"/>
    <mergeCell ref="M544:M546"/>
    <mergeCell ref="N544:N546"/>
    <mergeCell ref="O544:O546"/>
    <mergeCell ref="P547:P549"/>
    <mergeCell ref="Q547:Q549"/>
    <mergeCell ref="R547:R549"/>
    <mergeCell ref="S547:S549"/>
    <mergeCell ref="T547:T549"/>
    <mergeCell ref="U547:U549"/>
    <mergeCell ref="V547:V549"/>
    <mergeCell ref="Z549:AA549"/>
    <mergeCell ref="AB549:AF549"/>
    <mergeCell ref="AB550:AF550"/>
    <mergeCell ref="AB551:AF551"/>
    <mergeCell ref="AB552:AF552"/>
    <mergeCell ref="W547:W549"/>
    <mergeCell ref="X547:X549"/>
    <mergeCell ref="Y547:Y549"/>
    <mergeCell ref="Z547:AA547"/>
    <mergeCell ref="AB547:AF547"/>
    <mergeCell ref="Z548:AA548"/>
    <mergeCell ref="AB548:AF548"/>
    <mergeCell ref="B547:C549"/>
    <mergeCell ref="D547:D549"/>
    <mergeCell ref="E547:H549"/>
    <mergeCell ref="I547:L549"/>
    <mergeCell ref="M547:M549"/>
    <mergeCell ref="N547:N549"/>
    <mergeCell ref="O547:O549"/>
    <mergeCell ref="W550:W552"/>
    <mergeCell ref="X550:X552"/>
    <mergeCell ref="Y550:Y552"/>
    <mergeCell ref="Z550:AA550"/>
    <mergeCell ref="Z551:AA551"/>
    <mergeCell ref="Z552:AA552"/>
    <mergeCell ref="P550:P552"/>
    <mergeCell ref="Q550:Q552"/>
    <mergeCell ref="R550:R552"/>
    <mergeCell ref="S550:S552"/>
    <mergeCell ref="T550:T552"/>
    <mergeCell ref="U550:U552"/>
    <mergeCell ref="V550:V552"/>
    <mergeCell ref="B550:C552"/>
    <mergeCell ref="D550:D552"/>
    <mergeCell ref="E550:H552"/>
    <mergeCell ref="I550:L552"/>
    <mergeCell ref="M550:M552"/>
    <mergeCell ref="N550:N552"/>
    <mergeCell ref="O550:O552"/>
    <mergeCell ref="P553:P555"/>
    <mergeCell ref="Q553:Q555"/>
    <mergeCell ref="R553:R555"/>
    <mergeCell ref="S553:S555"/>
    <mergeCell ref="T553:T555"/>
    <mergeCell ref="U553:U555"/>
    <mergeCell ref="V553:V555"/>
    <mergeCell ref="Z555:AA555"/>
    <mergeCell ref="AB555:AF555"/>
    <mergeCell ref="AB556:AF556"/>
    <mergeCell ref="AB557:AF557"/>
    <mergeCell ref="AB558:AF558"/>
    <mergeCell ref="W553:W555"/>
    <mergeCell ref="X553:X555"/>
    <mergeCell ref="Y553:Y555"/>
    <mergeCell ref="Z553:AA553"/>
    <mergeCell ref="AB553:AF553"/>
    <mergeCell ref="Z554:AA554"/>
    <mergeCell ref="AB554:AF554"/>
    <mergeCell ref="B553:C555"/>
    <mergeCell ref="D553:D555"/>
    <mergeCell ref="E553:H555"/>
    <mergeCell ref="I553:L555"/>
    <mergeCell ref="M553:M555"/>
    <mergeCell ref="N553:N555"/>
    <mergeCell ref="O553:O555"/>
    <mergeCell ref="W556:W558"/>
    <mergeCell ref="X556:X558"/>
    <mergeCell ref="Y556:Y558"/>
    <mergeCell ref="Z556:AA556"/>
    <mergeCell ref="Z557:AA557"/>
    <mergeCell ref="Z558:AA558"/>
    <mergeCell ref="P556:P558"/>
    <mergeCell ref="Q556:Q558"/>
    <mergeCell ref="R556:R558"/>
    <mergeCell ref="S556:S558"/>
    <mergeCell ref="T556:T558"/>
    <mergeCell ref="U556:U558"/>
    <mergeCell ref="V556:V558"/>
    <mergeCell ref="B556:C558"/>
    <mergeCell ref="D556:D558"/>
    <mergeCell ref="E556:H558"/>
    <mergeCell ref="I556:L558"/>
    <mergeCell ref="M556:M558"/>
    <mergeCell ref="N556:N558"/>
    <mergeCell ref="O556:O558"/>
    <mergeCell ref="P559:P561"/>
    <mergeCell ref="Q559:Q561"/>
    <mergeCell ref="R559:R561"/>
    <mergeCell ref="S559:S561"/>
    <mergeCell ref="T559:T561"/>
    <mergeCell ref="U559:U561"/>
    <mergeCell ref="V559:V561"/>
    <mergeCell ref="Z561:AA561"/>
    <mergeCell ref="AB561:AF561"/>
    <mergeCell ref="AB562:AF562"/>
    <mergeCell ref="AB563:AF563"/>
    <mergeCell ref="AB564:AF564"/>
    <mergeCell ref="W559:W561"/>
    <mergeCell ref="X559:X561"/>
    <mergeCell ref="Y559:Y561"/>
    <mergeCell ref="Z559:AA559"/>
    <mergeCell ref="AB559:AF559"/>
    <mergeCell ref="Z560:AA560"/>
    <mergeCell ref="AB560:AF560"/>
    <mergeCell ref="B559:C561"/>
    <mergeCell ref="D559:D561"/>
    <mergeCell ref="E559:H561"/>
    <mergeCell ref="I559:L561"/>
    <mergeCell ref="M559:M561"/>
    <mergeCell ref="N559:N561"/>
    <mergeCell ref="O559:O561"/>
    <mergeCell ref="W562:W564"/>
    <mergeCell ref="X562:X564"/>
    <mergeCell ref="Y562:Y564"/>
    <mergeCell ref="Z562:AA562"/>
    <mergeCell ref="Z563:AA563"/>
    <mergeCell ref="Z564:AA564"/>
    <mergeCell ref="P562:P564"/>
    <mergeCell ref="Q562:Q564"/>
    <mergeCell ref="R562:R564"/>
    <mergeCell ref="S562:S564"/>
    <mergeCell ref="T562:T564"/>
    <mergeCell ref="U562:U564"/>
    <mergeCell ref="V562:V564"/>
    <mergeCell ref="B562:C564"/>
    <mergeCell ref="D562:D564"/>
    <mergeCell ref="E562:H564"/>
    <mergeCell ref="I562:L564"/>
    <mergeCell ref="M562:M564"/>
    <mergeCell ref="N562:N564"/>
    <mergeCell ref="O562:O564"/>
    <mergeCell ref="P565:P567"/>
    <mergeCell ref="Q565:Q567"/>
    <mergeCell ref="R565:R567"/>
    <mergeCell ref="S565:S567"/>
    <mergeCell ref="T565:T567"/>
    <mergeCell ref="U565:U567"/>
    <mergeCell ref="V565:V567"/>
    <mergeCell ref="Z567:AA567"/>
    <mergeCell ref="AB567:AF567"/>
    <mergeCell ref="AB568:AF568"/>
    <mergeCell ref="AB569:AF569"/>
    <mergeCell ref="AB570:AF570"/>
    <mergeCell ref="W565:W567"/>
    <mergeCell ref="X565:X567"/>
    <mergeCell ref="Y565:Y567"/>
    <mergeCell ref="Z565:AA565"/>
    <mergeCell ref="AB565:AF565"/>
    <mergeCell ref="Z566:AA566"/>
    <mergeCell ref="AB566:AF566"/>
    <mergeCell ref="B565:C567"/>
    <mergeCell ref="D565:D567"/>
    <mergeCell ref="E565:H567"/>
    <mergeCell ref="I565:L567"/>
    <mergeCell ref="M565:M567"/>
    <mergeCell ref="N565:N567"/>
    <mergeCell ref="O565:O567"/>
    <mergeCell ref="W568:W570"/>
    <mergeCell ref="X568:X570"/>
    <mergeCell ref="Y568:Y570"/>
    <mergeCell ref="Z568:AA568"/>
    <mergeCell ref="Z569:AA569"/>
    <mergeCell ref="Z570:AA570"/>
    <mergeCell ref="P568:P570"/>
    <mergeCell ref="Q568:Q570"/>
    <mergeCell ref="R568:R570"/>
    <mergeCell ref="S568:S570"/>
    <mergeCell ref="T568:T570"/>
    <mergeCell ref="U568:U570"/>
    <mergeCell ref="V568:V570"/>
    <mergeCell ref="B568:C570"/>
    <mergeCell ref="D568:D570"/>
    <mergeCell ref="E568:H570"/>
    <mergeCell ref="I568:L570"/>
    <mergeCell ref="M568:M570"/>
    <mergeCell ref="N568:N570"/>
    <mergeCell ref="O568:O570"/>
    <mergeCell ref="P571:P573"/>
    <mergeCell ref="Q571:Q573"/>
    <mergeCell ref="R571:R573"/>
    <mergeCell ref="S571:S573"/>
    <mergeCell ref="T571:T573"/>
    <mergeCell ref="U571:U573"/>
    <mergeCell ref="V571:V573"/>
    <mergeCell ref="Z573:AA573"/>
    <mergeCell ref="AB573:AF573"/>
    <mergeCell ref="AB574:AF574"/>
    <mergeCell ref="AB575:AF575"/>
    <mergeCell ref="AB576:AF576"/>
    <mergeCell ref="W571:W573"/>
    <mergeCell ref="X571:X573"/>
    <mergeCell ref="Y571:Y573"/>
    <mergeCell ref="Z571:AA571"/>
    <mergeCell ref="AB571:AF571"/>
    <mergeCell ref="Z572:AA572"/>
    <mergeCell ref="AB572:AF572"/>
    <mergeCell ref="B571:C573"/>
    <mergeCell ref="D571:D573"/>
    <mergeCell ref="E571:H573"/>
    <mergeCell ref="I571:L573"/>
    <mergeCell ref="M571:M573"/>
    <mergeCell ref="N571:N573"/>
    <mergeCell ref="O571:O573"/>
    <mergeCell ref="W574:W576"/>
    <mergeCell ref="X574:X576"/>
    <mergeCell ref="Y574:Y576"/>
    <mergeCell ref="Z574:AA574"/>
    <mergeCell ref="Z575:AA575"/>
    <mergeCell ref="Z576:AA576"/>
    <mergeCell ref="P574:P576"/>
    <mergeCell ref="Q574:Q576"/>
    <mergeCell ref="R574:R576"/>
    <mergeCell ref="S574:S576"/>
    <mergeCell ref="T574:T576"/>
    <mergeCell ref="U574:U576"/>
    <mergeCell ref="V574:V576"/>
    <mergeCell ref="B574:C576"/>
    <mergeCell ref="D574:D576"/>
    <mergeCell ref="E574:H576"/>
    <mergeCell ref="I574:L576"/>
    <mergeCell ref="M574:M576"/>
    <mergeCell ref="N574:N576"/>
    <mergeCell ref="O574:O576"/>
    <mergeCell ref="P577:P579"/>
    <mergeCell ref="Q577:Q579"/>
    <mergeCell ref="R577:R579"/>
    <mergeCell ref="S577:S579"/>
    <mergeCell ref="T577:T579"/>
    <mergeCell ref="U577:U579"/>
    <mergeCell ref="V577:V579"/>
    <mergeCell ref="Z579:AA579"/>
    <mergeCell ref="AB579:AF579"/>
    <mergeCell ref="AB580:AF580"/>
    <mergeCell ref="AB581:AF581"/>
    <mergeCell ref="AB582:AF582"/>
    <mergeCell ref="W577:W579"/>
    <mergeCell ref="X577:X579"/>
    <mergeCell ref="Y577:Y579"/>
    <mergeCell ref="Z577:AA577"/>
    <mergeCell ref="AB577:AF577"/>
    <mergeCell ref="Z578:AA578"/>
    <mergeCell ref="AB578:AF578"/>
    <mergeCell ref="B577:C579"/>
    <mergeCell ref="D577:D579"/>
    <mergeCell ref="E577:H579"/>
    <mergeCell ref="I577:L579"/>
    <mergeCell ref="M577:M579"/>
    <mergeCell ref="N577:N579"/>
    <mergeCell ref="O577:O579"/>
    <mergeCell ref="W580:W582"/>
    <mergeCell ref="X580:X582"/>
    <mergeCell ref="Y580:Y582"/>
    <mergeCell ref="Z580:AA580"/>
    <mergeCell ref="Z581:AA581"/>
    <mergeCell ref="Z582:AA582"/>
    <mergeCell ref="P580:P582"/>
    <mergeCell ref="Q580:Q582"/>
    <mergeCell ref="R580:R582"/>
    <mergeCell ref="S580:S582"/>
    <mergeCell ref="T580:T582"/>
    <mergeCell ref="U580:U582"/>
    <mergeCell ref="V580:V582"/>
    <mergeCell ref="B580:C582"/>
    <mergeCell ref="D580:D582"/>
    <mergeCell ref="E580:H582"/>
    <mergeCell ref="I580:L582"/>
    <mergeCell ref="M580:M582"/>
    <mergeCell ref="N580:N582"/>
    <mergeCell ref="O580:O582"/>
    <mergeCell ref="P583:P585"/>
    <mergeCell ref="Q583:Q585"/>
    <mergeCell ref="R583:R585"/>
    <mergeCell ref="S583:S585"/>
    <mergeCell ref="T583:T585"/>
    <mergeCell ref="U583:U585"/>
    <mergeCell ref="V583:V585"/>
    <mergeCell ref="Z585:AA585"/>
    <mergeCell ref="AB585:AF585"/>
    <mergeCell ref="AB586:AF586"/>
    <mergeCell ref="AB587:AF587"/>
    <mergeCell ref="AB588:AF588"/>
    <mergeCell ref="W583:W585"/>
    <mergeCell ref="X583:X585"/>
    <mergeCell ref="Y583:Y585"/>
    <mergeCell ref="Z583:AA583"/>
    <mergeCell ref="AB583:AF583"/>
    <mergeCell ref="Z584:AA584"/>
    <mergeCell ref="AB584:AF584"/>
    <mergeCell ref="B583:C585"/>
    <mergeCell ref="D583:D585"/>
    <mergeCell ref="E583:H585"/>
    <mergeCell ref="I583:L585"/>
    <mergeCell ref="M583:M585"/>
    <mergeCell ref="N583:N585"/>
    <mergeCell ref="O583:O585"/>
    <mergeCell ref="W586:W588"/>
    <mergeCell ref="X586:X588"/>
    <mergeCell ref="Y586:Y588"/>
    <mergeCell ref="Z586:AA586"/>
    <mergeCell ref="Z587:AA587"/>
    <mergeCell ref="Z588:AA588"/>
    <mergeCell ref="P586:P588"/>
    <mergeCell ref="Q586:Q588"/>
    <mergeCell ref="R586:R588"/>
    <mergeCell ref="S586:S588"/>
    <mergeCell ref="T586:T588"/>
    <mergeCell ref="U586:U588"/>
    <mergeCell ref="V586:V588"/>
    <mergeCell ref="B586:C588"/>
    <mergeCell ref="D586:D588"/>
    <mergeCell ref="E586:H588"/>
    <mergeCell ref="I586:L588"/>
    <mergeCell ref="M586:M588"/>
    <mergeCell ref="N586:N588"/>
    <mergeCell ref="O586:O588"/>
    <mergeCell ref="P589:P591"/>
    <mergeCell ref="Q589:Q591"/>
    <mergeCell ref="R589:R591"/>
    <mergeCell ref="S589:S591"/>
    <mergeCell ref="T589:T591"/>
    <mergeCell ref="U589:U591"/>
    <mergeCell ref="V589:V591"/>
    <mergeCell ref="Z591:AA591"/>
    <mergeCell ref="AB591:AF591"/>
    <mergeCell ref="AB592:AF592"/>
    <mergeCell ref="AB593:AF593"/>
    <mergeCell ref="AB594:AF594"/>
    <mergeCell ref="W589:W591"/>
    <mergeCell ref="X589:X591"/>
    <mergeCell ref="Y589:Y591"/>
    <mergeCell ref="Z589:AA589"/>
    <mergeCell ref="AB589:AF589"/>
    <mergeCell ref="Z590:AA590"/>
    <mergeCell ref="AB590:AF590"/>
    <mergeCell ref="B589:C591"/>
    <mergeCell ref="D589:D591"/>
    <mergeCell ref="E589:H591"/>
    <mergeCell ref="I589:L591"/>
    <mergeCell ref="M589:M591"/>
    <mergeCell ref="N589:N591"/>
    <mergeCell ref="O589:O591"/>
    <mergeCell ref="W592:W594"/>
    <mergeCell ref="X592:X594"/>
    <mergeCell ref="Y592:Y594"/>
    <mergeCell ref="Z592:AA592"/>
    <mergeCell ref="Z593:AA593"/>
    <mergeCell ref="Z594:AA594"/>
    <mergeCell ref="P592:P594"/>
    <mergeCell ref="Q592:Q594"/>
    <mergeCell ref="R592:R594"/>
    <mergeCell ref="S592:S594"/>
    <mergeCell ref="T592:T594"/>
    <mergeCell ref="U592:U594"/>
    <mergeCell ref="V592:V594"/>
    <mergeCell ref="B592:C594"/>
    <mergeCell ref="D592:D594"/>
    <mergeCell ref="E592:H594"/>
    <mergeCell ref="I592:L594"/>
    <mergeCell ref="M592:M594"/>
    <mergeCell ref="N592:N594"/>
    <mergeCell ref="O592:O594"/>
    <mergeCell ref="P595:P597"/>
    <mergeCell ref="Q595:Q597"/>
    <mergeCell ref="R595:R597"/>
    <mergeCell ref="S595:S597"/>
    <mergeCell ref="T595:T597"/>
    <mergeCell ref="U595:U597"/>
    <mergeCell ref="V595:V597"/>
    <mergeCell ref="Z597:AA597"/>
    <mergeCell ref="AB597:AF597"/>
    <mergeCell ref="AB598:AF598"/>
    <mergeCell ref="AB599:AF599"/>
    <mergeCell ref="AB600:AF600"/>
    <mergeCell ref="W595:W597"/>
    <mergeCell ref="X595:X597"/>
    <mergeCell ref="Y595:Y597"/>
    <mergeCell ref="Z595:AA595"/>
    <mergeCell ref="AB595:AF595"/>
    <mergeCell ref="Z596:AA596"/>
    <mergeCell ref="AB596:AF596"/>
    <mergeCell ref="B595:C597"/>
    <mergeCell ref="D595:D597"/>
    <mergeCell ref="E595:H597"/>
    <mergeCell ref="I595:L597"/>
    <mergeCell ref="M595:M597"/>
    <mergeCell ref="N595:N597"/>
    <mergeCell ref="O595:O597"/>
    <mergeCell ref="W598:W600"/>
    <mergeCell ref="X598:X600"/>
    <mergeCell ref="Y598:Y600"/>
    <mergeCell ref="Z598:AA598"/>
    <mergeCell ref="Z599:AA599"/>
    <mergeCell ref="Z600:AA600"/>
    <mergeCell ref="P598:P600"/>
    <mergeCell ref="Q598:Q600"/>
    <mergeCell ref="R598:R600"/>
    <mergeCell ref="S598:S600"/>
    <mergeCell ref="T598:T600"/>
    <mergeCell ref="U598:U600"/>
    <mergeCell ref="V598:V600"/>
    <mergeCell ref="B598:C600"/>
    <mergeCell ref="D598:D600"/>
    <mergeCell ref="E598:H600"/>
    <mergeCell ref="I598:L600"/>
    <mergeCell ref="M598:M600"/>
    <mergeCell ref="N598:N600"/>
    <mergeCell ref="O598:O600"/>
    <mergeCell ref="P601:P603"/>
    <mergeCell ref="Q601:Q603"/>
    <mergeCell ref="R601:R603"/>
    <mergeCell ref="S601:S603"/>
    <mergeCell ref="T601:T603"/>
    <mergeCell ref="U601:U603"/>
    <mergeCell ref="V601:V603"/>
    <mergeCell ref="Z603:AA603"/>
    <mergeCell ref="AB603:AF603"/>
    <mergeCell ref="AB604:AF604"/>
    <mergeCell ref="AB605:AF605"/>
    <mergeCell ref="AB606:AF606"/>
    <mergeCell ref="W601:W603"/>
    <mergeCell ref="X601:X603"/>
    <mergeCell ref="Y601:Y603"/>
    <mergeCell ref="Z601:AA601"/>
    <mergeCell ref="AB601:AF601"/>
    <mergeCell ref="Z602:AA602"/>
    <mergeCell ref="AB602:AF602"/>
    <mergeCell ref="B601:C603"/>
    <mergeCell ref="D601:D603"/>
    <mergeCell ref="E601:H603"/>
    <mergeCell ref="I601:L603"/>
    <mergeCell ref="M601:M603"/>
    <mergeCell ref="N601:N603"/>
    <mergeCell ref="O601:O603"/>
    <mergeCell ref="W604:W606"/>
    <mergeCell ref="X604:X606"/>
    <mergeCell ref="Y604:Y606"/>
    <mergeCell ref="Z604:AA604"/>
    <mergeCell ref="Z605:AA605"/>
    <mergeCell ref="Z606:AA606"/>
    <mergeCell ref="P604:P606"/>
    <mergeCell ref="Q604:Q606"/>
    <mergeCell ref="R604:R606"/>
    <mergeCell ref="S604:S606"/>
    <mergeCell ref="T604:T606"/>
    <mergeCell ref="U604:U606"/>
    <mergeCell ref="V604:V606"/>
    <mergeCell ref="B604:C606"/>
    <mergeCell ref="D604:D606"/>
    <mergeCell ref="E604:H606"/>
    <mergeCell ref="I604:L606"/>
    <mergeCell ref="M604:M606"/>
    <mergeCell ref="N604:N606"/>
    <mergeCell ref="O604:O606"/>
    <mergeCell ref="P607:P609"/>
    <mergeCell ref="Q607:Q609"/>
    <mergeCell ref="R607:R609"/>
    <mergeCell ref="S607:S609"/>
    <mergeCell ref="T607:T609"/>
    <mergeCell ref="U607:U609"/>
    <mergeCell ref="V607:V609"/>
    <mergeCell ref="Z609:AA609"/>
    <mergeCell ref="AB609:AF609"/>
    <mergeCell ref="AB610:AF610"/>
    <mergeCell ref="AB611:AF611"/>
    <mergeCell ref="AB612:AF612"/>
    <mergeCell ref="W607:W609"/>
    <mergeCell ref="X607:X609"/>
    <mergeCell ref="Y607:Y609"/>
    <mergeCell ref="Z607:AA607"/>
    <mergeCell ref="AB607:AF607"/>
    <mergeCell ref="Z608:AA608"/>
    <mergeCell ref="AB608:AF608"/>
    <mergeCell ref="B607:C609"/>
    <mergeCell ref="D607:D609"/>
    <mergeCell ref="E607:H609"/>
    <mergeCell ref="I607:L609"/>
    <mergeCell ref="M607:M609"/>
    <mergeCell ref="N607:N609"/>
    <mergeCell ref="O607:O609"/>
    <mergeCell ref="W610:W612"/>
    <mergeCell ref="X610:X612"/>
    <mergeCell ref="Y610:Y612"/>
    <mergeCell ref="Z610:AA610"/>
    <mergeCell ref="Z611:AA611"/>
    <mergeCell ref="Z612:AA612"/>
    <mergeCell ref="P610:P612"/>
    <mergeCell ref="Q610:Q612"/>
    <mergeCell ref="R610:R612"/>
    <mergeCell ref="S610:S612"/>
    <mergeCell ref="T610:T612"/>
    <mergeCell ref="U610:U612"/>
    <mergeCell ref="V610:V612"/>
    <mergeCell ref="B610:C612"/>
    <mergeCell ref="D610:D612"/>
    <mergeCell ref="E610:H612"/>
    <mergeCell ref="I610:L612"/>
    <mergeCell ref="M610:M612"/>
    <mergeCell ref="N610:N612"/>
    <mergeCell ref="O610:O612"/>
    <mergeCell ref="P613:P615"/>
    <mergeCell ref="Q613:Q615"/>
    <mergeCell ref="R613:R615"/>
    <mergeCell ref="S613:S615"/>
    <mergeCell ref="T613:T615"/>
    <mergeCell ref="U613:U615"/>
    <mergeCell ref="V613:V615"/>
    <mergeCell ref="Z615:AA615"/>
    <mergeCell ref="AB615:AF615"/>
    <mergeCell ref="AB616:AF616"/>
    <mergeCell ref="AB617:AF617"/>
    <mergeCell ref="AB618:AF618"/>
    <mergeCell ref="W613:W615"/>
    <mergeCell ref="X613:X615"/>
    <mergeCell ref="Y613:Y615"/>
    <mergeCell ref="Z613:AA613"/>
    <mergeCell ref="AB613:AF613"/>
    <mergeCell ref="Z614:AA614"/>
    <mergeCell ref="AB614:AF614"/>
    <mergeCell ref="B613:C615"/>
    <mergeCell ref="D613:D615"/>
    <mergeCell ref="E613:H615"/>
    <mergeCell ref="I613:L615"/>
    <mergeCell ref="M613:M615"/>
    <mergeCell ref="N613:N615"/>
    <mergeCell ref="O613:O615"/>
    <mergeCell ref="W616:W618"/>
    <mergeCell ref="X616:X618"/>
    <mergeCell ref="Y616:Y618"/>
    <mergeCell ref="Z616:AA616"/>
    <mergeCell ref="Z617:AA617"/>
    <mergeCell ref="Z618:AA618"/>
    <mergeCell ref="P616:P618"/>
    <mergeCell ref="Q616:Q618"/>
    <mergeCell ref="R616:R618"/>
    <mergeCell ref="S616:S618"/>
    <mergeCell ref="T616:T618"/>
    <mergeCell ref="U616:U618"/>
    <mergeCell ref="V616:V618"/>
    <mergeCell ref="B616:C618"/>
    <mergeCell ref="D616:D618"/>
    <mergeCell ref="E616:H618"/>
    <mergeCell ref="I616:L618"/>
    <mergeCell ref="M616:M618"/>
    <mergeCell ref="N616:N618"/>
    <mergeCell ref="O616:O618"/>
    <mergeCell ref="P619:P621"/>
    <mergeCell ref="Q619:Q621"/>
    <mergeCell ref="R619:R621"/>
    <mergeCell ref="S619:S621"/>
    <mergeCell ref="T619:T621"/>
    <mergeCell ref="U619:U621"/>
    <mergeCell ref="V619:V621"/>
    <mergeCell ref="Z621:AA621"/>
    <mergeCell ref="AB621:AF621"/>
    <mergeCell ref="AB622:AF622"/>
    <mergeCell ref="AB623:AF623"/>
    <mergeCell ref="AB624:AF624"/>
    <mergeCell ref="W619:W621"/>
    <mergeCell ref="X619:X621"/>
    <mergeCell ref="Y619:Y621"/>
    <mergeCell ref="Z619:AA619"/>
    <mergeCell ref="AB619:AF619"/>
    <mergeCell ref="Z620:AA620"/>
    <mergeCell ref="AB620:AF620"/>
    <mergeCell ref="B619:C621"/>
    <mergeCell ref="D619:D621"/>
    <mergeCell ref="E619:H621"/>
    <mergeCell ref="I619:L621"/>
    <mergeCell ref="M619:M621"/>
    <mergeCell ref="N619:N621"/>
    <mergeCell ref="O619:O621"/>
    <mergeCell ref="W622:W624"/>
    <mergeCell ref="X622:X624"/>
    <mergeCell ref="Y622:Y624"/>
    <mergeCell ref="Z622:AA622"/>
    <mergeCell ref="Z623:AA623"/>
    <mergeCell ref="Z624:AA624"/>
    <mergeCell ref="P622:P624"/>
    <mergeCell ref="Q622:Q624"/>
    <mergeCell ref="R622:R624"/>
    <mergeCell ref="S622:S624"/>
    <mergeCell ref="T622:T624"/>
    <mergeCell ref="U622:U624"/>
    <mergeCell ref="V622:V624"/>
    <mergeCell ref="B622:C624"/>
    <mergeCell ref="D622:D624"/>
    <mergeCell ref="E622:H624"/>
    <mergeCell ref="I622:L624"/>
    <mergeCell ref="M622:M624"/>
    <mergeCell ref="N622:N624"/>
    <mergeCell ref="O622:O624"/>
    <mergeCell ref="P625:P627"/>
    <mergeCell ref="Q625:Q627"/>
    <mergeCell ref="R625:R627"/>
    <mergeCell ref="S625:S627"/>
    <mergeCell ref="T625:T627"/>
    <mergeCell ref="U625:U627"/>
    <mergeCell ref="V625:V627"/>
    <mergeCell ref="Z627:AA627"/>
    <mergeCell ref="AB627:AF627"/>
    <mergeCell ref="AB628:AF628"/>
    <mergeCell ref="AB629:AF629"/>
    <mergeCell ref="AB630:AF630"/>
    <mergeCell ref="W625:W627"/>
    <mergeCell ref="X625:X627"/>
    <mergeCell ref="Y625:Y627"/>
    <mergeCell ref="Z625:AA625"/>
    <mergeCell ref="AB625:AF625"/>
    <mergeCell ref="Z626:AA626"/>
    <mergeCell ref="AB626:AF626"/>
    <mergeCell ref="B625:C627"/>
    <mergeCell ref="D625:D627"/>
    <mergeCell ref="E625:H627"/>
    <mergeCell ref="I625:L627"/>
    <mergeCell ref="M625:M627"/>
    <mergeCell ref="N625:N627"/>
    <mergeCell ref="O625:O627"/>
    <mergeCell ref="W628:W630"/>
    <mergeCell ref="X628:X630"/>
    <mergeCell ref="Y628:Y630"/>
    <mergeCell ref="Z628:AA628"/>
    <mergeCell ref="Z629:AA629"/>
    <mergeCell ref="Z630:AA630"/>
    <mergeCell ref="P628:P630"/>
    <mergeCell ref="Q628:Q630"/>
    <mergeCell ref="R628:R630"/>
    <mergeCell ref="S628:S630"/>
    <mergeCell ref="T628:T630"/>
    <mergeCell ref="U628:U630"/>
    <mergeCell ref="V628:V630"/>
    <mergeCell ref="B628:C630"/>
    <mergeCell ref="D628:D630"/>
    <mergeCell ref="E628:H630"/>
    <mergeCell ref="I628:L630"/>
    <mergeCell ref="M628:M630"/>
    <mergeCell ref="N628:N630"/>
    <mergeCell ref="O628:O630"/>
  </mergeCells>
  <conditionalFormatting sqref="B16 P18:Q21 B23:B1008">
    <cfRule type="cellIs" dxfId="0" priority="1" operator="equal">
      <formula>"Valid"</formula>
    </cfRule>
  </conditionalFormatting>
  <conditionalFormatting sqref="B16 P18:Q21 B23:B1008">
    <cfRule type="cellIs" dxfId="4" priority="2" operator="equal">
      <formula>"Unused"</formula>
    </cfRule>
  </conditionalFormatting>
  <conditionalFormatting sqref="B16 P18:Q21 B23:B1008">
    <cfRule type="expression" dxfId="22" priority="3">
      <formula>NOT(OR(B16="Valid",B16="Unused"))</formula>
    </cfRule>
  </conditionalFormatting>
  <conditionalFormatting sqref="D17 H17 L17 N24 R24 V24">
    <cfRule type="expression" dxfId="5" priority="4">
      <formula>NOT($AJ$3)</formula>
    </cfRule>
  </conditionalFormatting>
  <conditionalFormatting sqref="D18 H18 L18 D20 H20 L20">
    <cfRule type="expression" dxfId="23" priority="5">
      <formula>NOT($AJ$3)</formula>
    </cfRule>
  </conditionalFormatting>
  <conditionalFormatting sqref="D19 H19 L19 D21 H21 L21">
    <cfRule type="expression" dxfId="6" priority="6">
      <formula>NOT($AJ$3)</formula>
    </cfRule>
  </conditionalFormatting>
  <conditionalFormatting sqref="N25:N1008 R25:R1008 V25:V1008">
    <cfRule type="expression" dxfId="23" priority="7">
      <formula>AND(NOT($AJ$3),MOD(ROW()-1, 6)&lt;3)</formula>
    </cfRule>
  </conditionalFormatting>
  <conditionalFormatting sqref="N25:N1008 R25:R1008 V25:V1008">
    <cfRule type="expression" dxfId="6" priority="8">
      <formula>AND(NOT($AJ$3),MOD(ROW()-1, 6)&gt;=3)</formula>
    </cfRule>
  </conditionalFormatting>
  <conditionalFormatting sqref="B18:C21 D16:O16 N23:Y23">
    <cfRule type="expression" dxfId="5" priority="9">
      <formula>$AI$3</formula>
    </cfRule>
  </conditionalFormatting>
  <conditionalFormatting sqref="E17 I17 M17 O24 S24 W24">
    <cfRule type="expression" dxfId="5" priority="10">
      <formula>NOT($AK$3)</formula>
    </cfRule>
  </conditionalFormatting>
  <conditionalFormatting sqref="E18 I18 M18 E20 I20 M20">
    <cfRule type="expression" dxfId="23" priority="11">
      <formula>NOT($AK$3)</formula>
    </cfRule>
  </conditionalFormatting>
  <conditionalFormatting sqref="E19 I19 M19 E21 I21 M21">
    <cfRule type="expression" dxfId="6" priority="12">
      <formula>NOT($AK$3)</formula>
    </cfRule>
  </conditionalFormatting>
  <conditionalFormatting sqref="O25:O1008 S25:S1008 W25:W1008">
    <cfRule type="expression" dxfId="23" priority="13">
      <formula>AND(NOT($AK$3),MOD(ROW()-1, 6)&lt;3)</formula>
    </cfRule>
  </conditionalFormatting>
  <conditionalFormatting sqref="O25:O1008 S25:S1008 W25:W1008">
    <cfRule type="expression" dxfId="6" priority="14">
      <formula>AND(NOT($AK$3),MOD(ROW()-1, 6)&gt;=3)</formula>
    </cfRule>
  </conditionalFormatting>
  <conditionalFormatting sqref="F17 J17 N17 P24 T24 X24">
    <cfRule type="expression" dxfId="5" priority="15">
      <formula>NOT($AL$3)</formula>
    </cfRule>
  </conditionalFormatting>
  <conditionalFormatting sqref="F18 F20 J18 J20 N18 N20">
    <cfRule type="expression" dxfId="23" priority="16">
      <formula>NOT($AL$3)</formula>
    </cfRule>
  </conditionalFormatting>
  <conditionalFormatting sqref="F19 F21 J19 J21 N19 N21">
    <cfRule type="expression" dxfId="6" priority="17">
      <formula>NOT($AL$3)</formula>
    </cfRule>
  </conditionalFormatting>
  <conditionalFormatting sqref="G17 K17 O17 Q24 U24 Y24">
    <cfRule type="expression" dxfId="5" priority="18">
      <formula>NOT($AM$3)</formula>
    </cfRule>
  </conditionalFormatting>
  <conditionalFormatting sqref="G18 G20 K18 K20 O18 O20">
    <cfRule type="expression" dxfId="23" priority="19">
      <formula>NOT($AM$3)</formula>
    </cfRule>
  </conditionalFormatting>
  <conditionalFormatting sqref="G19 G21 K19 K21 O19 O21">
    <cfRule type="expression" dxfId="6" priority="20">
      <formula>NOT($AM$3)</formula>
    </cfRule>
  </conditionalFormatting>
  <conditionalFormatting sqref="P25:P1008 T25:T1008 X25:X1008">
    <cfRule type="expression" dxfId="23" priority="21">
      <formula>AND(NOT($AL$3),MOD(ROW()-1, 6)&lt;3)</formula>
    </cfRule>
  </conditionalFormatting>
  <conditionalFormatting sqref="P25:P1008 T25:T1008 X25:X1008">
    <cfRule type="expression" dxfId="6" priority="22">
      <formula>AND(NOT($AL$3),MOD(ROW()-1, 6)&gt;=3)</formula>
    </cfRule>
  </conditionalFormatting>
  <conditionalFormatting sqref="Q25:Q1008 U25:U1008 Y25:Y1008">
    <cfRule type="expression" dxfId="23" priority="23">
      <formula>AND(NOT($AM$3),MOD(ROW()-1, 6)&lt;3)</formula>
    </cfRule>
  </conditionalFormatting>
  <conditionalFormatting sqref="Q25:Q1008 U25:U1008 Y25:Y1008">
    <cfRule type="expression" dxfId="6" priority="24">
      <formula>AND(NOT($AM$3),MOD(ROW()-1, 6)&gt;=3)</formula>
    </cfRule>
  </conditionalFormatting>
  <conditionalFormatting sqref="AG24">
    <cfRule type="expression" dxfId="5" priority="25">
      <formula>NOT($AN$3)</formula>
    </cfRule>
  </conditionalFormatting>
  <conditionalFormatting sqref="AH24">
    <cfRule type="expression" dxfId="5" priority="26">
      <formula>NOT($AO$3)</formula>
    </cfRule>
  </conditionalFormatting>
  <conditionalFormatting sqref="AH25:AH1008">
    <cfRule type="expression" dxfId="23" priority="27">
      <formula>AND(NOT($AO$3),MOD(ROW()-1, 6)&lt;3)</formula>
    </cfRule>
  </conditionalFormatting>
  <conditionalFormatting sqref="AH25:AH1008">
    <cfRule type="expression" dxfId="6" priority="28">
      <formula>AND(NOT($AO$3),MOD(ROW()-1, 6)&gt;=3)</formula>
    </cfRule>
  </conditionalFormatting>
  <conditionalFormatting sqref="AG25:AG1008">
    <cfRule type="expression" dxfId="23" priority="29">
      <formula>AND(NOT($AN$3),MOD(ROW()-1, 6)&lt;3)</formula>
    </cfRule>
  </conditionalFormatting>
  <conditionalFormatting sqref="AG25:AG1008">
    <cfRule type="expression" dxfId="6" priority="30">
      <formula>AND(NOT($AN$3),MOD(ROW()-1, 6)&gt;=3)</formula>
    </cfRule>
  </conditionalFormatting>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0.63"/>
    <col customWidth="1" min="3" max="3" width="13.25"/>
    <col customWidth="1" min="4" max="4" width="15.75"/>
    <col customWidth="1" min="5" max="28" width="7.63"/>
  </cols>
  <sheetData>
    <row r="2" ht="30.0" customHeight="1">
      <c r="B2" s="209" t="s">
        <v>127</v>
      </c>
      <c r="C2" s="49"/>
      <c r="D2" s="210" t="s">
        <v>128</v>
      </c>
      <c r="E2" s="47"/>
      <c r="F2" s="47"/>
      <c r="G2" s="49"/>
      <c r="I2" s="123" t="s">
        <v>1560</v>
      </c>
      <c r="X2" s="339" t="s">
        <v>1561</v>
      </c>
      <c r="Y2" s="340"/>
      <c r="Z2" s="340"/>
      <c r="AA2" s="341"/>
    </row>
    <row r="3" ht="30.0" customHeight="1">
      <c r="B3" s="342" t="s">
        <v>1562</v>
      </c>
      <c r="C3" s="49"/>
      <c r="D3" s="213" t="s">
        <v>1563</v>
      </c>
      <c r="E3" s="47"/>
      <c r="F3" s="47"/>
      <c r="G3" s="49"/>
      <c r="I3" s="59" t="s">
        <v>1560</v>
      </c>
      <c r="K3" s="60">
        <f>IFERROR(__xludf.DUMMYFUNCTION("IFERROR(QUERY(B10:B1000, ""SELECT COUNT(B) WHERE B&lt;&gt;'Unused' LABEL COUNT(B) ''""), 0)"),0.0)</f>
        <v>0</v>
      </c>
      <c r="X3" s="343" t="str">
        <f>'Source &amp; Post Selection'!E2</f>
        <v>Credibility</v>
      </c>
      <c r="Y3" s="344"/>
      <c r="Z3" s="344"/>
      <c r="AA3" s="345"/>
    </row>
    <row r="4" ht="30.0" customHeight="1">
      <c r="B4" s="346" t="s">
        <v>1564</v>
      </c>
      <c r="C4" s="49"/>
      <c r="D4" s="216" t="s">
        <v>1565</v>
      </c>
      <c r="E4" s="47"/>
      <c r="F4" s="47"/>
      <c r="G4" s="49"/>
      <c r="X4" s="347" t="str">
        <f>General!D10</f>
        <v>Yes</v>
      </c>
      <c r="Y4" s="348"/>
      <c r="Z4" s="348"/>
      <c r="AA4" s="349"/>
    </row>
    <row r="5" ht="27.75" customHeight="1">
      <c r="X5" s="350" t="s">
        <v>1566</v>
      </c>
      <c r="Y5" s="28"/>
      <c r="Z5" s="28"/>
      <c r="AA5" s="27"/>
    </row>
    <row r="6" ht="60.0" customHeight="1">
      <c r="B6" s="351" t="str">
        <f>IF(NOT($X$3="Pre-Defined"), "Unused", IF(AND(D6&lt;&gt;"Yes", D6&lt;&gt;"No"), "Must be 'Yes' or 'No'", "Valid"))</f>
        <v>Unused</v>
      </c>
      <c r="C6" s="352" t="s">
        <v>1567</v>
      </c>
      <c r="D6" s="353" t="s">
        <v>59</v>
      </c>
      <c r="E6" s="354" t="s">
        <v>1568</v>
      </c>
    </row>
    <row r="8" ht="37.5" customHeight="1">
      <c r="B8" s="245" t="str">
        <f>IFERROR(__xludf.DUMMYFUNCTION("IF(NOT($X$3=""Pre-Defined""), ""Unused"", IF(IFERROR(QUERY(B10:B993, ""SELECT B WHERE B&lt;&gt;'Valid' AND B&lt;&gt;'Unused' AND B&lt;&gt;''""), ""Valid"")=""Valid"", ""Valid"", ""Errored""))"),"Unused")</f>
        <v>Unused</v>
      </c>
      <c r="C8" s="231" t="s">
        <v>1562</v>
      </c>
      <c r="D8" s="231" t="s">
        <v>1564</v>
      </c>
      <c r="F8" s="355" t="s">
        <v>1569</v>
      </c>
      <c r="I8" s="149"/>
    </row>
    <row r="9">
      <c r="B9" s="253"/>
      <c r="C9" s="255"/>
      <c r="D9" s="255"/>
      <c r="I9" s="149"/>
    </row>
    <row r="10">
      <c r="B10" s="356" t="str">
        <f t="array" ref="B10">IF(OR(NOT($X$3="Pre-Defined"), AND($D$6 &lt;&gt; "Yes", ROW(B10) - ROW($B$10) &gt;= General!$D$7)), "Unused", IF(CONCATENATE(C10:D10)="", IF($D$6 &lt;&gt; "Yes", "Required", "Unused"), IF(ISBLANK(C10), "Missing Source ID", IF(INDEX(Sources!$B$19:$B$1002, MATCH(C10, Sources!$C$19:$C$1002, 0))="Unused", "Source does not exist", IF(ISBLANK(D10), "Missing Post ID", IF(INDEX(Posts!$B$25:$B$1008, MATCH(D10, Posts!$D$25:$D$1008, 0))="Unused", "Post does not exist", "Valid"))))))</f>
        <v>Unused</v>
      </c>
      <c r="C10" s="357" t="s">
        <v>164</v>
      </c>
      <c r="D10" s="358" t="s">
        <v>1203</v>
      </c>
      <c r="I10" s="149"/>
    </row>
    <row r="11">
      <c r="B11" s="356" t="str">
        <f t="array" ref="B11">IF(OR(NOT($X$3="Pre-Defined"), AND($D$6 &lt;&gt; "Yes", ROW(B11) - ROW($B$10) &gt;= General!$D$7)), "Unused", IF(CONCATENATE(C11:D11)="", IF($D$6 &lt;&gt; "Yes", "Required", "Unused"), IF(ISBLANK(C11), "Missing Source ID", IF(INDEX(Sources!$B$19:$B$1002, MATCH(C11, Sources!$C$19:$C$1002, 0))="Unused", "Source does not exist", IF(ISBLANK(D11), "Missing Post ID", IF(INDEX(Posts!$B$25:$B$1008, MATCH(D11, Posts!$D$25:$D$1008, 0))="Unused", "Post does not exist", "Valid"))))))</f>
        <v>Unused</v>
      </c>
      <c r="C11" s="359" t="s">
        <v>130</v>
      </c>
      <c r="D11" s="360" t="s">
        <v>1209</v>
      </c>
      <c r="I11" s="149"/>
    </row>
    <row r="12">
      <c r="B12" s="356" t="str">
        <f t="array" ref="B12">IF(OR(NOT($X$3="Pre-Defined"), AND($D$6 &lt;&gt; "Yes", ROW(B12) - ROW($B$10) &gt;= General!$D$7)), "Unused", IF(CONCATENATE(C12:D12)="", IF($D$6 &lt;&gt; "Yes", "Required", "Unused"), IF(ISBLANK(C12), "Missing Source ID", IF(INDEX(Sources!$B$19:$B$1002, MATCH(C12, Sources!$C$19:$C$1002, 0))="Unused", "Source does not exist", IF(ISBLANK(D12), "Missing Post ID", IF(INDEX(Posts!$B$25:$B$1008, MATCH(D12, Posts!$D$25:$D$1008, 0))="Unused", "Post does not exist", "Valid"))))))</f>
        <v>Unused</v>
      </c>
      <c r="C12" s="357" t="s">
        <v>167</v>
      </c>
      <c r="D12" s="358" t="s">
        <v>1203</v>
      </c>
      <c r="K12" s="208" t="s">
        <v>1570</v>
      </c>
    </row>
    <row r="13">
      <c r="B13" s="356" t="str">
        <f t="array" ref="B13">IF(OR(NOT($X$3="Pre-Defined"), AND($D$6 &lt;&gt; "Yes", ROW(B13) - ROW($B$10) &gt;= General!$D$7)), "Unused", IF(CONCATENATE(C13:D13)="", IF($D$6 &lt;&gt; "Yes", "Required", "Unused"), IF(ISBLANK(C13), "Missing Source ID", IF(INDEX(Sources!$B$19:$B$1002, MATCH(C13, Sources!$C$19:$C$1002, 0))="Unused", "Source does not exist", IF(ISBLANK(D13), "Missing Post ID", IF(INDEX(Posts!$B$25:$B$1008, MATCH(D13, Posts!$D$25:$D$1008, 0))="Unused", "Post does not exist", "Valid"))))))</f>
        <v>Unused</v>
      </c>
      <c r="C13" s="359"/>
      <c r="D13" s="360"/>
    </row>
    <row r="14">
      <c r="B14" s="356" t="str">
        <f t="array" ref="B14">IF(OR(NOT($X$3="Pre-Defined"), AND($D$6 &lt;&gt; "Yes", ROW(B14) - ROW($B$10) &gt;= General!$D$7)), "Unused", IF(CONCATENATE(C14:D14)="", IF($D$6 &lt;&gt; "Yes", "Required", "Unused"), IF(ISBLANK(C14), "Missing Source ID", IF(INDEX(Sources!$B$19:$B$1002, MATCH(C14, Sources!$C$19:$C$1002, 0))="Unused", "Source does not exist", IF(ISBLANK(D14), "Missing Post ID", IF(INDEX(Posts!$B$25:$B$1008, MATCH(D14, Posts!$D$25:$D$1008, 0))="Unused", "Post does not exist", "Valid"))))))</f>
        <v>Unused</v>
      </c>
      <c r="C14" s="357"/>
      <c r="D14" s="358"/>
    </row>
    <row r="15">
      <c r="B15" s="356" t="str">
        <f t="array" ref="B15">IF(OR(NOT($X$3="Pre-Defined"), AND($D$6 &lt;&gt; "Yes", ROW(B15) - ROW($B$10) &gt;= General!$D$7)), "Unused", IF(CONCATENATE(C15:D15)="", IF($D$6 &lt;&gt; "Yes", "Required", "Unused"), IF(ISBLANK(C15), "Missing Source ID", IF(INDEX(Sources!$B$19:$B$1002, MATCH(C15, Sources!$C$19:$C$1002, 0))="Unused", "Source does not exist", IF(ISBLANK(D15), "Missing Post ID", IF(INDEX(Posts!$B$25:$B$1008, MATCH(D15, Posts!$D$25:$D$1008, 0))="Unused", "Post does not exist", "Valid"))))))</f>
        <v>Unused</v>
      </c>
      <c r="C15" s="359"/>
      <c r="D15" s="360"/>
    </row>
    <row r="16">
      <c r="B16" s="356" t="str">
        <f t="array" ref="B16">IF(OR(NOT($X$3="Pre-Defined"), AND($D$6 &lt;&gt; "Yes", ROW(B16) - ROW($B$10) &gt;= General!$D$7)), "Unused", IF(CONCATENATE(C16:D16)="", IF($D$6 &lt;&gt; "Yes", "Required", "Unused"), IF(ISBLANK(C16), "Missing Source ID", IF(INDEX(Sources!$B$19:$B$1002, MATCH(C16, Sources!$C$19:$C$1002, 0))="Unused", "Source does not exist", IF(ISBLANK(D16), "Missing Post ID", IF(INDEX(Posts!$B$25:$B$1008, MATCH(D16, Posts!$D$25:$D$1008, 0))="Unused", "Post does not exist", "Valid"))))))</f>
        <v>Unused</v>
      </c>
      <c r="C16" s="357"/>
      <c r="D16" s="358"/>
    </row>
    <row r="17">
      <c r="B17" s="356" t="str">
        <f t="array" ref="B17">IF(OR(NOT($X$3="Pre-Defined"), AND($D$6 &lt;&gt; "Yes", ROW(B17) - ROW($B$10) &gt;= General!$D$7)), "Unused", IF(CONCATENATE(C17:D17)="", IF($D$6 &lt;&gt; "Yes", "Required", "Unused"), IF(ISBLANK(C17), "Missing Source ID", IF(INDEX(Sources!$B$19:$B$1002, MATCH(C17, Sources!$C$19:$C$1002, 0))="Unused", "Source does not exist", IF(ISBLANK(D17), "Missing Post ID", IF(INDEX(Posts!$B$25:$B$1008, MATCH(D17, Posts!$D$25:$D$1008, 0))="Unused", "Post does not exist", "Valid"))))))</f>
        <v>Unused</v>
      </c>
      <c r="C17" s="359"/>
      <c r="D17" s="360"/>
    </row>
    <row r="18">
      <c r="B18" s="356" t="str">
        <f t="array" ref="B18">IF(OR(NOT($X$3="Pre-Defined"), AND($D$6 &lt;&gt; "Yes", ROW(B18) - ROW($B$10) &gt;= General!$D$7)), "Unused", IF(CONCATENATE(C18:D18)="", IF($D$6 &lt;&gt; "Yes", "Required", "Unused"), IF(ISBLANK(C18), "Missing Source ID", IF(INDEX(Sources!$B$19:$B$1002, MATCH(C18, Sources!$C$19:$C$1002, 0))="Unused", "Source does not exist", IF(ISBLANK(D18), "Missing Post ID", IF(INDEX(Posts!$B$25:$B$1008, MATCH(D18, Posts!$D$25:$D$1008, 0))="Unused", "Post does not exist", "Valid"))))))</f>
        <v>Unused</v>
      </c>
      <c r="C18" s="357"/>
      <c r="D18" s="358"/>
    </row>
    <row r="19">
      <c r="B19" s="356" t="str">
        <f t="array" ref="B19">IF(OR(NOT($X$3="Pre-Defined"), AND(D12 &lt;&gt; "Yes", ROW(B19) - ROW($B$10) &gt;= General!$D$7)), "Unused", IF(CONCATENATE(C19:D19)="", "Required", IF(ISBLANK(C19), "Missing Source ID", IF(INDEX(Sources!$B$19:$B$1002, MATCH(C19, Sources!$C$19:$C$1002, 0))="Unused", "Source does not exist", IF(ISBLANK(D19), "Missing Post ID", IF(INDEX(Posts!$B$25:$B$1008, MATCH(D19, Posts!$D$25:$D$1008, 0))="Unused", "Post does not exist", "Valid"))))))</f>
        <v>Unused</v>
      </c>
      <c r="C19" s="359"/>
      <c r="D19" s="360"/>
    </row>
    <row r="20">
      <c r="B20" s="356" t="str">
        <f t="array" ref="B20">IF(OR(NOT($X$3="Pre-Defined"), AND(D13 &lt;&gt; "Yes", ROW(B20) - ROW($B$10) &gt;= General!$D$7)), "Unused", IF(CONCATENATE(C20:D20)="", "Required", IF(ISBLANK(C20), "Missing Source ID", IF(INDEX(Sources!$B$19:$B$1002, MATCH(C20, Sources!$C$19:$C$1002, 0))="Unused", "Source does not exist", IF(ISBLANK(D20), "Missing Post ID", IF(INDEX(Posts!$B$25:$B$1008, MATCH(D20, Posts!$D$25:$D$1008, 0))="Unused", "Post does not exist", "Valid"))))))</f>
        <v>Unused</v>
      </c>
      <c r="C20" s="357"/>
      <c r="D20" s="358"/>
    </row>
    <row r="21">
      <c r="B21" s="356" t="str">
        <f t="array" ref="B21">IF(OR(NOT($X$3="Pre-Defined"), AND(D14 &lt;&gt; "Yes", ROW(B21) - ROW($B$10) &gt;= General!$D$7)), "Unused", IF(CONCATENATE(C21:D21)="", "Required", IF(ISBLANK(C21), "Missing Source ID", IF(INDEX(Sources!$B$19:$B$1002, MATCH(C21, Sources!$C$19:$C$1002, 0))="Unused", "Source does not exist", IF(ISBLANK(D21), "Missing Post ID", IF(INDEX(Posts!$B$25:$B$1008, MATCH(D21, Posts!$D$25:$D$1008, 0))="Unused", "Post does not exist", "Valid"))))))</f>
        <v>Unused</v>
      </c>
      <c r="C21" s="359"/>
      <c r="D21" s="360"/>
    </row>
    <row r="22" ht="15.75" customHeight="1">
      <c r="B22" s="356" t="str">
        <f t="array" ref="B22">IF(OR(NOT($X$3="Pre-Defined"), AND(D15 &lt;&gt; "Yes", ROW(B22) - ROW($B$10) &gt;= General!$D$7)), "Unused", IF(CONCATENATE(C22:D22)="", "Required", IF(ISBLANK(C22), "Missing Source ID", IF(INDEX(Sources!$B$19:$B$1002, MATCH(C22, Sources!$C$19:$C$1002, 0))="Unused", "Source does not exist", IF(ISBLANK(D22), "Missing Post ID", IF(INDEX(Posts!$B$25:$B$1008, MATCH(D22, Posts!$D$25:$D$1008, 0))="Unused", "Post does not exist", "Valid"))))))</f>
        <v>Unused</v>
      </c>
      <c r="C22" s="357"/>
      <c r="D22" s="358"/>
    </row>
    <row r="23" ht="15.75" customHeight="1">
      <c r="B23" s="356" t="str">
        <f t="array" ref="B23">IF(OR(NOT($X$3="Pre-Defined"), AND(D16 &lt;&gt; "Yes", ROW(B23) - ROW($B$10) &gt;= General!$D$7)), "Unused", IF(CONCATENATE(C23:D23)="", "Required", IF(ISBLANK(C23), "Missing Source ID", IF(INDEX(Sources!$B$19:$B$1002, MATCH(C23, Sources!$C$19:$C$1002, 0))="Unused", "Source does not exist", IF(ISBLANK(D23), "Missing Post ID", IF(INDEX(Posts!$B$25:$B$1008, MATCH(D23, Posts!$D$25:$D$1008, 0))="Unused", "Post does not exist", "Valid"))))))</f>
        <v>Unused</v>
      </c>
      <c r="C23" s="359"/>
      <c r="D23" s="360"/>
    </row>
    <row r="24" ht="15.75" customHeight="1">
      <c r="B24" s="356" t="str">
        <f t="array" ref="B24">IF(OR(NOT($X$3="Pre-Defined"), AND(D17 &lt;&gt; "Yes", ROW(B24) - ROW($B$10) &gt;= General!$D$7)), "Unused", IF(CONCATENATE(C24:D24)="", "Required", IF(ISBLANK(C24), "Missing Source ID", IF(INDEX(Sources!$B$19:$B$1002, MATCH(C24, Sources!$C$19:$C$1002, 0))="Unused", "Source does not exist", IF(ISBLANK(D24), "Missing Post ID", IF(INDEX(Posts!$B$25:$B$1008, MATCH(D24, Posts!$D$25:$D$1008, 0))="Unused", "Post does not exist", "Valid"))))))</f>
        <v>Unused</v>
      </c>
      <c r="C24" s="357"/>
      <c r="D24" s="358"/>
    </row>
    <row r="25" ht="15.75" customHeight="1">
      <c r="B25" s="356" t="str">
        <f t="array" ref="B25">IF(OR(NOT($X$3="Pre-Defined"), AND(D18 &lt;&gt; "Yes", ROW(B25) - ROW($B$10) &gt;= General!$D$7)), "Unused", IF(CONCATENATE(C25:D25)="", "Required", IF(ISBLANK(C25), "Missing Source ID", IF(INDEX(Sources!$B$19:$B$1002, MATCH(C25, Sources!$C$19:$C$1002, 0))="Unused", "Source does not exist", IF(ISBLANK(D25), "Missing Post ID", IF(INDEX(Posts!$B$25:$B$1008, MATCH(D25, Posts!$D$25:$D$1008, 0))="Unused", "Post does not exist", "Valid"))))))</f>
        <v>Unused</v>
      </c>
      <c r="C25" s="359"/>
      <c r="D25" s="360"/>
    </row>
    <row r="26" ht="15.75" customHeight="1">
      <c r="B26" s="356" t="str">
        <f t="array" ref="B26">IF(OR(NOT($X$3="Pre-Defined"), AND(D19 &lt;&gt; "Yes", ROW(B26) - ROW($B$10) &gt;= General!$D$7)), "Unused", IF(CONCATENATE(C26:D26)="", "Required", IF(ISBLANK(C26), "Missing Source ID", IF(INDEX(Sources!$B$19:$B$1002, MATCH(C26, Sources!$C$19:$C$1002, 0))="Unused", "Source does not exist", IF(ISBLANK(D26), "Missing Post ID", IF(INDEX(Posts!$B$25:$B$1008, MATCH(D26, Posts!$D$25:$D$1008, 0))="Unused", "Post does not exist", "Valid"))))))</f>
        <v>Unused</v>
      </c>
      <c r="C26" s="357"/>
      <c r="D26" s="358"/>
    </row>
    <row r="27" ht="15.75" customHeight="1">
      <c r="B27" s="356" t="str">
        <f t="array" ref="B27">IF(OR(NOT($X$3="Pre-Defined"), AND(D20 &lt;&gt; "Yes", ROW(B27) - ROW($B$10) &gt;= General!$D$7)), "Unused", IF(CONCATENATE(C27:D27)="", "Required", IF(ISBLANK(C27), "Missing Source ID", IF(INDEX(Sources!$B$19:$B$1002, MATCH(C27, Sources!$C$19:$C$1002, 0))="Unused", "Source does not exist", IF(ISBLANK(D27), "Missing Post ID", IF(INDEX(Posts!$B$25:$B$1008, MATCH(D27, Posts!$D$25:$D$1008, 0))="Unused", "Post does not exist", "Valid"))))))</f>
        <v>Unused</v>
      </c>
      <c r="C27" s="359"/>
      <c r="D27" s="360"/>
    </row>
    <row r="28" ht="15.75" customHeight="1">
      <c r="B28" s="356" t="str">
        <f t="array" ref="B28">IF(OR(NOT($X$3="Pre-Defined"), AND(D21 &lt;&gt; "Yes", ROW(B28) - ROW($B$10) &gt;= General!$D$7)), "Unused", IF(CONCATENATE(C28:D28)="", "Required", IF(ISBLANK(C28), "Missing Source ID", IF(INDEX(Sources!$B$19:$B$1002, MATCH(C28, Sources!$C$19:$C$1002, 0))="Unused", "Source does not exist", IF(ISBLANK(D28), "Missing Post ID", IF(INDEX(Posts!$B$25:$B$1008, MATCH(D28, Posts!$D$25:$D$1008, 0))="Unused", "Post does not exist", "Valid"))))))</f>
        <v>Unused</v>
      </c>
      <c r="C28" s="357"/>
      <c r="D28" s="358"/>
    </row>
    <row r="29" ht="15.75" customHeight="1">
      <c r="B29" s="356" t="str">
        <f t="array" ref="B29">IF(OR(NOT($X$3="Pre-Defined"), AND(D22 &lt;&gt; "Yes", ROW(B29) - ROW($B$10) &gt;= General!$D$7)), "Unused", IF(CONCATENATE(C29:D29)="", "Required", IF(ISBLANK(C29), "Missing Source ID", IF(INDEX(Sources!$B$19:$B$1002, MATCH(C29, Sources!$C$19:$C$1002, 0))="Unused", "Source does not exist", IF(ISBLANK(D29), "Missing Post ID", IF(INDEX(Posts!$B$25:$B$1008, MATCH(D29, Posts!$D$25:$D$1008, 0))="Unused", "Post does not exist", "Valid"))))))</f>
        <v>Unused</v>
      </c>
      <c r="C29" s="359"/>
      <c r="D29" s="360"/>
    </row>
    <row r="30" ht="15.75" customHeight="1">
      <c r="B30" s="356" t="str">
        <f t="array" ref="B30">IF(OR(NOT($X$3="Pre-Defined"), AND(D23 &lt;&gt; "Yes", ROW(B30) - ROW($B$10) &gt;= General!$D$7)), "Unused", IF(CONCATENATE(C30:D30)="", "Required", IF(ISBLANK(C30), "Missing Source ID", IF(INDEX(Sources!$B$19:$B$1002, MATCH(C30, Sources!$C$19:$C$1002, 0))="Unused", "Source does not exist", IF(ISBLANK(D30), "Missing Post ID", IF(INDEX(Posts!$B$25:$B$1008, MATCH(D30, Posts!$D$25:$D$1008, 0))="Unused", "Post does not exist", "Valid"))))))</f>
        <v>Unused</v>
      </c>
      <c r="C30" s="357"/>
      <c r="D30" s="358"/>
    </row>
    <row r="31" ht="15.75" customHeight="1">
      <c r="B31" s="356" t="str">
        <f t="array" ref="B31">IF(OR(NOT($X$3="Pre-Defined"), AND(D24 &lt;&gt; "Yes", ROW(B31) - ROW($B$10) &gt;= General!$D$7)), "Unused", IF(CONCATENATE(C31:D31)="", "Required", IF(ISBLANK(C31), "Missing Source ID", IF(INDEX(Sources!$B$19:$B$1002, MATCH(C31, Sources!$C$19:$C$1002, 0))="Unused", "Source does not exist", IF(ISBLANK(D31), "Missing Post ID", IF(INDEX(Posts!$B$25:$B$1008, MATCH(D31, Posts!$D$25:$D$1008, 0))="Unused", "Post does not exist", "Valid"))))))</f>
        <v>Unused</v>
      </c>
      <c r="C31" s="359"/>
      <c r="D31" s="360"/>
    </row>
    <row r="32" ht="15.75" customHeight="1">
      <c r="B32" s="356" t="str">
        <f t="array" ref="B32">IF(OR(NOT($X$3="Pre-Defined"), AND(D25 &lt;&gt; "Yes", ROW(B32) - ROW($B$10) &gt;= General!$D$7)), "Unused", IF(CONCATENATE(C32:D32)="", "Required", IF(ISBLANK(C32), "Missing Source ID", IF(INDEX(Sources!$B$19:$B$1002, MATCH(C32, Sources!$C$19:$C$1002, 0))="Unused", "Source does not exist", IF(ISBLANK(D32), "Missing Post ID", IF(INDEX(Posts!$B$25:$B$1008, MATCH(D32, Posts!$D$25:$D$1008, 0))="Unused", "Post does not exist", "Valid"))))))</f>
        <v>Unused</v>
      </c>
      <c r="C32" s="357"/>
      <c r="D32" s="358"/>
    </row>
    <row r="33" ht="15.75" customHeight="1">
      <c r="B33" s="356" t="str">
        <f t="array" ref="B33">IF(OR(NOT($X$3="Pre-Defined"), AND(D26 &lt;&gt; "Yes", ROW(B33) - ROW($B$10) &gt;= General!$D$7)), "Unused", IF(CONCATENATE(C33:D33)="", "Required", IF(ISBLANK(C33), "Missing Source ID", IF(INDEX(Sources!$B$19:$B$1002, MATCH(C33, Sources!$C$19:$C$1002, 0))="Unused", "Source does not exist", IF(ISBLANK(D33), "Missing Post ID", IF(INDEX(Posts!$B$25:$B$1008, MATCH(D33, Posts!$D$25:$D$1008, 0))="Unused", "Post does not exist", "Valid"))))))</f>
        <v>Unused</v>
      </c>
      <c r="C33" s="359"/>
      <c r="D33" s="360"/>
    </row>
    <row r="34" ht="15.75" customHeight="1">
      <c r="B34" s="356" t="str">
        <f t="array" ref="B34">IF(OR(NOT($X$3="Pre-Defined"), AND(D27 &lt;&gt; "Yes", ROW(B34) - ROW($B$10) &gt;= General!$D$7)), "Unused", IF(CONCATENATE(C34:D34)="", "Required", IF(ISBLANK(C34), "Missing Source ID", IF(INDEX(Sources!$B$19:$B$1002, MATCH(C34, Sources!$C$19:$C$1002, 0))="Unused", "Source does not exist", IF(ISBLANK(D34), "Missing Post ID", IF(INDEX(Posts!$B$25:$B$1008, MATCH(D34, Posts!$D$25:$D$1008, 0))="Unused", "Post does not exist", "Valid"))))))</f>
        <v>Unused</v>
      </c>
      <c r="C34" s="357"/>
      <c r="D34" s="358"/>
    </row>
    <row r="35" ht="15.75" customHeight="1">
      <c r="B35" s="356" t="str">
        <f t="array" ref="B35">IF(OR(NOT($X$3="Pre-Defined"), AND(D28 &lt;&gt; "Yes", ROW(B35) - ROW($B$10) &gt;= General!$D$7)), "Unused", IF(CONCATENATE(C35:D35)="", "Required", IF(ISBLANK(C35), "Missing Source ID", IF(INDEX(Sources!$B$19:$B$1002, MATCH(C35, Sources!$C$19:$C$1002, 0))="Unused", "Source does not exist", IF(ISBLANK(D35), "Missing Post ID", IF(INDEX(Posts!$B$25:$B$1008, MATCH(D35, Posts!$D$25:$D$1008, 0))="Unused", "Post does not exist", "Valid"))))))</f>
        <v>Unused</v>
      </c>
      <c r="C35" s="359"/>
      <c r="D35" s="360"/>
    </row>
    <row r="36" ht="15.75" customHeight="1">
      <c r="B36" s="356" t="str">
        <f t="array" ref="B36">IF(OR(NOT($X$3="Pre-Defined"), AND(D29 &lt;&gt; "Yes", ROW(B36) - ROW($B$10) &gt;= General!$D$7)), "Unused", IF(CONCATENATE(C36:D36)="", "Required", IF(ISBLANK(C36), "Missing Source ID", IF(INDEX(Sources!$B$19:$B$1002, MATCH(C36, Sources!$C$19:$C$1002, 0))="Unused", "Source does not exist", IF(ISBLANK(D36), "Missing Post ID", IF(INDEX(Posts!$B$25:$B$1008, MATCH(D36, Posts!$D$25:$D$1008, 0))="Unused", "Post does not exist", "Valid"))))))</f>
        <v>Unused</v>
      </c>
      <c r="C36" s="357"/>
      <c r="D36" s="358"/>
    </row>
    <row r="37" ht="15.75" customHeight="1">
      <c r="B37" s="356" t="str">
        <f t="array" ref="B37">IF(OR(NOT($X$3="Pre-Defined"), AND(D30 &lt;&gt; "Yes", ROW(B37) - ROW($B$10) &gt;= General!$D$7)), "Unused", IF(CONCATENATE(C37:D37)="", "Required", IF(ISBLANK(C37), "Missing Source ID", IF(INDEX(Sources!$B$19:$B$1002, MATCH(C37, Sources!$C$19:$C$1002, 0))="Unused", "Source does not exist", IF(ISBLANK(D37), "Missing Post ID", IF(INDEX(Posts!$B$25:$B$1008, MATCH(D37, Posts!$D$25:$D$1008, 0))="Unused", "Post does not exist", "Valid"))))))</f>
        <v>Unused</v>
      </c>
      <c r="C37" s="359"/>
      <c r="D37" s="360"/>
    </row>
    <row r="38" ht="15.75" customHeight="1">
      <c r="B38" s="356" t="str">
        <f t="array" ref="B38">IF(OR(NOT($X$3="Pre-Defined"), AND(D31 &lt;&gt; "Yes", ROW(B38) - ROW($B$10) &gt;= General!$D$7)), "Unused", IF(CONCATENATE(C38:D38)="", "Required", IF(ISBLANK(C38), "Missing Source ID", IF(INDEX(Sources!$B$19:$B$1002, MATCH(C38, Sources!$C$19:$C$1002, 0))="Unused", "Source does not exist", IF(ISBLANK(D38), "Missing Post ID", IF(INDEX(Posts!$B$25:$B$1008, MATCH(D38, Posts!$D$25:$D$1008, 0))="Unused", "Post does not exist", "Valid"))))))</f>
        <v>Unused</v>
      </c>
      <c r="C38" s="357"/>
      <c r="D38" s="358"/>
    </row>
    <row r="39" ht="15.75" customHeight="1">
      <c r="B39" s="356" t="str">
        <f t="array" ref="B39">IF(OR(NOT($X$3="Pre-Defined"), AND(D32 &lt;&gt; "Yes", ROW(B39) - ROW($B$10) &gt;= General!$D$7)), "Unused", IF(CONCATENATE(C39:D39)="", "Required", IF(ISBLANK(C39), "Missing Source ID", IF(INDEX(Sources!$B$19:$B$1002, MATCH(C39, Sources!$C$19:$C$1002, 0))="Unused", "Source does not exist", IF(ISBLANK(D39), "Missing Post ID", IF(INDEX(Posts!$B$25:$B$1008, MATCH(D39, Posts!$D$25:$D$1008, 0))="Unused", "Post does not exist", "Valid"))))))</f>
        <v>Unused</v>
      </c>
      <c r="C39" s="359"/>
      <c r="D39" s="360"/>
    </row>
    <row r="40" ht="15.75" customHeight="1">
      <c r="B40" s="356" t="str">
        <f t="array" ref="B40">IF(OR(NOT($X$3="Pre-Defined"), AND(D33 &lt;&gt; "Yes", ROW(B40) - ROW($B$10) &gt;= General!$D$7)), "Unused", IF(CONCATENATE(C40:D40)="", "Required", IF(ISBLANK(C40), "Missing Source ID", IF(INDEX(Sources!$B$19:$B$1002, MATCH(C40, Sources!$C$19:$C$1002, 0))="Unused", "Source does not exist", IF(ISBLANK(D40), "Missing Post ID", IF(INDEX(Posts!$B$25:$B$1008, MATCH(D40, Posts!$D$25:$D$1008, 0))="Unused", "Post does not exist", "Valid"))))))</f>
        <v>Unused</v>
      </c>
      <c r="C40" s="357"/>
      <c r="D40" s="358"/>
    </row>
    <row r="41" ht="15.75" customHeight="1">
      <c r="B41" s="356" t="str">
        <f t="array" ref="B41">IF(OR(NOT($X$3="Pre-Defined"), AND(D34 &lt;&gt; "Yes", ROW(B41) - ROW($B$10) &gt;= General!$D$7)), "Unused", IF(CONCATENATE(C41:D41)="", "Required", IF(ISBLANK(C41), "Missing Source ID", IF(INDEX(Sources!$B$19:$B$1002, MATCH(C41, Sources!$C$19:$C$1002, 0))="Unused", "Source does not exist", IF(ISBLANK(D41), "Missing Post ID", IF(INDEX(Posts!$B$25:$B$1008, MATCH(D41, Posts!$D$25:$D$1008, 0))="Unused", "Post does not exist", "Valid"))))))</f>
        <v>Unused</v>
      </c>
      <c r="C41" s="359"/>
      <c r="D41" s="360"/>
    </row>
    <row r="42" ht="15.75" customHeight="1">
      <c r="B42" s="356" t="str">
        <f t="array" ref="B42">IF(OR(NOT($X$3="Pre-Defined"), AND(D35 &lt;&gt; "Yes", ROW(B42) - ROW($B$10) &gt;= General!$D$7)), "Unused", IF(CONCATENATE(C42:D42)="", "Required", IF(ISBLANK(C42), "Missing Source ID", IF(INDEX(Sources!$B$19:$B$1002, MATCH(C42, Sources!$C$19:$C$1002, 0))="Unused", "Source does not exist", IF(ISBLANK(D42), "Missing Post ID", IF(INDEX(Posts!$B$25:$B$1008, MATCH(D42, Posts!$D$25:$D$1008, 0))="Unused", "Post does not exist", "Valid"))))))</f>
        <v>Unused</v>
      </c>
      <c r="C42" s="357"/>
      <c r="D42" s="358"/>
    </row>
    <row r="43" ht="15.75" customHeight="1">
      <c r="B43" s="356" t="str">
        <f t="array" ref="B43">IF(OR(NOT($X$3="Pre-Defined"), AND(D36 &lt;&gt; "Yes", ROW(B43) - ROW($B$10) &gt;= General!$D$7)), "Unused", IF(CONCATENATE(C43:D43)="", "Required", IF(ISBLANK(C43), "Missing Source ID", IF(INDEX(Sources!$B$19:$B$1002, MATCH(C43, Sources!$C$19:$C$1002, 0))="Unused", "Source does not exist", IF(ISBLANK(D43), "Missing Post ID", IF(INDEX(Posts!$B$25:$B$1008, MATCH(D43, Posts!$D$25:$D$1008, 0))="Unused", "Post does not exist", "Valid"))))))</f>
        <v>Unused</v>
      </c>
      <c r="C43" s="359"/>
      <c r="D43" s="360"/>
    </row>
    <row r="44" ht="15.75" customHeight="1">
      <c r="B44" s="356" t="str">
        <f t="array" ref="B44">IF(OR(NOT($X$3="Pre-Defined"), AND(D37 &lt;&gt; "Yes", ROW(B44) - ROW($B$10) &gt;= General!$D$7)), "Unused", IF(CONCATENATE(C44:D44)="", "Required", IF(ISBLANK(C44), "Missing Source ID", IF(INDEX(Sources!$B$19:$B$1002, MATCH(C44, Sources!$C$19:$C$1002, 0))="Unused", "Source does not exist", IF(ISBLANK(D44), "Missing Post ID", IF(INDEX(Posts!$B$25:$B$1008, MATCH(D44, Posts!$D$25:$D$1008, 0))="Unused", "Post does not exist", "Valid"))))))</f>
        <v>Unused</v>
      </c>
      <c r="C44" s="357"/>
      <c r="D44" s="358"/>
    </row>
    <row r="45" ht="15.75" customHeight="1">
      <c r="B45" s="356" t="str">
        <f t="array" ref="B45">IF(OR(NOT($X$3="Pre-Defined"), AND(D38 &lt;&gt; "Yes", ROW(B45) - ROW($B$10) &gt;= General!$D$7)), "Unused", IF(CONCATENATE(C45:D45)="", "Required", IF(ISBLANK(C45), "Missing Source ID", IF(INDEX(Sources!$B$19:$B$1002, MATCH(C45, Sources!$C$19:$C$1002, 0))="Unused", "Source does not exist", IF(ISBLANK(D45), "Missing Post ID", IF(INDEX(Posts!$B$25:$B$1008, MATCH(D45, Posts!$D$25:$D$1008, 0))="Unused", "Post does not exist", "Valid"))))))</f>
        <v>Unused</v>
      </c>
      <c r="C45" s="359"/>
      <c r="D45" s="360"/>
    </row>
    <row r="46" ht="15.75" customHeight="1">
      <c r="B46" s="356" t="str">
        <f t="array" ref="B46">IF(OR(NOT($X$3="Pre-Defined"), AND(D39 &lt;&gt; "Yes", ROW(B46) - ROW($B$10) &gt;= General!$D$7)), "Unused", IF(CONCATENATE(C46:D46)="", "Required", IF(ISBLANK(C46), "Missing Source ID", IF(INDEX(Sources!$B$19:$B$1002, MATCH(C46, Sources!$C$19:$C$1002, 0))="Unused", "Source does not exist", IF(ISBLANK(D46), "Missing Post ID", IF(INDEX(Posts!$B$25:$B$1008, MATCH(D46, Posts!$D$25:$D$1008, 0))="Unused", "Post does not exist", "Valid"))))))</f>
        <v>Unused</v>
      </c>
      <c r="C46" s="357"/>
      <c r="D46" s="358"/>
    </row>
    <row r="47" ht="15.75" customHeight="1">
      <c r="B47" s="356" t="str">
        <f t="array" ref="B47">IF(OR(NOT($X$3="Pre-Defined"), AND(D40 &lt;&gt; "Yes", ROW(B47) - ROW($B$10) &gt;= General!$D$7)), "Unused", IF(CONCATENATE(C47:D47)="", "Required", IF(ISBLANK(C47), "Missing Source ID", IF(INDEX(Sources!$B$19:$B$1002, MATCH(C47, Sources!$C$19:$C$1002, 0))="Unused", "Source does not exist", IF(ISBLANK(D47), "Missing Post ID", IF(INDEX(Posts!$B$25:$B$1008, MATCH(D47, Posts!$D$25:$D$1008, 0))="Unused", "Post does not exist", "Valid"))))))</f>
        <v>Unused</v>
      </c>
      <c r="C47" s="359"/>
      <c r="D47" s="360"/>
    </row>
    <row r="48" ht="15.75" customHeight="1">
      <c r="B48" s="356" t="str">
        <f t="array" ref="B48">IF(OR(NOT($X$3="Pre-Defined"), AND(D41 &lt;&gt; "Yes", ROW(B48) - ROW($B$10) &gt;= General!$D$7)), "Unused", IF(CONCATENATE(C48:D48)="", "Required", IF(ISBLANK(C48), "Missing Source ID", IF(INDEX(Sources!$B$19:$B$1002, MATCH(C48, Sources!$C$19:$C$1002, 0))="Unused", "Source does not exist", IF(ISBLANK(D48), "Missing Post ID", IF(INDEX(Posts!$B$25:$B$1008, MATCH(D48, Posts!$D$25:$D$1008, 0))="Unused", "Post does not exist", "Valid"))))))</f>
        <v>Unused</v>
      </c>
      <c r="C48" s="357"/>
      <c r="D48" s="358"/>
    </row>
    <row r="49" ht="15.75" customHeight="1">
      <c r="B49" s="356" t="str">
        <f t="array" ref="B49">IF(OR(NOT($X$3="Pre-Defined"), AND(D42 &lt;&gt; "Yes", ROW(B49) - ROW($B$10) &gt;= General!$D$7)), "Unused", IF(CONCATENATE(C49:D49)="", "Required", IF(ISBLANK(C49), "Missing Source ID", IF(INDEX(Sources!$B$19:$B$1002, MATCH(C49, Sources!$C$19:$C$1002, 0))="Unused", "Source does not exist", IF(ISBLANK(D49), "Missing Post ID", IF(INDEX(Posts!$B$25:$B$1008, MATCH(D49, Posts!$D$25:$D$1008, 0))="Unused", "Post does not exist", "Valid"))))))</f>
        <v>Unused</v>
      </c>
      <c r="C49" s="359"/>
      <c r="D49" s="360"/>
    </row>
    <row r="50" ht="15.75" customHeight="1">
      <c r="B50" s="356" t="str">
        <f t="array" ref="B50">IF(OR(NOT($X$3="Pre-Defined"), AND(D43 &lt;&gt; "Yes", ROW(B50) - ROW($B$10) &gt;= General!$D$7)), "Unused", IF(CONCATENATE(C50:D50)="", "Required", IF(ISBLANK(C50), "Missing Source ID", IF(INDEX(Sources!$B$19:$B$1002, MATCH(C50, Sources!$C$19:$C$1002, 0))="Unused", "Source does not exist", IF(ISBLANK(D50), "Missing Post ID", IF(INDEX(Posts!$B$25:$B$1008, MATCH(D50, Posts!$D$25:$D$1008, 0))="Unused", "Post does not exist", "Valid"))))))</f>
        <v>Unused</v>
      </c>
      <c r="C50" s="357"/>
      <c r="D50" s="358"/>
    </row>
    <row r="51" ht="15.75" customHeight="1">
      <c r="B51" s="356" t="str">
        <f t="array" ref="B51">IF(OR(NOT($X$3="Pre-Defined"), AND(D44 &lt;&gt; "Yes", ROW(B51) - ROW($B$10) &gt;= General!$D$7)), "Unused", IF(CONCATENATE(C51:D51)="", "Required", IF(ISBLANK(C51), "Missing Source ID", IF(INDEX(Sources!$B$19:$B$1002, MATCH(C51, Sources!$C$19:$C$1002, 0))="Unused", "Source does not exist", IF(ISBLANK(D51), "Missing Post ID", IF(INDEX(Posts!$B$25:$B$1008, MATCH(D51, Posts!$D$25:$D$1008, 0))="Unused", "Post does not exist", "Valid"))))))</f>
        <v>Unused</v>
      </c>
      <c r="C51" s="359"/>
      <c r="D51" s="360"/>
    </row>
    <row r="52" ht="15.75" customHeight="1">
      <c r="B52" s="356" t="str">
        <f t="array" ref="B52">IF(OR(NOT($X$3="Pre-Defined"), AND(D45 &lt;&gt; "Yes", ROW(B52) - ROW($B$10) &gt;= General!$D$7)), "Unused", IF(CONCATENATE(C52:D52)="", "Required", IF(ISBLANK(C52), "Missing Source ID", IF(INDEX(Sources!$B$19:$B$1002, MATCH(C52, Sources!$C$19:$C$1002, 0))="Unused", "Source does not exist", IF(ISBLANK(D52), "Missing Post ID", IF(INDEX(Posts!$B$25:$B$1008, MATCH(D52, Posts!$D$25:$D$1008, 0))="Unused", "Post does not exist", "Valid"))))))</f>
        <v>Unused</v>
      </c>
      <c r="C52" s="357"/>
      <c r="D52" s="358"/>
    </row>
    <row r="53" ht="15.75" customHeight="1">
      <c r="B53" s="356" t="str">
        <f t="array" ref="B53">IF(OR(NOT($X$3="Pre-Defined"), AND(D46 &lt;&gt; "Yes", ROW(B53) - ROW($B$10) &gt;= General!$D$7)), "Unused", IF(CONCATENATE(C53:D53)="", "Required", IF(ISBLANK(C53), "Missing Source ID", IF(INDEX(Sources!$B$19:$B$1002, MATCH(C53, Sources!$C$19:$C$1002, 0))="Unused", "Source does not exist", IF(ISBLANK(D53), "Missing Post ID", IF(INDEX(Posts!$B$25:$B$1008, MATCH(D53, Posts!$D$25:$D$1008, 0))="Unused", "Post does not exist", "Valid"))))))</f>
        <v>Unused</v>
      </c>
      <c r="C53" s="359"/>
      <c r="D53" s="360"/>
    </row>
    <row r="54" ht="15.75" customHeight="1">
      <c r="B54" s="356" t="str">
        <f t="array" ref="B54">IF(OR(NOT($X$3="Pre-Defined"), AND(D47 &lt;&gt; "Yes", ROW(B54) - ROW($B$10) &gt;= General!$D$7)), "Unused", IF(CONCATENATE(C54:D54)="", "Required", IF(ISBLANK(C54), "Missing Source ID", IF(INDEX(Sources!$B$19:$B$1002, MATCH(C54, Sources!$C$19:$C$1002, 0))="Unused", "Source does not exist", IF(ISBLANK(D54), "Missing Post ID", IF(INDEX(Posts!$B$25:$B$1008, MATCH(D54, Posts!$D$25:$D$1008, 0))="Unused", "Post does not exist", "Valid"))))))</f>
        <v>Unused</v>
      </c>
      <c r="C54" s="357"/>
      <c r="D54" s="358"/>
    </row>
    <row r="55" ht="15.75" customHeight="1">
      <c r="B55" s="356" t="str">
        <f t="array" ref="B55">IF(OR(NOT($X$3="Pre-Defined"), AND(D48 &lt;&gt; "Yes", ROW(B55) - ROW($B$10) &gt;= General!$D$7)), "Unused", IF(CONCATENATE(C55:D55)="", "Required", IF(ISBLANK(C55), "Missing Source ID", IF(INDEX(Sources!$B$19:$B$1002, MATCH(C55, Sources!$C$19:$C$1002, 0))="Unused", "Source does not exist", IF(ISBLANK(D55), "Missing Post ID", IF(INDEX(Posts!$B$25:$B$1008, MATCH(D55, Posts!$D$25:$D$1008, 0))="Unused", "Post does not exist", "Valid"))))))</f>
        <v>Unused</v>
      </c>
      <c r="C55" s="359"/>
      <c r="D55" s="360"/>
    </row>
    <row r="56" ht="15.75" customHeight="1">
      <c r="B56" s="356" t="str">
        <f t="array" ref="B56">IF(OR(NOT($X$3="Pre-Defined"), AND(D49 &lt;&gt; "Yes", ROW(B56) - ROW($B$10) &gt;= General!$D$7)), "Unused", IF(CONCATENATE(C56:D56)="", "Required", IF(ISBLANK(C56), "Missing Source ID", IF(INDEX(Sources!$B$19:$B$1002, MATCH(C56, Sources!$C$19:$C$1002, 0))="Unused", "Source does not exist", IF(ISBLANK(D56), "Missing Post ID", IF(INDEX(Posts!$B$25:$B$1008, MATCH(D56, Posts!$D$25:$D$1008, 0))="Unused", "Post does not exist", "Valid"))))))</f>
        <v>Unused</v>
      </c>
      <c r="C56" s="357"/>
      <c r="D56" s="358"/>
    </row>
    <row r="57" ht="15.75" customHeight="1">
      <c r="B57" s="356" t="str">
        <f t="array" ref="B57">IF(OR(NOT($X$3="Pre-Defined"), AND(D50 &lt;&gt; "Yes", ROW(B57) - ROW($B$10) &gt;= General!$D$7)), "Unused", IF(CONCATENATE(C57:D57)="", "Required", IF(ISBLANK(C57), "Missing Source ID", IF(INDEX(Sources!$B$19:$B$1002, MATCH(C57, Sources!$C$19:$C$1002, 0))="Unused", "Source does not exist", IF(ISBLANK(D57), "Missing Post ID", IF(INDEX(Posts!$B$25:$B$1008, MATCH(D57, Posts!$D$25:$D$1008, 0))="Unused", "Post does not exist", "Valid"))))))</f>
        <v>Unused</v>
      </c>
      <c r="C57" s="359"/>
      <c r="D57" s="360"/>
    </row>
    <row r="58" ht="15.75" customHeight="1">
      <c r="B58" s="356" t="str">
        <f t="array" ref="B58">IF(OR(NOT($X$3="Pre-Defined"), AND(D51 &lt;&gt; "Yes", ROW(B58) - ROW($B$10) &gt;= General!$D$7)), "Unused", IF(CONCATENATE(C58:D58)="", "Required", IF(ISBLANK(C58), "Missing Source ID", IF(INDEX(Sources!$B$19:$B$1002, MATCH(C58, Sources!$C$19:$C$1002, 0))="Unused", "Source does not exist", IF(ISBLANK(D58), "Missing Post ID", IF(INDEX(Posts!$B$25:$B$1008, MATCH(D58, Posts!$D$25:$D$1008, 0))="Unused", "Post does not exist", "Valid"))))))</f>
        <v>Unused</v>
      </c>
      <c r="C58" s="357"/>
      <c r="D58" s="358"/>
    </row>
    <row r="59" ht="15.75" customHeight="1">
      <c r="B59" s="356" t="str">
        <f t="array" ref="B59">IF(OR(NOT($X$3="Pre-Defined"), AND(D52 &lt;&gt; "Yes", ROW(B59) - ROW($B$10) &gt;= General!$D$7)), "Unused", IF(CONCATENATE(C59:D59)="", "Required", IF(ISBLANK(C59), "Missing Source ID", IF(INDEX(Sources!$B$19:$B$1002, MATCH(C59, Sources!$C$19:$C$1002, 0))="Unused", "Source does not exist", IF(ISBLANK(D59), "Missing Post ID", IF(INDEX(Posts!$B$25:$B$1008, MATCH(D59, Posts!$D$25:$D$1008, 0))="Unused", "Post does not exist", "Valid"))))))</f>
        <v>Unused</v>
      </c>
      <c r="C59" s="359"/>
      <c r="D59" s="360"/>
    </row>
    <row r="60" ht="15.75" customHeight="1">
      <c r="B60" s="356" t="str">
        <f t="array" ref="B60">IF(OR(NOT($X$3="Pre-Defined"), AND(D53 &lt;&gt; "Yes", ROW(B60) - ROW($B$10) &gt;= General!$D$7)), "Unused", IF(CONCATENATE(C60:D60)="", "Required", IF(ISBLANK(C60), "Missing Source ID", IF(INDEX(Sources!$B$19:$B$1002, MATCH(C60, Sources!$C$19:$C$1002, 0))="Unused", "Source does not exist", IF(ISBLANK(D60), "Missing Post ID", IF(INDEX(Posts!$B$25:$B$1008, MATCH(D60, Posts!$D$25:$D$1008, 0))="Unused", "Post does not exist", "Valid"))))))</f>
        <v>Unused</v>
      </c>
      <c r="C60" s="357"/>
      <c r="D60" s="358"/>
    </row>
    <row r="61" ht="15.75" customHeight="1">
      <c r="B61" s="356" t="str">
        <f t="array" ref="B61">IF(OR(NOT($X$3="Pre-Defined"), AND(D54 &lt;&gt; "Yes", ROW(B61) - ROW($B$10) &gt;= General!$D$7)), "Unused", IF(CONCATENATE(C61:D61)="", "Required", IF(ISBLANK(C61), "Missing Source ID", IF(INDEX(Sources!$B$19:$B$1002, MATCH(C61, Sources!$C$19:$C$1002, 0))="Unused", "Source does not exist", IF(ISBLANK(D61), "Missing Post ID", IF(INDEX(Posts!$B$25:$B$1008, MATCH(D61, Posts!$D$25:$D$1008, 0))="Unused", "Post does not exist", "Valid"))))))</f>
        <v>Unused</v>
      </c>
      <c r="C61" s="359"/>
      <c r="D61" s="360"/>
    </row>
    <row r="62" ht="15.75" customHeight="1">
      <c r="B62" s="356" t="str">
        <f t="array" ref="B62">IF(OR(NOT($X$3="Pre-Defined"), AND(D55 &lt;&gt; "Yes", ROW(B62) - ROW($B$10) &gt;= General!$D$7)), "Unused", IF(CONCATENATE(C62:D62)="", "Required", IF(ISBLANK(C62), "Missing Source ID", IF(INDEX(Sources!$B$19:$B$1002, MATCH(C62, Sources!$C$19:$C$1002, 0))="Unused", "Source does not exist", IF(ISBLANK(D62), "Missing Post ID", IF(INDEX(Posts!$B$25:$B$1008, MATCH(D62, Posts!$D$25:$D$1008, 0))="Unused", "Post does not exist", "Valid"))))))</f>
        <v>Unused</v>
      </c>
      <c r="C62" s="357"/>
      <c r="D62" s="358"/>
    </row>
    <row r="63" ht="15.75" customHeight="1">
      <c r="B63" s="356" t="str">
        <f t="array" ref="B63">IF(OR(NOT($X$3="Pre-Defined"), AND(D56 &lt;&gt; "Yes", ROW(B63) - ROW($B$10) &gt;= General!$D$7)), "Unused", IF(CONCATENATE(C63:D63)="", "Required", IF(ISBLANK(C63), "Missing Source ID", IF(INDEX(Sources!$B$19:$B$1002, MATCH(C63, Sources!$C$19:$C$1002, 0))="Unused", "Source does not exist", IF(ISBLANK(D63), "Missing Post ID", IF(INDEX(Posts!$B$25:$B$1008, MATCH(D63, Posts!$D$25:$D$1008, 0))="Unused", "Post does not exist", "Valid"))))))</f>
        <v>Unused</v>
      </c>
      <c r="C63" s="359"/>
      <c r="D63" s="360"/>
    </row>
    <row r="64" ht="15.75" customHeight="1">
      <c r="B64" s="356" t="str">
        <f t="array" ref="B64">IF(OR(NOT($X$3="Pre-Defined"), AND(D57 &lt;&gt; "Yes", ROW(B64) - ROW($B$10) &gt;= General!$D$7)), "Unused", IF(CONCATENATE(C64:D64)="", "Required", IF(ISBLANK(C64), "Missing Source ID", IF(INDEX(Sources!$B$19:$B$1002, MATCH(C64, Sources!$C$19:$C$1002, 0))="Unused", "Source does not exist", IF(ISBLANK(D64), "Missing Post ID", IF(INDEX(Posts!$B$25:$B$1008, MATCH(D64, Posts!$D$25:$D$1008, 0))="Unused", "Post does not exist", "Valid"))))))</f>
        <v>Unused</v>
      </c>
      <c r="C64" s="357"/>
      <c r="D64" s="358"/>
    </row>
    <row r="65" ht="15.75" customHeight="1">
      <c r="B65" s="356" t="str">
        <f t="array" ref="B65">IF(OR(NOT($X$3="Pre-Defined"), AND(D58 &lt;&gt; "Yes", ROW(B65) - ROW($B$10) &gt;= General!$D$7)), "Unused", IF(CONCATENATE(C65:D65)="", "Required", IF(ISBLANK(C65), "Missing Source ID", IF(INDEX(Sources!$B$19:$B$1002, MATCH(C65, Sources!$C$19:$C$1002, 0))="Unused", "Source does not exist", IF(ISBLANK(D65), "Missing Post ID", IF(INDEX(Posts!$B$25:$B$1008, MATCH(D65, Posts!$D$25:$D$1008, 0))="Unused", "Post does not exist", "Valid"))))))</f>
        <v>Unused</v>
      </c>
      <c r="C65" s="359"/>
      <c r="D65" s="360"/>
    </row>
    <row r="66" ht="15.75" customHeight="1">
      <c r="B66" s="356" t="str">
        <f t="array" ref="B66">IF(OR(NOT($X$3="Pre-Defined"), AND(D59 &lt;&gt; "Yes", ROW(B66) - ROW($B$10) &gt;= General!$D$7)), "Unused", IF(CONCATENATE(C66:D66)="", "Required", IF(ISBLANK(C66), "Missing Source ID", IF(INDEX(Sources!$B$19:$B$1002, MATCH(C66, Sources!$C$19:$C$1002, 0))="Unused", "Source does not exist", IF(ISBLANK(D66), "Missing Post ID", IF(INDEX(Posts!$B$25:$B$1008, MATCH(D66, Posts!$D$25:$D$1008, 0))="Unused", "Post does not exist", "Valid"))))))</f>
        <v>Unused</v>
      </c>
      <c r="C66" s="357"/>
      <c r="D66" s="358"/>
    </row>
    <row r="67" ht="15.75" customHeight="1">
      <c r="B67" s="356" t="str">
        <f t="array" ref="B67">IF(OR(NOT($X$3="Pre-Defined"), AND(D60 &lt;&gt; "Yes", ROW(B67) - ROW($B$10) &gt;= General!$D$7)), "Unused", IF(CONCATENATE(C67:D67)="", "Required", IF(ISBLANK(C67), "Missing Source ID", IF(INDEX(Sources!$B$19:$B$1002, MATCH(C67, Sources!$C$19:$C$1002, 0))="Unused", "Source does not exist", IF(ISBLANK(D67), "Missing Post ID", IF(INDEX(Posts!$B$25:$B$1008, MATCH(D67, Posts!$D$25:$D$1008, 0))="Unused", "Post does not exist", "Valid"))))))</f>
        <v>Unused</v>
      </c>
      <c r="C67" s="359"/>
      <c r="D67" s="360"/>
    </row>
    <row r="68" ht="15.75" customHeight="1">
      <c r="B68" s="356" t="str">
        <f t="array" ref="B68">IF(OR(NOT($X$3="Pre-Defined"), AND(D61 &lt;&gt; "Yes", ROW(B68) - ROW($B$10) &gt;= General!$D$7)), "Unused", IF(CONCATENATE(C68:D68)="", "Required", IF(ISBLANK(C68), "Missing Source ID", IF(INDEX(Sources!$B$19:$B$1002, MATCH(C68, Sources!$C$19:$C$1002, 0))="Unused", "Source does not exist", IF(ISBLANK(D68), "Missing Post ID", IF(INDEX(Posts!$B$25:$B$1008, MATCH(D68, Posts!$D$25:$D$1008, 0))="Unused", "Post does not exist", "Valid"))))))</f>
        <v>Unused</v>
      </c>
      <c r="C68" s="357"/>
      <c r="D68" s="358"/>
    </row>
    <row r="69" ht="15.75" customHeight="1">
      <c r="B69" s="356" t="str">
        <f t="array" ref="B69">IF(OR(NOT($X$3="Pre-Defined"), AND(D62 &lt;&gt; "Yes", ROW(B69) - ROW($B$10) &gt;= General!$D$7)), "Unused", IF(CONCATENATE(C69:D69)="", "Required", IF(ISBLANK(C69), "Missing Source ID", IF(INDEX(Sources!$B$19:$B$1002, MATCH(C69, Sources!$C$19:$C$1002, 0))="Unused", "Source does not exist", IF(ISBLANK(D69), "Missing Post ID", IF(INDEX(Posts!$B$25:$B$1008, MATCH(D69, Posts!$D$25:$D$1008, 0))="Unused", "Post does not exist", "Valid"))))))</f>
        <v>Unused</v>
      </c>
      <c r="C69" s="359"/>
      <c r="D69" s="360"/>
    </row>
    <row r="70" ht="15.75" customHeight="1">
      <c r="B70" s="356" t="str">
        <f t="array" ref="B70">IF(OR(NOT($X$3="Pre-Defined"), AND(D63 &lt;&gt; "Yes", ROW(B70) - ROW($B$10) &gt;= General!$D$7)), "Unused", IF(CONCATENATE(C70:D70)="", "Required", IF(ISBLANK(C70), "Missing Source ID", IF(INDEX(Sources!$B$19:$B$1002, MATCH(C70, Sources!$C$19:$C$1002, 0))="Unused", "Source does not exist", IF(ISBLANK(D70), "Missing Post ID", IF(INDEX(Posts!$B$25:$B$1008, MATCH(D70, Posts!$D$25:$D$1008, 0))="Unused", "Post does not exist", "Valid"))))))</f>
        <v>Unused</v>
      </c>
      <c r="C70" s="357"/>
      <c r="D70" s="358"/>
    </row>
    <row r="71" ht="15.75" customHeight="1">
      <c r="B71" s="356" t="str">
        <f t="array" ref="B71">IF(OR(NOT($X$3="Pre-Defined"), AND(D64 &lt;&gt; "Yes", ROW(B71) - ROW($B$10) &gt;= General!$D$7)), "Unused", IF(CONCATENATE(C71:D71)="", "Required", IF(ISBLANK(C71), "Missing Source ID", IF(INDEX(Sources!$B$19:$B$1002, MATCH(C71, Sources!$C$19:$C$1002, 0))="Unused", "Source does not exist", IF(ISBLANK(D71), "Missing Post ID", IF(INDEX(Posts!$B$25:$B$1008, MATCH(D71, Posts!$D$25:$D$1008, 0))="Unused", "Post does not exist", "Valid"))))))</f>
        <v>Unused</v>
      </c>
      <c r="C71" s="359"/>
      <c r="D71" s="360"/>
    </row>
    <row r="72" ht="15.75" customHeight="1">
      <c r="B72" s="356" t="str">
        <f t="array" ref="B72">IF(OR(NOT($X$3="Pre-Defined"), AND(D65 &lt;&gt; "Yes", ROW(B72) - ROW($B$10) &gt;= General!$D$7)), "Unused", IF(CONCATENATE(C72:D72)="", "Required", IF(ISBLANK(C72), "Missing Source ID", IF(INDEX(Sources!$B$19:$B$1002, MATCH(C72, Sources!$C$19:$C$1002, 0))="Unused", "Source does not exist", IF(ISBLANK(D72), "Missing Post ID", IF(INDEX(Posts!$B$25:$B$1008, MATCH(D72, Posts!$D$25:$D$1008, 0))="Unused", "Post does not exist", "Valid"))))))</f>
        <v>Unused</v>
      </c>
      <c r="C72" s="357"/>
      <c r="D72" s="358"/>
    </row>
    <row r="73" ht="15.75" customHeight="1">
      <c r="B73" s="356" t="str">
        <f t="array" ref="B73">IF(OR(NOT($X$3="Pre-Defined"), AND(D66 &lt;&gt; "Yes", ROW(B73) - ROW($B$10) &gt;= General!$D$7)), "Unused", IF(CONCATENATE(C73:D73)="", "Required", IF(ISBLANK(C73), "Missing Source ID", IF(INDEX(Sources!$B$19:$B$1002, MATCH(C73, Sources!$C$19:$C$1002, 0))="Unused", "Source does not exist", IF(ISBLANK(D73), "Missing Post ID", IF(INDEX(Posts!$B$25:$B$1008, MATCH(D73, Posts!$D$25:$D$1008, 0))="Unused", "Post does not exist", "Valid"))))))</f>
        <v>Unused</v>
      </c>
      <c r="C73" s="359"/>
      <c r="D73" s="360"/>
    </row>
    <row r="74" ht="15.75" customHeight="1">
      <c r="B74" s="356" t="str">
        <f t="array" ref="B74">IF(OR(NOT($X$3="Pre-Defined"), AND(D67 &lt;&gt; "Yes", ROW(B74) - ROW($B$10) &gt;= General!$D$7)), "Unused", IF(CONCATENATE(C74:D74)="", "Required", IF(ISBLANK(C74), "Missing Source ID", IF(INDEX(Sources!$B$19:$B$1002, MATCH(C74, Sources!$C$19:$C$1002, 0))="Unused", "Source does not exist", IF(ISBLANK(D74), "Missing Post ID", IF(INDEX(Posts!$B$25:$B$1008, MATCH(D74, Posts!$D$25:$D$1008, 0))="Unused", "Post does not exist", "Valid"))))))</f>
        <v>Unused</v>
      </c>
      <c r="C74" s="357"/>
      <c r="D74" s="358"/>
    </row>
    <row r="75" ht="15.75" customHeight="1">
      <c r="B75" s="356" t="str">
        <f t="array" ref="B75">IF(OR(NOT($X$3="Pre-Defined"), AND(D68 &lt;&gt; "Yes", ROW(B75) - ROW($B$10) &gt;= General!$D$7)), "Unused", IF(CONCATENATE(C75:D75)="", "Required", IF(ISBLANK(C75), "Missing Source ID", IF(INDEX(Sources!$B$19:$B$1002, MATCH(C75, Sources!$C$19:$C$1002, 0))="Unused", "Source does not exist", IF(ISBLANK(D75), "Missing Post ID", IF(INDEX(Posts!$B$25:$B$1008, MATCH(D75, Posts!$D$25:$D$1008, 0))="Unused", "Post does not exist", "Valid"))))))</f>
        <v>Unused</v>
      </c>
      <c r="C75" s="359"/>
      <c r="D75" s="360"/>
    </row>
    <row r="76" ht="15.75" customHeight="1">
      <c r="B76" s="356" t="str">
        <f t="array" ref="B76">IF(OR(NOT($X$3="Pre-Defined"), AND(D69 &lt;&gt; "Yes", ROW(B76) - ROW($B$10) &gt;= General!$D$7)), "Unused", IF(CONCATENATE(C76:D76)="", "Required", IF(ISBLANK(C76), "Missing Source ID", IF(INDEX(Sources!$B$19:$B$1002, MATCH(C76, Sources!$C$19:$C$1002, 0))="Unused", "Source does not exist", IF(ISBLANK(D76), "Missing Post ID", IF(INDEX(Posts!$B$25:$B$1008, MATCH(D76, Posts!$D$25:$D$1008, 0))="Unused", "Post does not exist", "Valid"))))))</f>
        <v>Unused</v>
      </c>
      <c r="C76" s="357"/>
      <c r="D76" s="358"/>
    </row>
    <row r="77" ht="15.75" customHeight="1">
      <c r="B77" s="356" t="str">
        <f t="array" ref="B77">IF(OR(NOT($X$3="Pre-Defined"), AND(D70 &lt;&gt; "Yes", ROW(B77) - ROW($B$10) &gt;= General!$D$7)), "Unused", IF(CONCATENATE(C77:D77)="", "Required", IF(ISBLANK(C77), "Missing Source ID", IF(INDEX(Sources!$B$19:$B$1002, MATCH(C77, Sources!$C$19:$C$1002, 0))="Unused", "Source does not exist", IF(ISBLANK(D77), "Missing Post ID", IF(INDEX(Posts!$B$25:$B$1008, MATCH(D77, Posts!$D$25:$D$1008, 0))="Unused", "Post does not exist", "Valid"))))))</f>
        <v>Unused</v>
      </c>
      <c r="C77" s="359"/>
      <c r="D77" s="360"/>
    </row>
    <row r="78" ht="15.75" customHeight="1">
      <c r="B78" s="356" t="str">
        <f t="array" ref="B78">IF(OR(NOT($X$3="Pre-Defined"), AND(D71 &lt;&gt; "Yes", ROW(B78) - ROW($B$10) &gt;= General!$D$7)), "Unused", IF(CONCATENATE(C78:D78)="", "Required", IF(ISBLANK(C78), "Missing Source ID", IF(INDEX(Sources!$B$19:$B$1002, MATCH(C78, Sources!$C$19:$C$1002, 0))="Unused", "Source does not exist", IF(ISBLANK(D78), "Missing Post ID", IF(INDEX(Posts!$B$25:$B$1008, MATCH(D78, Posts!$D$25:$D$1008, 0))="Unused", "Post does not exist", "Valid"))))))</f>
        <v>Unused</v>
      </c>
      <c r="C78" s="357"/>
      <c r="D78" s="358"/>
    </row>
    <row r="79" ht="15.75" customHeight="1">
      <c r="B79" s="356" t="str">
        <f t="array" ref="B79">IF(OR(NOT($X$3="Pre-Defined"), AND(D72 &lt;&gt; "Yes", ROW(B79) - ROW($B$10) &gt;= General!$D$7)), "Unused", IF(CONCATENATE(C79:D79)="", "Required", IF(ISBLANK(C79), "Missing Source ID", IF(INDEX(Sources!$B$19:$B$1002, MATCH(C79, Sources!$C$19:$C$1002, 0))="Unused", "Source does not exist", IF(ISBLANK(D79), "Missing Post ID", IF(INDEX(Posts!$B$25:$B$1008, MATCH(D79, Posts!$D$25:$D$1008, 0))="Unused", "Post does not exist", "Valid"))))))</f>
        <v>Unused</v>
      </c>
      <c r="C79" s="359"/>
      <c r="D79" s="360"/>
    </row>
    <row r="80" ht="15.75" customHeight="1">
      <c r="B80" s="356" t="str">
        <f t="array" ref="B80">IF(OR(NOT($X$3="Pre-Defined"), AND(D73 &lt;&gt; "Yes", ROW(B80) - ROW($B$10) &gt;= General!$D$7)), "Unused", IF(CONCATENATE(C80:D80)="", "Required", IF(ISBLANK(C80), "Missing Source ID", IF(INDEX(Sources!$B$19:$B$1002, MATCH(C80, Sources!$C$19:$C$1002, 0))="Unused", "Source does not exist", IF(ISBLANK(D80), "Missing Post ID", IF(INDEX(Posts!$B$25:$B$1008, MATCH(D80, Posts!$D$25:$D$1008, 0))="Unused", "Post does not exist", "Valid"))))))</f>
        <v>Unused</v>
      </c>
      <c r="C80" s="357"/>
      <c r="D80" s="358"/>
    </row>
    <row r="81" ht="15.75" customHeight="1">
      <c r="B81" s="356" t="str">
        <f t="array" ref="B81">IF(OR(NOT($X$3="Pre-Defined"), AND(D74 &lt;&gt; "Yes", ROW(B81) - ROW($B$10) &gt;= General!$D$7)), "Unused", IF(CONCATENATE(C81:D81)="", "Required", IF(ISBLANK(C81), "Missing Source ID", IF(INDEX(Sources!$B$19:$B$1002, MATCH(C81, Sources!$C$19:$C$1002, 0))="Unused", "Source does not exist", IF(ISBLANK(D81), "Missing Post ID", IF(INDEX(Posts!$B$25:$B$1008, MATCH(D81, Posts!$D$25:$D$1008, 0))="Unused", "Post does not exist", "Valid"))))))</f>
        <v>Unused</v>
      </c>
      <c r="C81" s="359"/>
      <c r="D81" s="360"/>
    </row>
    <row r="82" ht="15.75" customHeight="1">
      <c r="B82" s="356" t="str">
        <f t="array" ref="B82">IF(OR(NOT($X$3="Pre-Defined"), AND(D75 &lt;&gt; "Yes", ROW(B82) - ROW($B$10) &gt;= General!$D$7)), "Unused", IF(CONCATENATE(C82:D82)="", "Required", IF(ISBLANK(C82), "Missing Source ID", IF(INDEX(Sources!$B$19:$B$1002, MATCH(C82, Sources!$C$19:$C$1002, 0))="Unused", "Source does not exist", IF(ISBLANK(D82), "Missing Post ID", IF(INDEX(Posts!$B$25:$B$1008, MATCH(D82, Posts!$D$25:$D$1008, 0))="Unused", "Post does not exist", "Valid"))))))</f>
        <v>Unused</v>
      </c>
      <c r="C82" s="357"/>
      <c r="D82" s="358"/>
    </row>
    <row r="83" ht="15.75" customHeight="1">
      <c r="B83" s="356" t="str">
        <f t="array" ref="B83">IF(OR(NOT($X$3="Pre-Defined"), AND(D76 &lt;&gt; "Yes", ROW(B83) - ROW($B$10) &gt;= General!$D$7)), "Unused", IF(CONCATENATE(C83:D83)="", "Required", IF(ISBLANK(C83), "Missing Source ID", IF(INDEX(Sources!$B$19:$B$1002, MATCH(C83, Sources!$C$19:$C$1002, 0))="Unused", "Source does not exist", IF(ISBLANK(D83), "Missing Post ID", IF(INDEX(Posts!$B$25:$B$1008, MATCH(D83, Posts!$D$25:$D$1008, 0))="Unused", "Post does not exist", "Valid"))))))</f>
        <v>Unused</v>
      </c>
      <c r="C83" s="359"/>
      <c r="D83" s="360"/>
    </row>
    <row r="84" ht="15.75" customHeight="1">
      <c r="B84" s="356" t="str">
        <f t="array" ref="B84">IF(OR(NOT($X$3="Pre-Defined"), AND(D77 &lt;&gt; "Yes", ROW(B84) - ROW($B$10) &gt;= General!$D$7)), "Unused", IF(CONCATENATE(C84:D84)="", "Required", IF(ISBLANK(C84), "Missing Source ID", IF(INDEX(Sources!$B$19:$B$1002, MATCH(C84, Sources!$C$19:$C$1002, 0))="Unused", "Source does not exist", IF(ISBLANK(D84), "Missing Post ID", IF(INDEX(Posts!$B$25:$B$1008, MATCH(D84, Posts!$D$25:$D$1008, 0))="Unused", "Post does not exist", "Valid"))))))</f>
        <v>Unused</v>
      </c>
      <c r="C84" s="357"/>
      <c r="D84" s="358"/>
    </row>
    <row r="85" ht="15.75" customHeight="1">
      <c r="B85" s="356" t="str">
        <f t="array" ref="B85">IF(OR(NOT($X$3="Pre-Defined"), AND(D78 &lt;&gt; "Yes", ROW(B85) - ROW($B$10) &gt;= General!$D$7)), "Unused", IF(CONCATENATE(C85:D85)="", "Required", IF(ISBLANK(C85), "Missing Source ID", IF(INDEX(Sources!$B$19:$B$1002, MATCH(C85, Sources!$C$19:$C$1002, 0))="Unused", "Source does not exist", IF(ISBLANK(D85), "Missing Post ID", IF(INDEX(Posts!$B$25:$B$1008, MATCH(D85, Posts!$D$25:$D$1008, 0))="Unused", "Post does not exist", "Valid"))))))</f>
        <v>Unused</v>
      </c>
      <c r="C85" s="359"/>
      <c r="D85" s="360"/>
    </row>
    <row r="86" ht="15.75" customHeight="1">
      <c r="B86" s="356" t="str">
        <f t="array" ref="B86">IF(OR(NOT($X$3="Pre-Defined"), AND(D79 &lt;&gt; "Yes", ROW(B86) - ROW($B$10) &gt;= General!$D$7)), "Unused", IF(CONCATENATE(C86:D86)="", "Required", IF(ISBLANK(C86), "Missing Source ID", IF(INDEX(Sources!$B$19:$B$1002, MATCH(C86, Sources!$C$19:$C$1002, 0))="Unused", "Source does not exist", IF(ISBLANK(D86), "Missing Post ID", IF(INDEX(Posts!$B$25:$B$1008, MATCH(D86, Posts!$D$25:$D$1008, 0))="Unused", "Post does not exist", "Valid"))))))</f>
        <v>Unused</v>
      </c>
      <c r="C86" s="357"/>
      <c r="D86" s="358"/>
    </row>
    <row r="87" ht="15.75" customHeight="1">
      <c r="B87" s="356" t="str">
        <f t="array" ref="B87">IF(OR(NOT($X$3="Pre-Defined"), AND(D80 &lt;&gt; "Yes", ROW(B87) - ROW($B$10) &gt;= General!$D$7)), "Unused", IF(CONCATENATE(C87:D87)="", "Required", IF(ISBLANK(C87), "Missing Source ID", IF(INDEX(Sources!$B$19:$B$1002, MATCH(C87, Sources!$C$19:$C$1002, 0))="Unused", "Source does not exist", IF(ISBLANK(D87), "Missing Post ID", IF(INDEX(Posts!$B$25:$B$1008, MATCH(D87, Posts!$D$25:$D$1008, 0))="Unused", "Post does not exist", "Valid"))))))</f>
        <v>Unused</v>
      </c>
      <c r="C87" s="359"/>
      <c r="D87" s="360"/>
    </row>
    <row r="88" ht="15.75" customHeight="1">
      <c r="B88" s="356" t="str">
        <f t="array" ref="B88">IF(OR(NOT($X$3="Pre-Defined"), AND(D81 &lt;&gt; "Yes", ROW(B88) - ROW($B$10) &gt;= General!$D$7)), "Unused", IF(CONCATENATE(C88:D88)="", "Required", IF(ISBLANK(C88), "Missing Source ID", IF(INDEX(Sources!$B$19:$B$1002, MATCH(C88, Sources!$C$19:$C$1002, 0))="Unused", "Source does not exist", IF(ISBLANK(D88), "Missing Post ID", IF(INDEX(Posts!$B$25:$B$1008, MATCH(D88, Posts!$D$25:$D$1008, 0))="Unused", "Post does not exist", "Valid"))))))</f>
        <v>Unused</v>
      </c>
      <c r="C88" s="357"/>
      <c r="D88" s="358"/>
    </row>
    <row r="89" ht="15.75" customHeight="1">
      <c r="B89" s="356" t="str">
        <f t="array" ref="B89">IF(OR(NOT($X$3="Pre-Defined"), AND(D82 &lt;&gt; "Yes", ROW(B89) - ROW($B$10) &gt;= General!$D$7)), "Unused", IF(CONCATENATE(C89:D89)="", "Required", IF(ISBLANK(C89), "Missing Source ID", IF(INDEX(Sources!$B$19:$B$1002, MATCH(C89, Sources!$C$19:$C$1002, 0))="Unused", "Source does not exist", IF(ISBLANK(D89), "Missing Post ID", IF(INDEX(Posts!$B$25:$B$1008, MATCH(D89, Posts!$D$25:$D$1008, 0))="Unused", "Post does not exist", "Valid"))))))</f>
        <v>Unused</v>
      </c>
      <c r="C89" s="359"/>
      <c r="D89" s="360"/>
    </row>
    <row r="90" ht="15.75" customHeight="1">
      <c r="B90" s="356" t="str">
        <f t="array" ref="B90">IF(OR(NOT($X$3="Pre-Defined"), AND(D83 &lt;&gt; "Yes", ROW(B90) - ROW($B$10) &gt;= General!$D$7)), "Unused", IF(CONCATENATE(C90:D90)="", "Required", IF(ISBLANK(C90), "Missing Source ID", IF(INDEX(Sources!$B$19:$B$1002, MATCH(C90, Sources!$C$19:$C$1002, 0))="Unused", "Source does not exist", IF(ISBLANK(D90), "Missing Post ID", IF(INDEX(Posts!$B$25:$B$1008, MATCH(D90, Posts!$D$25:$D$1008, 0))="Unused", "Post does not exist", "Valid"))))))</f>
        <v>Unused</v>
      </c>
      <c r="C90" s="357"/>
      <c r="D90" s="358"/>
    </row>
    <row r="91" ht="15.75" customHeight="1">
      <c r="B91" s="356" t="str">
        <f t="array" ref="B91">IF(OR(NOT($X$3="Pre-Defined"), AND(D84 &lt;&gt; "Yes", ROW(B91) - ROW($B$10) &gt;= General!$D$7)), "Unused", IF(CONCATENATE(C91:D91)="", "Required", IF(ISBLANK(C91), "Missing Source ID", IF(INDEX(Sources!$B$19:$B$1002, MATCH(C91, Sources!$C$19:$C$1002, 0))="Unused", "Source does not exist", IF(ISBLANK(D91), "Missing Post ID", IF(INDEX(Posts!$B$25:$B$1008, MATCH(D91, Posts!$D$25:$D$1008, 0))="Unused", "Post does not exist", "Valid"))))))</f>
        <v>Unused</v>
      </c>
      <c r="C91" s="359"/>
      <c r="D91" s="360"/>
    </row>
    <row r="92" ht="15.75" customHeight="1">
      <c r="B92" s="356" t="str">
        <f t="array" ref="B92">IF(OR(NOT($X$3="Pre-Defined"), AND(D85 &lt;&gt; "Yes", ROW(B92) - ROW($B$10) &gt;= General!$D$7)), "Unused", IF(CONCATENATE(C92:D92)="", "Required", IF(ISBLANK(C92), "Missing Source ID", IF(INDEX(Sources!$B$19:$B$1002, MATCH(C92, Sources!$C$19:$C$1002, 0))="Unused", "Source does not exist", IF(ISBLANK(D92), "Missing Post ID", IF(INDEX(Posts!$B$25:$B$1008, MATCH(D92, Posts!$D$25:$D$1008, 0))="Unused", "Post does not exist", "Valid"))))))</f>
        <v>Unused</v>
      </c>
      <c r="C92" s="357"/>
      <c r="D92" s="358"/>
    </row>
    <row r="93" ht="15.75" customHeight="1">
      <c r="B93" s="356" t="str">
        <f t="array" ref="B93">IF(OR(NOT($X$3="Pre-Defined"), AND(D86 &lt;&gt; "Yes", ROW(B93) - ROW($B$10) &gt;= General!$D$7)), "Unused", IF(CONCATENATE(C93:D93)="", "Required", IF(ISBLANK(C93), "Missing Source ID", IF(INDEX(Sources!$B$19:$B$1002, MATCH(C93, Sources!$C$19:$C$1002, 0))="Unused", "Source does not exist", IF(ISBLANK(D93), "Missing Post ID", IF(INDEX(Posts!$B$25:$B$1008, MATCH(D93, Posts!$D$25:$D$1008, 0))="Unused", "Post does not exist", "Valid"))))))</f>
        <v>Unused</v>
      </c>
      <c r="C93" s="359"/>
      <c r="D93" s="360"/>
    </row>
    <row r="94" ht="15.75" customHeight="1">
      <c r="B94" s="356" t="str">
        <f t="array" ref="B94">IF(OR(NOT($X$3="Pre-Defined"), AND(D87 &lt;&gt; "Yes", ROW(B94) - ROW($B$10) &gt;= General!$D$7)), "Unused", IF(CONCATENATE(C94:D94)="", "Required", IF(ISBLANK(C94), "Missing Source ID", IF(INDEX(Sources!$B$19:$B$1002, MATCH(C94, Sources!$C$19:$C$1002, 0))="Unused", "Source does not exist", IF(ISBLANK(D94), "Missing Post ID", IF(INDEX(Posts!$B$25:$B$1008, MATCH(D94, Posts!$D$25:$D$1008, 0))="Unused", "Post does not exist", "Valid"))))))</f>
        <v>Unused</v>
      </c>
      <c r="C94" s="357"/>
      <c r="D94" s="358"/>
    </row>
    <row r="95" ht="15.75" customHeight="1">
      <c r="B95" s="356" t="str">
        <f t="array" ref="B95">IF(OR(NOT($X$3="Pre-Defined"), AND(D88 &lt;&gt; "Yes", ROW(B95) - ROW($B$10) &gt;= General!$D$7)), "Unused", IF(CONCATENATE(C95:D95)="", "Required", IF(ISBLANK(C95), "Missing Source ID", IF(INDEX(Sources!$B$19:$B$1002, MATCH(C95, Sources!$C$19:$C$1002, 0))="Unused", "Source does not exist", IF(ISBLANK(D95), "Missing Post ID", IF(INDEX(Posts!$B$25:$B$1008, MATCH(D95, Posts!$D$25:$D$1008, 0))="Unused", "Post does not exist", "Valid"))))))</f>
        <v>Unused</v>
      </c>
      <c r="C95" s="359"/>
      <c r="D95" s="360"/>
    </row>
    <row r="96" ht="15.75" customHeight="1">
      <c r="B96" s="356" t="str">
        <f t="array" ref="B96">IF(OR(NOT($X$3="Pre-Defined"), AND(D89 &lt;&gt; "Yes", ROW(B96) - ROW($B$10) &gt;= General!$D$7)), "Unused", IF(CONCATENATE(C96:D96)="", "Required", IF(ISBLANK(C96), "Missing Source ID", IF(INDEX(Sources!$B$19:$B$1002, MATCH(C96, Sources!$C$19:$C$1002, 0))="Unused", "Source does not exist", IF(ISBLANK(D96), "Missing Post ID", IF(INDEX(Posts!$B$25:$B$1008, MATCH(D96, Posts!$D$25:$D$1008, 0))="Unused", "Post does not exist", "Valid"))))))</f>
        <v>Unused</v>
      </c>
      <c r="C96" s="357"/>
      <c r="D96" s="358"/>
    </row>
    <row r="97" ht="15.75" customHeight="1">
      <c r="B97" s="356" t="str">
        <f t="array" ref="B97">IF(OR(NOT($X$3="Pre-Defined"), AND(D90 &lt;&gt; "Yes", ROW(B97) - ROW($B$10) &gt;= General!$D$7)), "Unused", IF(CONCATENATE(C97:D97)="", "Required", IF(ISBLANK(C97), "Missing Source ID", IF(INDEX(Sources!$B$19:$B$1002, MATCH(C97, Sources!$C$19:$C$1002, 0))="Unused", "Source does not exist", IF(ISBLANK(D97), "Missing Post ID", IF(INDEX(Posts!$B$25:$B$1008, MATCH(D97, Posts!$D$25:$D$1008, 0))="Unused", "Post does not exist", "Valid"))))))</f>
        <v>Unused</v>
      </c>
      <c r="C97" s="359"/>
      <c r="D97" s="360"/>
    </row>
    <row r="98" ht="15.75" customHeight="1">
      <c r="B98" s="356" t="str">
        <f t="array" ref="B98">IF(OR(NOT($X$3="Pre-Defined"), AND(D91 &lt;&gt; "Yes", ROW(B98) - ROW($B$10) &gt;= General!$D$7)), "Unused", IF(CONCATENATE(C98:D98)="", "Required", IF(ISBLANK(C98), "Missing Source ID", IF(INDEX(Sources!$B$19:$B$1002, MATCH(C98, Sources!$C$19:$C$1002, 0))="Unused", "Source does not exist", IF(ISBLANK(D98), "Missing Post ID", IF(INDEX(Posts!$B$25:$B$1008, MATCH(D98, Posts!$D$25:$D$1008, 0))="Unused", "Post does not exist", "Valid"))))))</f>
        <v>Unused</v>
      </c>
      <c r="C98" s="357"/>
      <c r="D98" s="358"/>
    </row>
    <row r="99" ht="15.75" customHeight="1">
      <c r="B99" s="356" t="str">
        <f t="array" ref="B99">IF(OR(NOT($X$3="Pre-Defined"), AND(D92 &lt;&gt; "Yes", ROW(B99) - ROW($B$10) &gt;= General!$D$7)), "Unused", IF(CONCATENATE(C99:D99)="", "Required", IF(ISBLANK(C99), "Missing Source ID", IF(INDEX(Sources!$B$19:$B$1002, MATCH(C99, Sources!$C$19:$C$1002, 0))="Unused", "Source does not exist", IF(ISBLANK(D99), "Missing Post ID", IF(INDEX(Posts!$B$25:$B$1008, MATCH(D99, Posts!$D$25:$D$1008, 0))="Unused", "Post does not exist", "Valid"))))))</f>
        <v>Unused</v>
      </c>
      <c r="C99" s="359"/>
      <c r="D99" s="360"/>
    </row>
    <row r="100" ht="15.75" customHeight="1">
      <c r="B100" s="356" t="str">
        <f t="array" ref="B100">IF(OR(NOT($X$3="Pre-Defined"), AND(D93 &lt;&gt; "Yes", ROW(B100) - ROW($B$10) &gt;= General!$D$7)), "Unused", IF(CONCATENATE(C100:D100)="", "Required", IF(ISBLANK(C100), "Missing Source ID", IF(INDEX(Sources!$B$19:$B$1002, MATCH(C100, Sources!$C$19:$C$1002, 0))="Unused", "Source does not exist", IF(ISBLANK(D100), "Missing Post ID", IF(INDEX(Posts!$B$25:$B$1008, MATCH(D100, Posts!$D$25:$D$1008, 0))="Unused", "Post does not exist", "Valid"))))))</f>
        <v>Unused</v>
      </c>
      <c r="C100" s="357"/>
      <c r="D100" s="358"/>
    </row>
    <row r="101" ht="15.75" customHeight="1">
      <c r="B101" s="356" t="str">
        <f t="array" ref="B101">IF(OR(NOT($X$3="Pre-Defined"), AND(D94 &lt;&gt; "Yes", ROW(B101) - ROW($B$10) &gt;= General!$D$7)), "Unused", IF(CONCATENATE(C101:D101)="", "Required", IF(ISBLANK(C101), "Missing Source ID", IF(INDEX(Sources!$B$19:$B$1002, MATCH(C101, Sources!$C$19:$C$1002, 0))="Unused", "Source does not exist", IF(ISBLANK(D101), "Missing Post ID", IF(INDEX(Posts!$B$25:$B$1008, MATCH(D101, Posts!$D$25:$D$1008, 0))="Unused", "Post does not exist", "Valid"))))))</f>
        <v>Unused</v>
      </c>
      <c r="C101" s="359"/>
      <c r="D101" s="360"/>
    </row>
    <row r="102" ht="15.75" customHeight="1">
      <c r="B102" s="356" t="str">
        <f t="array" ref="B102">IF(OR(NOT($X$3="Pre-Defined"), AND(D95 &lt;&gt; "Yes", ROW(B102) - ROW($B$10) &gt;= General!$D$7)), "Unused", IF(CONCATENATE(C102:D102)="", "Required", IF(ISBLANK(C102), "Missing Source ID", IF(INDEX(Sources!$B$19:$B$1002, MATCH(C102, Sources!$C$19:$C$1002, 0))="Unused", "Source does not exist", IF(ISBLANK(D102), "Missing Post ID", IF(INDEX(Posts!$B$25:$B$1008, MATCH(D102, Posts!$D$25:$D$1008, 0))="Unused", "Post does not exist", "Valid"))))))</f>
        <v>Unused</v>
      </c>
      <c r="C102" s="357"/>
      <c r="D102" s="358"/>
    </row>
    <row r="103" ht="15.75" customHeight="1">
      <c r="B103" s="356" t="str">
        <f t="array" ref="B103">IF(OR(NOT($X$3="Pre-Defined"), AND(D96 &lt;&gt; "Yes", ROW(B103) - ROW($B$10) &gt;= General!$D$7)), "Unused", IF(CONCATENATE(C103:D103)="", "Required", IF(ISBLANK(C103), "Missing Source ID", IF(INDEX(Sources!$B$19:$B$1002, MATCH(C103, Sources!$C$19:$C$1002, 0))="Unused", "Source does not exist", IF(ISBLANK(D103), "Missing Post ID", IF(INDEX(Posts!$B$25:$B$1008, MATCH(D103, Posts!$D$25:$D$1008, 0))="Unused", "Post does not exist", "Valid"))))))</f>
        <v>Unused</v>
      </c>
      <c r="C103" s="359"/>
      <c r="D103" s="360"/>
    </row>
    <row r="104" ht="15.75" customHeight="1">
      <c r="B104" s="356" t="str">
        <f t="array" ref="B104">IF(OR(NOT($X$3="Pre-Defined"), AND(D97 &lt;&gt; "Yes", ROW(B104) - ROW($B$10) &gt;= General!$D$7)), "Unused", IF(CONCATENATE(C104:D104)="", "Required", IF(ISBLANK(C104), "Missing Source ID", IF(INDEX(Sources!$B$19:$B$1002, MATCH(C104, Sources!$C$19:$C$1002, 0))="Unused", "Source does not exist", IF(ISBLANK(D104), "Missing Post ID", IF(INDEX(Posts!$B$25:$B$1008, MATCH(D104, Posts!$D$25:$D$1008, 0))="Unused", "Post does not exist", "Valid"))))))</f>
        <v>Unused</v>
      </c>
      <c r="C104" s="357"/>
      <c r="D104" s="358"/>
    </row>
    <row r="105" ht="15.75" customHeight="1">
      <c r="B105" s="356" t="str">
        <f t="array" ref="B105">IF(OR(NOT($X$3="Pre-Defined"), AND(D98 &lt;&gt; "Yes", ROW(B105) - ROW($B$10) &gt;= General!$D$7)), "Unused", IF(CONCATENATE(C105:D105)="", "Required", IF(ISBLANK(C105), "Missing Source ID", IF(INDEX(Sources!$B$19:$B$1002, MATCH(C105, Sources!$C$19:$C$1002, 0))="Unused", "Source does not exist", IF(ISBLANK(D105), "Missing Post ID", IF(INDEX(Posts!$B$25:$B$1008, MATCH(D105, Posts!$D$25:$D$1008, 0))="Unused", "Post does not exist", "Valid"))))))</f>
        <v>Unused</v>
      </c>
      <c r="C105" s="359"/>
      <c r="D105" s="360"/>
    </row>
    <row r="106" ht="15.75" customHeight="1">
      <c r="B106" s="356" t="str">
        <f t="array" ref="B106">IF(OR(NOT($X$3="Pre-Defined"), AND(D99 &lt;&gt; "Yes", ROW(B106) - ROW($B$10) &gt;= General!$D$7)), "Unused", IF(CONCATENATE(C106:D106)="", "Required", IF(ISBLANK(C106), "Missing Source ID", IF(INDEX(Sources!$B$19:$B$1002, MATCH(C106, Sources!$C$19:$C$1002, 0))="Unused", "Source does not exist", IF(ISBLANK(D106), "Missing Post ID", IF(INDEX(Posts!$B$25:$B$1008, MATCH(D106, Posts!$D$25:$D$1008, 0))="Unused", "Post does not exist", "Valid"))))))</f>
        <v>Unused</v>
      </c>
      <c r="C106" s="357"/>
      <c r="D106" s="358"/>
    </row>
    <row r="107" ht="15.75" customHeight="1">
      <c r="B107" s="356" t="str">
        <f t="array" ref="B107">IF(OR(NOT($X$3="Pre-Defined"), AND(D100 &lt;&gt; "Yes", ROW(B107) - ROW($B$10) &gt;= General!$D$7)), "Unused", IF(CONCATENATE(C107:D107)="", "Required", IF(ISBLANK(C107), "Missing Source ID", IF(INDEX(Sources!$B$19:$B$1002, MATCH(C107, Sources!$C$19:$C$1002, 0))="Unused", "Source does not exist", IF(ISBLANK(D107), "Missing Post ID", IF(INDEX(Posts!$B$25:$B$1008, MATCH(D107, Posts!$D$25:$D$1008, 0))="Unused", "Post does not exist", "Valid"))))))</f>
        <v>Unused</v>
      </c>
      <c r="C107" s="359"/>
      <c r="D107" s="360"/>
    </row>
    <row r="108" ht="15.75" customHeight="1">
      <c r="B108" s="356" t="str">
        <f t="array" ref="B108">IF(OR(NOT($X$3="Pre-Defined"), AND(D101 &lt;&gt; "Yes", ROW(B108) - ROW($B$10) &gt;= General!$D$7)), "Unused", IF(CONCATENATE(C108:D108)="", "Required", IF(ISBLANK(C108), "Missing Source ID", IF(INDEX(Sources!$B$19:$B$1002, MATCH(C108, Sources!$C$19:$C$1002, 0))="Unused", "Source does not exist", IF(ISBLANK(D108), "Missing Post ID", IF(INDEX(Posts!$B$25:$B$1008, MATCH(D108, Posts!$D$25:$D$1008, 0))="Unused", "Post does not exist", "Valid"))))))</f>
        <v>Unused</v>
      </c>
      <c r="C108" s="357"/>
      <c r="D108" s="358"/>
    </row>
    <row r="109" ht="15.75" customHeight="1">
      <c r="B109" s="356" t="str">
        <f t="array" ref="B109">IF(OR(NOT($X$3="Pre-Defined"), AND(D102 &lt;&gt; "Yes", ROW(B109) - ROW($B$10) &gt;= General!$D$7)), "Unused", IF(CONCATENATE(C109:D109)="", "Required", IF(ISBLANK(C109), "Missing Source ID", IF(INDEX(Sources!$B$19:$B$1002, MATCH(C109, Sources!$C$19:$C$1002, 0))="Unused", "Source does not exist", IF(ISBLANK(D109), "Missing Post ID", IF(INDEX(Posts!$B$25:$B$1008, MATCH(D109, Posts!$D$25:$D$1008, 0))="Unused", "Post does not exist", "Valid"))))))</f>
        <v>Unused</v>
      </c>
      <c r="C109" s="359"/>
      <c r="D109" s="360"/>
    </row>
    <row r="110" ht="15.75" customHeight="1">
      <c r="B110" s="356" t="str">
        <f t="array" ref="B110">IF(OR(NOT($X$3="Pre-Defined"), AND(D103 &lt;&gt; "Yes", ROW(B110) - ROW($B$10) &gt;= General!$D$7)), "Unused", IF(CONCATENATE(C110:D110)="", "Required", IF(ISBLANK(C110), "Missing Source ID", IF(INDEX(Sources!$B$19:$B$1002, MATCH(C110, Sources!$C$19:$C$1002, 0))="Unused", "Source does not exist", IF(ISBLANK(D110), "Missing Post ID", IF(INDEX(Posts!$B$25:$B$1008, MATCH(D110, Posts!$D$25:$D$1008, 0))="Unused", "Post does not exist", "Valid"))))))</f>
        <v>Unused</v>
      </c>
      <c r="C110" s="357"/>
      <c r="D110" s="358"/>
    </row>
    <row r="111" ht="15.75" customHeight="1">
      <c r="B111" s="356" t="str">
        <f t="array" ref="B111">IF(OR(NOT($X$3="Pre-Defined"), AND(D104 &lt;&gt; "Yes", ROW(B111) - ROW($B$10) &gt;= General!$D$7)), "Unused", IF(CONCATENATE(C111:D111)="", "Required", IF(ISBLANK(C111), "Missing Source ID", IF(INDEX(Sources!$B$19:$B$1002, MATCH(C111, Sources!$C$19:$C$1002, 0))="Unused", "Source does not exist", IF(ISBLANK(D111), "Missing Post ID", IF(INDEX(Posts!$B$25:$B$1008, MATCH(D111, Posts!$D$25:$D$1008, 0))="Unused", "Post does not exist", "Valid"))))))</f>
        <v>Unused</v>
      </c>
      <c r="C111" s="359"/>
      <c r="D111" s="360"/>
    </row>
    <row r="112" ht="15.75" customHeight="1">
      <c r="B112" s="356" t="str">
        <f t="array" ref="B112">IF(OR(NOT($X$3="Pre-Defined"), AND(D105 &lt;&gt; "Yes", ROW(B112) - ROW($B$10) &gt;= General!$D$7)), "Unused", IF(CONCATENATE(C112:D112)="", "Required", IF(ISBLANK(C112), "Missing Source ID", IF(INDEX(Sources!$B$19:$B$1002, MATCH(C112, Sources!$C$19:$C$1002, 0))="Unused", "Source does not exist", IF(ISBLANK(D112), "Missing Post ID", IF(INDEX(Posts!$B$25:$B$1008, MATCH(D112, Posts!$D$25:$D$1008, 0))="Unused", "Post does not exist", "Valid"))))))</f>
        <v>Unused</v>
      </c>
      <c r="C112" s="357"/>
      <c r="D112" s="358"/>
    </row>
    <row r="113" ht="15.75" customHeight="1">
      <c r="B113" s="356" t="str">
        <f t="array" ref="B113">IF(OR(NOT($X$3="Pre-Defined"), AND(D106 &lt;&gt; "Yes", ROW(B113) - ROW($B$10) &gt;= General!$D$7)), "Unused", IF(CONCATENATE(C113:D113)="", "Required", IF(ISBLANK(C113), "Missing Source ID", IF(INDEX(Sources!$B$19:$B$1002, MATCH(C113, Sources!$C$19:$C$1002, 0))="Unused", "Source does not exist", IF(ISBLANK(D113), "Missing Post ID", IF(INDEX(Posts!$B$25:$B$1008, MATCH(D113, Posts!$D$25:$D$1008, 0))="Unused", "Post does not exist", "Valid"))))))</f>
        <v>Unused</v>
      </c>
      <c r="C113" s="359"/>
      <c r="D113" s="360"/>
    </row>
    <row r="114" ht="15.75" customHeight="1">
      <c r="B114" s="356" t="str">
        <f t="array" ref="B114">IF(OR(NOT($X$3="Pre-Defined"), AND(D107 &lt;&gt; "Yes", ROW(B114) - ROW($B$10) &gt;= General!$D$7)), "Unused", IF(CONCATENATE(C114:D114)="", "Required", IF(ISBLANK(C114), "Missing Source ID", IF(INDEX(Sources!$B$19:$B$1002, MATCH(C114, Sources!$C$19:$C$1002, 0))="Unused", "Source does not exist", IF(ISBLANK(D114), "Missing Post ID", IF(INDEX(Posts!$B$25:$B$1008, MATCH(D114, Posts!$D$25:$D$1008, 0))="Unused", "Post does not exist", "Valid"))))))</f>
        <v>Unused</v>
      </c>
      <c r="C114" s="357"/>
      <c r="D114" s="358"/>
    </row>
    <row r="115" ht="15.75" customHeight="1">
      <c r="B115" s="356" t="str">
        <f t="array" ref="B115">IF(OR(NOT($X$3="Pre-Defined"), AND(D108 &lt;&gt; "Yes", ROW(B115) - ROW($B$10) &gt;= General!$D$7)), "Unused", IF(CONCATENATE(C115:D115)="", "Required", IF(ISBLANK(C115), "Missing Source ID", IF(INDEX(Sources!$B$19:$B$1002, MATCH(C115, Sources!$C$19:$C$1002, 0))="Unused", "Source does not exist", IF(ISBLANK(D115), "Missing Post ID", IF(INDEX(Posts!$B$25:$B$1008, MATCH(D115, Posts!$D$25:$D$1008, 0))="Unused", "Post does not exist", "Valid"))))))</f>
        <v>Unused</v>
      </c>
      <c r="C115" s="359"/>
      <c r="D115" s="360"/>
    </row>
    <row r="116" ht="15.75" customHeight="1">
      <c r="B116" s="356" t="str">
        <f t="array" ref="B116">IF(OR(NOT($X$3="Pre-Defined"), AND(D109 &lt;&gt; "Yes", ROW(B116) - ROW($B$10) &gt;= General!$D$7)), "Unused", IF(CONCATENATE(C116:D116)="", "Required", IF(ISBLANK(C116), "Missing Source ID", IF(INDEX(Sources!$B$19:$B$1002, MATCH(C116, Sources!$C$19:$C$1002, 0))="Unused", "Source does not exist", IF(ISBLANK(D116), "Missing Post ID", IF(INDEX(Posts!$B$25:$B$1008, MATCH(D116, Posts!$D$25:$D$1008, 0))="Unused", "Post does not exist", "Valid"))))))</f>
        <v>Unused</v>
      </c>
      <c r="C116" s="357"/>
      <c r="D116" s="358"/>
    </row>
    <row r="117" ht="15.75" customHeight="1">
      <c r="B117" s="356" t="str">
        <f t="array" ref="B117">IF(OR(NOT($X$3="Pre-Defined"), AND(D110 &lt;&gt; "Yes", ROW(B117) - ROW($B$10) &gt;= General!$D$7)), "Unused", IF(CONCATENATE(C117:D117)="", "Required", IF(ISBLANK(C117), "Missing Source ID", IF(INDEX(Sources!$B$19:$B$1002, MATCH(C117, Sources!$C$19:$C$1002, 0))="Unused", "Source does not exist", IF(ISBLANK(D117), "Missing Post ID", IF(INDEX(Posts!$B$25:$B$1008, MATCH(D117, Posts!$D$25:$D$1008, 0))="Unused", "Post does not exist", "Valid"))))))</f>
        <v>Unused</v>
      </c>
      <c r="C117" s="359"/>
      <c r="D117" s="360"/>
    </row>
    <row r="118" ht="15.75" customHeight="1">
      <c r="B118" s="356" t="str">
        <f t="array" ref="B118">IF(OR(NOT($X$3="Pre-Defined"), AND(D111 &lt;&gt; "Yes", ROW(B118) - ROW($B$10) &gt;= General!$D$7)), "Unused", IF(CONCATENATE(C118:D118)="", "Required", IF(ISBLANK(C118), "Missing Source ID", IF(INDEX(Sources!$B$19:$B$1002, MATCH(C118, Sources!$C$19:$C$1002, 0))="Unused", "Source does not exist", IF(ISBLANK(D118), "Missing Post ID", IF(INDEX(Posts!$B$25:$B$1008, MATCH(D118, Posts!$D$25:$D$1008, 0))="Unused", "Post does not exist", "Valid"))))))</f>
        <v>Unused</v>
      </c>
      <c r="C118" s="357"/>
      <c r="D118" s="358"/>
    </row>
    <row r="119" ht="15.75" customHeight="1">
      <c r="B119" s="356" t="str">
        <f t="array" ref="B119">IF(OR(NOT($X$3="Pre-Defined"), AND(D112 &lt;&gt; "Yes", ROW(B119) - ROW($B$10) &gt;= General!$D$7)), "Unused", IF(CONCATENATE(C119:D119)="", "Required", IF(ISBLANK(C119), "Missing Source ID", IF(INDEX(Sources!$B$19:$B$1002, MATCH(C119, Sources!$C$19:$C$1002, 0))="Unused", "Source does not exist", IF(ISBLANK(D119), "Missing Post ID", IF(INDEX(Posts!$B$25:$B$1008, MATCH(D119, Posts!$D$25:$D$1008, 0))="Unused", "Post does not exist", "Valid"))))))</f>
        <v>Unused</v>
      </c>
      <c r="C119" s="359"/>
      <c r="D119" s="360"/>
    </row>
    <row r="120" ht="15.75" customHeight="1">
      <c r="B120" s="356" t="str">
        <f t="array" ref="B120">IF(OR(NOT($X$3="Pre-Defined"), AND(D113 &lt;&gt; "Yes", ROW(B120) - ROW($B$10) &gt;= General!$D$7)), "Unused", IF(CONCATENATE(C120:D120)="", "Required", IF(ISBLANK(C120), "Missing Source ID", IF(INDEX(Sources!$B$19:$B$1002, MATCH(C120, Sources!$C$19:$C$1002, 0))="Unused", "Source does not exist", IF(ISBLANK(D120), "Missing Post ID", IF(INDEX(Posts!$B$25:$B$1008, MATCH(D120, Posts!$D$25:$D$1008, 0))="Unused", "Post does not exist", "Valid"))))))</f>
        <v>Unused</v>
      </c>
      <c r="C120" s="357"/>
      <c r="D120" s="358"/>
    </row>
    <row r="121" ht="15.75" customHeight="1">
      <c r="B121" s="356" t="str">
        <f t="array" ref="B121">IF(OR(NOT($X$3="Pre-Defined"), AND(D114 &lt;&gt; "Yes", ROW(B121) - ROW($B$10) &gt;= General!$D$7)), "Unused", IF(CONCATENATE(C121:D121)="", "Required", IF(ISBLANK(C121), "Missing Source ID", IF(INDEX(Sources!$B$19:$B$1002, MATCH(C121, Sources!$C$19:$C$1002, 0))="Unused", "Source does not exist", IF(ISBLANK(D121), "Missing Post ID", IF(INDEX(Posts!$B$25:$B$1008, MATCH(D121, Posts!$D$25:$D$1008, 0))="Unused", "Post does not exist", "Valid"))))))</f>
        <v>Unused</v>
      </c>
      <c r="C121" s="359"/>
      <c r="D121" s="360"/>
    </row>
    <row r="122" ht="15.75" customHeight="1">
      <c r="B122" s="356" t="str">
        <f t="array" ref="B122">IF(OR(NOT($X$3="Pre-Defined"), AND(D115 &lt;&gt; "Yes", ROW(B122) - ROW($B$10) &gt;= General!$D$7)), "Unused", IF(CONCATENATE(C122:D122)="", "Required", IF(ISBLANK(C122), "Missing Source ID", IF(INDEX(Sources!$B$19:$B$1002, MATCH(C122, Sources!$C$19:$C$1002, 0))="Unused", "Source does not exist", IF(ISBLANK(D122), "Missing Post ID", IF(INDEX(Posts!$B$25:$B$1008, MATCH(D122, Posts!$D$25:$D$1008, 0))="Unused", "Post does not exist", "Valid"))))))</f>
        <v>Unused</v>
      </c>
      <c r="C122" s="357"/>
      <c r="D122" s="358"/>
    </row>
    <row r="123" ht="15.75" customHeight="1">
      <c r="B123" s="356" t="str">
        <f t="array" ref="B123">IF(OR(NOT($X$3="Pre-Defined"), AND(D116 &lt;&gt; "Yes", ROW(B123) - ROW($B$10) &gt;= General!$D$7)), "Unused", IF(CONCATENATE(C123:D123)="", "Required", IF(ISBLANK(C123), "Missing Source ID", IF(INDEX(Sources!$B$19:$B$1002, MATCH(C123, Sources!$C$19:$C$1002, 0))="Unused", "Source does not exist", IF(ISBLANK(D123), "Missing Post ID", IF(INDEX(Posts!$B$25:$B$1008, MATCH(D123, Posts!$D$25:$D$1008, 0))="Unused", "Post does not exist", "Valid"))))))</f>
        <v>Unused</v>
      </c>
      <c r="C123" s="359"/>
      <c r="D123" s="360"/>
    </row>
    <row r="124" ht="15.75" customHeight="1">
      <c r="B124" s="356" t="str">
        <f t="array" ref="B124">IF(OR(NOT($X$3="Pre-Defined"), AND(D117 &lt;&gt; "Yes", ROW(B124) - ROW($B$10) &gt;= General!$D$7)), "Unused", IF(CONCATENATE(C124:D124)="", "Required", IF(ISBLANK(C124), "Missing Source ID", IF(INDEX(Sources!$B$19:$B$1002, MATCH(C124, Sources!$C$19:$C$1002, 0))="Unused", "Source does not exist", IF(ISBLANK(D124), "Missing Post ID", IF(INDEX(Posts!$B$25:$B$1008, MATCH(D124, Posts!$D$25:$D$1008, 0))="Unused", "Post does not exist", "Valid"))))))</f>
        <v>Unused</v>
      </c>
      <c r="C124" s="357"/>
      <c r="D124" s="358"/>
    </row>
    <row r="125" ht="15.75" customHeight="1">
      <c r="B125" s="356" t="str">
        <f t="array" ref="B125">IF(OR(NOT($X$3="Pre-Defined"), AND(D118 &lt;&gt; "Yes", ROW(B125) - ROW($B$10) &gt;= General!$D$7)), "Unused", IF(CONCATENATE(C125:D125)="", "Required", IF(ISBLANK(C125), "Missing Source ID", IF(INDEX(Sources!$B$19:$B$1002, MATCH(C125, Sources!$C$19:$C$1002, 0))="Unused", "Source does not exist", IF(ISBLANK(D125), "Missing Post ID", IF(INDEX(Posts!$B$25:$B$1008, MATCH(D125, Posts!$D$25:$D$1008, 0))="Unused", "Post does not exist", "Valid"))))))</f>
        <v>Unused</v>
      </c>
      <c r="C125" s="359"/>
      <c r="D125" s="360"/>
    </row>
    <row r="126" ht="15.75" customHeight="1">
      <c r="B126" s="356" t="str">
        <f t="array" ref="B126">IF(OR(NOT($X$3="Pre-Defined"), AND(D119 &lt;&gt; "Yes", ROW(B126) - ROW($B$10) &gt;= General!$D$7)), "Unused", IF(CONCATENATE(C126:D126)="", "Required", IF(ISBLANK(C126), "Missing Source ID", IF(INDEX(Sources!$B$19:$B$1002, MATCH(C126, Sources!$C$19:$C$1002, 0))="Unused", "Source does not exist", IF(ISBLANK(D126), "Missing Post ID", IF(INDEX(Posts!$B$25:$B$1008, MATCH(D126, Posts!$D$25:$D$1008, 0))="Unused", "Post does not exist", "Valid"))))))</f>
        <v>Unused</v>
      </c>
      <c r="C126" s="357"/>
      <c r="D126" s="358"/>
    </row>
    <row r="127" ht="15.75" customHeight="1">
      <c r="B127" s="356" t="str">
        <f t="array" ref="B127">IF(OR(NOT($X$3="Pre-Defined"), AND(D120 &lt;&gt; "Yes", ROW(B127) - ROW($B$10) &gt;= General!$D$7)), "Unused", IF(CONCATENATE(C127:D127)="", "Required", IF(ISBLANK(C127), "Missing Source ID", IF(INDEX(Sources!$B$19:$B$1002, MATCH(C127, Sources!$C$19:$C$1002, 0))="Unused", "Source does not exist", IF(ISBLANK(D127), "Missing Post ID", IF(INDEX(Posts!$B$25:$B$1008, MATCH(D127, Posts!$D$25:$D$1008, 0))="Unused", "Post does not exist", "Valid"))))))</f>
        <v>Unused</v>
      </c>
      <c r="C127" s="359"/>
      <c r="D127" s="360"/>
    </row>
    <row r="128" ht="15.75" customHeight="1">
      <c r="B128" s="356" t="str">
        <f t="array" ref="B128">IF(OR(NOT($X$3="Pre-Defined"), AND(D121 &lt;&gt; "Yes", ROW(B128) - ROW($B$10) &gt;= General!$D$7)), "Unused", IF(CONCATENATE(C128:D128)="", "Required", IF(ISBLANK(C128), "Missing Source ID", IF(INDEX(Sources!$B$19:$B$1002, MATCH(C128, Sources!$C$19:$C$1002, 0))="Unused", "Source does not exist", IF(ISBLANK(D128), "Missing Post ID", IF(INDEX(Posts!$B$25:$B$1008, MATCH(D128, Posts!$D$25:$D$1008, 0))="Unused", "Post does not exist", "Valid"))))))</f>
        <v>Unused</v>
      </c>
      <c r="C128" s="357"/>
      <c r="D128" s="358"/>
    </row>
    <row r="129" ht="15.75" customHeight="1">
      <c r="B129" s="356" t="str">
        <f t="array" ref="B129">IF(OR(NOT($X$3="Pre-Defined"), AND(D122 &lt;&gt; "Yes", ROW(B129) - ROW($B$10) &gt;= General!$D$7)), "Unused", IF(CONCATENATE(C129:D129)="", "Required", IF(ISBLANK(C129), "Missing Source ID", IF(INDEX(Sources!$B$19:$B$1002, MATCH(C129, Sources!$C$19:$C$1002, 0))="Unused", "Source does not exist", IF(ISBLANK(D129), "Missing Post ID", IF(INDEX(Posts!$B$25:$B$1008, MATCH(D129, Posts!$D$25:$D$1008, 0))="Unused", "Post does not exist", "Valid"))))))</f>
        <v>Unused</v>
      </c>
      <c r="C129" s="359"/>
      <c r="D129" s="360"/>
    </row>
    <row r="130" ht="15.75" customHeight="1">
      <c r="B130" s="356" t="str">
        <f t="array" ref="B130">IF(OR(NOT($X$3="Pre-Defined"), AND(D123 &lt;&gt; "Yes", ROW(B130) - ROW($B$10) &gt;= General!$D$7)), "Unused", IF(CONCATENATE(C130:D130)="", "Required", IF(ISBLANK(C130), "Missing Source ID", IF(INDEX(Sources!$B$19:$B$1002, MATCH(C130, Sources!$C$19:$C$1002, 0))="Unused", "Source does not exist", IF(ISBLANK(D130), "Missing Post ID", IF(INDEX(Posts!$B$25:$B$1008, MATCH(D130, Posts!$D$25:$D$1008, 0))="Unused", "Post does not exist", "Valid"))))))</f>
        <v>Unused</v>
      </c>
      <c r="C130" s="357"/>
      <c r="D130" s="358"/>
    </row>
    <row r="131" ht="15.75" customHeight="1">
      <c r="B131" s="356" t="str">
        <f t="array" ref="B131">IF(OR(NOT($X$3="Pre-Defined"), AND(D124 &lt;&gt; "Yes", ROW(B131) - ROW($B$10) &gt;= General!$D$7)), "Unused", IF(CONCATENATE(C131:D131)="", "Required", IF(ISBLANK(C131), "Missing Source ID", IF(INDEX(Sources!$B$19:$B$1002, MATCH(C131, Sources!$C$19:$C$1002, 0))="Unused", "Source does not exist", IF(ISBLANK(D131), "Missing Post ID", IF(INDEX(Posts!$B$25:$B$1008, MATCH(D131, Posts!$D$25:$D$1008, 0))="Unused", "Post does not exist", "Valid"))))))</f>
        <v>Unused</v>
      </c>
      <c r="C131" s="359"/>
      <c r="D131" s="360"/>
    </row>
    <row r="132" ht="15.75" customHeight="1">
      <c r="B132" s="356" t="str">
        <f t="array" ref="B132">IF(OR(NOT($X$3="Pre-Defined"), AND(D125 &lt;&gt; "Yes", ROW(B132) - ROW($B$10) &gt;= General!$D$7)), "Unused", IF(CONCATENATE(C132:D132)="", "Required", IF(ISBLANK(C132), "Missing Source ID", IF(INDEX(Sources!$B$19:$B$1002, MATCH(C132, Sources!$C$19:$C$1002, 0))="Unused", "Source does not exist", IF(ISBLANK(D132), "Missing Post ID", IF(INDEX(Posts!$B$25:$B$1008, MATCH(D132, Posts!$D$25:$D$1008, 0))="Unused", "Post does not exist", "Valid"))))))</f>
        <v>Unused</v>
      </c>
      <c r="C132" s="357"/>
      <c r="D132" s="358"/>
    </row>
    <row r="133" ht="15.75" customHeight="1">
      <c r="B133" s="356" t="str">
        <f t="array" ref="B133">IF(OR(NOT($X$3="Pre-Defined"), AND(D126 &lt;&gt; "Yes", ROW(B133) - ROW($B$10) &gt;= General!$D$7)), "Unused", IF(CONCATENATE(C133:D133)="", "Required", IF(ISBLANK(C133), "Missing Source ID", IF(INDEX(Sources!$B$19:$B$1002, MATCH(C133, Sources!$C$19:$C$1002, 0))="Unused", "Source does not exist", IF(ISBLANK(D133), "Missing Post ID", IF(INDEX(Posts!$B$25:$B$1008, MATCH(D133, Posts!$D$25:$D$1008, 0))="Unused", "Post does not exist", "Valid"))))))</f>
        <v>Unused</v>
      </c>
      <c r="C133" s="359"/>
      <c r="D133" s="360"/>
    </row>
    <row r="134" ht="15.75" customHeight="1">
      <c r="B134" s="356" t="str">
        <f t="array" ref="B134">IF(OR(NOT($X$3="Pre-Defined"), AND(D127 &lt;&gt; "Yes", ROW(B134) - ROW($B$10) &gt;= General!$D$7)), "Unused", IF(CONCATENATE(C134:D134)="", "Required", IF(ISBLANK(C134), "Missing Source ID", IF(INDEX(Sources!$B$19:$B$1002, MATCH(C134, Sources!$C$19:$C$1002, 0))="Unused", "Source does not exist", IF(ISBLANK(D134), "Missing Post ID", IF(INDEX(Posts!$B$25:$B$1008, MATCH(D134, Posts!$D$25:$D$1008, 0))="Unused", "Post does not exist", "Valid"))))))</f>
        <v>Unused</v>
      </c>
      <c r="C134" s="357"/>
      <c r="D134" s="358"/>
    </row>
    <row r="135" ht="15.75" customHeight="1">
      <c r="B135" s="356" t="str">
        <f t="array" ref="B135">IF(OR(NOT($X$3="Pre-Defined"), AND(D128 &lt;&gt; "Yes", ROW(B135) - ROW($B$10) &gt;= General!$D$7)), "Unused", IF(CONCATENATE(C135:D135)="", "Required", IF(ISBLANK(C135), "Missing Source ID", IF(INDEX(Sources!$B$19:$B$1002, MATCH(C135, Sources!$C$19:$C$1002, 0))="Unused", "Source does not exist", IF(ISBLANK(D135), "Missing Post ID", IF(INDEX(Posts!$B$25:$B$1008, MATCH(D135, Posts!$D$25:$D$1008, 0))="Unused", "Post does not exist", "Valid"))))))</f>
        <v>Unused</v>
      </c>
      <c r="C135" s="359"/>
      <c r="D135" s="360"/>
    </row>
    <row r="136" ht="15.75" customHeight="1">
      <c r="B136" s="356" t="str">
        <f t="array" ref="B136">IF(OR(NOT($X$3="Pre-Defined"), AND(D129 &lt;&gt; "Yes", ROW(B136) - ROW($B$10) &gt;= General!$D$7)), "Unused", IF(CONCATENATE(C136:D136)="", "Required", IF(ISBLANK(C136), "Missing Source ID", IF(INDEX(Sources!$B$19:$B$1002, MATCH(C136, Sources!$C$19:$C$1002, 0))="Unused", "Source does not exist", IF(ISBLANK(D136), "Missing Post ID", IF(INDEX(Posts!$B$25:$B$1008, MATCH(D136, Posts!$D$25:$D$1008, 0))="Unused", "Post does not exist", "Valid"))))))</f>
        <v>Unused</v>
      </c>
      <c r="C136" s="357"/>
      <c r="D136" s="358"/>
    </row>
    <row r="137" ht="15.75" customHeight="1">
      <c r="B137" s="356" t="str">
        <f t="array" ref="B137">IF(OR(NOT($X$3="Pre-Defined"), AND(D130 &lt;&gt; "Yes", ROW(B137) - ROW($B$10) &gt;= General!$D$7)), "Unused", IF(CONCATENATE(C137:D137)="", "Required", IF(ISBLANK(C137), "Missing Source ID", IF(INDEX(Sources!$B$19:$B$1002, MATCH(C137, Sources!$C$19:$C$1002, 0))="Unused", "Source does not exist", IF(ISBLANK(D137), "Missing Post ID", IF(INDEX(Posts!$B$25:$B$1008, MATCH(D137, Posts!$D$25:$D$1008, 0))="Unused", "Post does not exist", "Valid"))))))</f>
        <v>Unused</v>
      </c>
      <c r="C137" s="359"/>
      <c r="D137" s="360"/>
    </row>
    <row r="138" ht="15.75" customHeight="1">
      <c r="B138" s="356" t="str">
        <f t="array" ref="B138">IF(OR(NOT($X$3="Pre-Defined"), AND(D131 &lt;&gt; "Yes", ROW(B138) - ROW($B$10) &gt;= General!$D$7)), "Unused", IF(CONCATENATE(C138:D138)="", "Required", IF(ISBLANK(C138), "Missing Source ID", IF(INDEX(Sources!$B$19:$B$1002, MATCH(C138, Sources!$C$19:$C$1002, 0))="Unused", "Source does not exist", IF(ISBLANK(D138), "Missing Post ID", IF(INDEX(Posts!$B$25:$B$1008, MATCH(D138, Posts!$D$25:$D$1008, 0))="Unused", "Post does not exist", "Valid"))))))</f>
        <v>Unused</v>
      </c>
      <c r="C138" s="357"/>
      <c r="D138" s="358"/>
    </row>
    <row r="139" ht="15.75" customHeight="1">
      <c r="B139" s="356" t="str">
        <f t="array" ref="B139">IF(OR(NOT($X$3="Pre-Defined"), AND(D132 &lt;&gt; "Yes", ROW(B139) - ROW($B$10) &gt;= General!$D$7)), "Unused", IF(CONCATENATE(C139:D139)="", "Required", IF(ISBLANK(C139), "Missing Source ID", IF(INDEX(Sources!$B$19:$B$1002, MATCH(C139, Sources!$C$19:$C$1002, 0))="Unused", "Source does not exist", IF(ISBLANK(D139), "Missing Post ID", IF(INDEX(Posts!$B$25:$B$1008, MATCH(D139, Posts!$D$25:$D$1008, 0))="Unused", "Post does not exist", "Valid"))))))</f>
        <v>Unused</v>
      </c>
      <c r="C139" s="359"/>
      <c r="D139" s="360"/>
    </row>
    <row r="140" ht="15.75" customHeight="1">
      <c r="B140" s="356" t="str">
        <f t="array" ref="B140">IF(OR(NOT($X$3="Pre-Defined"), AND(D133 &lt;&gt; "Yes", ROW(B140) - ROW($B$10) &gt;= General!$D$7)), "Unused", IF(CONCATENATE(C140:D140)="", "Required", IF(ISBLANK(C140), "Missing Source ID", IF(INDEX(Sources!$B$19:$B$1002, MATCH(C140, Sources!$C$19:$C$1002, 0))="Unused", "Source does not exist", IF(ISBLANK(D140), "Missing Post ID", IF(INDEX(Posts!$B$25:$B$1008, MATCH(D140, Posts!$D$25:$D$1008, 0))="Unused", "Post does not exist", "Valid"))))))</f>
        <v>Unused</v>
      </c>
      <c r="C140" s="357"/>
      <c r="D140" s="358"/>
    </row>
    <row r="141" ht="15.75" customHeight="1">
      <c r="B141" s="356" t="str">
        <f t="array" ref="B141">IF(OR(NOT($X$3="Pre-Defined"), AND(D134 &lt;&gt; "Yes", ROW(B141) - ROW($B$10) &gt;= General!$D$7)), "Unused", IF(CONCATENATE(C141:D141)="", "Required", IF(ISBLANK(C141), "Missing Source ID", IF(INDEX(Sources!$B$19:$B$1002, MATCH(C141, Sources!$C$19:$C$1002, 0))="Unused", "Source does not exist", IF(ISBLANK(D141), "Missing Post ID", IF(INDEX(Posts!$B$25:$B$1008, MATCH(D141, Posts!$D$25:$D$1008, 0))="Unused", "Post does not exist", "Valid"))))))</f>
        <v>Unused</v>
      </c>
      <c r="C141" s="359"/>
      <c r="D141" s="360"/>
    </row>
    <row r="142" ht="15.75" customHeight="1">
      <c r="B142" s="356" t="str">
        <f t="array" ref="B142">IF(OR(NOT($X$3="Pre-Defined"), AND(D135 &lt;&gt; "Yes", ROW(B142) - ROW($B$10) &gt;= General!$D$7)), "Unused", IF(CONCATENATE(C142:D142)="", "Required", IF(ISBLANK(C142), "Missing Source ID", IF(INDEX(Sources!$B$19:$B$1002, MATCH(C142, Sources!$C$19:$C$1002, 0))="Unused", "Source does not exist", IF(ISBLANK(D142), "Missing Post ID", IF(INDEX(Posts!$B$25:$B$1008, MATCH(D142, Posts!$D$25:$D$1008, 0))="Unused", "Post does not exist", "Valid"))))))</f>
        <v>Unused</v>
      </c>
      <c r="C142" s="357"/>
      <c r="D142" s="358"/>
    </row>
    <row r="143" ht="15.75" customHeight="1">
      <c r="B143" s="356" t="str">
        <f t="array" ref="B143">IF(OR(NOT($X$3="Pre-Defined"), AND(D136 &lt;&gt; "Yes", ROW(B143) - ROW($B$10) &gt;= General!$D$7)), "Unused", IF(CONCATENATE(C143:D143)="", "Required", IF(ISBLANK(C143), "Missing Source ID", IF(INDEX(Sources!$B$19:$B$1002, MATCH(C143, Sources!$C$19:$C$1002, 0))="Unused", "Source does not exist", IF(ISBLANK(D143), "Missing Post ID", IF(INDEX(Posts!$B$25:$B$1008, MATCH(D143, Posts!$D$25:$D$1008, 0))="Unused", "Post does not exist", "Valid"))))))</f>
        <v>Unused</v>
      </c>
      <c r="C143" s="359"/>
      <c r="D143" s="360"/>
    </row>
    <row r="144" ht="15.75" customHeight="1">
      <c r="B144" s="356" t="str">
        <f t="array" ref="B144">IF(OR(NOT($X$3="Pre-Defined"), AND(D137 &lt;&gt; "Yes", ROW(B144) - ROW($B$10) &gt;= General!$D$7)), "Unused", IF(CONCATENATE(C144:D144)="", "Required", IF(ISBLANK(C144), "Missing Source ID", IF(INDEX(Sources!$B$19:$B$1002, MATCH(C144, Sources!$C$19:$C$1002, 0))="Unused", "Source does not exist", IF(ISBLANK(D144), "Missing Post ID", IF(INDEX(Posts!$B$25:$B$1008, MATCH(D144, Posts!$D$25:$D$1008, 0))="Unused", "Post does not exist", "Valid"))))))</f>
        <v>Unused</v>
      </c>
      <c r="C144" s="357"/>
      <c r="D144" s="358"/>
    </row>
    <row r="145" ht="15.75" customHeight="1">
      <c r="B145" s="356" t="str">
        <f t="array" ref="B145">IF(OR(NOT($X$3="Pre-Defined"), AND(D138 &lt;&gt; "Yes", ROW(B145) - ROW($B$10) &gt;= General!$D$7)), "Unused", IF(CONCATENATE(C145:D145)="", "Required", IF(ISBLANK(C145), "Missing Source ID", IF(INDEX(Sources!$B$19:$B$1002, MATCH(C145, Sources!$C$19:$C$1002, 0))="Unused", "Source does not exist", IF(ISBLANK(D145), "Missing Post ID", IF(INDEX(Posts!$B$25:$B$1008, MATCH(D145, Posts!$D$25:$D$1008, 0))="Unused", "Post does not exist", "Valid"))))))</f>
        <v>Unused</v>
      </c>
      <c r="C145" s="359"/>
      <c r="D145" s="360"/>
    </row>
    <row r="146" ht="15.75" customHeight="1">
      <c r="B146" s="356" t="str">
        <f t="array" ref="B146">IF(OR(NOT($X$3="Pre-Defined"), AND(D139 &lt;&gt; "Yes", ROW(B146) - ROW($B$10) &gt;= General!$D$7)), "Unused", IF(CONCATENATE(C146:D146)="", "Required", IF(ISBLANK(C146), "Missing Source ID", IF(INDEX(Sources!$B$19:$B$1002, MATCH(C146, Sources!$C$19:$C$1002, 0))="Unused", "Source does not exist", IF(ISBLANK(D146), "Missing Post ID", IF(INDEX(Posts!$B$25:$B$1008, MATCH(D146, Posts!$D$25:$D$1008, 0))="Unused", "Post does not exist", "Valid"))))))</f>
        <v>Unused</v>
      </c>
      <c r="C146" s="357"/>
      <c r="D146" s="358"/>
    </row>
    <row r="147" ht="15.75" customHeight="1">
      <c r="B147" s="356" t="str">
        <f t="array" ref="B147">IF(OR(NOT($X$3="Pre-Defined"), AND(D140 &lt;&gt; "Yes", ROW(B147) - ROW($B$10) &gt;= General!$D$7)), "Unused", IF(CONCATENATE(C147:D147)="", "Required", IF(ISBLANK(C147), "Missing Source ID", IF(INDEX(Sources!$B$19:$B$1002, MATCH(C147, Sources!$C$19:$C$1002, 0))="Unused", "Source does not exist", IF(ISBLANK(D147), "Missing Post ID", IF(INDEX(Posts!$B$25:$B$1008, MATCH(D147, Posts!$D$25:$D$1008, 0))="Unused", "Post does not exist", "Valid"))))))</f>
        <v>Unused</v>
      </c>
      <c r="C147" s="359"/>
      <c r="D147" s="360"/>
    </row>
    <row r="148" ht="15.75" customHeight="1">
      <c r="B148" s="356" t="str">
        <f t="array" ref="B148">IF(OR(NOT($X$3="Pre-Defined"), AND(D141 &lt;&gt; "Yes", ROW(B148) - ROW($B$10) &gt;= General!$D$7)), "Unused", IF(CONCATENATE(C148:D148)="", "Required", IF(ISBLANK(C148), "Missing Source ID", IF(INDEX(Sources!$B$19:$B$1002, MATCH(C148, Sources!$C$19:$C$1002, 0))="Unused", "Source does not exist", IF(ISBLANK(D148), "Missing Post ID", IF(INDEX(Posts!$B$25:$B$1008, MATCH(D148, Posts!$D$25:$D$1008, 0))="Unused", "Post does not exist", "Valid"))))))</f>
        <v>Unused</v>
      </c>
      <c r="C148" s="357"/>
      <c r="D148" s="358"/>
    </row>
    <row r="149" ht="15.75" customHeight="1">
      <c r="B149" s="356" t="str">
        <f t="array" ref="B149">IF(OR(NOT($X$3="Pre-Defined"), AND(D142 &lt;&gt; "Yes", ROW(B149) - ROW($B$10) &gt;= General!$D$7)), "Unused", IF(CONCATENATE(C149:D149)="", "Required", IF(ISBLANK(C149), "Missing Source ID", IF(INDEX(Sources!$B$19:$B$1002, MATCH(C149, Sources!$C$19:$C$1002, 0))="Unused", "Source does not exist", IF(ISBLANK(D149), "Missing Post ID", IF(INDEX(Posts!$B$25:$B$1008, MATCH(D149, Posts!$D$25:$D$1008, 0))="Unused", "Post does not exist", "Valid"))))))</f>
        <v>Unused</v>
      </c>
      <c r="C149" s="359"/>
      <c r="D149" s="360"/>
    </row>
    <row r="150" ht="15.75" customHeight="1">
      <c r="B150" s="356" t="str">
        <f t="array" ref="B150">IF(OR(NOT($X$3="Pre-Defined"), AND(D143 &lt;&gt; "Yes", ROW(B150) - ROW($B$10) &gt;= General!$D$7)), "Unused", IF(CONCATENATE(C150:D150)="", "Required", IF(ISBLANK(C150), "Missing Source ID", IF(INDEX(Sources!$B$19:$B$1002, MATCH(C150, Sources!$C$19:$C$1002, 0))="Unused", "Source does not exist", IF(ISBLANK(D150), "Missing Post ID", IF(INDEX(Posts!$B$25:$B$1008, MATCH(D150, Posts!$D$25:$D$1008, 0))="Unused", "Post does not exist", "Valid"))))))</f>
        <v>Unused</v>
      </c>
      <c r="C150" s="357"/>
      <c r="D150" s="358"/>
    </row>
    <row r="151" ht="15.75" customHeight="1">
      <c r="B151" s="356" t="str">
        <f t="array" ref="B151">IF(OR(NOT($X$3="Pre-Defined"), AND(D144 &lt;&gt; "Yes", ROW(B151) - ROW($B$10) &gt;= General!$D$7)), "Unused", IF(CONCATENATE(C151:D151)="", "Required", IF(ISBLANK(C151), "Missing Source ID", IF(INDEX(Sources!$B$19:$B$1002, MATCH(C151, Sources!$C$19:$C$1002, 0))="Unused", "Source does not exist", IF(ISBLANK(D151), "Missing Post ID", IF(INDEX(Posts!$B$25:$B$1008, MATCH(D151, Posts!$D$25:$D$1008, 0))="Unused", "Post does not exist", "Valid"))))))</f>
        <v>Unused</v>
      </c>
      <c r="C151" s="359"/>
      <c r="D151" s="360"/>
    </row>
    <row r="152" ht="15.75" customHeight="1">
      <c r="B152" s="356" t="str">
        <f t="array" ref="B152">IF(OR(NOT($X$3="Pre-Defined"), AND(D145 &lt;&gt; "Yes", ROW(B152) - ROW($B$10) &gt;= General!$D$7)), "Unused", IF(CONCATENATE(C152:D152)="", "Required", IF(ISBLANK(C152), "Missing Source ID", IF(INDEX(Sources!$B$19:$B$1002, MATCH(C152, Sources!$C$19:$C$1002, 0))="Unused", "Source does not exist", IF(ISBLANK(D152), "Missing Post ID", IF(INDEX(Posts!$B$25:$B$1008, MATCH(D152, Posts!$D$25:$D$1008, 0))="Unused", "Post does not exist", "Valid"))))))</f>
        <v>Unused</v>
      </c>
      <c r="C152" s="357"/>
      <c r="D152" s="358"/>
    </row>
    <row r="153" ht="15.75" customHeight="1">
      <c r="B153" s="356" t="str">
        <f t="array" ref="B153">IF(OR(NOT($X$3="Pre-Defined"), AND(D146 &lt;&gt; "Yes", ROW(B153) - ROW($B$10) &gt;= General!$D$7)), "Unused", IF(CONCATENATE(C153:D153)="", "Required", IF(ISBLANK(C153), "Missing Source ID", IF(INDEX(Sources!$B$19:$B$1002, MATCH(C153, Sources!$C$19:$C$1002, 0))="Unused", "Source does not exist", IF(ISBLANK(D153), "Missing Post ID", IF(INDEX(Posts!$B$25:$B$1008, MATCH(D153, Posts!$D$25:$D$1008, 0))="Unused", "Post does not exist", "Valid"))))))</f>
        <v>Unused</v>
      </c>
      <c r="C153" s="359"/>
      <c r="D153" s="360"/>
    </row>
    <row r="154" ht="15.75" customHeight="1">
      <c r="B154" s="356" t="str">
        <f t="array" ref="B154">IF(OR(NOT($X$3="Pre-Defined"), AND(D147 &lt;&gt; "Yes", ROW(B154) - ROW($B$10) &gt;= General!$D$7)), "Unused", IF(CONCATENATE(C154:D154)="", "Required", IF(ISBLANK(C154), "Missing Source ID", IF(INDEX(Sources!$B$19:$B$1002, MATCH(C154, Sources!$C$19:$C$1002, 0))="Unused", "Source does not exist", IF(ISBLANK(D154), "Missing Post ID", IF(INDEX(Posts!$B$25:$B$1008, MATCH(D154, Posts!$D$25:$D$1008, 0))="Unused", "Post does not exist", "Valid"))))))</f>
        <v>Unused</v>
      </c>
      <c r="C154" s="357"/>
      <c r="D154" s="358"/>
    </row>
    <row r="155" ht="15.75" customHeight="1">
      <c r="B155" s="356" t="str">
        <f t="array" ref="B155">IF(OR(NOT($X$3="Pre-Defined"), AND(D148 &lt;&gt; "Yes", ROW(B155) - ROW($B$10) &gt;= General!$D$7)), "Unused", IF(CONCATENATE(C155:D155)="", "Required", IF(ISBLANK(C155), "Missing Source ID", IF(INDEX(Sources!$B$19:$B$1002, MATCH(C155, Sources!$C$19:$C$1002, 0))="Unused", "Source does not exist", IF(ISBLANK(D155), "Missing Post ID", IF(INDEX(Posts!$B$25:$B$1008, MATCH(D155, Posts!$D$25:$D$1008, 0))="Unused", "Post does not exist", "Valid"))))))</f>
        <v>Unused</v>
      </c>
      <c r="C155" s="359"/>
      <c r="D155" s="360"/>
    </row>
    <row r="156" ht="15.75" customHeight="1">
      <c r="B156" s="356" t="str">
        <f t="array" ref="B156">IF(OR(NOT($X$3="Pre-Defined"), AND(D149 &lt;&gt; "Yes", ROW(B156) - ROW($B$10) &gt;= General!$D$7)), "Unused", IF(CONCATENATE(C156:D156)="", "Required", IF(ISBLANK(C156), "Missing Source ID", IF(INDEX(Sources!$B$19:$B$1002, MATCH(C156, Sources!$C$19:$C$1002, 0))="Unused", "Source does not exist", IF(ISBLANK(D156), "Missing Post ID", IF(INDEX(Posts!$B$25:$B$1008, MATCH(D156, Posts!$D$25:$D$1008, 0))="Unused", "Post does not exist", "Valid"))))))</f>
        <v>Unused</v>
      </c>
      <c r="C156" s="357"/>
      <c r="D156" s="358"/>
    </row>
    <row r="157" ht="15.75" customHeight="1">
      <c r="B157" s="356" t="str">
        <f t="array" ref="B157">IF(OR(NOT($X$3="Pre-Defined"), AND(D150 &lt;&gt; "Yes", ROW(B157) - ROW($B$10) &gt;= General!$D$7)), "Unused", IF(CONCATENATE(C157:D157)="", "Required", IF(ISBLANK(C157), "Missing Source ID", IF(INDEX(Sources!$B$19:$B$1002, MATCH(C157, Sources!$C$19:$C$1002, 0))="Unused", "Source does not exist", IF(ISBLANK(D157), "Missing Post ID", IF(INDEX(Posts!$B$25:$B$1008, MATCH(D157, Posts!$D$25:$D$1008, 0))="Unused", "Post does not exist", "Valid"))))))</f>
        <v>Unused</v>
      </c>
      <c r="C157" s="359"/>
      <c r="D157" s="360"/>
    </row>
    <row r="158" ht="15.75" customHeight="1">
      <c r="B158" s="356" t="str">
        <f t="array" ref="B158">IF(OR(NOT($X$3="Pre-Defined"), AND(D151 &lt;&gt; "Yes", ROW(B158) - ROW($B$10) &gt;= General!$D$7)), "Unused", IF(CONCATENATE(C158:D158)="", "Required", IF(ISBLANK(C158), "Missing Source ID", IF(INDEX(Sources!$B$19:$B$1002, MATCH(C158, Sources!$C$19:$C$1002, 0))="Unused", "Source does not exist", IF(ISBLANK(D158), "Missing Post ID", IF(INDEX(Posts!$B$25:$B$1008, MATCH(D158, Posts!$D$25:$D$1008, 0))="Unused", "Post does not exist", "Valid"))))))</f>
        <v>Unused</v>
      </c>
      <c r="C158" s="357"/>
      <c r="D158" s="358"/>
    </row>
    <row r="159" ht="15.75" customHeight="1">
      <c r="B159" s="356" t="str">
        <f t="array" ref="B159">IF(OR(NOT($X$3="Pre-Defined"), AND(D152 &lt;&gt; "Yes", ROW(B159) - ROW($B$10) &gt;= General!$D$7)), "Unused", IF(CONCATENATE(C159:D159)="", "Required", IF(ISBLANK(C159), "Missing Source ID", IF(INDEX(Sources!$B$19:$B$1002, MATCH(C159, Sources!$C$19:$C$1002, 0))="Unused", "Source does not exist", IF(ISBLANK(D159), "Missing Post ID", IF(INDEX(Posts!$B$25:$B$1008, MATCH(D159, Posts!$D$25:$D$1008, 0))="Unused", "Post does not exist", "Valid"))))))</f>
        <v>Unused</v>
      </c>
      <c r="C159" s="359"/>
      <c r="D159" s="360"/>
    </row>
    <row r="160" ht="15.75" customHeight="1">
      <c r="B160" s="356" t="str">
        <f t="array" ref="B160">IF(OR(NOT($X$3="Pre-Defined"), AND(D153 &lt;&gt; "Yes", ROW(B160) - ROW($B$10) &gt;= General!$D$7)), "Unused", IF(CONCATENATE(C160:D160)="", "Required", IF(ISBLANK(C160), "Missing Source ID", IF(INDEX(Sources!$B$19:$B$1002, MATCH(C160, Sources!$C$19:$C$1002, 0))="Unused", "Source does not exist", IF(ISBLANK(D160), "Missing Post ID", IF(INDEX(Posts!$B$25:$B$1008, MATCH(D160, Posts!$D$25:$D$1008, 0))="Unused", "Post does not exist", "Valid"))))))</f>
        <v>Unused</v>
      </c>
      <c r="C160" s="357"/>
      <c r="D160" s="358"/>
    </row>
    <row r="161" ht="15.75" customHeight="1">
      <c r="B161" s="356" t="str">
        <f t="array" ref="B161">IF(OR(NOT($X$3="Pre-Defined"), AND(D154 &lt;&gt; "Yes", ROW(B161) - ROW($B$10) &gt;= General!$D$7)), "Unused", IF(CONCATENATE(C161:D161)="", "Required", IF(ISBLANK(C161), "Missing Source ID", IF(INDEX(Sources!$B$19:$B$1002, MATCH(C161, Sources!$C$19:$C$1002, 0))="Unused", "Source does not exist", IF(ISBLANK(D161), "Missing Post ID", IF(INDEX(Posts!$B$25:$B$1008, MATCH(D161, Posts!$D$25:$D$1008, 0))="Unused", "Post does not exist", "Valid"))))))</f>
        <v>Unused</v>
      </c>
      <c r="C161" s="359"/>
      <c r="D161" s="360"/>
    </row>
    <row r="162" ht="15.75" customHeight="1">
      <c r="B162" s="356" t="str">
        <f t="array" ref="B162">IF(OR(NOT($X$3="Pre-Defined"), AND(D155 &lt;&gt; "Yes", ROW(B162) - ROW($B$10) &gt;= General!$D$7)), "Unused", IF(CONCATENATE(C162:D162)="", "Required", IF(ISBLANK(C162), "Missing Source ID", IF(INDEX(Sources!$B$19:$B$1002, MATCH(C162, Sources!$C$19:$C$1002, 0))="Unused", "Source does not exist", IF(ISBLANK(D162), "Missing Post ID", IF(INDEX(Posts!$B$25:$B$1008, MATCH(D162, Posts!$D$25:$D$1008, 0))="Unused", "Post does not exist", "Valid"))))))</f>
        <v>Unused</v>
      </c>
      <c r="C162" s="357"/>
      <c r="D162" s="358"/>
    </row>
    <row r="163" ht="15.75" customHeight="1">
      <c r="B163" s="356" t="str">
        <f t="array" ref="B163">IF(OR(NOT($X$3="Pre-Defined"), AND(D156 &lt;&gt; "Yes", ROW(B163) - ROW($B$10) &gt;= General!$D$7)), "Unused", IF(CONCATENATE(C163:D163)="", "Required", IF(ISBLANK(C163), "Missing Source ID", IF(INDEX(Sources!$B$19:$B$1002, MATCH(C163, Sources!$C$19:$C$1002, 0))="Unused", "Source does not exist", IF(ISBLANK(D163), "Missing Post ID", IF(INDEX(Posts!$B$25:$B$1008, MATCH(D163, Posts!$D$25:$D$1008, 0))="Unused", "Post does not exist", "Valid"))))))</f>
        <v>Unused</v>
      </c>
      <c r="C163" s="359"/>
      <c r="D163" s="360"/>
    </row>
    <row r="164" ht="15.75" customHeight="1">
      <c r="B164" s="356" t="str">
        <f t="array" ref="B164">IF(OR(NOT($X$3="Pre-Defined"), AND(D157 &lt;&gt; "Yes", ROW(B164) - ROW($B$10) &gt;= General!$D$7)), "Unused", IF(CONCATENATE(C164:D164)="", "Required", IF(ISBLANK(C164), "Missing Source ID", IF(INDEX(Sources!$B$19:$B$1002, MATCH(C164, Sources!$C$19:$C$1002, 0))="Unused", "Source does not exist", IF(ISBLANK(D164), "Missing Post ID", IF(INDEX(Posts!$B$25:$B$1008, MATCH(D164, Posts!$D$25:$D$1008, 0))="Unused", "Post does not exist", "Valid"))))))</f>
        <v>Unused</v>
      </c>
      <c r="C164" s="357"/>
      <c r="D164" s="358"/>
    </row>
    <row r="165" ht="15.75" customHeight="1">
      <c r="B165" s="356" t="str">
        <f t="array" ref="B165">IF(OR(NOT($X$3="Pre-Defined"), AND(D158 &lt;&gt; "Yes", ROW(B165) - ROW($B$10) &gt;= General!$D$7)), "Unused", IF(CONCATENATE(C165:D165)="", "Required", IF(ISBLANK(C165), "Missing Source ID", IF(INDEX(Sources!$B$19:$B$1002, MATCH(C165, Sources!$C$19:$C$1002, 0))="Unused", "Source does not exist", IF(ISBLANK(D165), "Missing Post ID", IF(INDEX(Posts!$B$25:$B$1008, MATCH(D165, Posts!$D$25:$D$1008, 0))="Unused", "Post does not exist", "Valid"))))))</f>
        <v>Unused</v>
      </c>
      <c r="C165" s="359"/>
      <c r="D165" s="360"/>
    </row>
    <row r="166" ht="15.75" customHeight="1">
      <c r="B166" s="356" t="str">
        <f t="array" ref="B166">IF(OR(NOT($X$3="Pre-Defined"), AND(D159 &lt;&gt; "Yes", ROW(B166) - ROW($B$10) &gt;= General!$D$7)), "Unused", IF(CONCATENATE(C166:D166)="", "Required", IF(ISBLANK(C166), "Missing Source ID", IF(INDEX(Sources!$B$19:$B$1002, MATCH(C166, Sources!$C$19:$C$1002, 0))="Unused", "Source does not exist", IF(ISBLANK(D166), "Missing Post ID", IF(INDEX(Posts!$B$25:$B$1008, MATCH(D166, Posts!$D$25:$D$1008, 0))="Unused", "Post does not exist", "Valid"))))))</f>
        <v>Unused</v>
      </c>
      <c r="C166" s="357"/>
      <c r="D166" s="358"/>
    </row>
    <row r="167" ht="15.75" customHeight="1">
      <c r="B167" s="356" t="str">
        <f t="array" ref="B167">IF(OR(NOT($X$3="Pre-Defined"), AND(D160 &lt;&gt; "Yes", ROW(B167) - ROW($B$10) &gt;= General!$D$7)), "Unused", IF(CONCATENATE(C167:D167)="", "Required", IF(ISBLANK(C167), "Missing Source ID", IF(INDEX(Sources!$B$19:$B$1002, MATCH(C167, Sources!$C$19:$C$1002, 0))="Unused", "Source does not exist", IF(ISBLANK(D167), "Missing Post ID", IF(INDEX(Posts!$B$25:$B$1008, MATCH(D167, Posts!$D$25:$D$1008, 0))="Unused", "Post does not exist", "Valid"))))))</f>
        <v>Unused</v>
      </c>
      <c r="C167" s="359"/>
      <c r="D167" s="360"/>
    </row>
    <row r="168" ht="15.75" customHeight="1">
      <c r="B168" s="356" t="str">
        <f t="array" ref="B168">IF(OR(NOT($X$3="Pre-Defined"), AND(D161 &lt;&gt; "Yes", ROW(B168) - ROW($B$10) &gt;= General!$D$7)), "Unused", IF(CONCATENATE(C168:D168)="", "Required", IF(ISBLANK(C168), "Missing Source ID", IF(INDEX(Sources!$B$19:$B$1002, MATCH(C168, Sources!$C$19:$C$1002, 0))="Unused", "Source does not exist", IF(ISBLANK(D168), "Missing Post ID", IF(INDEX(Posts!$B$25:$B$1008, MATCH(D168, Posts!$D$25:$D$1008, 0))="Unused", "Post does not exist", "Valid"))))))</f>
        <v>Unused</v>
      </c>
      <c r="C168" s="357"/>
      <c r="D168" s="358"/>
    </row>
    <row r="169" ht="15.75" customHeight="1">
      <c r="B169" s="356" t="str">
        <f t="array" ref="B169">IF(OR(NOT($X$3="Pre-Defined"), AND(D162 &lt;&gt; "Yes", ROW(B169) - ROW($B$10) &gt;= General!$D$7)), "Unused", IF(CONCATENATE(C169:D169)="", "Required", IF(ISBLANK(C169), "Missing Source ID", IF(INDEX(Sources!$B$19:$B$1002, MATCH(C169, Sources!$C$19:$C$1002, 0))="Unused", "Source does not exist", IF(ISBLANK(D169), "Missing Post ID", IF(INDEX(Posts!$B$25:$B$1008, MATCH(D169, Posts!$D$25:$D$1008, 0))="Unused", "Post does not exist", "Valid"))))))</f>
        <v>Unused</v>
      </c>
      <c r="C169" s="359"/>
      <c r="D169" s="360"/>
    </row>
    <row r="170" ht="15.75" customHeight="1">
      <c r="B170" s="356" t="str">
        <f t="array" ref="B170">IF(OR(NOT($X$3="Pre-Defined"), AND(D163 &lt;&gt; "Yes", ROW(B170) - ROW($B$10) &gt;= General!$D$7)), "Unused", IF(CONCATENATE(C170:D170)="", "Required", IF(ISBLANK(C170), "Missing Source ID", IF(INDEX(Sources!$B$19:$B$1002, MATCH(C170, Sources!$C$19:$C$1002, 0))="Unused", "Source does not exist", IF(ISBLANK(D170), "Missing Post ID", IF(INDEX(Posts!$B$25:$B$1008, MATCH(D170, Posts!$D$25:$D$1008, 0))="Unused", "Post does not exist", "Valid"))))))</f>
        <v>Unused</v>
      </c>
      <c r="C170" s="357"/>
      <c r="D170" s="358"/>
    </row>
    <row r="171" ht="15.75" customHeight="1">
      <c r="B171" s="356" t="str">
        <f t="array" ref="B171">IF(OR(NOT($X$3="Pre-Defined"), AND(D164 &lt;&gt; "Yes", ROW(B171) - ROW($B$10) &gt;= General!$D$7)), "Unused", IF(CONCATENATE(C171:D171)="", "Required", IF(ISBLANK(C171), "Missing Source ID", IF(INDEX(Sources!$B$19:$B$1002, MATCH(C171, Sources!$C$19:$C$1002, 0))="Unused", "Source does not exist", IF(ISBLANK(D171), "Missing Post ID", IF(INDEX(Posts!$B$25:$B$1008, MATCH(D171, Posts!$D$25:$D$1008, 0))="Unused", "Post does not exist", "Valid"))))))</f>
        <v>Unused</v>
      </c>
      <c r="C171" s="359"/>
      <c r="D171" s="360"/>
    </row>
    <row r="172" ht="15.75" customHeight="1">
      <c r="B172" s="356" t="str">
        <f t="array" ref="B172">IF(OR(NOT($X$3="Pre-Defined"), AND(D165 &lt;&gt; "Yes", ROW(B172) - ROW($B$10) &gt;= General!$D$7)), "Unused", IF(CONCATENATE(C172:D172)="", "Required", IF(ISBLANK(C172), "Missing Source ID", IF(INDEX(Sources!$B$19:$B$1002, MATCH(C172, Sources!$C$19:$C$1002, 0))="Unused", "Source does not exist", IF(ISBLANK(D172), "Missing Post ID", IF(INDEX(Posts!$B$25:$B$1008, MATCH(D172, Posts!$D$25:$D$1008, 0))="Unused", "Post does not exist", "Valid"))))))</f>
        <v>Unused</v>
      </c>
      <c r="C172" s="357"/>
      <c r="D172" s="358"/>
    </row>
    <row r="173" ht="15.75" customHeight="1">
      <c r="B173" s="356" t="str">
        <f t="array" ref="B173">IF(OR(NOT($X$3="Pre-Defined"), AND(D166 &lt;&gt; "Yes", ROW(B173) - ROW($B$10) &gt;= General!$D$7)), "Unused", IF(CONCATENATE(C173:D173)="", "Required", IF(ISBLANK(C173), "Missing Source ID", IF(INDEX(Sources!$B$19:$B$1002, MATCH(C173, Sources!$C$19:$C$1002, 0))="Unused", "Source does not exist", IF(ISBLANK(D173), "Missing Post ID", IF(INDEX(Posts!$B$25:$B$1008, MATCH(D173, Posts!$D$25:$D$1008, 0))="Unused", "Post does not exist", "Valid"))))))</f>
        <v>Unused</v>
      </c>
      <c r="C173" s="359"/>
      <c r="D173" s="360"/>
    </row>
    <row r="174" ht="15.75" customHeight="1">
      <c r="B174" s="356" t="str">
        <f t="array" ref="B174">IF(OR(NOT($X$3="Pre-Defined"), AND(D167 &lt;&gt; "Yes", ROW(B174) - ROW($B$10) &gt;= General!$D$7)), "Unused", IF(CONCATENATE(C174:D174)="", "Required", IF(ISBLANK(C174), "Missing Source ID", IF(INDEX(Sources!$B$19:$B$1002, MATCH(C174, Sources!$C$19:$C$1002, 0))="Unused", "Source does not exist", IF(ISBLANK(D174), "Missing Post ID", IF(INDEX(Posts!$B$25:$B$1008, MATCH(D174, Posts!$D$25:$D$1008, 0))="Unused", "Post does not exist", "Valid"))))))</f>
        <v>Unused</v>
      </c>
      <c r="C174" s="357"/>
      <c r="D174" s="358"/>
    </row>
    <row r="175" ht="15.75" customHeight="1">
      <c r="B175" s="356" t="str">
        <f t="array" ref="B175">IF(OR(NOT($X$3="Pre-Defined"), AND(D168 &lt;&gt; "Yes", ROW(B175) - ROW($B$10) &gt;= General!$D$7)), "Unused", IF(CONCATENATE(C175:D175)="", "Required", IF(ISBLANK(C175), "Missing Source ID", IF(INDEX(Sources!$B$19:$B$1002, MATCH(C175, Sources!$C$19:$C$1002, 0))="Unused", "Source does not exist", IF(ISBLANK(D175), "Missing Post ID", IF(INDEX(Posts!$B$25:$B$1008, MATCH(D175, Posts!$D$25:$D$1008, 0))="Unused", "Post does not exist", "Valid"))))))</f>
        <v>Unused</v>
      </c>
      <c r="C175" s="359"/>
      <c r="D175" s="360"/>
    </row>
    <row r="176" ht="15.75" customHeight="1">
      <c r="B176" s="356" t="str">
        <f t="array" ref="B176">IF(OR(NOT($X$3="Pre-Defined"), AND(D169 &lt;&gt; "Yes", ROW(B176) - ROW($B$10) &gt;= General!$D$7)), "Unused", IF(CONCATENATE(C176:D176)="", "Required", IF(ISBLANK(C176), "Missing Source ID", IF(INDEX(Sources!$B$19:$B$1002, MATCH(C176, Sources!$C$19:$C$1002, 0))="Unused", "Source does not exist", IF(ISBLANK(D176), "Missing Post ID", IF(INDEX(Posts!$B$25:$B$1008, MATCH(D176, Posts!$D$25:$D$1008, 0))="Unused", "Post does not exist", "Valid"))))))</f>
        <v>Unused</v>
      </c>
      <c r="C176" s="357"/>
      <c r="D176" s="358"/>
    </row>
    <row r="177" ht="15.75" customHeight="1">
      <c r="B177" s="356" t="str">
        <f t="array" ref="B177">IF(OR(NOT($X$3="Pre-Defined"), AND(D170 &lt;&gt; "Yes", ROW(B177) - ROW($B$10) &gt;= General!$D$7)), "Unused", IF(CONCATENATE(C177:D177)="", "Required", IF(ISBLANK(C177), "Missing Source ID", IF(INDEX(Sources!$B$19:$B$1002, MATCH(C177, Sources!$C$19:$C$1002, 0))="Unused", "Source does not exist", IF(ISBLANK(D177), "Missing Post ID", IF(INDEX(Posts!$B$25:$B$1008, MATCH(D177, Posts!$D$25:$D$1008, 0))="Unused", "Post does not exist", "Valid"))))))</f>
        <v>Unused</v>
      </c>
      <c r="C177" s="359"/>
      <c r="D177" s="360"/>
    </row>
    <row r="178" ht="15.75" customHeight="1">
      <c r="B178" s="356" t="str">
        <f t="array" ref="B178">IF(OR(NOT($X$3="Pre-Defined"), AND(D171 &lt;&gt; "Yes", ROW(B178) - ROW($B$10) &gt;= General!$D$7)), "Unused", IF(CONCATENATE(C178:D178)="", "Required", IF(ISBLANK(C178), "Missing Source ID", IF(INDEX(Sources!$B$19:$B$1002, MATCH(C178, Sources!$C$19:$C$1002, 0))="Unused", "Source does not exist", IF(ISBLANK(D178), "Missing Post ID", IF(INDEX(Posts!$B$25:$B$1008, MATCH(D178, Posts!$D$25:$D$1008, 0))="Unused", "Post does not exist", "Valid"))))))</f>
        <v>Unused</v>
      </c>
      <c r="C178" s="357"/>
      <c r="D178" s="358"/>
    </row>
    <row r="179" ht="15.75" customHeight="1">
      <c r="B179" s="356" t="str">
        <f t="array" ref="B179">IF(OR(NOT($X$3="Pre-Defined"), AND(D172 &lt;&gt; "Yes", ROW(B179) - ROW($B$10) &gt;= General!$D$7)), "Unused", IF(CONCATENATE(C179:D179)="", "Required", IF(ISBLANK(C179), "Missing Source ID", IF(INDEX(Sources!$B$19:$B$1002, MATCH(C179, Sources!$C$19:$C$1002, 0))="Unused", "Source does not exist", IF(ISBLANK(D179), "Missing Post ID", IF(INDEX(Posts!$B$25:$B$1008, MATCH(D179, Posts!$D$25:$D$1008, 0))="Unused", "Post does not exist", "Valid"))))))</f>
        <v>Unused</v>
      </c>
      <c r="C179" s="359"/>
      <c r="D179" s="360"/>
    </row>
    <row r="180" ht="15.75" customHeight="1">
      <c r="B180" s="356" t="str">
        <f t="array" ref="B180">IF(OR(NOT($X$3="Pre-Defined"), AND(D173 &lt;&gt; "Yes", ROW(B180) - ROW($B$10) &gt;= General!$D$7)), "Unused", IF(CONCATENATE(C180:D180)="", "Required", IF(ISBLANK(C180), "Missing Source ID", IF(INDEX(Sources!$B$19:$B$1002, MATCH(C180, Sources!$C$19:$C$1002, 0))="Unused", "Source does not exist", IF(ISBLANK(D180), "Missing Post ID", IF(INDEX(Posts!$B$25:$B$1008, MATCH(D180, Posts!$D$25:$D$1008, 0))="Unused", "Post does not exist", "Valid"))))))</f>
        <v>Unused</v>
      </c>
      <c r="C180" s="357"/>
      <c r="D180" s="358"/>
    </row>
    <row r="181" ht="15.75" customHeight="1">
      <c r="B181" s="356" t="str">
        <f t="array" ref="B181">IF(OR(NOT($X$3="Pre-Defined"), AND(D174 &lt;&gt; "Yes", ROW(B181) - ROW($B$10) &gt;= General!$D$7)), "Unused", IF(CONCATENATE(C181:D181)="", "Required", IF(ISBLANK(C181), "Missing Source ID", IF(INDEX(Sources!$B$19:$B$1002, MATCH(C181, Sources!$C$19:$C$1002, 0))="Unused", "Source does not exist", IF(ISBLANK(D181), "Missing Post ID", IF(INDEX(Posts!$B$25:$B$1008, MATCH(D181, Posts!$D$25:$D$1008, 0))="Unused", "Post does not exist", "Valid"))))))</f>
        <v>Unused</v>
      </c>
      <c r="C181" s="359"/>
      <c r="D181" s="360"/>
    </row>
    <row r="182" ht="15.75" customHeight="1">
      <c r="B182" s="356" t="str">
        <f t="array" ref="B182">IF(OR(NOT($X$3="Pre-Defined"), AND(D175 &lt;&gt; "Yes", ROW(B182) - ROW($B$10) &gt;= General!$D$7)), "Unused", IF(CONCATENATE(C182:D182)="", "Required", IF(ISBLANK(C182), "Missing Source ID", IF(INDEX(Sources!$B$19:$B$1002, MATCH(C182, Sources!$C$19:$C$1002, 0))="Unused", "Source does not exist", IF(ISBLANK(D182), "Missing Post ID", IF(INDEX(Posts!$B$25:$B$1008, MATCH(D182, Posts!$D$25:$D$1008, 0))="Unused", "Post does not exist", "Valid"))))))</f>
        <v>Unused</v>
      </c>
      <c r="C182" s="357"/>
      <c r="D182" s="358"/>
    </row>
    <row r="183" ht="15.75" customHeight="1">
      <c r="B183" s="356" t="str">
        <f t="array" ref="B183">IF(OR(NOT($X$3="Pre-Defined"), AND(D176 &lt;&gt; "Yes", ROW(B183) - ROW($B$10) &gt;= General!$D$7)), "Unused", IF(CONCATENATE(C183:D183)="", "Required", IF(ISBLANK(C183), "Missing Source ID", IF(INDEX(Sources!$B$19:$B$1002, MATCH(C183, Sources!$C$19:$C$1002, 0))="Unused", "Source does not exist", IF(ISBLANK(D183), "Missing Post ID", IF(INDEX(Posts!$B$25:$B$1008, MATCH(D183, Posts!$D$25:$D$1008, 0))="Unused", "Post does not exist", "Valid"))))))</f>
        <v>Unused</v>
      </c>
      <c r="C183" s="359"/>
      <c r="D183" s="360"/>
    </row>
    <row r="184" ht="15.75" customHeight="1">
      <c r="B184" s="356" t="str">
        <f t="array" ref="B184">IF(OR(NOT($X$3="Pre-Defined"), AND(D177 &lt;&gt; "Yes", ROW(B184) - ROW($B$10) &gt;= General!$D$7)), "Unused", IF(CONCATENATE(C184:D184)="", "Required", IF(ISBLANK(C184), "Missing Source ID", IF(INDEX(Sources!$B$19:$B$1002, MATCH(C184, Sources!$C$19:$C$1002, 0))="Unused", "Source does not exist", IF(ISBLANK(D184), "Missing Post ID", IF(INDEX(Posts!$B$25:$B$1008, MATCH(D184, Posts!$D$25:$D$1008, 0))="Unused", "Post does not exist", "Valid"))))))</f>
        <v>Unused</v>
      </c>
      <c r="C184" s="357"/>
      <c r="D184" s="358"/>
    </row>
    <row r="185" ht="15.75" customHeight="1">
      <c r="B185" s="356" t="str">
        <f t="array" ref="B185">IF(OR(NOT($X$3="Pre-Defined"), AND(D178 &lt;&gt; "Yes", ROW(B185) - ROW($B$10) &gt;= General!$D$7)), "Unused", IF(CONCATENATE(C185:D185)="", "Required", IF(ISBLANK(C185), "Missing Source ID", IF(INDEX(Sources!$B$19:$B$1002, MATCH(C185, Sources!$C$19:$C$1002, 0))="Unused", "Source does not exist", IF(ISBLANK(D185), "Missing Post ID", IF(INDEX(Posts!$B$25:$B$1008, MATCH(D185, Posts!$D$25:$D$1008, 0))="Unused", "Post does not exist", "Valid"))))))</f>
        <v>Unused</v>
      </c>
      <c r="C185" s="359"/>
      <c r="D185" s="360"/>
    </row>
    <row r="186" ht="15.75" customHeight="1">
      <c r="B186" s="356" t="str">
        <f t="array" ref="B186">IF(OR(NOT($X$3="Pre-Defined"), AND(D179 &lt;&gt; "Yes", ROW(B186) - ROW($B$10) &gt;= General!$D$7)), "Unused", IF(CONCATENATE(C186:D186)="", "Required", IF(ISBLANK(C186), "Missing Source ID", IF(INDEX(Sources!$B$19:$B$1002, MATCH(C186, Sources!$C$19:$C$1002, 0))="Unused", "Source does not exist", IF(ISBLANK(D186), "Missing Post ID", IF(INDEX(Posts!$B$25:$B$1008, MATCH(D186, Posts!$D$25:$D$1008, 0))="Unused", "Post does not exist", "Valid"))))))</f>
        <v>Unused</v>
      </c>
      <c r="C186" s="357"/>
      <c r="D186" s="358"/>
    </row>
    <row r="187" ht="15.75" customHeight="1">
      <c r="B187" s="356" t="str">
        <f t="array" ref="B187">IF(OR(NOT($X$3="Pre-Defined"), AND(D180 &lt;&gt; "Yes", ROW(B187) - ROW($B$10) &gt;= General!$D$7)), "Unused", IF(CONCATENATE(C187:D187)="", "Required", IF(ISBLANK(C187), "Missing Source ID", IF(INDEX(Sources!$B$19:$B$1002, MATCH(C187, Sources!$C$19:$C$1002, 0))="Unused", "Source does not exist", IF(ISBLANK(D187), "Missing Post ID", IF(INDEX(Posts!$B$25:$B$1008, MATCH(D187, Posts!$D$25:$D$1008, 0))="Unused", "Post does not exist", "Valid"))))))</f>
        <v>Unused</v>
      </c>
      <c r="C187" s="359"/>
      <c r="D187" s="360"/>
    </row>
    <row r="188" ht="15.75" customHeight="1">
      <c r="B188" s="356" t="str">
        <f t="array" ref="B188">IF(OR(NOT($X$3="Pre-Defined"), AND(D181 &lt;&gt; "Yes", ROW(B188) - ROW($B$10) &gt;= General!$D$7)), "Unused", IF(CONCATENATE(C188:D188)="", "Required", IF(ISBLANK(C188), "Missing Source ID", IF(INDEX(Sources!$B$19:$B$1002, MATCH(C188, Sources!$C$19:$C$1002, 0))="Unused", "Source does not exist", IF(ISBLANK(D188), "Missing Post ID", IF(INDEX(Posts!$B$25:$B$1008, MATCH(D188, Posts!$D$25:$D$1008, 0))="Unused", "Post does not exist", "Valid"))))))</f>
        <v>Unused</v>
      </c>
      <c r="C188" s="357"/>
      <c r="D188" s="358"/>
    </row>
    <row r="189" ht="15.75" customHeight="1">
      <c r="B189" s="356" t="str">
        <f t="array" ref="B189">IF(OR(NOT($X$3="Pre-Defined"), AND(D182 &lt;&gt; "Yes", ROW(B189) - ROW($B$10) &gt;= General!$D$7)), "Unused", IF(CONCATENATE(C189:D189)="", "Required", IF(ISBLANK(C189), "Missing Source ID", IF(INDEX(Sources!$B$19:$B$1002, MATCH(C189, Sources!$C$19:$C$1002, 0))="Unused", "Source does not exist", IF(ISBLANK(D189), "Missing Post ID", IF(INDEX(Posts!$B$25:$B$1008, MATCH(D189, Posts!$D$25:$D$1008, 0))="Unused", "Post does not exist", "Valid"))))))</f>
        <v>Unused</v>
      </c>
      <c r="C189" s="359"/>
      <c r="D189" s="360"/>
    </row>
    <row r="190" ht="15.75" customHeight="1">
      <c r="B190" s="356" t="str">
        <f t="array" ref="B190">IF(OR(NOT($X$3="Pre-Defined"), AND(D183 &lt;&gt; "Yes", ROW(B190) - ROW($B$10) &gt;= General!$D$7)), "Unused", IF(CONCATENATE(C190:D190)="", "Required", IF(ISBLANK(C190), "Missing Source ID", IF(INDEX(Sources!$B$19:$B$1002, MATCH(C190, Sources!$C$19:$C$1002, 0))="Unused", "Source does not exist", IF(ISBLANK(D190), "Missing Post ID", IF(INDEX(Posts!$B$25:$B$1008, MATCH(D190, Posts!$D$25:$D$1008, 0))="Unused", "Post does not exist", "Valid"))))))</f>
        <v>Unused</v>
      </c>
      <c r="C190" s="357"/>
      <c r="D190" s="358"/>
    </row>
    <row r="191" ht="15.75" customHeight="1">
      <c r="B191" s="356" t="str">
        <f t="array" ref="B191">IF(OR(NOT($X$3="Pre-Defined"), AND(D184 &lt;&gt; "Yes", ROW(B191) - ROW($B$10) &gt;= General!$D$7)), "Unused", IF(CONCATENATE(C191:D191)="", "Required", IF(ISBLANK(C191), "Missing Source ID", IF(INDEX(Sources!$B$19:$B$1002, MATCH(C191, Sources!$C$19:$C$1002, 0))="Unused", "Source does not exist", IF(ISBLANK(D191), "Missing Post ID", IF(INDEX(Posts!$B$25:$B$1008, MATCH(D191, Posts!$D$25:$D$1008, 0))="Unused", "Post does not exist", "Valid"))))))</f>
        <v>Unused</v>
      </c>
      <c r="C191" s="359"/>
      <c r="D191" s="360"/>
    </row>
    <row r="192" ht="15.75" customHeight="1">
      <c r="B192" s="356" t="str">
        <f t="array" ref="B192">IF(OR(NOT($X$3="Pre-Defined"), AND(D185 &lt;&gt; "Yes", ROW(B192) - ROW($B$10) &gt;= General!$D$7)), "Unused", IF(CONCATENATE(C192:D192)="", "Required", IF(ISBLANK(C192), "Missing Source ID", IF(INDEX(Sources!$B$19:$B$1002, MATCH(C192, Sources!$C$19:$C$1002, 0))="Unused", "Source does not exist", IF(ISBLANK(D192), "Missing Post ID", IF(INDEX(Posts!$B$25:$B$1008, MATCH(D192, Posts!$D$25:$D$1008, 0))="Unused", "Post does not exist", "Valid"))))))</f>
        <v>Unused</v>
      </c>
      <c r="C192" s="357"/>
      <c r="D192" s="358"/>
    </row>
    <row r="193" ht="15.75" customHeight="1">
      <c r="B193" s="356" t="str">
        <f t="array" ref="B193">IF(OR(NOT($X$3="Pre-Defined"), AND(D186 &lt;&gt; "Yes", ROW(B193) - ROW($B$10) &gt;= General!$D$7)), "Unused", IF(CONCATENATE(C193:D193)="", "Required", IF(ISBLANK(C193), "Missing Source ID", IF(INDEX(Sources!$B$19:$B$1002, MATCH(C193, Sources!$C$19:$C$1002, 0))="Unused", "Source does not exist", IF(ISBLANK(D193), "Missing Post ID", IF(INDEX(Posts!$B$25:$B$1008, MATCH(D193, Posts!$D$25:$D$1008, 0))="Unused", "Post does not exist", "Valid"))))))</f>
        <v>Unused</v>
      </c>
      <c r="C193" s="359"/>
      <c r="D193" s="360"/>
    </row>
    <row r="194" ht="15.75" customHeight="1">
      <c r="B194" s="356" t="str">
        <f t="array" ref="B194">IF(OR(NOT($X$3="Pre-Defined"), AND(D187 &lt;&gt; "Yes", ROW(B194) - ROW($B$10) &gt;= General!$D$7)), "Unused", IF(CONCATENATE(C194:D194)="", "Required", IF(ISBLANK(C194), "Missing Source ID", IF(INDEX(Sources!$B$19:$B$1002, MATCH(C194, Sources!$C$19:$C$1002, 0))="Unused", "Source does not exist", IF(ISBLANK(D194), "Missing Post ID", IF(INDEX(Posts!$B$25:$B$1008, MATCH(D194, Posts!$D$25:$D$1008, 0))="Unused", "Post does not exist", "Valid"))))))</f>
        <v>Unused</v>
      </c>
      <c r="C194" s="357"/>
      <c r="D194" s="358"/>
    </row>
    <row r="195" ht="15.75" customHeight="1">
      <c r="B195" s="356" t="str">
        <f t="array" ref="B195">IF(OR(NOT($X$3="Pre-Defined"), AND(D188 &lt;&gt; "Yes", ROW(B195) - ROW($B$10) &gt;= General!$D$7)), "Unused", IF(CONCATENATE(C195:D195)="", "Required", IF(ISBLANK(C195), "Missing Source ID", IF(INDEX(Sources!$B$19:$B$1002, MATCH(C195, Sources!$C$19:$C$1002, 0))="Unused", "Source does not exist", IF(ISBLANK(D195), "Missing Post ID", IF(INDEX(Posts!$B$25:$B$1008, MATCH(D195, Posts!$D$25:$D$1008, 0))="Unused", "Post does not exist", "Valid"))))))</f>
        <v>Unused</v>
      </c>
      <c r="C195" s="359"/>
      <c r="D195" s="360"/>
    </row>
    <row r="196" ht="15.75" customHeight="1">
      <c r="B196" s="356" t="str">
        <f t="array" ref="B196">IF(OR(NOT($X$3="Pre-Defined"), AND(D189 &lt;&gt; "Yes", ROW(B196) - ROW($B$10) &gt;= General!$D$7)), "Unused", IF(CONCATENATE(C196:D196)="", "Required", IF(ISBLANK(C196), "Missing Source ID", IF(INDEX(Sources!$B$19:$B$1002, MATCH(C196, Sources!$C$19:$C$1002, 0))="Unused", "Source does not exist", IF(ISBLANK(D196), "Missing Post ID", IF(INDEX(Posts!$B$25:$B$1008, MATCH(D196, Posts!$D$25:$D$1008, 0))="Unused", "Post does not exist", "Valid"))))))</f>
        <v>Unused</v>
      </c>
      <c r="C196" s="357"/>
      <c r="D196" s="358"/>
    </row>
    <row r="197" ht="15.75" customHeight="1">
      <c r="B197" s="356" t="str">
        <f t="array" ref="B197">IF(OR(NOT($X$3="Pre-Defined"), AND(D190 &lt;&gt; "Yes", ROW(B197) - ROW($B$10) &gt;= General!$D$7)), "Unused", IF(CONCATENATE(C197:D197)="", "Required", IF(ISBLANK(C197), "Missing Source ID", IF(INDEX(Sources!$B$19:$B$1002, MATCH(C197, Sources!$C$19:$C$1002, 0))="Unused", "Source does not exist", IF(ISBLANK(D197), "Missing Post ID", IF(INDEX(Posts!$B$25:$B$1008, MATCH(D197, Posts!$D$25:$D$1008, 0))="Unused", "Post does not exist", "Valid"))))))</f>
        <v>Unused</v>
      </c>
      <c r="C197" s="359"/>
      <c r="D197" s="360"/>
    </row>
    <row r="198" ht="15.75" customHeight="1">
      <c r="B198" s="356" t="str">
        <f t="array" ref="B198">IF(OR(NOT($X$3="Pre-Defined"), AND(D191 &lt;&gt; "Yes", ROW(B198) - ROW($B$10) &gt;= General!$D$7)), "Unused", IF(CONCATENATE(C198:D198)="", "Required", IF(ISBLANK(C198), "Missing Source ID", IF(INDEX(Sources!$B$19:$B$1002, MATCH(C198, Sources!$C$19:$C$1002, 0))="Unused", "Source does not exist", IF(ISBLANK(D198), "Missing Post ID", IF(INDEX(Posts!$B$25:$B$1008, MATCH(D198, Posts!$D$25:$D$1008, 0))="Unused", "Post does not exist", "Valid"))))))</f>
        <v>Unused</v>
      </c>
      <c r="C198" s="357"/>
      <c r="D198" s="358"/>
    </row>
    <row r="199" ht="15.75" customHeight="1">
      <c r="B199" s="356" t="str">
        <f t="array" ref="B199">IF(OR(NOT($X$3="Pre-Defined"), AND(D192 &lt;&gt; "Yes", ROW(B199) - ROW($B$10) &gt;= General!$D$7)), "Unused", IF(CONCATENATE(C199:D199)="", "Required", IF(ISBLANK(C199), "Missing Source ID", IF(INDEX(Sources!$B$19:$B$1002, MATCH(C199, Sources!$C$19:$C$1002, 0))="Unused", "Source does not exist", IF(ISBLANK(D199), "Missing Post ID", IF(INDEX(Posts!$B$25:$B$1008, MATCH(D199, Posts!$D$25:$D$1008, 0))="Unused", "Post does not exist", "Valid"))))))</f>
        <v>Unused</v>
      </c>
      <c r="C199" s="359"/>
      <c r="D199" s="360"/>
    </row>
    <row r="200" ht="15.75" customHeight="1">
      <c r="B200" s="356" t="str">
        <f t="array" ref="B200">IF(OR(NOT($X$3="Pre-Defined"), AND(D193 &lt;&gt; "Yes", ROW(B200) - ROW($B$10) &gt;= General!$D$7)), "Unused", IF(CONCATENATE(C200:D200)="", "Required", IF(ISBLANK(C200), "Missing Source ID", IF(INDEX(Sources!$B$19:$B$1002, MATCH(C200, Sources!$C$19:$C$1002, 0))="Unused", "Source does not exist", IF(ISBLANK(D200), "Missing Post ID", IF(INDEX(Posts!$B$25:$B$1008, MATCH(D200, Posts!$D$25:$D$1008, 0))="Unused", "Post does not exist", "Valid"))))))</f>
        <v>Unused</v>
      </c>
      <c r="C200" s="357"/>
      <c r="D200" s="358"/>
    </row>
    <row r="201" ht="15.75" customHeight="1">
      <c r="B201" s="356" t="str">
        <f t="array" ref="B201">IF(OR(NOT($X$3="Pre-Defined"), AND(D194 &lt;&gt; "Yes", ROW(B201) - ROW($B$10) &gt;= General!$D$7)), "Unused", IF(CONCATENATE(C201:D201)="", "Required", IF(ISBLANK(C201), "Missing Source ID", IF(INDEX(Sources!$B$19:$B$1002, MATCH(C201, Sources!$C$19:$C$1002, 0))="Unused", "Source does not exist", IF(ISBLANK(D201), "Missing Post ID", IF(INDEX(Posts!$B$25:$B$1008, MATCH(D201, Posts!$D$25:$D$1008, 0))="Unused", "Post does not exist", "Valid"))))))</f>
        <v>Unused</v>
      </c>
      <c r="C201" s="359"/>
      <c r="D201" s="360"/>
    </row>
    <row r="202" ht="15.75" customHeight="1">
      <c r="B202" s="356" t="str">
        <f t="array" ref="B202">IF(OR(NOT($X$3="Pre-Defined"), AND(D195 &lt;&gt; "Yes", ROW(B202) - ROW($B$10) &gt;= General!$D$7)), "Unused", IF(CONCATENATE(C202:D202)="", "Required", IF(ISBLANK(C202), "Missing Source ID", IF(INDEX(Sources!$B$19:$B$1002, MATCH(C202, Sources!$C$19:$C$1002, 0))="Unused", "Source does not exist", IF(ISBLANK(D202), "Missing Post ID", IF(INDEX(Posts!$B$25:$B$1008, MATCH(D202, Posts!$D$25:$D$1008, 0))="Unused", "Post does not exist", "Valid"))))))</f>
        <v>Unused</v>
      </c>
      <c r="C202" s="357"/>
      <c r="D202" s="358"/>
    </row>
    <row r="203" ht="15.75" customHeight="1">
      <c r="B203" s="356" t="str">
        <f t="array" ref="B203">IF(OR(NOT($X$3="Pre-Defined"), AND(D196 &lt;&gt; "Yes", ROW(B203) - ROW($B$10) &gt;= General!$D$7)), "Unused", IF(CONCATENATE(C203:D203)="", "Required", IF(ISBLANK(C203), "Missing Source ID", IF(INDEX(Sources!$B$19:$B$1002, MATCH(C203, Sources!$C$19:$C$1002, 0))="Unused", "Source does not exist", IF(ISBLANK(D203), "Missing Post ID", IF(INDEX(Posts!$B$25:$B$1008, MATCH(D203, Posts!$D$25:$D$1008, 0))="Unused", "Post does not exist", "Valid"))))))</f>
        <v>Unused</v>
      </c>
      <c r="C203" s="359"/>
      <c r="D203" s="360"/>
    </row>
    <row r="204" ht="15.75" customHeight="1">
      <c r="B204" s="356" t="str">
        <f t="array" ref="B204">IF(OR(NOT($X$3="Pre-Defined"), AND(D197 &lt;&gt; "Yes", ROW(B204) - ROW($B$10) &gt;= General!$D$7)), "Unused", IF(CONCATENATE(C204:D204)="", "Required", IF(ISBLANK(C204), "Missing Source ID", IF(INDEX(Sources!$B$19:$B$1002, MATCH(C204, Sources!$C$19:$C$1002, 0))="Unused", "Source does not exist", IF(ISBLANK(D204), "Missing Post ID", IF(INDEX(Posts!$B$25:$B$1008, MATCH(D204, Posts!$D$25:$D$1008, 0))="Unused", "Post does not exist", "Valid"))))))</f>
        <v>Unused</v>
      </c>
      <c r="C204" s="357"/>
      <c r="D204" s="358"/>
    </row>
    <row r="205" ht="15.75" customHeight="1">
      <c r="B205" s="356" t="str">
        <f t="array" ref="B205">IF(OR(NOT($X$3="Pre-Defined"), AND(D198 &lt;&gt; "Yes", ROW(B205) - ROW($B$10) &gt;= General!$D$7)), "Unused", IF(CONCATENATE(C205:D205)="", "Required", IF(ISBLANK(C205), "Missing Source ID", IF(INDEX(Sources!$B$19:$B$1002, MATCH(C205, Sources!$C$19:$C$1002, 0))="Unused", "Source does not exist", IF(ISBLANK(D205), "Missing Post ID", IF(INDEX(Posts!$B$25:$B$1008, MATCH(D205, Posts!$D$25:$D$1008, 0))="Unused", "Post does not exist", "Valid"))))))</f>
        <v>Unused</v>
      </c>
      <c r="C205" s="359"/>
      <c r="D205" s="360"/>
    </row>
    <row r="206" ht="15.75" customHeight="1">
      <c r="B206" s="356" t="str">
        <f t="array" ref="B206">IF(OR(NOT($X$3="Pre-Defined"), AND(D199 &lt;&gt; "Yes", ROW(B206) - ROW($B$10) &gt;= General!$D$7)), "Unused", IF(CONCATENATE(C206:D206)="", "Required", IF(ISBLANK(C206), "Missing Source ID", IF(INDEX(Sources!$B$19:$B$1002, MATCH(C206, Sources!$C$19:$C$1002, 0))="Unused", "Source does not exist", IF(ISBLANK(D206), "Missing Post ID", IF(INDEX(Posts!$B$25:$B$1008, MATCH(D206, Posts!$D$25:$D$1008, 0))="Unused", "Post does not exist", "Valid"))))))</f>
        <v>Unused</v>
      </c>
      <c r="C206" s="357"/>
      <c r="D206" s="358"/>
    </row>
    <row r="207" ht="15.75" customHeight="1">
      <c r="B207" s="356" t="str">
        <f t="array" ref="B207">IF(OR(NOT($X$3="Pre-Defined"), AND(D200 &lt;&gt; "Yes", ROW(B207) - ROW($B$10) &gt;= General!$D$7)), "Unused", IF(CONCATENATE(C207:D207)="", "Required", IF(ISBLANK(C207), "Missing Source ID", IF(INDEX(Sources!$B$19:$B$1002, MATCH(C207, Sources!$C$19:$C$1002, 0))="Unused", "Source does not exist", IF(ISBLANK(D207), "Missing Post ID", IF(INDEX(Posts!$B$25:$B$1008, MATCH(D207, Posts!$D$25:$D$1008, 0))="Unused", "Post does not exist", "Valid"))))))</f>
        <v>Unused</v>
      </c>
      <c r="C207" s="359"/>
      <c r="D207" s="360"/>
    </row>
    <row r="208" ht="15.75" customHeight="1">
      <c r="B208" s="356" t="str">
        <f t="array" ref="B208">IF(OR(NOT($X$3="Pre-Defined"), AND(D201 &lt;&gt; "Yes", ROW(B208) - ROW($B$10) &gt;= General!$D$7)), "Unused", IF(CONCATENATE(C208:D208)="", "Required", IF(ISBLANK(C208), "Missing Source ID", IF(INDEX(Sources!$B$19:$B$1002, MATCH(C208, Sources!$C$19:$C$1002, 0))="Unused", "Source does not exist", IF(ISBLANK(D208), "Missing Post ID", IF(INDEX(Posts!$B$25:$B$1008, MATCH(D208, Posts!$D$25:$D$1008, 0))="Unused", "Post does not exist", "Valid"))))))</f>
        <v>Unused</v>
      </c>
      <c r="C208" s="357"/>
      <c r="D208" s="358"/>
    </row>
    <row r="209" ht="15.75" customHeight="1">
      <c r="B209" s="356" t="str">
        <f t="array" ref="B209">IF(OR(NOT($X$3="Pre-Defined"), AND(D202 &lt;&gt; "Yes", ROW(B209) - ROW($B$10) &gt;= General!$D$7)), "Unused", IF(CONCATENATE(C209:D209)="", "Required", IF(ISBLANK(C209), "Missing Source ID", IF(INDEX(Sources!$B$19:$B$1002, MATCH(C209, Sources!$C$19:$C$1002, 0))="Unused", "Source does not exist", IF(ISBLANK(D209), "Missing Post ID", IF(INDEX(Posts!$B$25:$B$1008, MATCH(D209, Posts!$D$25:$D$1008, 0))="Unused", "Post does not exist", "Valid"))))))</f>
        <v>Unused</v>
      </c>
      <c r="C209" s="359"/>
      <c r="D209" s="360"/>
    </row>
    <row r="210" ht="15.75" customHeight="1">
      <c r="B210" s="356" t="str">
        <f t="array" ref="B210">IF(OR(NOT($X$3="Pre-Defined"), AND(D203 &lt;&gt; "Yes", ROW(B210) - ROW($B$10) &gt;= General!$D$7)), "Unused", IF(CONCATENATE(C210:D210)="", "Required", IF(ISBLANK(C210), "Missing Source ID", IF(INDEX(Sources!$B$19:$B$1002, MATCH(C210, Sources!$C$19:$C$1002, 0))="Unused", "Source does not exist", IF(ISBLANK(D210), "Missing Post ID", IF(INDEX(Posts!$B$25:$B$1008, MATCH(D210, Posts!$D$25:$D$1008, 0))="Unused", "Post does not exist", "Valid"))))))</f>
        <v>Unused</v>
      </c>
      <c r="C210" s="357"/>
      <c r="D210" s="358"/>
    </row>
    <row r="211" ht="15.75" customHeight="1">
      <c r="B211" s="356" t="str">
        <f t="array" ref="B211">IF(OR(NOT($X$3="Pre-Defined"), AND(D204 &lt;&gt; "Yes", ROW(B211) - ROW($B$10) &gt;= General!$D$7)), "Unused", IF(CONCATENATE(C211:D211)="", "Required", IF(ISBLANK(C211), "Missing Source ID", IF(INDEX(Sources!$B$19:$B$1002, MATCH(C211, Sources!$C$19:$C$1002, 0))="Unused", "Source does not exist", IF(ISBLANK(D211), "Missing Post ID", IF(INDEX(Posts!$B$25:$B$1008, MATCH(D211, Posts!$D$25:$D$1008, 0))="Unused", "Post does not exist", "Valid"))))))</f>
        <v>Unused</v>
      </c>
      <c r="C211" s="359"/>
      <c r="D211" s="360"/>
    </row>
    <row r="212" ht="15.75" customHeight="1">
      <c r="B212" s="356" t="str">
        <f t="array" ref="B212">IF(OR(NOT($X$3="Pre-Defined"), AND(D205 &lt;&gt; "Yes", ROW(B212) - ROW($B$10) &gt;= General!$D$7)), "Unused", IF(CONCATENATE(C212:D212)="", "Required", IF(ISBLANK(C212), "Missing Source ID", IF(INDEX(Sources!$B$19:$B$1002, MATCH(C212, Sources!$C$19:$C$1002, 0))="Unused", "Source does not exist", IF(ISBLANK(D212), "Missing Post ID", IF(INDEX(Posts!$B$25:$B$1008, MATCH(D212, Posts!$D$25:$D$1008, 0))="Unused", "Post does not exist", "Valid"))))))</f>
        <v>Unused</v>
      </c>
      <c r="C212" s="357"/>
      <c r="D212" s="358"/>
    </row>
    <row r="213" ht="15.75" customHeight="1">
      <c r="B213" s="356" t="str">
        <f t="array" ref="B213">IF(OR(NOT($X$3="Pre-Defined"), AND(D206 &lt;&gt; "Yes", ROW(B213) - ROW($B$10) &gt;= General!$D$7)), "Unused", IF(CONCATENATE(C213:D213)="", "Required", IF(ISBLANK(C213), "Missing Source ID", IF(INDEX(Sources!$B$19:$B$1002, MATCH(C213, Sources!$C$19:$C$1002, 0))="Unused", "Source does not exist", IF(ISBLANK(D213), "Missing Post ID", IF(INDEX(Posts!$B$25:$B$1008, MATCH(D213, Posts!$D$25:$D$1008, 0))="Unused", "Post does not exist", "Valid"))))))</f>
        <v>Unused</v>
      </c>
      <c r="C213" s="359"/>
      <c r="D213" s="360"/>
    </row>
    <row r="214" ht="15.75" customHeight="1">
      <c r="B214" s="356" t="str">
        <f t="array" ref="B214">IF(OR(NOT($X$3="Pre-Defined"), AND(D207 &lt;&gt; "Yes", ROW(B214) - ROW($B$10) &gt;= General!$D$7)), "Unused", IF(CONCATENATE(C214:D214)="", "Required", IF(ISBLANK(C214), "Missing Source ID", IF(INDEX(Sources!$B$19:$B$1002, MATCH(C214, Sources!$C$19:$C$1002, 0))="Unused", "Source does not exist", IF(ISBLANK(D214), "Missing Post ID", IF(INDEX(Posts!$B$25:$B$1008, MATCH(D214, Posts!$D$25:$D$1008, 0))="Unused", "Post does not exist", "Valid"))))))</f>
        <v>Unused</v>
      </c>
      <c r="C214" s="357"/>
      <c r="D214" s="358"/>
    </row>
    <row r="215" ht="15.75" customHeight="1">
      <c r="B215" s="356" t="str">
        <f t="array" ref="B215">IF(OR(NOT($X$3="Pre-Defined"), AND(D208 &lt;&gt; "Yes", ROW(B215) - ROW($B$10) &gt;= General!$D$7)), "Unused", IF(CONCATENATE(C215:D215)="", "Required", IF(ISBLANK(C215), "Missing Source ID", IF(INDEX(Sources!$B$19:$B$1002, MATCH(C215, Sources!$C$19:$C$1002, 0))="Unused", "Source does not exist", IF(ISBLANK(D215), "Missing Post ID", IF(INDEX(Posts!$B$25:$B$1008, MATCH(D215, Posts!$D$25:$D$1008, 0))="Unused", "Post does not exist", "Valid"))))))</f>
        <v>Unused</v>
      </c>
      <c r="C215" s="359"/>
      <c r="D215" s="360"/>
    </row>
    <row r="216" ht="15.75" customHeight="1">
      <c r="B216" s="356" t="str">
        <f t="array" ref="B216">IF(OR(NOT($X$3="Pre-Defined"), AND(D209 &lt;&gt; "Yes", ROW(B216) - ROW($B$10) &gt;= General!$D$7)), "Unused", IF(CONCATENATE(C216:D216)="", "Required", IF(ISBLANK(C216), "Missing Source ID", IF(INDEX(Sources!$B$19:$B$1002, MATCH(C216, Sources!$C$19:$C$1002, 0))="Unused", "Source does not exist", IF(ISBLANK(D216), "Missing Post ID", IF(INDEX(Posts!$B$25:$B$1008, MATCH(D216, Posts!$D$25:$D$1008, 0))="Unused", "Post does not exist", "Valid"))))))</f>
        <v>Unused</v>
      </c>
      <c r="C216" s="357"/>
      <c r="D216" s="358"/>
    </row>
    <row r="217" ht="15.75" customHeight="1">
      <c r="B217" s="356" t="str">
        <f t="array" ref="B217">IF(OR(NOT($X$3="Pre-Defined"), AND(D210 &lt;&gt; "Yes", ROW(B217) - ROW($B$10) &gt;= General!$D$7)), "Unused", IF(CONCATENATE(C217:D217)="", "Required", IF(ISBLANK(C217), "Missing Source ID", IF(INDEX(Sources!$B$19:$B$1002, MATCH(C217, Sources!$C$19:$C$1002, 0))="Unused", "Source does not exist", IF(ISBLANK(D217), "Missing Post ID", IF(INDEX(Posts!$B$25:$B$1008, MATCH(D217, Posts!$D$25:$D$1008, 0))="Unused", "Post does not exist", "Valid"))))))</f>
        <v>Unused</v>
      </c>
      <c r="C217" s="359"/>
      <c r="D217" s="360"/>
    </row>
    <row r="218" ht="15.75" customHeight="1">
      <c r="B218" s="356" t="str">
        <f t="array" ref="B218">IF(OR(NOT($X$3="Pre-Defined"), AND(D211 &lt;&gt; "Yes", ROW(B218) - ROW($B$10) &gt;= General!$D$7)), "Unused", IF(CONCATENATE(C218:D218)="", "Required", IF(ISBLANK(C218), "Missing Source ID", IF(INDEX(Sources!$B$19:$B$1002, MATCH(C218, Sources!$C$19:$C$1002, 0))="Unused", "Source does not exist", IF(ISBLANK(D218), "Missing Post ID", IF(INDEX(Posts!$B$25:$B$1008, MATCH(D218, Posts!$D$25:$D$1008, 0))="Unused", "Post does not exist", "Valid"))))))</f>
        <v>Unused</v>
      </c>
      <c r="C218" s="357"/>
      <c r="D218" s="358"/>
    </row>
    <row r="219" ht="15.75" customHeight="1">
      <c r="B219" s="356" t="str">
        <f t="array" ref="B219">IF(OR(NOT($X$3="Pre-Defined"), AND(D212 &lt;&gt; "Yes", ROW(B219) - ROW($B$10) &gt;= General!$D$7)), "Unused", IF(CONCATENATE(C219:D219)="", "Required", IF(ISBLANK(C219), "Missing Source ID", IF(INDEX(Sources!$B$19:$B$1002, MATCH(C219, Sources!$C$19:$C$1002, 0))="Unused", "Source does not exist", IF(ISBLANK(D219), "Missing Post ID", IF(INDEX(Posts!$B$25:$B$1008, MATCH(D219, Posts!$D$25:$D$1008, 0))="Unused", "Post does not exist", "Valid"))))))</f>
        <v>Unused</v>
      </c>
      <c r="C219" s="359"/>
      <c r="D219" s="360"/>
    </row>
    <row r="220" ht="15.75" customHeight="1">
      <c r="B220" s="356" t="str">
        <f t="array" ref="B220">IF(OR(NOT($X$3="Pre-Defined"), AND(D213 &lt;&gt; "Yes", ROW(B220) - ROW($B$10) &gt;= General!$D$7)), "Unused", IF(CONCATENATE(C220:D220)="", "Required", IF(ISBLANK(C220), "Missing Source ID", IF(INDEX(Sources!$B$19:$B$1002, MATCH(C220, Sources!$C$19:$C$1002, 0))="Unused", "Source does not exist", IF(ISBLANK(D220), "Missing Post ID", IF(INDEX(Posts!$B$25:$B$1008, MATCH(D220, Posts!$D$25:$D$1008, 0))="Unused", "Post does not exist", "Valid"))))))</f>
        <v>Unused</v>
      </c>
      <c r="C220" s="357"/>
      <c r="D220" s="358"/>
    </row>
    <row r="221" ht="15.75" customHeight="1">
      <c r="B221" s="356" t="str">
        <f t="array" ref="B221">IF(OR(NOT($X$3="Pre-Defined"), AND(D214 &lt;&gt; "Yes", ROW(B221) - ROW($B$10) &gt;= General!$D$7)), "Unused", IF(CONCATENATE(C221:D221)="", "Required", IF(ISBLANK(C221), "Missing Source ID", IF(INDEX(Sources!$B$19:$B$1002, MATCH(C221, Sources!$C$19:$C$1002, 0))="Unused", "Source does not exist", IF(ISBLANK(D221), "Missing Post ID", IF(INDEX(Posts!$B$25:$B$1008, MATCH(D221, Posts!$D$25:$D$1008, 0))="Unused", "Post does not exist", "Valid"))))))</f>
        <v>Unused</v>
      </c>
      <c r="C221" s="359"/>
      <c r="D221" s="360"/>
    </row>
    <row r="222" ht="15.75" customHeight="1">
      <c r="B222" s="356" t="str">
        <f t="array" ref="B222">IF(OR(NOT($X$3="Pre-Defined"), AND(D215 &lt;&gt; "Yes", ROW(B222) - ROW($B$10) &gt;= General!$D$7)), "Unused", IF(CONCATENATE(C222:D222)="", "Required", IF(ISBLANK(C222), "Missing Source ID", IF(INDEX(Sources!$B$19:$B$1002, MATCH(C222, Sources!$C$19:$C$1002, 0))="Unused", "Source does not exist", IF(ISBLANK(D222), "Missing Post ID", IF(INDEX(Posts!$B$25:$B$1008, MATCH(D222, Posts!$D$25:$D$1008, 0))="Unused", "Post does not exist", "Valid"))))))</f>
        <v>Unused</v>
      </c>
      <c r="C222" s="357"/>
      <c r="D222" s="358"/>
    </row>
    <row r="223" ht="15.75" customHeight="1">
      <c r="B223" s="356" t="str">
        <f t="array" ref="B223">IF(OR(NOT($X$3="Pre-Defined"), AND(D216 &lt;&gt; "Yes", ROW(B223) - ROW($B$10) &gt;= General!$D$7)), "Unused", IF(CONCATENATE(C223:D223)="", "Required", IF(ISBLANK(C223), "Missing Source ID", IF(INDEX(Sources!$B$19:$B$1002, MATCH(C223, Sources!$C$19:$C$1002, 0))="Unused", "Source does not exist", IF(ISBLANK(D223), "Missing Post ID", IF(INDEX(Posts!$B$25:$B$1008, MATCH(D223, Posts!$D$25:$D$1008, 0))="Unused", "Post does not exist", "Valid"))))))</f>
        <v>Unused</v>
      </c>
      <c r="C223" s="359"/>
      <c r="D223" s="360"/>
    </row>
    <row r="224" ht="15.75" customHeight="1">
      <c r="B224" s="356" t="str">
        <f t="array" ref="B224">IF(OR(NOT($X$3="Pre-Defined"), AND(D217 &lt;&gt; "Yes", ROW(B224) - ROW($B$10) &gt;= General!$D$7)), "Unused", IF(CONCATENATE(C224:D224)="", "Required", IF(ISBLANK(C224), "Missing Source ID", IF(INDEX(Sources!$B$19:$B$1002, MATCH(C224, Sources!$C$19:$C$1002, 0))="Unused", "Source does not exist", IF(ISBLANK(D224), "Missing Post ID", IF(INDEX(Posts!$B$25:$B$1008, MATCH(D224, Posts!$D$25:$D$1008, 0))="Unused", "Post does not exist", "Valid"))))))</f>
        <v>Unused</v>
      </c>
      <c r="C224" s="357"/>
      <c r="D224" s="358"/>
    </row>
    <row r="225" ht="15.75" customHeight="1">
      <c r="B225" s="356" t="str">
        <f t="array" ref="B225">IF(OR(NOT($X$3="Pre-Defined"), AND(D218 &lt;&gt; "Yes", ROW(B225) - ROW($B$10) &gt;= General!$D$7)), "Unused", IF(CONCATENATE(C225:D225)="", "Required", IF(ISBLANK(C225), "Missing Source ID", IF(INDEX(Sources!$B$19:$B$1002, MATCH(C225, Sources!$C$19:$C$1002, 0))="Unused", "Source does not exist", IF(ISBLANK(D225), "Missing Post ID", IF(INDEX(Posts!$B$25:$B$1008, MATCH(D225, Posts!$D$25:$D$1008, 0))="Unused", "Post does not exist", "Valid"))))))</f>
        <v>Unused</v>
      </c>
      <c r="C225" s="359"/>
      <c r="D225" s="360"/>
    </row>
    <row r="226" ht="15.75" customHeight="1">
      <c r="B226" s="356" t="str">
        <f t="array" ref="B226">IF(OR(NOT($X$3="Pre-Defined"), AND(D219 &lt;&gt; "Yes", ROW(B226) - ROW($B$10) &gt;= General!$D$7)), "Unused", IF(CONCATENATE(C226:D226)="", "Required", IF(ISBLANK(C226), "Missing Source ID", IF(INDEX(Sources!$B$19:$B$1002, MATCH(C226, Sources!$C$19:$C$1002, 0))="Unused", "Source does not exist", IF(ISBLANK(D226), "Missing Post ID", IF(INDEX(Posts!$B$25:$B$1008, MATCH(D226, Posts!$D$25:$D$1008, 0))="Unused", "Post does not exist", "Valid"))))))</f>
        <v>Unused</v>
      </c>
      <c r="C226" s="357"/>
      <c r="D226" s="358"/>
    </row>
    <row r="227" ht="15.75" customHeight="1">
      <c r="B227" s="356" t="str">
        <f t="array" ref="B227">IF(OR(NOT($X$3="Pre-Defined"), AND(D220 &lt;&gt; "Yes", ROW(B227) - ROW($B$10) &gt;= General!$D$7)), "Unused", IF(CONCATENATE(C227:D227)="", "Required", IF(ISBLANK(C227), "Missing Source ID", IF(INDEX(Sources!$B$19:$B$1002, MATCH(C227, Sources!$C$19:$C$1002, 0))="Unused", "Source does not exist", IF(ISBLANK(D227), "Missing Post ID", IF(INDEX(Posts!$B$25:$B$1008, MATCH(D227, Posts!$D$25:$D$1008, 0))="Unused", "Post does not exist", "Valid"))))))</f>
        <v>Unused</v>
      </c>
      <c r="C227" s="359"/>
      <c r="D227" s="360"/>
    </row>
    <row r="228" ht="15.75" customHeight="1">
      <c r="B228" s="356" t="str">
        <f t="array" ref="B228">IF(OR(NOT($X$3="Pre-Defined"), AND(D221 &lt;&gt; "Yes", ROW(B228) - ROW($B$10) &gt;= General!$D$7)), "Unused", IF(CONCATENATE(C228:D228)="", "Required", IF(ISBLANK(C228), "Missing Source ID", IF(INDEX(Sources!$B$19:$B$1002, MATCH(C228, Sources!$C$19:$C$1002, 0))="Unused", "Source does not exist", IF(ISBLANK(D228), "Missing Post ID", IF(INDEX(Posts!$B$25:$B$1008, MATCH(D228, Posts!$D$25:$D$1008, 0))="Unused", "Post does not exist", "Valid"))))))</f>
        <v>Unused</v>
      </c>
      <c r="C228" s="357"/>
      <c r="D228" s="358"/>
    </row>
    <row r="229" ht="15.75" customHeight="1">
      <c r="B229" s="356" t="str">
        <f t="array" ref="B229">IF(OR(NOT($X$3="Pre-Defined"), AND(D222 &lt;&gt; "Yes", ROW(B229) - ROW($B$10) &gt;= General!$D$7)), "Unused", IF(CONCATENATE(C229:D229)="", "Required", IF(ISBLANK(C229), "Missing Source ID", IF(INDEX(Sources!$B$19:$B$1002, MATCH(C229, Sources!$C$19:$C$1002, 0))="Unused", "Source does not exist", IF(ISBLANK(D229), "Missing Post ID", IF(INDEX(Posts!$B$25:$B$1008, MATCH(D229, Posts!$D$25:$D$1008, 0))="Unused", "Post does not exist", "Valid"))))))</f>
        <v>Unused</v>
      </c>
      <c r="C229" s="359"/>
      <c r="D229" s="360"/>
    </row>
    <row r="230" ht="15.75" customHeight="1">
      <c r="B230" s="356" t="str">
        <f t="array" ref="B230">IF(OR(NOT($X$3="Pre-Defined"), AND(D223 &lt;&gt; "Yes", ROW(B230) - ROW($B$10) &gt;= General!$D$7)), "Unused", IF(CONCATENATE(C230:D230)="", "Required", IF(ISBLANK(C230), "Missing Source ID", IF(INDEX(Sources!$B$19:$B$1002, MATCH(C230, Sources!$C$19:$C$1002, 0))="Unused", "Source does not exist", IF(ISBLANK(D230), "Missing Post ID", IF(INDEX(Posts!$B$25:$B$1008, MATCH(D230, Posts!$D$25:$D$1008, 0))="Unused", "Post does not exist", "Valid"))))))</f>
        <v>Unused</v>
      </c>
      <c r="C230" s="357"/>
      <c r="D230" s="358"/>
    </row>
    <row r="231" ht="15.75" customHeight="1">
      <c r="B231" s="356" t="str">
        <f t="array" ref="B231">IF(OR(NOT($X$3="Pre-Defined"), AND(D224 &lt;&gt; "Yes", ROW(B231) - ROW($B$10) &gt;= General!$D$7)), "Unused", IF(CONCATENATE(C231:D231)="", "Required", IF(ISBLANK(C231), "Missing Source ID", IF(INDEX(Sources!$B$19:$B$1002, MATCH(C231, Sources!$C$19:$C$1002, 0))="Unused", "Source does not exist", IF(ISBLANK(D231), "Missing Post ID", IF(INDEX(Posts!$B$25:$B$1008, MATCH(D231, Posts!$D$25:$D$1008, 0))="Unused", "Post does not exist", "Valid"))))))</f>
        <v>Unused</v>
      </c>
      <c r="C231" s="359"/>
      <c r="D231" s="360"/>
    </row>
    <row r="232" ht="15.75" customHeight="1">
      <c r="B232" s="356" t="str">
        <f t="array" ref="B232">IF(OR(NOT($X$3="Pre-Defined"), AND(D225 &lt;&gt; "Yes", ROW(B232) - ROW($B$10) &gt;= General!$D$7)), "Unused", IF(CONCATENATE(C232:D232)="", "Required", IF(ISBLANK(C232), "Missing Source ID", IF(INDEX(Sources!$B$19:$B$1002, MATCH(C232, Sources!$C$19:$C$1002, 0))="Unused", "Source does not exist", IF(ISBLANK(D232), "Missing Post ID", IF(INDEX(Posts!$B$25:$B$1008, MATCH(D232, Posts!$D$25:$D$1008, 0))="Unused", "Post does not exist", "Valid"))))))</f>
        <v>Unused</v>
      </c>
      <c r="C232" s="357"/>
      <c r="D232" s="358"/>
    </row>
    <row r="233" ht="15.75" customHeight="1">
      <c r="B233" s="356" t="str">
        <f t="array" ref="B233">IF(OR(NOT($X$3="Pre-Defined"), AND(D226 &lt;&gt; "Yes", ROW(B233) - ROW($B$10) &gt;= General!$D$7)), "Unused", IF(CONCATENATE(C233:D233)="", "Required", IF(ISBLANK(C233), "Missing Source ID", IF(INDEX(Sources!$B$19:$B$1002, MATCH(C233, Sources!$C$19:$C$1002, 0))="Unused", "Source does not exist", IF(ISBLANK(D233), "Missing Post ID", IF(INDEX(Posts!$B$25:$B$1008, MATCH(D233, Posts!$D$25:$D$1008, 0))="Unused", "Post does not exist", "Valid"))))))</f>
        <v>Unused</v>
      </c>
      <c r="C233" s="359"/>
      <c r="D233" s="360"/>
    </row>
    <row r="234" ht="15.75" customHeight="1">
      <c r="B234" s="356" t="str">
        <f t="array" ref="B234">IF(OR(NOT($X$3="Pre-Defined"), AND(D227 &lt;&gt; "Yes", ROW(B234) - ROW($B$10) &gt;= General!$D$7)), "Unused", IF(CONCATENATE(C234:D234)="", "Required", IF(ISBLANK(C234), "Missing Source ID", IF(INDEX(Sources!$B$19:$B$1002, MATCH(C234, Sources!$C$19:$C$1002, 0))="Unused", "Source does not exist", IF(ISBLANK(D234), "Missing Post ID", IF(INDEX(Posts!$B$25:$B$1008, MATCH(D234, Posts!$D$25:$D$1008, 0))="Unused", "Post does not exist", "Valid"))))))</f>
        <v>Unused</v>
      </c>
      <c r="C234" s="357"/>
      <c r="D234" s="358"/>
    </row>
    <row r="235" ht="15.75" customHeight="1">
      <c r="B235" s="356" t="str">
        <f t="array" ref="B235">IF(OR(NOT($X$3="Pre-Defined"), AND(D228 &lt;&gt; "Yes", ROW(B235) - ROW($B$10) &gt;= General!$D$7)), "Unused", IF(CONCATENATE(C235:D235)="", "Required", IF(ISBLANK(C235), "Missing Source ID", IF(INDEX(Sources!$B$19:$B$1002, MATCH(C235, Sources!$C$19:$C$1002, 0))="Unused", "Source does not exist", IF(ISBLANK(D235), "Missing Post ID", IF(INDEX(Posts!$B$25:$B$1008, MATCH(D235, Posts!$D$25:$D$1008, 0))="Unused", "Post does not exist", "Valid"))))))</f>
        <v>Unused</v>
      </c>
      <c r="C235" s="359"/>
      <c r="D235" s="360"/>
    </row>
    <row r="236" ht="15.75" customHeight="1">
      <c r="B236" s="356" t="str">
        <f t="array" ref="B236">IF(OR(NOT($X$3="Pre-Defined"), AND(D229 &lt;&gt; "Yes", ROW(B236) - ROW($B$10) &gt;= General!$D$7)), "Unused", IF(CONCATENATE(C236:D236)="", "Required", IF(ISBLANK(C236), "Missing Source ID", IF(INDEX(Sources!$B$19:$B$1002, MATCH(C236, Sources!$C$19:$C$1002, 0))="Unused", "Source does not exist", IF(ISBLANK(D236), "Missing Post ID", IF(INDEX(Posts!$B$25:$B$1008, MATCH(D236, Posts!$D$25:$D$1008, 0))="Unused", "Post does not exist", "Valid"))))))</f>
        <v>Unused</v>
      </c>
      <c r="C236" s="357"/>
      <c r="D236" s="358"/>
    </row>
    <row r="237" ht="15.75" customHeight="1">
      <c r="B237" s="356" t="str">
        <f t="array" ref="B237">IF(OR(NOT($X$3="Pre-Defined"), AND(D230 &lt;&gt; "Yes", ROW(B237) - ROW($B$10) &gt;= General!$D$7)), "Unused", IF(CONCATENATE(C237:D237)="", "Required", IF(ISBLANK(C237), "Missing Source ID", IF(INDEX(Sources!$B$19:$B$1002, MATCH(C237, Sources!$C$19:$C$1002, 0))="Unused", "Source does not exist", IF(ISBLANK(D237), "Missing Post ID", IF(INDEX(Posts!$B$25:$B$1008, MATCH(D237, Posts!$D$25:$D$1008, 0))="Unused", "Post does not exist", "Valid"))))))</f>
        <v>Unused</v>
      </c>
      <c r="C237" s="359"/>
      <c r="D237" s="360"/>
    </row>
    <row r="238" ht="15.75" customHeight="1">
      <c r="B238" s="356" t="str">
        <f t="array" ref="B238">IF(OR(NOT($X$3="Pre-Defined"), AND(D231 &lt;&gt; "Yes", ROW(B238) - ROW($B$10) &gt;= General!$D$7)), "Unused", IF(CONCATENATE(C238:D238)="", "Required", IF(ISBLANK(C238), "Missing Source ID", IF(INDEX(Sources!$B$19:$B$1002, MATCH(C238, Sources!$C$19:$C$1002, 0))="Unused", "Source does not exist", IF(ISBLANK(D238), "Missing Post ID", IF(INDEX(Posts!$B$25:$B$1008, MATCH(D238, Posts!$D$25:$D$1008, 0))="Unused", "Post does not exist", "Valid"))))))</f>
        <v>Unused</v>
      </c>
      <c r="C238" s="357"/>
      <c r="D238" s="358"/>
    </row>
    <row r="239" ht="15.75" customHeight="1">
      <c r="B239" s="356" t="str">
        <f t="array" ref="B239">IF(OR(NOT($X$3="Pre-Defined"), AND(D232 &lt;&gt; "Yes", ROW(B239) - ROW($B$10) &gt;= General!$D$7)), "Unused", IF(CONCATENATE(C239:D239)="", "Required", IF(ISBLANK(C239), "Missing Source ID", IF(INDEX(Sources!$B$19:$B$1002, MATCH(C239, Sources!$C$19:$C$1002, 0))="Unused", "Source does not exist", IF(ISBLANK(D239), "Missing Post ID", IF(INDEX(Posts!$B$25:$B$1008, MATCH(D239, Posts!$D$25:$D$1008, 0))="Unused", "Post does not exist", "Valid"))))))</f>
        <v>Unused</v>
      </c>
      <c r="C239" s="359"/>
      <c r="D239" s="360"/>
    </row>
    <row r="240" ht="15.75" customHeight="1">
      <c r="B240" s="356" t="str">
        <f t="array" ref="B240">IF(OR(NOT($X$3="Pre-Defined"), AND(D233 &lt;&gt; "Yes", ROW(B240) - ROW($B$10) &gt;= General!$D$7)), "Unused", IF(CONCATENATE(C240:D240)="", "Required", IF(ISBLANK(C240), "Missing Source ID", IF(INDEX(Sources!$B$19:$B$1002, MATCH(C240, Sources!$C$19:$C$1002, 0))="Unused", "Source does not exist", IF(ISBLANK(D240), "Missing Post ID", IF(INDEX(Posts!$B$25:$B$1008, MATCH(D240, Posts!$D$25:$D$1008, 0))="Unused", "Post does not exist", "Valid"))))))</f>
        <v>Unused</v>
      </c>
      <c r="C240" s="357"/>
      <c r="D240" s="358"/>
    </row>
    <row r="241" ht="15.75" customHeight="1">
      <c r="B241" s="356" t="str">
        <f t="array" ref="B241">IF(OR(NOT($X$3="Pre-Defined"), AND(D234 &lt;&gt; "Yes", ROW(B241) - ROW($B$10) &gt;= General!$D$7)), "Unused", IF(CONCATENATE(C241:D241)="", "Required", IF(ISBLANK(C241), "Missing Source ID", IF(INDEX(Sources!$B$19:$B$1002, MATCH(C241, Sources!$C$19:$C$1002, 0))="Unused", "Source does not exist", IF(ISBLANK(D241), "Missing Post ID", IF(INDEX(Posts!$B$25:$B$1008, MATCH(D241, Posts!$D$25:$D$1008, 0))="Unused", "Post does not exist", "Valid"))))))</f>
        <v>Unused</v>
      </c>
      <c r="C241" s="359"/>
      <c r="D241" s="360"/>
    </row>
    <row r="242" ht="15.75" customHeight="1">
      <c r="B242" s="356" t="str">
        <f t="array" ref="B242">IF(OR(NOT($X$3="Pre-Defined"), AND(D235 &lt;&gt; "Yes", ROW(B242) - ROW($B$10) &gt;= General!$D$7)), "Unused", IF(CONCATENATE(C242:D242)="", "Required", IF(ISBLANK(C242), "Missing Source ID", IF(INDEX(Sources!$B$19:$B$1002, MATCH(C242, Sources!$C$19:$C$1002, 0))="Unused", "Source does not exist", IF(ISBLANK(D242), "Missing Post ID", IF(INDEX(Posts!$B$25:$B$1008, MATCH(D242, Posts!$D$25:$D$1008, 0))="Unused", "Post does not exist", "Valid"))))))</f>
        <v>Unused</v>
      </c>
      <c r="C242" s="357"/>
      <c r="D242" s="358"/>
    </row>
    <row r="243" ht="15.75" customHeight="1">
      <c r="B243" s="356" t="str">
        <f t="array" ref="B243">IF(OR(NOT($X$3="Pre-Defined"), AND(D236 &lt;&gt; "Yes", ROW(B243) - ROW($B$10) &gt;= General!$D$7)), "Unused", IF(CONCATENATE(C243:D243)="", "Required", IF(ISBLANK(C243), "Missing Source ID", IF(INDEX(Sources!$B$19:$B$1002, MATCH(C243, Sources!$C$19:$C$1002, 0))="Unused", "Source does not exist", IF(ISBLANK(D243), "Missing Post ID", IF(INDEX(Posts!$B$25:$B$1008, MATCH(D243, Posts!$D$25:$D$1008, 0))="Unused", "Post does not exist", "Valid"))))))</f>
        <v>Unused</v>
      </c>
      <c r="C243" s="359"/>
      <c r="D243" s="360"/>
    </row>
    <row r="244" ht="15.75" customHeight="1">
      <c r="B244" s="356" t="str">
        <f t="array" ref="B244">IF(OR(NOT($X$3="Pre-Defined"), AND(D237 &lt;&gt; "Yes", ROW(B244) - ROW($B$10) &gt;= General!$D$7)), "Unused", IF(CONCATENATE(C244:D244)="", "Required", IF(ISBLANK(C244), "Missing Source ID", IF(INDEX(Sources!$B$19:$B$1002, MATCH(C244, Sources!$C$19:$C$1002, 0))="Unused", "Source does not exist", IF(ISBLANK(D244), "Missing Post ID", IF(INDEX(Posts!$B$25:$B$1008, MATCH(D244, Posts!$D$25:$D$1008, 0))="Unused", "Post does not exist", "Valid"))))))</f>
        <v>Unused</v>
      </c>
      <c r="C244" s="357"/>
      <c r="D244" s="358"/>
    </row>
    <row r="245" ht="15.75" customHeight="1">
      <c r="B245" s="356" t="str">
        <f t="array" ref="B245">IF(OR(NOT($X$3="Pre-Defined"), AND(D238 &lt;&gt; "Yes", ROW(B245) - ROW($B$10) &gt;= General!$D$7)), "Unused", IF(CONCATENATE(C245:D245)="", "Required", IF(ISBLANK(C245), "Missing Source ID", IF(INDEX(Sources!$B$19:$B$1002, MATCH(C245, Sources!$C$19:$C$1002, 0))="Unused", "Source does not exist", IF(ISBLANK(D245), "Missing Post ID", IF(INDEX(Posts!$B$25:$B$1008, MATCH(D245, Posts!$D$25:$D$1008, 0))="Unused", "Post does not exist", "Valid"))))))</f>
        <v>Unused</v>
      </c>
      <c r="C245" s="359"/>
      <c r="D245" s="360"/>
    </row>
    <row r="246" ht="15.75" customHeight="1">
      <c r="B246" s="356" t="str">
        <f t="array" ref="B246">IF(OR(NOT($X$3="Pre-Defined"), AND(D239 &lt;&gt; "Yes", ROW(B246) - ROW($B$10) &gt;= General!$D$7)), "Unused", IF(CONCATENATE(C246:D246)="", "Required", IF(ISBLANK(C246), "Missing Source ID", IF(INDEX(Sources!$B$19:$B$1002, MATCH(C246, Sources!$C$19:$C$1002, 0))="Unused", "Source does not exist", IF(ISBLANK(D246), "Missing Post ID", IF(INDEX(Posts!$B$25:$B$1008, MATCH(D246, Posts!$D$25:$D$1008, 0))="Unused", "Post does not exist", "Valid"))))))</f>
        <v>Unused</v>
      </c>
      <c r="C246" s="357"/>
      <c r="D246" s="358"/>
    </row>
    <row r="247" ht="15.75" customHeight="1">
      <c r="B247" s="356" t="str">
        <f t="array" ref="B247">IF(OR(NOT($X$3="Pre-Defined"), AND(D240 &lt;&gt; "Yes", ROW(B247) - ROW($B$10) &gt;= General!$D$7)), "Unused", IF(CONCATENATE(C247:D247)="", "Required", IF(ISBLANK(C247), "Missing Source ID", IF(INDEX(Sources!$B$19:$B$1002, MATCH(C247, Sources!$C$19:$C$1002, 0))="Unused", "Source does not exist", IF(ISBLANK(D247), "Missing Post ID", IF(INDEX(Posts!$B$25:$B$1008, MATCH(D247, Posts!$D$25:$D$1008, 0))="Unused", "Post does not exist", "Valid"))))))</f>
        <v>Unused</v>
      </c>
      <c r="C247" s="359"/>
      <c r="D247" s="360"/>
    </row>
    <row r="248" ht="15.75" customHeight="1">
      <c r="B248" s="356" t="str">
        <f t="array" ref="B248">IF(OR(NOT($X$3="Pre-Defined"), AND(D241 &lt;&gt; "Yes", ROW(B248) - ROW($B$10) &gt;= General!$D$7)), "Unused", IF(CONCATENATE(C248:D248)="", "Required", IF(ISBLANK(C248), "Missing Source ID", IF(INDEX(Sources!$B$19:$B$1002, MATCH(C248, Sources!$C$19:$C$1002, 0))="Unused", "Source does not exist", IF(ISBLANK(D248), "Missing Post ID", IF(INDEX(Posts!$B$25:$B$1008, MATCH(D248, Posts!$D$25:$D$1008, 0))="Unused", "Post does not exist", "Valid"))))))</f>
        <v>Unused</v>
      </c>
      <c r="C248" s="357"/>
      <c r="D248" s="358"/>
    </row>
    <row r="249" ht="15.75" customHeight="1">
      <c r="B249" s="356" t="str">
        <f t="array" ref="B249">IF(OR(NOT($X$3="Pre-Defined"), AND(D242 &lt;&gt; "Yes", ROW(B249) - ROW($B$10) &gt;= General!$D$7)), "Unused", IF(CONCATENATE(C249:D249)="", "Required", IF(ISBLANK(C249), "Missing Source ID", IF(INDEX(Sources!$B$19:$B$1002, MATCH(C249, Sources!$C$19:$C$1002, 0))="Unused", "Source does not exist", IF(ISBLANK(D249), "Missing Post ID", IF(INDEX(Posts!$B$25:$B$1008, MATCH(D249, Posts!$D$25:$D$1008, 0))="Unused", "Post does not exist", "Valid"))))))</f>
        <v>Unused</v>
      </c>
      <c r="C249" s="359"/>
      <c r="D249" s="360"/>
    </row>
    <row r="250" ht="15.75" customHeight="1">
      <c r="B250" s="356" t="str">
        <f t="array" ref="B250">IF(OR(NOT($X$3="Pre-Defined"), AND(D243 &lt;&gt; "Yes", ROW(B250) - ROW($B$10) &gt;= General!$D$7)), "Unused", IF(CONCATENATE(C250:D250)="", "Required", IF(ISBLANK(C250), "Missing Source ID", IF(INDEX(Sources!$B$19:$B$1002, MATCH(C250, Sources!$C$19:$C$1002, 0))="Unused", "Source does not exist", IF(ISBLANK(D250), "Missing Post ID", IF(INDEX(Posts!$B$25:$B$1008, MATCH(D250, Posts!$D$25:$D$1008, 0))="Unused", "Post does not exist", "Valid"))))))</f>
        <v>Unused</v>
      </c>
      <c r="C250" s="357"/>
      <c r="D250" s="358"/>
    </row>
    <row r="251" ht="15.75" customHeight="1">
      <c r="B251" s="356" t="str">
        <f t="array" ref="B251">IF(OR(NOT($X$3="Pre-Defined"), AND(D244 &lt;&gt; "Yes", ROW(B251) - ROW($B$10) &gt;= General!$D$7)), "Unused", IF(CONCATENATE(C251:D251)="", "Required", IF(ISBLANK(C251), "Missing Source ID", IF(INDEX(Sources!$B$19:$B$1002, MATCH(C251, Sources!$C$19:$C$1002, 0))="Unused", "Source does not exist", IF(ISBLANK(D251), "Missing Post ID", IF(INDEX(Posts!$B$25:$B$1008, MATCH(D251, Posts!$D$25:$D$1008, 0))="Unused", "Post does not exist", "Valid"))))))</f>
        <v>Unused</v>
      </c>
      <c r="C251" s="359"/>
      <c r="D251" s="360"/>
    </row>
    <row r="252" ht="15.75" customHeight="1">
      <c r="B252" s="356" t="str">
        <f t="array" ref="B252">IF(OR(NOT($X$3="Pre-Defined"), AND(D245 &lt;&gt; "Yes", ROW(B252) - ROW($B$10) &gt;= General!$D$7)), "Unused", IF(CONCATENATE(C252:D252)="", "Required", IF(ISBLANK(C252), "Missing Source ID", IF(INDEX(Sources!$B$19:$B$1002, MATCH(C252, Sources!$C$19:$C$1002, 0))="Unused", "Source does not exist", IF(ISBLANK(D252), "Missing Post ID", IF(INDEX(Posts!$B$25:$B$1008, MATCH(D252, Posts!$D$25:$D$1008, 0))="Unused", "Post does not exist", "Valid"))))))</f>
        <v>Unused</v>
      </c>
      <c r="C252" s="357"/>
      <c r="D252" s="358"/>
    </row>
    <row r="253" ht="15.75" customHeight="1">
      <c r="B253" s="356" t="str">
        <f t="array" ref="B253">IF(OR(NOT($X$3="Pre-Defined"), AND(D246 &lt;&gt; "Yes", ROW(B253) - ROW($B$10) &gt;= General!$D$7)), "Unused", IF(CONCATENATE(C253:D253)="", "Required", IF(ISBLANK(C253), "Missing Source ID", IF(INDEX(Sources!$B$19:$B$1002, MATCH(C253, Sources!$C$19:$C$1002, 0))="Unused", "Source does not exist", IF(ISBLANK(D253), "Missing Post ID", IF(INDEX(Posts!$B$25:$B$1008, MATCH(D253, Posts!$D$25:$D$1008, 0))="Unused", "Post does not exist", "Valid"))))))</f>
        <v>Unused</v>
      </c>
      <c r="C253" s="359"/>
      <c r="D253" s="360"/>
    </row>
    <row r="254" ht="15.75" customHeight="1">
      <c r="B254" s="356" t="str">
        <f t="array" ref="B254">IF(OR(NOT($X$3="Pre-Defined"), AND(D247 &lt;&gt; "Yes", ROW(B254) - ROW($B$10) &gt;= General!$D$7)), "Unused", IF(CONCATENATE(C254:D254)="", "Required", IF(ISBLANK(C254), "Missing Source ID", IF(INDEX(Sources!$B$19:$B$1002, MATCH(C254, Sources!$C$19:$C$1002, 0))="Unused", "Source does not exist", IF(ISBLANK(D254), "Missing Post ID", IF(INDEX(Posts!$B$25:$B$1008, MATCH(D254, Posts!$D$25:$D$1008, 0))="Unused", "Post does not exist", "Valid"))))))</f>
        <v>Unused</v>
      </c>
      <c r="C254" s="357"/>
      <c r="D254" s="358"/>
    </row>
    <row r="255" ht="15.75" customHeight="1">
      <c r="B255" s="356" t="str">
        <f t="array" ref="B255">IF(OR(NOT($X$3="Pre-Defined"), AND(D248 &lt;&gt; "Yes", ROW(B255) - ROW($B$10) &gt;= General!$D$7)), "Unused", IF(CONCATENATE(C255:D255)="", "Required", IF(ISBLANK(C255), "Missing Source ID", IF(INDEX(Sources!$B$19:$B$1002, MATCH(C255, Sources!$C$19:$C$1002, 0))="Unused", "Source does not exist", IF(ISBLANK(D255), "Missing Post ID", IF(INDEX(Posts!$B$25:$B$1008, MATCH(D255, Posts!$D$25:$D$1008, 0))="Unused", "Post does not exist", "Valid"))))))</f>
        <v>Unused</v>
      </c>
      <c r="C255" s="359"/>
      <c r="D255" s="360"/>
    </row>
    <row r="256" ht="15.75" customHeight="1">
      <c r="B256" s="356" t="str">
        <f t="array" ref="B256">IF(OR(NOT($X$3="Pre-Defined"), AND(D249 &lt;&gt; "Yes", ROW(B256) - ROW($B$10) &gt;= General!$D$7)), "Unused", IF(CONCATENATE(C256:D256)="", "Required", IF(ISBLANK(C256), "Missing Source ID", IF(INDEX(Sources!$B$19:$B$1002, MATCH(C256, Sources!$C$19:$C$1002, 0))="Unused", "Source does not exist", IF(ISBLANK(D256), "Missing Post ID", IF(INDEX(Posts!$B$25:$B$1008, MATCH(D256, Posts!$D$25:$D$1008, 0))="Unused", "Post does not exist", "Valid"))))))</f>
        <v>Unused</v>
      </c>
      <c r="C256" s="357"/>
      <c r="D256" s="358"/>
    </row>
    <row r="257" ht="15.75" customHeight="1">
      <c r="B257" s="356" t="str">
        <f t="array" ref="B257">IF(OR(NOT($X$3="Pre-Defined"), AND(D250 &lt;&gt; "Yes", ROW(B257) - ROW($B$10) &gt;= General!$D$7)), "Unused", IF(CONCATENATE(C257:D257)="", "Required", IF(ISBLANK(C257), "Missing Source ID", IF(INDEX(Sources!$B$19:$B$1002, MATCH(C257, Sources!$C$19:$C$1002, 0))="Unused", "Source does not exist", IF(ISBLANK(D257), "Missing Post ID", IF(INDEX(Posts!$B$25:$B$1008, MATCH(D257, Posts!$D$25:$D$1008, 0))="Unused", "Post does not exist", "Valid"))))))</f>
        <v>Unused</v>
      </c>
      <c r="C257" s="359"/>
      <c r="D257" s="360"/>
    </row>
    <row r="258" ht="15.75" customHeight="1">
      <c r="B258" s="356" t="str">
        <f t="array" ref="B258">IF(OR(NOT($X$3="Pre-Defined"), AND(D251 &lt;&gt; "Yes", ROW(B258) - ROW($B$10) &gt;= General!$D$7)), "Unused", IF(CONCATENATE(C258:D258)="", "Required", IF(ISBLANK(C258), "Missing Source ID", IF(INDEX(Sources!$B$19:$B$1002, MATCH(C258, Sources!$C$19:$C$1002, 0))="Unused", "Source does not exist", IF(ISBLANK(D258), "Missing Post ID", IF(INDEX(Posts!$B$25:$B$1008, MATCH(D258, Posts!$D$25:$D$1008, 0))="Unused", "Post does not exist", "Valid"))))))</f>
        <v>Unused</v>
      </c>
      <c r="C258" s="357"/>
      <c r="D258" s="358"/>
    </row>
    <row r="259" ht="15.75" customHeight="1">
      <c r="B259" s="356" t="str">
        <f t="array" ref="B259">IF(OR(NOT($X$3="Pre-Defined"), AND(D252 &lt;&gt; "Yes", ROW(B259) - ROW($B$10) &gt;= General!$D$7)), "Unused", IF(CONCATENATE(C259:D259)="", "Required", IF(ISBLANK(C259), "Missing Source ID", IF(INDEX(Sources!$B$19:$B$1002, MATCH(C259, Sources!$C$19:$C$1002, 0))="Unused", "Source does not exist", IF(ISBLANK(D259), "Missing Post ID", IF(INDEX(Posts!$B$25:$B$1008, MATCH(D259, Posts!$D$25:$D$1008, 0))="Unused", "Post does not exist", "Valid"))))))</f>
        <v>Unused</v>
      </c>
      <c r="C259" s="359"/>
      <c r="D259" s="360"/>
    </row>
    <row r="260" ht="15.75" customHeight="1">
      <c r="B260" s="356" t="str">
        <f t="array" ref="B260">IF(OR(NOT($X$3="Pre-Defined"), AND(D253 &lt;&gt; "Yes", ROW(B260) - ROW($B$10) &gt;= General!$D$7)), "Unused", IF(CONCATENATE(C260:D260)="", "Required", IF(ISBLANK(C260), "Missing Source ID", IF(INDEX(Sources!$B$19:$B$1002, MATCH(C260, Sources!$C$19:$C$1002, 0))="Unused", "Source does not exist", IF(ISBLANK(D260), "Missing Post ID", IF(INDEX(Posts!$B$25:$B$1008, MATCH(D260, Posts!$D$25:$D$1008, 0))="Unused", "Post does not exist", "Valid"))))))</f>
        <v>Unused</v>
      </c>
      <c r="C260" s="357"/>
      <c r="D260" s="358"/>
    </row>
    <row r="261" ht="15.75" customHeight="1">
      <c r="B261" s="356" t="str">
        <f t="array" ref="B261">IF(OR(NOT($X$3="Pre-Defined"), AND(D254 &lt;&gt; "Yes", ROW(B261) - ROW($B$10) &gt;= General!$D$7)), "Unused", IF(CONCATENATE(C261:D261)="", "Required", IF(ISBLANK(C261), "Missing Source ID", IF(INDEX(Sources!$B$19:$B$1002, MATCH(C261, Sources!$C$19:$C$1002, 0))="Unused", "Source does not exist", IF(ISBLANK(D261), "Missing Post ID", IF(INDEX(Posts!$B$25:$B$1008, MATCH(D261, Posts!$D$25:$D$1008, 0))="Unused", "Post does not exist", "Valid"))))))</f>
        <v>Unused</v>
      </c>
      <c r="C261" s="359"/>
      <c r="D261" s="360"/>
    </row>
    <row r="262" ht="15.75" customHeight="1">
      <c r="B262" s="356" t="str">
        <f t="array" ref="B262">IF(OR(NOT($X$3="Pre-Defined"), AND(D255 &lt;&gt; "Yes", ROW(B262) - ROW($B$10) &gt;= General!$D$7)), "Unused", IF(CONCATENATE(C262:D262)="", "Required", IF(ISBLANK(C262), "Missing Source ID", IF(INDEX(Sources!$B$19:$B$1002, MATCH(C262, Sources!$C$19:$C$1002, 0))="Unused", "Source does not exist", IF(ISBLANK(D262), "Missing Post ID", IF(INDEX(Posts!$B$25:$B$1008, MATCH(D262, Posts!$D$25:$D$1008, 0))="Unused", "Post does not exist", "Valid"))))))</f>
        <v>Unused</v>
      </c>
      <c r="C262" s="357"/>
      <c r="D262" s="358"/>
    </row>
    <row r="263" ht="15.75" customHeight="1">
      <c r="B263" s="356" t="str">
        <f t="array" ref="B263">IF(OR(NOT($X$3="Pre-Defined"), AND(D256 &lt;&gt; "Yes", ROW(B263) - ROW($B$10) &gt;= General!$D$7)), "Unused", IF(CONCATENATE(C263:D263)="", "Required", IF(ISBLANK(C263), "Missing Source ID", IF(INDEX(Sources!$B$19:$B$1002, MATCH(C263, Sources!$C$19:$C$1002, 0))="Unused", "Source does not exist", IF(ISBLANK(D263), "Missing Post ID", IF(INDEX(Posts!$B$25:$B$1008, MATCH(D263, Posts!$D$25:$D$1008, 0))="Unused", "Post does not exist", "Valid"))))))</f>
        <v>Unused</v>
      </c>
      <c r="C263" s="359"/>
      <c r="D263" s="360"/>
    </row>
    <row r="264" ht="15.75" customHeight="1">
      <c r="B264" s="356" t="str">
        <f t="array" ref="B264">IF(OR(NOT($X$3="Pre-Defined"), AND(D257 &lt;&gt; "Yes", ROW(B264) - ROW($B$10) &gt;= General!$D$7)), "Unused", IF(CONCATENATE(C264:D264)="", "Required", IF(ISBLANK(C264), "Missing Source ID", IF(INDEX(Sources!$B$19:$B$1002, MATCH(C264, Sources!$C$19:$C$1002, 0))="Unused", "Source does not exist", IF(ISBLANK(D264), "Missing Post ID", IF(INDEX(Posts!$B$25:$B$1008, MATCH(D264, Posts!$D$25:$D$1008, 0))="Unused", "Post does not exist", "Valid"))))))</f>
        <v>Unused</v>
      </c>
      <c r="C264" s="357"/>
      <c r="D264" s="358"/>
    </row>
    <row r="265" ht="15.75" customHeight="1">
      <c r="B265" s="356" t="str">
        <f t="array" ref="B265">IF(OR(NOT($X$3="Pre-Defined"), AND(D258 &lt;&gt; "Yes", ROW(B265) - ROW($B$10) &gt;= General!$D$7)), "Unused", IF(CONCATENATE(C265:D265)="", "Required", IF(ISBLANK(C265), "Missing Source ID", IF(INDEX(Sources!$B$19:$B$1002, MATCH(C265, Sources!$C$19:$C$1002, 0))="Unused", "Source does not exist", IF(ISBLANK(D265), "Missing Post ID", IF(INDEX(Posts!$B$25:$B$1008, MATCH(D265, Posts!$D$25:$D$1008, 0))="Unused", "Post does not exist", "Valid"))))))</f>
        <v>Unused</v>
      </c>
      <c r="C265" s="359"/>
      <c r="D265" s="360"/>
    </row>
    <row r="266" ht="15.75" customHeight="1">
      <c r="B266" s="356" t="str">
        <f t="array" ref="B266">IF(OR(NOT($X$3="Pre-Defined"), AND(D259 &lt;&gt; "Yes", ROW(B266) - ROW($B$10) &gt;= General!$D$7)), "Unused", IF(CONCATENATE(C266:D266)="", "Required", IF(ISBLANK(C266), "Missing Source ID", IF(INDEX(Sources!$B$19:$B$1002, MATCH(C266, Sources!$C$19:$C$1002, 0))="Unused", "Source does not exist", IF(ISBLANK(D266), "Missing Post ID", IF(INDEX(Posts!$B$25:$B$1008, MATCH(D266, Posts!$D$25:$D$1008, 0))="Unused", "Post does not exist", "Valid"))))))</f>
        <v>Unused</v>
      </c>
      <c r="C266" s="357"/>
      <c r="D266" s="358"/>
    </row>
    <row r="267" ht="15.75" customHeight="1">
      <c r="B267" s="356" t="str">
        <f t="array" ref="B267">IF(OR(NOT($X$3="Pre-Defined"), AND(D260 &lt;&gt; "Yes", ROW(B267) - ROW($B$10) &gt;= General!$D$7)), "Unused", IF(CONCATENATE(C267:D267)="", "Required", IF(ISBLANK(C267), "Missing Source ID", IF(INDEX(Sources!$B$19:$B$1002, MATCH(C267, Sources!$C$19:$C$1002, 0))="Unused", "Source does not exist", IF(ISBLANK(D267), "Missing Post ID", IF(INDEX(Posts!$B$25:$B$1008, MATCH(D267, Posts!$D$25:$D$1008, 0))="Unused", "Post does not exist", "Valid"))))))</f>
        <v>Unused</v>
      </c>
      <c r="C267" s="359"/>
      <c r="D267" s="360"/>
    </row>
    <row r="268" ht="15.75" customHeight="1">
      <c r="B268" s="356" t="str">
        <f t="array" ref="B268">IF(OR(NOT($X$3="Pre-Defined"), AND(D261 &lt;&gt; "Yes", ROW(B268) - ROW($B$10) &gt;= General!$D$7)), "Unused", IF(CONCATENATE(C268:D268)="", "Required", IF(ISBLANK(C268), "Missing Source ID", IF(INDEX(Sources!$B$19:$B$1002, MATCH(C268, Sources!$C$19:$C$1002, 0))="Unused", "Source does not exist", IF(ISBLANK(D268), "Missing Post ID", IF(INDEX(Posts!$B$25:$B$1008, MATCH(D268, Posts!$D$25:$D$1008, 0))="Unused", "Post does not exist", "Valid"))))))</f>
        <v>Unused</v>
      </c>
      <c r="C268" s="357"/>
      <c r="D268" s="358"/>
    </row>
    <row r="269" ht="15.75" customHeight="1">
      <c r="B269" s="356" t="str">
        <f t="array" ref="B269">IF(OR(NOT($X$3="Pre-Defined"), AND(D262 &lt;&gt; "Yes", ROW(B269) - ROW($B$10) &gt;= General!$D$7)), "Unused", IF(CONCATENATE(C269:D269)="", "Required", IF(ISBLANK(C269), "Missing Source ID", IF(INDEX(Sources!$B$19:$B$1002, MATCH(C269, Sources!$C$19:$C$1002, 0))="Unused", "Source does not exist", IF(ISBLANK(D269), "Missing Post ID", IF(INDEX(Posts!$B$25:$B$1008, MATCH(D269, Posts!$D$25:$D$1008, 0))="Unused", "Post does not exist", "Valid"))))))</f>
        <v>Unused</v>
      </c>
      <c r="C269" s="359"/>
      <c r="D269" s="360"/>
    </row>
    <row r="270" ht="15.75" customHeight="1">
      <c r="B270" s="356" t="str">
        <f t="array" ref="B270">IF(OR(NOT($X$3="Pre-Defined"), AND(D263 &lt;&gt; "Yes", ROW(B270) - ROW($B$10) &gt;= General!$D$7)), "Unused", IF(CONCATENATE(C270:D270)="", "Required", IF(ISBLANK(C270), "Missing Source ID", IF(INDEX(Sources!$B$19:$B$1002, MATCH(C270, Sources!$C$19:$C$1002, 0))="Unused", "Source does not exist", IF(ISBLANK(D270), "Missing Post ID", IF(INDEX(Posts!$B$25:$B$1008, MATCH(D270, Posts!$D$25:$D$1008, 0))="Unused", "Post does not exist", "Valid"))))))</f>
        <v>Unused</v>
      </c>
      <c r="C270" s="357"/>
      <c r="D270" s="358"/>
    </row>
    <row r="271" ht="15.75" customHeight="1">
      <c r="B271" s="356" t="str">
        <f t="array" ref="B271">IF(OR(NOT($X$3="Pre-Defined"), AND(D264 &lt;&gt; "Yes", ROW(B271) - ROW($B$10) &gt;= General!$D$7)), "Unused", IF(CONCATENATE(C271:D271)="", "Required", IF(ISBLANK(C271), "Missing Source ID", IF(INDEX(Sources!$B$19:$B$1002, MATCH(C271, Sources!$C$19:$C$1002, 0))="Unused", "Source does not exist", IF(ISBLANK(D271), "Missing Post ID", IF(INDEX(Posts!$B$25:$B$1008, MATCH(D271, Posts!$D$25:$D$1008, 0))="Unused", "Post does not exist", "Valid"))))))</f>
        <v>Unused</v>
      </c>
      <c r="C271" s="359"/>
      <c r="D271" s="360"/>
    </row>
    <row r="272" ht="15.75" customHeight="1">
      <c r="B272" s="356" t="str">
        <f t="array" ref="B272">IF(OR(NOT($X$3="Pre-Defined"), AND(D265 &lt;&gt; "Yes", ROW(B272) - ROW($B$10) &gt;= General!$D$7)), "Unused", IF(CONCATENATE(C272:D272)="", "Required", IF(ISBLANK(C272), "Missing Source ID", IF(INDEX(Sources!$B$19:$B$1002, MATCH(C272, Sources!$C$19:$C$1002, 0))="Unused", "Source does not exist", IF(ISBLANK(D272), "Missing Post ID", IF(INDEX(Posts!$B$25:$B$1008, MATCH(D272, Posts!$D$25:$D$1008, 0))="Unused", "Post does not exist", "Valid"))))))</f>
        <v>Unused</v>
      </c>
      <c r="C272" s="357"/>
      <c r="D272" s="358"/>
    </row>
    <row r="273" ht="15.75" customHeight="1">
      <c r="B273" s="356" t="str">
        <f t="array" ref="B273">IF(OR(NOT($X$3="Pre-Defined"), AND(D266 &lt;&gt; "Yes", ROW(B273) - ROW($B$10) &gt;= General!$D$7)), "Unused", IF(CONCATENATE(C273:D273)="", "Required", IF(ISBLANK(C273), "Missing Source ID", IF(INDEX(Sources!$B$19:$B$1002, MATCH(C273, Sources!$C$19:$C$1002, 0))="Unused", "Source does not exist", IF(ISBLANK(D273), "Missing Post ID", IF(INDEX(Posts!$B$25:$B$1008, MATCH(D273, Posts!$D$25:$D$1008, 0))="Unused", "Post does not exist", "Valid"))))))</f>
        <v>Unused</v>
      </c>
      <c r="C273" s="359"/>
      <c r="D273" s="360"/>
    </row>
    <row r="274" ht="15.75" customHeight="1">
      <c r="B274" s="356" t="str">
        <f t="array" ref="B274">IF(OR(NOT($X$3="Pre-Defined"), AND(D267 &lt;&gt; "Yes", ROW(B274) - ROW($B$10) &gt;= General!$D$7)), "Unused", IF(CONCATENATE(C274:D274)="", "Required", IF(ISBLANK(C274), "Missing Source ID", IF(INDEX(Sources!$B$19:$B$1002, MATCH(C274, Sources!$C$19:$C$1002, 0))="Unused", "Source does not exist", IF(ISBLANK(D274), "Missing Post ID", IF(INDEX(Posts!$B$25:$B$1008, MATCH(D274, Posts!$D$25:$D$1008, 0))="Unused", "Post does not exist", "Valid"))))))</f>
        <v>Unused</v>
      </c>
      <c r="C274" s="357"/>
      <c r="D274" s="358"/>
    </row>
    <row r="275" ht="15.75" customHeight="1">
      <c r="B275" s="356" t="str">
        <f t="array" ref="B275">IF(OR(NOT($X$3="Pre-Defined"), AND(D268 &lt;&gt; "Yes", ROW(B275) - ROW($B$10) &gt;= General!$D$7)), "Unused", IF(CONCATENATE(C275:D275)="", "Required", IF(ISBLANK(C275), "Missing Source ID", IF(INDEX(Sources!$B$19:$B$1002, MATCH(C275, Sources!$C$19:$C$1002, 0))="Unused", "Source does not exist", IF(ISBLANK(D275), "Missing Post ID", IF(INDEX(Posts!$B$25:$B$1008, MATCH(D275, Posts!$D$25:$D$1008, 0))="Unused", "Post does not exist", "Valid"))))))</f>
        <v>Unused</v>
      </c>
      <c r="C275" s="359"/>
      <c r="D275" s="360"/>
    </row>
    <row r="276" ht="15.75" customHeight="1">
      <c r="B276" s="356" t="str">
        <f t="array" ref="B276">IF(OR(NOT($X$3="Pre-Defined"), AND(D269 &lt;&gt; "Yes", ROW(B276) - ROW($B$10) &gt;= General!$D$7)), "Unused", IF(CONCATENATE(C276:D276)="", "Required", IF(ISBLANK(C276), "Missing Source ID", IF(INDEX(Sources!$B$19:$B$1002, MATCH(C276, Sources!$C$19:$C$1002, 0))="Unused", "Source does not exist", IF(ISBLANK(D276), "Missing Post ID", IF(INDEX(Posts!$B$25:$B$1008, MATCH(D276, Posts!$D$25:$D$1008, 0))="Unused", "Post does not exist", "Valid"))))))</f>
        <v>Unused</v>
      </c>
      <c r="C276" s="357"/>
      <c r="D276" s="358"/>
    </row>
    <row r="277" ht="15.75" customHeight="1">
      <c r="B277" s="356" t="str">
        <f t="array" ref="B277">IF(OR(NOT($X$3="Pre-Defined"), AND(D270 &lt;&gt; "Yes", ROW(B277) - ROW($B$10) &gt;= General!$D$7)), "Unused", IF(CONCATENATE(C277:D277)="", "Required", IF(ISBLANK(C277), "Missing Source ID", IF(INDEX(Sources!$B$19:$B$1002, MATCH(C277, Sources!$C$19:$C$1002, 0))="Unused", "Source does not exist", IF(ISBLANK(D277), "Missing Post ID", IF(INDEX(Posts!$B$25:$B$1008, MATCH(D277, Posts!$D$25:$D$1008, 0))="Unused", "Post does not exist", "Valid"))))))</f>
        <v>Unused</v>
      </c>
      <c r="C277" s="359"/>
      <c r="D277" s="360"/>
    </row>
    <row r="278" ht="15.75" customHeight="1">
      <c r="B278" s="356" t="str">
        <f t="array" ref="B278">IF(OR(NOT($X$3="Pre-Defined"), AND(D271 &lt;&gt; "Yes", ROW(B278) - ROW($B$10) &gt;= General!$D$7)), "Unused", IF(CONCATENATE(C278:D278)="", "Required", IF(ISBLANK(C278), "Missing Source ID", IF(INDEX(Sources!$B$19:$B$1002, MATCH(C278, Sources!$C$19:$C$1002, 0))="Unused", "Source does not exist", IF(ISBLANK(D278), "Missing Post ID", IF(INDEX(Posts!$B$25:$B$1008, MATCH(D278, Posts!$D$25:$D$1008, 0))="Unused", "Post does not exist", "Valid"))))))</f>
        <v>Unused</v>
      </c>
      <c r="C278" s="357"/>
      <c r="D278" s="358"/>
    </row>
    <row r="279" ht="15.75" customHeight="1">
      <c r="B279" s="356" t="str">
        <f t="array" ref="B279">IF(OR(NOT($X$3="Pre-Defined"), AND(D272 &lt;&gt; "Yes", ROW(B279) - ROW($B$10) &gt;= General!$D$7)), "Unused", IF(CONCATENATE(C279:D279)="", "Required", IF(ISBLANK(C279), "Missing Source ID", IF(INDEX(Sources!$B$19:$B$1002, MATCH(C279, Sources!$C$19:$C$1002, 0))="Unused", "Source does not exist", IF(ISBLANK(D279), "Missing Post ID", IF(INDEX(Posts!$B$25:$B$1008, MATCH(D279, Posts!$D$25:$D$1008, 0))="Unused", "Post does not exist", "Valid"))))))</f>
        <v>Unused</v>
      </c>
      <c r="C279" s="359"/>
      <c r="D279" s="360"/>
    </row>
    <row r="280" ht="15.75" customHeight="1">
      <c r="B280" s="356" t="str">
        <f t="array" ref="B280">IF(OR(NOT($X$3="Pre-Defined"), AND(D273 &lt;&gt; "Yes", ROW(B280) - ROW($B$10) &gt;= General!$D$7)), "Unused", IF(CONCATENATE(C280:D280)="", "Required", IF(ISBLANK(C280), "Missing Source ID", IF(INDEX(Sources!$B$19:$B$1002, MATCH(C280, Sources!$C$19:$C$1002, 0))="Unused", "Source does not exist", IF(ISBLANK(D280), "Missing Post ID", IF(INDEX(Posts!$B$25:$B$1008, MATCH(D280, Posts!$D$25:$D$1008, 0))="Unused", "Post does not exist", "Valid"))))))</f>
        <v>Unused</v>
      </c>
      <c r="C280" s="357"/>
      <c r="D280" s="358"/>
    </row>
    <row r="281" ht="15.75" customHeight="1">
      <c r="B281" s="356" t="str">
        <f t="array" ref="B281">IF(OR(NOT($X$3="Pre-Defined"), AND(D274 &lt;&gt; "Yes", ROW(B281) - ROW($B$10) &gt;= General!$D$7)), "Unused", IF(CONCATENATE(C281:D281)="", "Required", IF(ISBLANK(C281), "Missing Source ID", IF(INDEX(Sources!$B$19:$B$1002, MATCH(C281, Sources!$C$19:$C$1002, 0))="Unused", "Source does not exist", IF(ISBLANK(D281), "Missing Post ID", IF(INDEX(Posts!$B$25:$B$1008, MATCH(D281, Posts!$D$25:$D$1008, 0))="Unused", "Post does not exist", "Valid"))))))</f>
        <v>Unused</v>
      </c>
      <c r="C281" s="359"/>
      <c r="D281" s="360"/>
    </row>
    <row r="282" ht="15.75" customHeight="1">
      <c r="B282" s="356" t="str">
        <f t="array" ref="B282">IF(OR(NOT($X$3="Pre-Defined"), AND(D275 &lt;&gt; "Yes", ROW(B282) - ROW($B$10) &gt;= General!$D$7)), "Unused", IF(CONCATENATE(C282:D282)="", "Required", IF(ISBLANK(C282), "Missing Source ID", IF(INDEX(Sources!$B$19:$B$1002, MATCH(C282, Sources!$C$19:$C$1002, 0))="Unused", "Source does not exist", IF(ISBLANK(D282), "Missing Post ID", IF(INDEX(Posts!$B$25:$B$1008, MATCH(D282, Posts!$D$25:$D$1008, 0))="Unused", "Post does not exist", "Valid"))))))</f>
        <v>Unused</v>
      </c>
      <c r="C282" s="357"/>
      <c r="D282" s="358"/>
    </row>
    <row r="283" ht="15.75" customHeight="1">
      <c r="B283" s="356" t="str">
        <f t="array" ref="B283">IF(OR(NOT($X$3="Pre-Defined"), AND(D276 &lt;&gt; "Yes", ROW(B283) - ROW($B$10) &gt;= General!$D$7)), "Unused", IF(CONCATENATE(C283:D283)="", "Required", IF(ISBLANK(C283), "Missing Source ID", IF(INDEX(Sources!$B$19:$B$1002, MATCH(C283, Sources!$C$19:$C$1002, 0))="Unused", "Source does not exist", IF(ISBLANK(D283), "Missing Post ID", IF(INDEX(Posts!$B$25:$B$1008, MATCH(D283, Posts!$D$25:$D$1008, 0))="Unused", "Post does not exist", "Valid"))))))</f>
        <v>Unused</v>
      </c>
      <c r="C283" s="359"/>
      <c r="D283" s="360"/>
    </row>
    <row r="284" ht="15.75" customHeight="1">
      <c r="B284" s="356" t="str">
        <f t="array" ref="B284">IF(OR(NOT($X$3="Pre-Defined"), AND(D277 &lt;&gt; "Yes", ROW(B284) - ROW($B$10) &gt;= General!$D$7)), "Unused", IF(CONCATENATE(C284:D284)="", "Required", IF(ISBLANK(C284), "Missing Source ID", IF(INDEX(Sources!$B$19:$B$1002, MATCH(C284, Sources!$C$19:$C$1002, 0))="Unused", "Source does not exist", IF(ISBLANK(D284), "Missing Post ID", IF(INDEX(Posts!$B$25:$B$1008, MATCH(D284, Posts!$D$25:$D$1008, 0))="Unused", "Post does not exist", "Valid"))))))</f>
        <v>Unused</v>
      </c>
      <c r="C284" s="357"/>
      <c r="D284" s="358"/>
    </row>
    <row r="285" ht="15.75" customHeight="1">
      <c r="B285" s="356" t="str">
        <f t="array" ref="B285">IF(OR(NOT($X$3="Pre-Defined"), AND(D278 &lt;&gt; "Yes", ROW(B285) - ROW($B$10) &gt;= General!$D$7)), "Unused", IF(CONCATENATE(C285:D285)="", "Required", IF(ISBLANK(C285), "Missing Source ID", IF(INDEX(Sources!$B$19:$B$1002, MATCH(C285, Sources!$C$19:$C$1002, 0))="Unused", "Source does not exist", IF(ISBLANK(D285), "Missing Post ID", IF(INDEX(Posts!$B$25:$B$1008, MATCH(D285, Posts!$D$25:$D$1008, 0))="Unused", "Post does not exist", "Valid"))))))</f>
        <v>Unused</v>
      </c>
      <c r="C285" s="359"/>
      <c r="D285" s="360"/>
    </row>
    <row r="286" ht="15.75" customHeight="1">
      <c r="B286" s="356" t="str">
        <f t="array" ref="B286">IF(OR(NOT($X$3="Pre-Defined"), AND(D279 &lt;&gt; "Yes", ROW(B286) - ROW($B$10) &gt;= General!$D$7)), "Unused", IF(CONCATENATE(C286:D286)="", "Required", IF(ISBLANK(C286), "Missing Source ID", IF(INDEX(Sources!$B$19:$B$1002, MATCH(C286, Sources!$C$19:$C$1002, 0))="Unused", "Source does not exist", IF(ISBLANK(D286), "Missing Post ID", IF(INDEX(Posts!$B$25:$B$1008, MATCH(D286, Posts!$D$25:$D$1008, 0))="Unused", "Post does not exist", "Valid"))))))</f>
        <v>Unused</v>
      </c>
      <c r="C286" s="357"/>
      <c r="D286" s="358"/>
    </row>
    <row r="287" ht="15.75" customHeight="1">
      <c r="B287" s="356" t="str">
        <f t="array" ref="B287">IF(OR(NOT($X$3="Pre-Defined"), AND(D280 &lt;&gt; "Yes", ROW(B287) - ROW($B$10) &gt;= General!$D$7)), "Unused", IF(CONCATENATE(C287:D287)="", "Required", IF(ISBLANK(C287), "Missing Source ID", IF(INDEX(Sources!$B$19:$B$1002, MATCH(C287, Sources!$C$19:$C$1002, 0))="Unused", "Source does not exist", IF(ISBLANK(D287), "Missing Post ID", IF(INDEX(Posts!$B$25:$B$1008, MATCH(D287, Posts!$D$25:$D$1008, 0))="Unused", "Post does not exist", "Valid"))))))</f>
        <v>Unused</v>
      </c>
      <c r="C287" s="359"/>
      <c r="D287" s="360"/>
    </row>
    <row r="288" ht="15.75" customHeight="1">
      <c r="B288" s="356" t="str">
        <f t="array" ref="B288">IF(OR(NOT($X$3="Pre-Defined"), AND(D281 &lt;&gt; "Yes", ROW(B288) - ROW($B$10) &gt;= General!$D$7)), "Unused", IF(CONCATENATE(C288:D288)="", "Required", IF(ISBLANK(C288), "Missing Source ID", IF(INDEX(Sources!$B$19:$B$1002, MATCH(C288, Sources!$C$19:$C$1002, 0))="Unused", "Source does not exist", IF(ISBLANK(D288), "Missing Post ID", IF(INDEX(Posts!$B$25:$B$1008, MATCH(D288, Posts!$D$25:$D$1008, 0))="Unused", "Post does not exist", "Valid"))))))</f>
        <v>Unused</v>
      </c>
      <c r="C288" s="357"/>
      <c r="D288" s="358"/>
    </row>
    <row r="289" ht="15.75" customHeight="1">
      <c r="B289" s="356" t="str">
        <f t="array" ref="B289">IF(OR(NOT($X$3="Pre-Defined"), AND(D282 &lt;&gt; "Yes", ROW(B289) - ROW($B$10) &gt;= General!$D$7)), "Unused", IF(CONCATENATE(C289:D289)="", "Required", IF(ISBLANK(C289), "Missing Source ID", IF(INDEX(Sources!$B$19:$B$1002, MATCH(C289, Sources!$C$19:$C$1002, 0))="Unused", "Source does not exist", IF(ISBLANK(D289), "Missing Post ID", IF(INDEX(Posts!$B$25:$B$1008, MATCH(D289, Posts!$D$25:$D$1008, 0))="Unused", "Post does not exist", "Valid"))))))</f>
        <v>Unused</v>
      </c>
      <c r="C289" s="359"/>
      <c r="D289" s="360"/>
    </row>
    <row r="290" ht="15.75" customHeight="1">
      <c r="B290" s="356" t="str">
        <f t="array" ref="B290">IF(OR(NOT($X$3="Pre-Defined"), AND(D283 &lt;&gt; "Yes", ROW(B290) - ROW($B$10) &gt;= General!$D$7)), "Unused", IF(CONCATENATE(C290:D290)="", "Required", IF(ISBLANK(C290), "Missing Source ID", IF(INDEX(Sources!$B$19:$B$1002, MATCH(C290, Sources!$C$19:$C$1002, 0))="Unused", "Source does not exist", IF(ISBLANK(D290), "Missing Post ID", IF(INDEX(Posts!$B$25:$B$1008, MATCH(D290, Posts!$D$25:$D$1008, 0))="Unused", "Post does not exist", "Valid"))))))</f>
        <v>Unused</v>
      </c>
      <c r="C290" s="357"/>
      <c r="D290" s="358"/>
    </row>
    <row r="291" ht="15.75" customHeight="1">
      <c r="B291" s="356" t="str">
        <f t="array" ref="B291">IF(OR(NOT($X$3="Pre-Defined"), AND(D284 &lt;&gt; "Yes", ROW(B291) - ROW($B$10) &gt;= General!$D$7)), "Unused", IF(CONCATENATE(C291:D291)="", "Required", IF(ISBLANK(C291), "Missing Source ID", IF(INDEX(Sources!$B$19:$B$1002, MATCH(C291, Sources!$C$19:$C$1002, 0))="Unused", "Source does not exist", IF(ISBLANK(D291), "Missing Post ID", IF(INDEX(Posts!$B$25:$B$1008, MATCH(D291, Posts!$D$25:$D$1008, 0))="Unused", "Post does not exist", "Valid"))))))</f>
        <v>Unused</v>
      </c>
      <c r="C291" s="359"/>
      <c r="D291" s="360"/>
    </row>
    <row r="292" ht="15.75" customHeight="1">
      <c r="B292" s="356" t="str">
        <f t="array" ref="B292">IF(OR(NOT($X$3="Pre-Defined"), AND(D285 &lt;&gt; "Yes", ROW(B292) - ROW($B$10) &gt;= General!$D$7)), "Unused", IF(CONCATENATE(C292:D292)="", "Required", IF(ISBLANK(C292), "Missing Source ID", IF(INDEX(Sources!$B$19:$B$1002, MATCH(C292, Sources!$C$19:$C$1002, 0))="Unused", "Source does not exist", IF(ISBLANK(D292), "Missing Post ID", IF(INDEX(Posts!$B$25:$B$1008, MATCH(D292, Posts!$D$25:$D$1008, 0))="Unused", "Post does not exist", "Valid"))))))</f>
        <v>Unused</v>
      </c>
      <c r="C292" s="357"/>
      <c r="D292" s="358"/>
    </row>
    <row r="293" ht="15.75" customHeight="1">
      <c r="B293" s="356" t="str">
        <f t="array" ref="B293">IF(OR(NOT($X$3="Pre-Defined"), AND(D286 &lt;&gt; "Yes", ROW(B293) - ROW($B$10) &gt;= General!$D$7)), "Unused", IF(CONCATENATE(C293:D293)="", "Required", IF(ISBLANK(C293), "Missing Source ID", IF(INDEX(Sources!$B$19:$B$1002, MATCH(C293, Sources!$C$19:$C$1002, 0))="Unused", "Source does not exist", IF(ISBLANK(D293), "Missing Post ID", IF(INDEX(Posts!$B$25:$B$1008, MATCH(D293, Posts!$D$25:$D$1008, 0))="Unused", "Post does not exist", "Valid"))))))</f>
        <v>Unused</v>
      </c>
      <c r="C293" s="359"/>
      <c r="D293" s="360"/>
    </row>
    <row r="294" ht="15.75" customHeight="1">
      <c r="B294" s="356" t="str">
        <f t="array" ref="B294">IF(OR(NOT($X$3="Pre-Defined"), AND(D287 &lt;&gt; "Yes", ROW(B294) - ROW($B$10) &gt;= General!$D$7)), "Unused", IF(CONCATENATE(C294:D294)="", "Required", IF(ISBLANK(C294), "Missing Source ID", IF(INDEX(Sources!$B$19:$B$1002, MATCH(C294, Sources!$C$19:$C$1002, 0))="Unused", "Source does not exist", IF(ISBLANK(D294), "Missing Post ID", IF(INDEX(Posts!$B$25:$B$1008, MATCH(D294, Posts!$D$25:$D$1008, 0))="Unused", "Post does not exist", "Valid"))))))</f>
        <v>Unused</v>
      </c>
      <c r="C294" s="357"/>
      <c r="D294" s="358"/>
    </row>
    <row r="295" ht="15.75" customHeight="1">
      <c r="B295" s="356" t="str">
        <f t="array" ref="B295">IF(OR(NOT($X$3="Pre-Defined"), AND(D288 &lt;&gt; "Yes", ROW(B295) - ROW($B$10) &gt;= General!$D$7)), "Unused", IF(CONCATENATE(C295:D295)="", "Required", IF(ISBLANK(C295), "Missing Source ID", IF(INDEX(Sources!$B$19:$B$1002, MATCH(C295, Sources!$C$19:$C$1002, 0))="Unused", "Source does not exist", IF(ISBLANK(D295), "Missing Post ID", IF(INDEX(Posts!$B$25:$B$1008, MATCH(D295, Posts!$D$25:$D$1008, 0))="Unused", "Post does not exist", "Valid"))))))</f>
        <v>Unused</v>
      </c>
      <c r="C295" s="359"/>
      <c r="D295" s="360"/>
    </row>
    <row r="296" ht="15.75" customHeight="1">
      <c r="B296" s="356" t="str">
        <f t="array" ref="B296">IF(OR(NOT($X$3="Pre-Defined"), AND(D289 &lt;&gt; "Yes", ROW(B296) - ROW($B$10) &gt;= General!$D$7)), "Unused", IF(CONCATENATE(C296:D296)="", "Required", IF(ISBLANK(C296), "Missing Source ID", IF(INDEX(Sources!$B$19:$B$1002, MATCH(C296, Sources!$C$19:$C$1002, 0))="Unused", "Source does not exist", IF(ISBLANK(D296), "Missing Post ID", IF(INDEX(Posts!$B$25:$B$1008, MATCH(D296, Posts!$D$25:$D$1008, 0))="Unused", "Post does not exist", "Valid"))))))</f>
        <v>Unused</v>
      </c>
      <c r="C296" s="357"/>
      <c r="D296" s="358"/>
    </row>
    <row r="297" ht="15.75" customHeight="1">
      <c r="B297" s="356" t="str">
        <f t="array" ref="B297">IF(OR(NOT($X$3="Pre-Defined"), AND(D290 &lt;&gt; "Yes", ROW(B297) - ROW($B$10) &gt;= General!$D$7)), "Unused", IF(CONCATENATE(C297:D297)="", "Required", IF(ISBLANK(C297), "Missing Source ID", IF(INDEX(Sources!$B$19:$B$1002, MATCH(C297, Sources!$C$19:$C$1002, 0))="Unused", "Source does not exist", IF(ISBLANK(D297), "Missing Post ID", IF(INDEX(Posts!$B$25:$B$1008, MATCH(D297, Posts!$D$25:$D$1008, 0))="Unused", "Post does not exist", "Valid"))))))</f>
        <v>Unused</v>
      </c>
      <c r="C297" s="359"/>
      <c r="D297" s="360"/>
    </row>
    <row r="298" ht="15.75" customHeight="1">
      <c r="B298" s="356" t="str">
        <f t="array" ref="B298">IF(OR(NOT($X$3="Pre-Defined"), AND(D291 &lt;&gt; "Yes", ROW(B298) - ROW($B$10) &gt;= General!$D$7)), "Unused", IF(CONCATENATE(C298:D298)="", "Required", IF(ISBLANK(C298), "Missing Source ID", IF(INDEX(Sources!$B$19:$B$1002, MATCH(C298, Sources!$C$19:$C$1002, 0))="Unused", "Source does not exist", IF(ISBLANK(D298), "Missing Post ID", IF(INDEX(Posts!$B$25:$B$1008, MATCH(D298, Posts!$D$25:$D$1008, 0))="Unused", "Post does not exist", "Valid"))))))</f>
        <v>Unused</v>
      </c>
      <c r="C298" s="357"/>
      <c r="D298" s="358"/>
    </row>
    <row r="299" ht="15.75" customHeight="1">
      <c r="B299" s="356" t="str">
        <f t="array" ref="B299">IF(OR(NOT($X$3="Pre-Defined"), AND(D292 &lt;&gt; "Yes", ROW(B299) - ROW($B$10) &gt;= General!$D$7)), "Unused", IF(CONCATENATE(C299:D299)="", "Required", IF(ISBLANK(C299), "Missing Source ID", IF(INDEX(Sources!$B$19:$B$1002, MATCH(C299, Sources!$C$19:$C$1002, 0))="Unused", "Source does not exist", IF(ISBLANK(D299), "Missing Post ID", IF(INDEX(Posts!$B$25:$B$1008, MATCH(D299, Posts!$D$25:$D$1008, 0))="Unused", "Post does not exist", "Valid"))))))</f>
        <v>Unused</v>
      </c>
      <c r="C299" s="359"/>
      <c r="D299" s="360"/>
    </row>
    <row r="300" ht="15.75" customHeight="1">
      <c r="B300" s="356" t="str">
        <f t="array" ref="B300">IF(OR(NOT($X$3="Pre-Defined"), AND(D293 &lt;&gt; "Yes", ROW(B300) - ROW($B$10) &gt;= General!$D$7)), "Unused", IF(CONCATENATE(C300:D300)="", "Required", IF(ISBLANK(C300), "Missing Source ID", IF(INDEX(Sources!$B$19:$B$1002, MATCH(C300, Sources!$C$19:$C$1002, 0))="Unused", "Source does not exist", IF(ISBLANK(D300), "Missing Post ID", IF(INDEX(Posts!$B$25:$B$1008, MATCH(D300, Posts!$D$25:$D$1008, 0))="Unused", "Post does not exist", "Valid"))))))</f>
        <v>Unused</v>
      </c>
      <c r="C300" s="357"/>
      <c r="D300" s="358"/>
    </row>
    <row r="301" ht="15.75" customHeight="1">
      <c r="B301" s="356" t="str">
        <f t="array" ref="B301">IF(OR(NOT($X$3="Pre-Defined"), AND(D294 &lt;&gt; "Yes", ROW(B301) - ROW($B$10) &gt;= General!$D$7)), "Unused", IF(CONCATENATE(C301:D301)="", "Required", IF(ISBLANK(C301), "Missing Source ID", IF(INDEX(Sources!$B$19:$B$1002, MATCH(C301, Sources!$C$19:$C$1002, 0))="Unused", "Source does not exist", IF(ISBLANK(D301), "Missing Post ID", IF(INDEX(Posts!$B$25:$B$1008, MATCH(D301, Posts!$D$25:$D$1008, 0))="Unused", "Post does not exist", "Valid"))))))</f>
        <v>Unused</v>
      </c>
      <c r="C301" s="359"/>
      <c r="D301" s="360"/>
    </row>
    <row r="302" ht="15.75" customHeight="1">
      <c r="B302" s="356" t="str">
        <f t="array" ref="B302">IF(OR(NOT($X$3="Pre-Defined"), AND(D295 &lt;&gt; "Yes", ROW(B302) - ROW($B$10) &gt;= General!$D$7)), "Unused", IF(CONCATENATE(C302:D302)="", "Required", IF(ISBLANK(C302), "Missing Source ID", IF(INDEX(Sources!$B$19:$B$1002, MATCH(C302, Sources!$C$19:$C$1002, 0))="Unused", "Source does not exist", IF(ISBLANK(D302), "Missing Post ID", IF(INDEX(Posts!$B$25:$B$1008, MATCH(D302, Posts!$D$25:$D$1008, 0))="Unused", "Post does not exist", "Valid"))))))</f>
        <v>Unused</v>
      </c>
      <c r="C302" s="357"/>
      <c r="D302" s="358"/>
    </row>
    <row r="303" ht="15.75" customHeight="1">
      <c r="B303" s="356" t="str">
        <f t="array" ref="B303">IF(OR(NOT($X$3="Pre-Defined"), AND(D296 &lt;&gt; "Yes", ROW(B303) - ROW($B$10) &gt;= General!$D$7)), "Unused", IF(CONCATENATE(C303:D303)="", "Required", IF(ISBLANK(C303), "Missing Source ID", IF(INDEX(Sources!$B$19:$B$1002, MATCH(C303, Sources!$C$19:$C$1002, 0))="Unused", "Source does not exist", IF(ISBLANK(D303), "Missing Post ID", IF(INDEX(Posts!$B$25:$B$1008, MATCH(D303, Posts!$D$25:$D$1008, 0))="Unused", "Post does not exist", "Valid"))))))</f>
        <v>Unused</v>
      </c>
      <c r="C303" s="359"/>
      <c r="D303" s="360"/>
    </row>
    <row r="304" ht="15.75" customHeight="1">
      <c r="B304" s="356" t="str">
        <f t="array" ref="B304">IF(OR(NOT($X$3="Pre-Defined"), AND(D297 &lt;&gt; "Yes", ROW(B304) - ROW($B$10) &gt;= General!$D$7)), "Unused", IF(CONCATENATE(C304:D304)="", "Required", IF(ISBLANK(C304), "Missing Source ID", IF(INDEX(Sources!$B$19:$B$1002, MATCH(C304, Sources!$C$19:$C$1002, 0))="Unused", "Source does not exist", IF(ISBLANK(D304), "Missing Post ID", IF(INDEX(Posts!$B$25:$B$1008, MATCH(D304, Posts!$D$25:$D$1008, 0))="Unused", "Post does not exist", "Valid"))))))</f>
        <v>Unused</v>
      </c>
      <c r="C304" s="357"/>
      <c r="D304" s="358"/>
    </row>
    <row r="305" ht="15.75" customHeight="1">
      <c r="B305" s="356" t="str">
        <f t="array" ref="B305">IF(OR(NOT($X$3="Pre-Defined"), AND(D298 &lt;&gt; "Yes", ROW(B305) - ROW($B$10) &gt;= General!$D$7)), "Unused", IF(CONCATENATE(C305:D305)="", "Required", IF(ISBLANK(C305), "Missing Source ID", IF(INDEX(Sources!$B$19:$B$1002, MATCH(C305, Sources!$C$19:$C$1002, 0))="Unused", "Source does not exist", IF(ISBLANK(D305), "Missing Post ID", IF(INDEX(Posts!$B$25:$B$1008, MATCH(D305, Posts!$D$25:$D$1008, 0))="Unused", "Post does not exist", "Valid"))))))</f>
        <v>Unused</v>
      </c>
      <c r="C305" s="359"/>
      <c r="D305" s="360"/>
    </row>
    <row r="306" ht="15.75" customHeight="1">
      <c r="B306" s="356" t="str">
        <f t="array" ref="B306">IF(OR(NOT($X$3="Pre-Defined"), AND(D299 &lt;&gt; "Yes", ROW(B306) - ROW($B$10) &gt;= General!$D$7)), "Unused", IF(CONCATENATE(C306:D306)="", "Required", IF(ISBLANK(C306), "Missing Source ID", IF(INDEX(Sources!$B$19:$B$1002, MATCH(C306, Sources!$C$19:$C$1002, 0))="Unused", "Source does not exist", IF(ISBLANK(D306), "Missing Post ID", IF(INDEX(Posts!$B$25:$B$1008, MATCH(D306, Posts!$D$25:$D$1008, 0))="Unused", "Post does not exist", "Valid"))))))</f>
        <v>Unused</v>
      </c>
      <c r="C306" s="357"/>
      <c r="D306" s="358"/>
    </row>
    <row r="307" ht="15.75" customHeight="1">
      <c r="B307" s="356" t="str">
        <f t="array" ref="B307">IF(OR(NOT($X$3="Pre-Defined"), AND(D300 &lt;&gt; "Yes", ROW(B307) - ROW($B$10) &gt;= General!$D$7)), "Unused", IF(CONCATENATE(C307:D307)="", "Required", IF(ISBLANK(C307), "Missing Source ID", IF(INDEX(Sources!$B$19:$B$1002, MATCH(C307, Sources!$C$19:$C$1002, 0))="Unused", "Source does not exist", IF(ISBLANK(D307), "Missing Post ID", IF(INDEX(Posts!$B$25:$B$1008, MATCH(D307, Posts!$D$25:$D$1008, 0))="Unused", "Post does not exist", "Valid"))))))</f>
        <v>Unused</v>
      </c>
      <c r="C307" s="359"/>
      <c r="D307" s="360"/>
    </row>
    <row r="308" ht="15.75" customHeight="1">
      <c r="B308" s="356" t="str">
        <f t="array" ref="B308">IF(OR(NOT($X$3="Pre-Defined"), AND(D301 &lt;&gt; "Yes", ROW(B308) - ROW($B$10) &gt;= General!$D$7)), "Unused", IF(CONCATENATE(C308:D308)="", "Required", IF(ISBLANK(C308), "Missing Source ID", IF(INDEX(Sources!$B$19:$B$1002, MATCH(C308, Sources!$C$19:$C$1002, 0))="Unused", "Source does not exist", IF(ISBLANK(D308), "Missing Post ID", IF(INDEX(Posts!$B$25:$B$1008, MATCH(D308, Posts!$D$25:$D$1008, 0))="Unused", "Post does not exist", "Valid"))))))</f>
        <v>Unused</v>
      </c>
      <c r="C308" s="357"/>
      <c r="D308" s="358"/>
    </row>
    <row r="309" ht="15.75" customHeight="1">
      <c r="B309" s="356" t="str">
        <f t="array" ref="B309">IF(OR(NOT($X$3="Pre-Defined"), AND(D302 &lt;&gt; "Yes", ROW(B309) - ROW($B$10) &gt;= General!$D$7)), "Unused", IF(CONCATENATE(C309:D309)="", "Required", IF(ISBLANK(C309), "Missing Source ID", IF(INDEX(Sources!$B$19:$B$1002, MATCH(C309, Sources!$C$19:$C$1002, 0))="Unused", "Source does not exist", IF(ISBLANK(D309), "Missing Post ID", IF(INDEX(Posts!$B$25:$B$1008, MATCH(D309, Posts!$D$25:$D$1008, 0))="Unused", "Post does not exist", "Valid"))))))</f>
        <v>Unused</v>
      </c>
      <c r="C309" s="359"/>
      <c r="D309" s="360"/>
    </row>
    <row r="310" ht="15.75" customHeight="1">
      <c r="B310" s="356" t="str">
        <f t="array" ref="B310">IF(OR(NOT($X$3="Pre-Defined"), AND(D303 &lt;&gt; "Yes", ROW(B310) - ROW($B$10) &gt;= General!$D$7)), "Unused", IF(CONCATENATE(C310:D310)="", "Required", IF(ISBLANK(C310), "Missing Source ID", IF(INDEX(Sources!$B$19:$B$1002, MATCH(C310, Sources!$C$19:$C$1002, 0))="Unused", "Source does not exist", IF(ISBLANK(D310), "Missing Post ID", IF(INDEX(Posts!$B$25:$B$1008, MATCH(D310, Posts!$D$25:$D$1008, 0))="Unused", "Post does not exist", "Valid"))))))</f>
        <v>Unused</v>
      </c>
      <c r="C310" s="357"/>
      <c r="D310" s="358"/>
    </row>
    <row r="311" ht="15.75" customHeight="1">
      <c r="B311" s="356" t="str">
        <f t="array" ref="B311">IF(OR(NOT($X$3="Pre-Defined"), AND(D304 &lt;&gt; "Yes", ROW(B311) - ROW($B$10) &gt;= General!$D$7)), "Unused", IF(CONCATENATE(C311:D311)="", "Required", IF(ISBLANK(C311), "Missing Source ID", IF(INDEX(Sources!$B$19:$B$1002, MATCH(C311, Sources!$C$19:$C$1002, 0))="Unused", "Source does not exist", IF(ISBLANK(D311), "Missing Post ID", IF(INDEX(Posts!$B$25:$B$1008, MATCH(D311, Posts!$D$25:$D$1008, 0))="Unused", "Post does not exist", "Valid"))))))</f>
        <v>Unused</v>
      </c>
      <c r="C311" s="359"/>
      <c r="D311" s="360"/>
    </row>
    <row r="312" ht="15.75" customHeight="1">
      <c r="B312" s="356" t="str">
        <f t="array" ref="B312">IF(OR(NOT($X$3="Pre-Defined"), AND(D305 &lt;&gt; "Yes", ROW(B312) - ROW($B$10) &gt;= General!$D$7)), "Unused", IF(CONCATENATE(C312:D312)="", "Required", IF(ISBLANK(C312), "Missing Source ID", IF(INDEX(Sources!$B$19:$B$1002, MATCH(C312, Sources!$C$19:$C$1002, 0))="Unused", "Source does not exist", IF(ISBLANK(D312), "Missing Post ID", IF(INDEX(Posts!$B$25:$B$1008, MATCH(D312, Posts!$D$25:$D$1008, 0))="Unused", "Post does not exist", "Valid"))))))</f>
        <v>Unused</v>
      </c>
      <c r="C312" s="357"/>
      <c r="D312" s="358"/>
    </row>
    <row r="313" ht="15.75" customHeight="1">
      <c r="B313" s="356" t="str">
        <f t="array" ref="B313">IF(OR(NOT($X$3="Pre-Defined"), AND(D306 &lt;&gt; "Yes", ROW(B313) - ROW($B$10) &gt;= General!$D$7)), "Unused", IF(CONCATENATE(C313:D313)="", "Required", IF(ISBLANK(C313), "Missing Source ID", IF(INDEX(Sources!$B$19:$B$1002, MATCH(C313, Sources!$C$19:$C$1002, 0))="Unused", "Source does not exist", IF(ISBLANK(D313), "Missing Post ID", IF(INDEX(Posts!$B$25:$B$1008, MATCH(D313, Posts!$D$25:$D$1008, 0))="Unused", "Post does not exist", "Valid"))))))</f>
        <v>Unused</v>
      </c>
      <c r="C313" s="359"/>
      <c r="D313" s="360"/>
    </row>
    <row r="314" ht="15.75" customHeight="1">
      <c r="B314" s="356" t="str">
        <f t="array" ref="B314">IF(OR(NOT($X$3="Pre-Defined"), AND(D307 &lt;&gt; "Yes", ROW(B314) - ROW($B$10) &gt;= General!$D$7)), "Unused", IF(CONCATENATE(C314:D314)="", "Required", IF(ISBLANK(C314), "Missing Source ID", IF(INDEX(Sources!$B$19:$B$1002, MATCH(C314, Sources!$C$19:$C$1002, 0))="Unused", "Source does not exist", IF(ISBLANK(D314), "Missing Post ID", IF(INDEX(Posts!$B$25:$B$1008, MATCH(D314, Posts!$D$25:$D$1008, 0))="Unused", "Post does not exist", "Valid"))))))</f>
        <v>Unused</v>
      </c>
      <c r="C314" s="357"/>
      <c r="D314" s="358"/>
    </row>
    <row r="315" ht="15.75" customHeight="1">
      <c r="B315" s="356" t="str">
        <f t="array" ref="B315">IF(OR(NOT($X$3="Pre-Defined"), AND(D308 &lt;&gt; "Yes", ROW(B315) - ROW($B$10) &gt;= General!$D$7)), "Unused", IF(CONCATENATE(C315:D315)="", "Required", IF(ISBLANK(C315), "Missing Source ID", IF(INDEX(Sources!$B$19:$B$1002, MATCH(C315, Sources!$C$19:$C$1002, 0))="Unused", "Source does not exist", IF(ISBLANK(D315), "Missing Post ID", IF(INDEX(Posts!$B$25:$B$1008, MATCH(D315, Posts!$D$25:$D$1008, 0))="Unused", "Post does not exist", "Valid"))))))</f>
        <v>Unused</v>
      </c>
      <c r="C315" s="359"/>
      <c r="D315" s="360"/>
    </row>
    <row r="316" ht="15.75" customHeight="1">
      <c r="B316" s="356" t="str">
        <f t="array" ref="B316">IF(OR(NOT($X$3="Pre-Defined"), AND(D309 &lt;&gt; "Yes", ROW(B316) - ROW($B$10) &gt;= General!$D$7)), "Unused", IF(CONCATENATE(C316:D316)="", "Required", IF(ISBLANK(C316), "Missing Source ID", IF(INDEX(Sources!$B$19:$B$1002, MATCH(C316, Sources!$C$19:$C$1002, 0))="Unused", "Source does not exist", IF(ISBLANK(D316), "Missing Post ID", IF(INDEX(Posts!$B$25:$B$1008, MATCH(D316, Posts!$D$25:$D$1008, 0))="Unused", "Post does not exist", "Valid"))))))</f>
        <v>Unused</v>
      </c>
      <c r="C316" s="357"/>
      <c r="D316" s="358"/>
    </row>
    <row r="317" ht="15.75" customHeight="1">
      <c r="B317" s="356" t="str">
        <f t="array" ref="B317">IF(OR(NOT($X$3="Pre-Defined"), AND(D310 &lt;&gt; "Yes", ROW(B317) - ROW($B$10) &gt;= General!$D$7)), "Unused", IF(CONCATENATE(C317:D317)="", "Required", IF(ISBLANK(C317), "Missing Source ID", IF(INDEX(Sources!$B$19:$B$1002, MATCH(C317, Sources!$C$19:$C$1002, 0))="Unused", "Source does not exist", IF(ISBLANK(D317), "Missing Post ID", IF(INDEX(Posts!$B$25:$B$1008, MATCH(D317, Posts!$D$25:$D$1008, 0))="Unused", "Post does not exist", "Valid"))))))</f>
        <v>Unused</v>
      </c>
      <c r="C317" s="359"/>
      <c r="D317" s="360"/>
    </row>
    <row r="318" ht="15.75" customHeight="1">
      <c r="B318" s="356" t="str">
        <f t="array" ref="B318">IF(OR(NOT($X$3="Pre-Defined"), AND(D311 &lt;&gt; "Yes", ROW(B318) - ROW($B$10) &gt;= General!$D$7)), "Unused", IF(CONCATENATE(C318:D318)="", "Required", IF(ISBLANK(C318), "Missing Source ID", IF(INDEX(Sources!$B$19:$B$1002, MATCH(C318, Sources!$C$19:$C$1002, 0))="Unused", "Source does not exist", IF(ISBLANK(D318), "Missing Post ID", IF(INDEX(Posts!$B$25:$B$1008, MATCH(D318, Posts!$D$25:$D$1008, 0))="Unused", "Post does not exist", "Valid"))))))</f>
        <v>Unused</v>
      </c>
      <c r="C318" s="357"/>
      <c r="D318" s="358"/>
    </row>
    <row r="319" ht="15.75" customHeight="1">
      <c r="B319" s="356" t="str">
        <f t="array" ref="B319">IF(OR(NOT($X$3="Pre-Defined"), AND(D312 &lt;&gt; "Yes", ROW(B319) - ROW($B$10) &gt;= General!$D$7)), "Unused", IF(CONCATENATE(C319:D319)="", "Required", IF(ISBLANK(C319), "Missing Source ID", IF(INDEX(Sources!$B$19:$B$1002, MATCH(C319, Sources!$C$19:$C$1002, 0))="Unused", "Source does not exist", IF(ISBLANK(D319), "Missing Post ID", IF(INDEX(Posts!$B$25:$B$1008, MATCH(D319, Posts!$D$25:$D$1008, 0))="Unused", "Post does not exist", "Valid"))))))</f>
        <v>Unused</v>
      </c>
      <c r="C319" s="359"/>
      <c r="D319" s="360"/>
    </row>
    <row r="320" ht="15.75" customHeight="1">
      <c r="B320" s="356" t="str">
        <f t="array" ref="B320">IF(OR(NOT($X$3="Pre-Defined"), AND(D313 &lt;&gt; "Yes", ROW(B320) - ROW($B$10) &gt;= General!$D$7)), "Unused", IF(CONCATENATE(C320:D320)="", "Required", IF(ISBLANK(C320), "Missing Source ID", IF(INDEX(Sources!$B$19:$B$1002, MATCH(C320, Sources!$C$19:$C$1002, 0))="Unused", "Source does not exist", IF(ISBLANK(D320), "Missing Post ID", IF(INDEX(Posts!$B$25:$B$1008, MATCH(D320, Posts!$D$25:$D$1008, 0))="Unused", "Post does not exist", "Valid"))))))</f>
        <v>Unused</v>
      </c>
      <c r="C320" s="357"/>
      <c r="D320" s="358"/>
    </row>
    <row r="321" ht="15.75" customHeight="1">
      <c r="B321" s="356" t="str">
        <f t="array" ref="B321">IF(OR(NOT($X$3="Pre-Defined"), AND(D314 &lt;&gt; "Yes", ROW(B321) - ROW($B$10) &gt;= General!$D$7)), "Unused", IF(CONCATENATE(C321:D321)="", "Required", IF(ISBLANK(C321), "Missing Source ID", IF(INDEX(Sources!$B$19:$B$1002, MATCH(C321, Sources!$C$19:$C$1002, 0))="Unused", "Source does not exist", IF(ISBLANK(D321), "Missing Post ID", IF(INDEX(Posts!$B$25:$B$1008, MATCH(D321, Posts!$D$25:$D$1008, 0))="Unused", "Post does not exist", "Valid"))))))</f>
        <v>Unused</v>
      </c>
      <c r="C321" s="359"/>
      <c r="D321" s="360"/>
    </row>
    <row r="322" ht="15.75" customHeight="1">
      <c r="B322" s="356" t="str">
        <f t="array" ref="B322">IF(OR(NOT($X$3="Pre-Defined"), AND(D315 &lt;&gt; "Yes", ROW(B322) - ROW($B$10) &gt;= General!$D$7)), "Unused", IF(CONCATENATE(C322:D322)="", "Required", IF(ISBLANK(C322), "Missing Source ID", IF(INDEX(Sources!$B$19:$B$1002, MATCH(C322, Sources!$C$19:$C$1002, 0))="Unused", "Source does not exist", IF(ISBLANK(D322), "Missing Post ID", IF(INDEX(Posts!$B$25:$B$1008, MATCH(D322, Posts!$D$25:$D$1008, 0))="Unused", "Post does not exist", "Valid"))))))</f>
        <v>Unused</v>
      </c>
      <c r="C322" s="357"/>
      <c r="D322" s="358"/>
    </row>
    <row r="323" ht="15.75" customHeight="1">
      <c r="B323" s="356" t="str">
        <f t="array" ref="B323">IF(OR(NOT($X$3="Pre-Defined"), AND(D316 &lt;&gt; "Yes", ROW(B323) - ROW($B$10) &gt;= General!$D$7)), "Unused", IF(CONCATENATE(C323:D323)="", "Required", IF(ISBLANK(C323), "Missing Source ID", IF(INDEX(Sources!$B$19:$B$1002, MATCH(C323, Sources!$C$19:$C$1002, 0))="Unused", "Source does not exist", IF(ISBLANK(D323), "Missing Post ID", IF(INDEX(Posts!$B$25:$B$1008, MATCH(D323, Posts!$D$25:$D$1008, 0))="Unused", "Post does not exist", "Valid"))))))</f>
        <v>Unused</v>
      </c>
      <c r="C323" s="359"/>
      <c r="D323" s="360"/>
    </row>
    <row r="324" ht="15.75" customHeight="1">
      <c r="B324" s="356" t="str">
        <f t="array" ref="B324">IF(OR(NOT($X$3="Pre-Defined"), AND(D317 &lt;&gt; "Yes", ROW(B324) - ROW($B$10) &gt;= General!$D$7)), "Unused", IF(CONCATENATE(C324:D324)="", "Required", IF(ISBLANK(C324), "Missing Source ID", IF(INDEX(Sources!$B$19:$B$1002, MATCH(C324, Sources!$C$19:$C$1002, 0))="Unused", "Source does not exist", IF(ISBLANK(D324), "Missing Post ID", IF(INDEX(Posts!$B$25:$B$1008, MATCH(D324, Posts!$D$25:$D$1008, 0))="Unused", "Post does not exist", "Valid"))))))</f>
        <v>Unused</v>
      </c>
      <c r="C324" s="357"/>
      <c r="D324" s="358"/>
    </row>
    <row r="325" ht="15.75" customHeight="1">
      <c r="B325" s="356" t="str">
        <f t="array" ref="B325">IF(OR(NOT($X$3="Pre-Defined"), AND(D318 &lt;&gt; "Yes", ROW(B325) - ROW($B$10) &gt;= General!$D$7)), "Unused", IF(CONCATENATE(C325:D325)="", "Required", IF(ISBLANK(C325), "Missing Source ID", IF(INDEX(Sources!$B$19:$B$1002, MATCH(C325, Sources!$C$19:$C$1002, 0))="Unused", "Source does not exist", IF(ISBLANK(D325), "Missing Post ID", IF(INDEX(Posts!$B$25:$B$1008, MATCH(D325, Posts!$D$25:$D$1008, 0))="Unused", "Post does not exist", "Valid"))))))</f>
        <v>Unused</v>
      </c>
      <c r="C325" s="359"/>
      <c r="D325" s="360"/>
    </row>
    <row r="326" ht="15.75" customHeight="1">
      <c r="B326" s="356" t="str">
        <f t="array" ref="B326">IF(OR(NOT($X$3="Pre-Defined"), AND(D319 &lt;&gt; "Yes", ROW(B326) - ROW($B$10) &gt;= General!$D$7)), "Unused", IF(CONCATENATE(C326:D326)="", "Required", IF(ISBLANK(C326), "Missing Source ID", IF(INDEX(Sources!$B$19:$B$1002, MATCH(C326, Sources!$C$19:$C$1002, 0))="Unused", "Source does not exist", IF(ISBLANK(D326), "Missing Post ID", IF(INDEX(Posts!$B$25:$B$1008, MATCH(D326, Posts!$D$25:$D$1008, 0))="Unused", "Post does not exist", "Valid"))))))</f>
        <v>Unused</v>
      </c>
      <c r="C326" s="357"/>
      <c r="D326" s="358"/>
    </row>
    <row r="327" ht="15.75" customHeight="1">
      <c r="B327" s="356" t="str">
        <f t="array" ref="B327">IF(OR(NOT($X$3="Pre-Defined"), AND(D320 &lt;&gt; "Yes", ROW(B327) - ROW($B$10) &gt;= General!$D$7)), "Unused", IF(CONCATENATE(C327:D327)="", "Required", IF(ISBLANK(C327), "Missing Source ID", IF(INDEX(Sources!$B$19:$B$1002, MATCH(C327, Sources!$C$19:$C$1002, 0))="Unused", "Source does not exist", IF(ISBLANK(D327), "Missing Post ID", IF(INDEX(Posts!$B$25:$B$1008, MATCH(D327, Posts!$D$25:$D$1008, 0))="Unused", "Post does not exist", "Valid"))))))</f>
        <v>Unused</v>
      </c>
      <c r="C327" s="359"/>
      <c r="D327" s="360"/>
    </row>
    <row r="328" ht="15.75" customHeight="1">
      <c r="B328" s="356" t="str">
        <f t="array" ref="B328">IF(OR(NOT($X$3="Pre-Defined"), AND(D321 &lt;&gt; "Yes", ROW(B328) - ROW($B$10) &gt;= General!$D$7)), "Unused", IF(CONCATENATE(C328:D328)="", "Required", IF(ISBLANK(C328), "Missing Source ID", IF(INDEX(Sources!$B$19:$B$1002, MATCH(C328, Sources!$C$19:$C$1002, 0))="Unused", "Source does not exist", IF(ISBLANK(D328), "Missing Post ID", IF(INDEX(Posts!$B$25:$B$1008, MATCH(D328, Posts!$D$25:$D$1008, 0))="Unused", "Post does not exist", "Valid"))))))</f>
        <v>Unused</v>
      </c>
      <c r="C328" s="357"/>
      <c r="D328" s="358"/>
    </row>
    <row r="329" ht="15.75" customHeight="1">
      <c r="B329" s="356" t="str">
        <f t="array" ref="B329">IF(OR(NOT($X$3="Pre-Defined"), AND(D322 &lt;&gt; "Yes", ROW(B329) - ROW($B$10) &gt;= General!$D$7)), "Unused", IF(CONCATENATE(C329:D329)="", "Required", IF(ISBLANK(C329), "Missing Source ID", IF(INDEX(Sources!$B$19:$B$1002, MATCH(C329, Sources!$C$19:$C$1002, 0))="Unused", "Source does not exist", IF(ISBLANK(D329), "Missing Post ID", IF(INDEX(Posts!$B$25:$B$1008, MATCH(D329, Posts!$D$25:$D$1008, 0))="Unused", "Post does not exist", "Valid"))))))</f>
        <v>Unused</v>
      </c>
      <c r="C329" s="359"/>
      <c r="D329" s="360"/>
    </row>
    <row r="330" ht="15.75" customHeight="1">
      <c r="B330" s="356" t="str">
        <f t="array" ref="B330">IF(OR(NOT($X$3="Pre-Defined"), AND(D323 &lt;&gt; "Yes", ROW(B330) - ROW($B$10) &gt;= General!$D$7)), "Unused", IF(CONCATENATE(C330:D330)="", "Required", IF(ISBLANK(C330), "Missing Source ID", IF(INDEX(Sources!$B$19:$B$1002, MATCH(C330, Sources!$C$19:$C$1002, 0))="Unused", "Source does not exist", IF(ISBLANK(D330), "Missing Post ID", IF(INDEX(Posts!$B$25:$B$1008, MATCH(D330, Posts!$D$25:$D$1008, 0))="Unused", "Post does not exist", "Valid"))))))</f>
        <v>Unused</v>
      </c>
      <c r="C330" s="357"/>
      <c r="D330" s="358"/>
    </row>
    <row r="331" ht="15.75" customHeight="1">
      <c r="B331" s="356" t="str">
        <f t="array" ref="B331">IF(OR(NOT($X$3="Pre-Defined"), AND(D324 &lt;&gt; "Yes", ROW(B331) - ROW($B$10) &gt;= General!$D$7)), "Unused", IF(CONCATENATE(C331:D331)="", "Required", IF(ISBLANK(C331), "Missing Source ID", IF(INDEX(Sources!$B$19:$B$1002, MATCH(C331, Sources!$C$19:$C$1002, 0))="Unused", "Source does not exist", IF(ISBLANK(D331), "Missing Post ID", IF(INDEX(Posts!$B$25:$B$1008, MATCH(D331, Posts!$D$25:$D$1008, 0))="Unused", "Post does not exist", "Valid"))))))</f>
        <v>Unused</v>
      </c>
      <c r="C331" s="359"/>
      <c r="D331" s="360"/>
    </row>
    <row r="332" ht="15.75" customHeight="1">
      <c r="B332" s="356" t="str">
        <f t="array" ref="B332">IF(OR(NOT($X$3="Pre-Defined"), AND(D325 &lt;&gt; "Yes", ROW(B332) - ROW($B$10) &gt;= General!$D$7)), "Unused", IF(CONCATENATE(C332:D332)="", "Required", IF(ISBLANK(C332), "Missing Source ID", IF(INDEX(Sources!$B$19:$B$1002, MATCH(C332, Sources!$C$19:$C$1002, 0))="Unused", "Source does not exist", IF(ISBLANK(D332), "Missing Post ID", IF(INDEX(Posts!$B$25:$B$1008, MATCH(D332, Posts!$D$25:$D$1008, 0))="Unused", "Post does not exist", "Valid"))))))</f>
        <v>Unused</v>
      </c>
      <c r="C332" s="357"/>
      <c r="D332" s="358"/>
    </row>
    <row r="333" ht="15.75" customHeight="1">
      <c r="B333" s="356" t="str">
        <f t="array" ref="B333">IF(OR(NOT($X$3="Pre-Defined"), AND(D326 &lt;&gt; "Yes", ROW(B333) - ROW($B$10) &gt;= General!$D$7)), "Unused", IF(CONCATENATE(C333:D333)="", "Required", IF(ISBLANK(C333), "Missing Source ID", IF(INDEX(Sources!$B$19:$B$1002, MATCH(C333, Sources!$C$19:$C$1002, 0))="Unused", "Source does not exist", IF(ISBLANK(D333), "Missing Post ID", IF(INDEX(Posts!$B$25:$B$1008, MATCH(D333, Posts!$D$25:$D$1008, 0))="Unused", "Post does not exist", "Valid"))))))</f>
        <v>Unused</v>
      </c>
      <c r="C333" s="359"/>
      <c r="D333" s="360"/>
    </row>
    <row r="334" ht="15.75" customHeight="1">
      <c r="B334" s="356" t="str">
        <f t="array" ref="B334">IF(OR(NOT($X$3="Pre-Defined"), AND(D327 &lt;&gt; "Yes", ROW(B334) - ROW($B$10) &gt;= General!$D$7)), "Unused", IF(CONCATENATE(C334:D334)="", "Required", IF(ISBLANK(C334), "Missing Source ID", IF(INDEX(Sources!$B$19:$B$1002, MATCH(C334, Sources!$C$19:$C$1002, 0))="Unused", "Source does not exist", IF(ISBLANK(D334), "Missing Post ID", IF(INDEX(Posts!$B$25:$B$1008, MATCH(D334, Posts!$D$25:$D$1008, 0))="Unused", "Post does not exist", "Valid"))))))</f>
        <v>Unused</v>
      </c>
      <c r="C334" s="357"/>
      <c r="D334" s="358"/>
    </row>
    <row r="335" ht="15.75" customHeight="1">
      <c r="B335" s="356" t="str">
        <f t="array" ref="B335">IF(OR(NOT($X$3="Pre-Defined"), AND(D328 &lt;&gt; "Yes", ROW(B335) - ROW($B$10) &gt;= General!$D$7)), "Unused", IF(CONCATENATE(C335:D335)="", "Required", IF(ISBLANK(C335), "Missing Source ID", IF(INDEX(Sources!$B$19:$B$1002, MATCH(C335, Sources!$C$19:$C$1002, 0))="Unused", "Source does not exist", IF(ISBLANK(D335), "Missing Post ID", IF(INDEX(Posts!$B$25:$B$1008, MATCH(D335, Posts!$D$25:$D$1008, 0))="Unused", "Post does not exist", "Valid"))))))</f>
        <v>Unused</v>
      </c>
      <c r="C335" s="359"/>
      <c r="D335" s="360"/>
    </row>
    <row r="336" ht="15.75" customHeight="1">
      <c r="B336" s="356" t="str">
        <f t="array" ref="B336">IF(OR(NOT($X$3="Pre-Defined"), AND(D329 &lt;&gt; "Yes", ROW(B336) - ROW($B$10) &gt;= General!$D$7)), "Unused", IF(CONCATENATE(C336:D336)="", "Required", IF(ISBLANK(C336), "Missing Source ID", IF(INDEX(Sources!$B$19:$B$1002, MATCH(C336, Sources!$C$19:$C$1002, 0))="Unused", "Source does not exist", IF(ISBLANK(D336), "Missing Post ID", IF(INDEX(Posts!$B$25:$B$1008, MATCH(D336, Posts!$D$25:$D$1008, 0))="Unused", "Post does not exist", "Valid"))))))</f>
        <v>Unused</v>
      </c>
      <c r="C336" s="357"/>
      <c r="D336" s="358"/>
    </row>
    <row r="337" ht="15.75" customHeight="1">
      <c r="B337" s="356" t="str">
        <f t="array" ref="B337">IF(OR(NOT($X$3="Pre-Defined"), AND(D330 &lt;&gt; "Yes", ROW(B337) - ROW($B$10) &gt;= General!$D$7)), "Unused", IF(CONCATENATE(C337:D337)="", "Required", IF(ISBLANK(C337), "Missing Source ID", IF(INDEX(Sources!$B$19:$B$1002, MATCH(C337, Sources!$C$19:$C$1002, 0))="Unused", "Source does not exist", IF(ISBLANK(D337), "Missing Post ID", IF(INDEX(Posts!$B$25:$B$1008, MATCH(D337, Posts!$D$25:$D$1008, 0))="Unused", "Post does not exist", "Valid"))))))</f>
        <v>Unused</v>
      </c>
      <c r="C337" s="359"/>
      <c r="D337" s="360"/>
    </row>
    <row r="338" ht="15.75" customHeight="1">
      <c r="B338" s="356" t="str">
        <f t="array" ref="B338">IF(OR(NOT($X$3="Pre-Defined"), AND(D331 &lt;&gt; "Yes", ROW(B338) - ROW($B$10) &gt;= General!$D$7)), "Unused", IF(CONCATENATE(C338:D338)="", "Required", IF(ISBLANK(C338), "Missing Source ID", IF(INDEX(Sources!$B$19:$B$1002, MATCH(C338, Sources!$C$19:$C$1002, 0))="Unused", "Source does not exist", IF(ISBLANK(D338), "Missing Post ID", IF(INDEX(Posts!$B$25:$B$1008, MATCH(D338, Posts!$D$25:$D$1008, 0))="Unused", "Post does not exist", "Valid"))))))</f>
        <v>Unused</v>
      </c>
      <c r="C338" s="357"/>
      <c r="D338" s="358"/>
    </row>
    <row r="339" ht="15.75" customHeight="1">
      <c r="B339" s="356" t="str">
        <f t="array" ref="B339">IF(OR(NOT($X$3="Pre-Defined"), AND(D332 &lt;&gt; "Yes", ROW(B339) - ROW($B$10) &gt;= General!$D$7)), "Unused", IF(CONCATENATE(C339:D339)="", "Required", IF(ISBLANK(C339), "Missing Source ID", IF(INDEX(Sources!$B$19:$B$1002, MATCH(C339, Sources!$C$19:$C$1002, 0))="Unused", "Source does not exist", IF(ISBLANK(D339), "Missing Post ID", IF(INDEX(Posts!$B$25:$B$1008, MATCH(D339, Posts!$D$25:$D$1008, 0))="Unused", "Post does not exist", "Valid"))))))</f>
        <v>Unused</v>
      </c>
      <c r="C339" s="359"/>
      <c r="D339" s="360"/>
    </row>
    <row r="340" ht="15.75" customHeight="1">
      <c r="B340" s="356" t="str">
        <f t="array" ref="B340">IF(OR(NOT($X$3="Pre-Defined"), AND(D333 &lt;&gt; "Yes", ROW(B340) - ROW($B$10) &gt;= General!$D$7)), "Unused", IF(CONCATENATE(C340:D340)="", "Required", IF(ISBLANK(C340), "Missing Source ID", IF(INDEX(Sources!$B$19:$B$1002, MATCH(C340, Sources!$C$19:$C$1002, 0))="Unused", "Source does not exist", IF(ISBLANK(D340), "Missing Post ID", IF(INDEX(Posts!$B$25:$B$1008, MATCH(D340, Posts!$D$25:$D$1008, 0))="Unused", "Post does not exist", "Valid"))))))</f>
        <v>Unused</v>
      </c>
      <c r="C340" s="357"/>
      <c r="D340" s="358"/>
    </row>
    <row r="341" ht="15.75" customHeight="1">
      <c r="B341" s="356" t="str">
        <f t="array" ref="B341">IF(OR(NOT($X$3="Pre-Defined"), AND(D334 &lt;&gt; "Yes", ROW(B341) - ROW($B$10) &gt;= General!$D$7)), "Unused", IF(CONCATENATE(C341:D341)="", "Required", IF(ISBLANK(C341), "Missing Source ID", IF(INDEX(Sources!$B$19:$B$1002, MATCH(C341, Sources!$C$19:$C$1002, 0))="Unused", "Source does not exist", IF(ISBLANK(D341), "Missing Post ID", IF(INDEX(Posts!$B$25:$B$1008, MATCH(D341, Posts!$D$25:$D$1008, 0))="Unused", "Post does not exist", "Valid"))))))</f>
        <v>Unused</v>
      </c>
      <c r="C341" s="359"/>
      <c r="D341" s="360"/>
    </row>
    <row r="342" ht="15.75" customHeight="1">
      <c r="B342" s="356" t="str">
        <f t="array" ref="B342">IF(OR(NOT($X$3="Pre-Defined"), AND(D335 &lt;&gt; "Yes", ROW(B342) - ROW($B$10) &gt;= General!$D$7)), "Unused", IF(CONCATENATE(C342:D342)="", "Required", IF(ISBLANK(C342), "Missing Source ID", IF(INDEX(Sources!$B$19:$B$1002, MATCH(C342, Sources!$C$19:$C$1002, 0))="Unused", "Source does not exist", IF(ISBLANK(D342), "Missing Post ID", IF(INDEX(Posts!$B$25:$B$1008, MATCH(D342, Posts!$D$25:$D$1008, 0))="Unused", "Post does not exist", "Valid"))))))</f>
        <v>Unused</v>
      </c>
      <c r="C342" s="357"/>
      <c r="D342" s="358"/>
    </row>
    <row r="343" ht="15.75" customHeight="1">
      <c r="B343" s="356" t="str">
        <f t="array" ref="B343">IF(OR(NOT($X$3="Pre-Defined"), AND(D336 &lt;&gt; "Yes", ROW(B343) - ROW($B$10) &gt;= General!$D$7)), "Unused", IF(CONCATENATE(C343:D343)="", "Required", IF(ISBLANK(C343), "Missing Source ID", IF(INDEX(Sources!$B$19:$B$1002, MATCH(C343, Sources!$C$19:$C$1002, 0))="Unused", "Source does not exist", IF(ISBLANK(D343), "Missing Post ID", IF(INDEX(Posts!$B$25:$B$1008, MATCH(D343, Posts!$D$25:$D$1008, 0))="Unused", "Post does not exist", "Valid"))))))</f>
        <v>Unused</v>
      </c>
      <c r="C343" s="359"/>
      <c r="D343" s="360"/>
    </row>
    <row r="344" ht="15.75" customHeight="1">
      <c r="B344" s="356" t="str">
        <f t="array" ref="B344">IF(OR(NOT($X$3="Pre-Defined"), AND(D337 &lt;&gt; "Yes", ROW(B344) - ROW($B$10) &gt;= General!$D$7)), "Unused", IF(CONCATENATE(C344:D344)="", "Required", IF(ISBLANK(C344), "Missing Source ID", IF(INDEX(Sources!$B$19:$B$1002, MATCH(C344, Sources!$C$19:$C$1002, 0))="Unused", "Source does not exist", IF(ISBLANK(D344), "Missing Post ID", IF(INDEX(Posts!$B$25:$B$1008, MATCH(D344, Posts!$D$25:$D$1008, 0))="Unused", "Post does not exist", "Valid"))))))</f>
        <v>Unused</v>
      </c>
      <c r="C344" s="357"/>
      <c r="D344" s="358"/>
    </row>
    <row r="345" ht="15.75" customHeight="1">
      <c r="B345" s="356" t="str">
        <f t="array" ref="B345">IF(OR(NOT($X$3="Pre-Defined"), AND(D338 &lt;&gt; "Yes", ROW(B345) - ROW($B$10) &gt;= General!$D$7)), "Unused", IF(CONCATENATE(C345:D345)="", "Required", IF(ISBLANK(C345), "Missing Source ID", IF(INDEX(Sources!$B$19:$B$1002, MATCH(C345, Sources!$C$19:$C$1002, 0))="Unused", "Source does not exist", IF(ISBLANK(D345), "Missing Post ID", IF(INDEX(Posts!$B$25:$B$1008, MATCH(D345, Posts!$D$25:$D$1008, 0))="Unused", "Post does not exist", "Valid"))))))</f>
        <v>Unused</v>
      </c>
      <c r="C345" s="359"/>
      <c r="D345" s="360"/>
    </row>
    <row r="346" ht="15.75" customHeight="1">
      <c r="B346" s="356" t="str">
        <f t="array" ref="B346">IF(OR(NOT($X$3="Pre-Defined"), AND(D339 &lt;&gt; "Yes", ROW(B346) - ROW($B$10) &gt;= General!$D$7)), "Unused", IF(CONCATENATE(C346:D346)="", "Required", IF(ISBLANK(C346), "Missing Source ID", IF(INDEX(Sources!$B$19:$B$1002, MATCH(C346, Sources!$C$19:$C$1002, 0))="Unused", "Source does not exist", IF(ISBLANK(D346), "Missing Post ID", IF(INDEX(Posts!$B$25:$B$1008, MATCH(D346, Posts!$D$25:$D$1008, 0))="Unused", "Post does not exist", "Valid"))))))</f>
        <v>Unused</v>
      </c>
      <c r="C346" s="357"/>
      <c r="D346" s="358"/>
    </row>
    <row r="347" ht="15.75" customHeight="1">
      <c r="B347" s="356" t="str">
        <f t="array" ref="B347">IF(OR(NOT($X$3="Pre-Defined"), AND(D340 &lt;&gt; "Yes", ROW(B347) - ROW($B$10) &gt;= General!$D$7)), "Unused", IF(CONCATENATE(C347:D347)="", "Required", IF(ISBLANK(C347), "Missing Source ID", IF(INDEX(Sources!$B$19:$B$1002, MATCH(C347, Sources!$C$19:$C$1002, 0))="Unused", "Source does not exist", IF(ISBLANK(D347), "Missing Post ID", IF(INDEX(Posts!$B$25:$B$1008, MATCH(D347, Posts!$D$25:$D$1008, 0))="Unused", "Post does not exist", "Valid"))))))</f>
        <v>Unused</v>
      </c>
      <c r="C347" s="359"/>
      <c r="D347" s="360"/>
    </row>
    <row r="348" ht="15.75" customHeight="1">
      <c r="B348" s="356" t="str">
        <f t="array" ref="B348">IF(OR(NOT($X$3="Pre-Defined"), AND(D341 &lt;&gt; "Yes", ROW(B348) - ROW($B$10) &gt;= General!$D$7)), "Unused", IF(CONCATENATE(C348:D348)="", "Required", IF(ISBLANK(C348), "Missing Source ID", IF(INDEX(Sources!$B$19:$B$1002, MATCH(C348, Sources!$C$19:$C$1002, 0))="Unused", "Source does not exist", IF(ISBLANK(D348), "Missing Post ID", IF(INDEX(Posts!$B$25:$B$1008, MATCH(D348, Posts!$D$25:$D$1008, 0))="Unused", "Post does not exist", "Valid"))))))</f>
        <v>Unused</v>
      </c>
      <c r="C348" s="357"/>
      <c r="D348" s="358"/>
    </row>
    <row r="349" ht="15.75" customHeight="1">
      <c r="B349" s="356" t="str">
        <f t="array" ref="B349">IF(OR(NOT($X$3="Pre-Defined"), AND(D342 &lt;&gt; "Yes", ROW(B349) - ROW($B$10) &gt;= General!$D$7)), "Unused", IF(CONCATENATE(C349:D349)="", "Required", IF(ISBLANK(C349), "Missing Source ID", IF(INDEX(Sources!$B$19:$B$1002, MATCH(C349, Sources!$C$19:$C$1002, 0))="Unused", "Source does not exist", IF(ISBLANK(D349), "Missing Post ID", IF(INDEX(Posts!$B$25:$B$1008, MATCH(D349, Posts!$D$25:$D$1008, 0))="Unused", "Post does not exist", "Valid"))))))</f>
        <v>Unused</v>
      </c>
      <c r="C349" s="359"/>
      <c r="D349" s="360"/>
    </row>
    <row r="350" ht="15.75" customHeight="1">
      <c r="B350" s="356" t="str">
        <f t="array" ref="B350">IF(OR(NOT($X$3="Pre-Defined"), AND(D343 &lt;&gt; "Yes", ROW(B350) - ROW($B$10) &gt;= General!$D$7)), "Unused", IF(CONCATENATE(C350:D350)="", "Required", IF(ISBLANK(C350), "Missing Source ID", IF(INDEX(Sources!$B$19:$B$1002, MATCH(C350, Sources!$C$19:$C$1002, 0))="Unused", "Source does not exist", IF(ISBLANK(D350), "Missing Post ID", IF(INDEX(Posts!$B$25:$B$1008, MATCH(D350, Posts!$D$25:$D$1008, 0))="Unused", "Post does not exist", "Valid"))))))</f>
        <v>Unused</v>
      </c>
      <c r="C350" s="357"/>
      <c r="D350" s="358"/>
    </row>
    <row r="351" ht="15.75" customHeight="1">
      <c r="B351" s="356" t="str">
        <f t="array" ref="B351">IF(OR(NOT($X$3="Pre-Defined"), AND(D344 &lt;&gt; "Yes", ROW(B351) - ROW($B$10) &gt;= General!$D$7)), "Unused", IF(CONCATENATE(C351:D351)="", "Required", IF(ISBLANK(C351), "Missing Source ID", IF(INDEX(Sources!$B$19:$B$1002, MATCH(C351, Sources!$C$19:$C$1002, 0))="Unused", "Source does not exist", IF(ISBLANK(D351), "Missing Post ID", IF(INDEX(Posts!$B$25:$B$1008, MATCH(D351, Posts!$D$25:$D$1008, 0))="Unused", "Post does not exist", "Valid"))))))</f>
        <v>Unused</v>
      </c>
      <c r="C351" s="359"/>
      <c r="D351" s="360"/>
    </row>
    <row r="352" ht="15.75" customHeight="1">
      <c r="B352" s="356" t="str">
        <f t="array" ref="B352">IF(OR(NOT($X$3="Pre-Defined"), AND(D345 &lt;&gt; "Yes", ROW(B352) - ROW($B$10) &gt;= General!$D$7)), "Unused", IF(CONCATENATE(C352:D352)="", "Required", IF(ISBLANK(C352), "Missing Source ID", IF(INDEX(Sources!$B$19:$B$1002, MATCH(C352, Sources!$C$19:$C$1002, 0))="Unused", "Source does not exist", IF(ISBLANK(D352), "Missing Post ID", IF(INDEX(Posts!$B$25:$B$1008, MATCH(D352, Posts!$D$25:$D$1008, 0))="Unused", "Post does not exist", "Valid"))))))</f>
        <v>Unused</v>
      </c>
      <c r="C352" s="357"/>
      <c r="D352" s="358"/>
    </row>
    <row r="353" ht="15.75" customHeight="1">
      <c r="B353" s="356" t="str">
        <f t="array" ref="B353">IF(OR(NOT($X$3="Pre-Defined"), AND(D346 &lt;&gt; "Yes", ROW(B353) - ROW($B$10) &gt;= General!$D$7)), "Unused", IF(CONCATENATE(C353:D353)="", "Required", IF(ISBLANK(C353), "Missing Source ID", IF(INDEX(Sources!$B$19:$B$1002, MATCH(C353, Sources!$C$19:$C$1002, 0))="Unused", "Source does not exist", IF(ISBLANK(D353), "Missing Post ID", IF(INDEX(Posts!$B$25:$B$1008, MATCH(D353, Posts!$D$25:$D$1008, 0))="Unused", "Post does not exist", "Valid"))))))</f>
        <v>Unused</v>
      </c>
      <c r="C353" s="359"/>
      <c r="D353" s="360"/>
    </row>
    <row r="354" ht="15.75" customHeight="1">
      <c r="B354" s="356" t="str">
        <f t="array" ref="B354">IF(OR(NOT($X$3="Pre-Defined"), AND(D347 &lt;&gt; "Yes", ROW(B354) - ROW($B$10) &gt;= General!$D$7)), "Unused", IF(CONCATENATE(C354:D354)="", "Required", IF(ISBLANK(C354), "Missing Source ID", IF(INDEX(Sources!$B$19:$B$1002, MATCH(C354, Sources!$C$19:$C$1002, 0))="Unused", "Source does not exist", IF(ISBLANK(D354), "Missing Post ID", IF(INDEX(Posts!$B$25:$B$1008, MATCH(D354, Posts!$D$25:$D$1008, 0))="Unused", "Post does not exist", "Valid"))))))</f>
        <v>Unused</v>
      </c>
      <c r="C354" s="357"/>
      <c r="D354" s="358"/>
    </row>
    <row r="355" ht="15.75" customHeight="1">
      <c r="B355" s="356" t="str">
        <f t="array" ref="B355">IF(OR(NOT($X$3="Pre-Defined"), AND(D348 &lt;&gt; "Yes", ROW(B355) - ROW($B$10) &gt;= General!$D$7)), "Unused", IF(CONCATENATE(C355:D355)="", "Required", IF(ISBLANK(C355), "Missing Source ID", IF(INDEX(Sources!$B$19:$B$1002, MATCH(C355, Sources!$C$19:$C$1002, 0))="Unused", "Source does not exist", IF(ISBLANK(D355), "Missing Post ID", IF(INDEX(Posts!$B$25:$B$1008, MATCH(D355, Posts!$D$25:$D$1008, 0))="Unused", "Post does not exist", "Valid"))))))</f>
        <v>Unused</v>
      </c>
      <c r="C355" s="359"/>
      <c r="D355" s="360"/>
    </row>
    <row r="356" ht="15.75" customHeight="1">
      <c r="B356" s="356" t="str">
        <f t="array" ref="B356">IF(OR(NOT($X$3="Pre-Defined"), AND(D349 &lt;&gt; "Yes", ROW(B356) - ROW($B$10) &gt;= General!$D$7)), "Unused", IF(CONCATENATE(C356:D356)="", "Required", IF(ISBLANK(C356), "Missing Source ID", IF(INDEX(Sources!$B$19:$B$1002, MATCH(C356, Sources!$C$19:$C$1002, 0))="Unused", "Source does not exist", IF(ISBLANK(D356), "Missing Post ID", IF(INDEX(Posts!$B$25:$B$1008, MATCH(D356, Posts!$D$25:$D$1008, 0))="Unused", "Post does not exist", "Valid"))))))</f>
        <v>Unused</v>
      </c>
      <c r="C356" s="357"/>
      <c r="D356" s="358"/>
    </row>
    <row r="357" ht="15.75" customHeight="1">
      <c r="B357" s="356" t="str">
        <f t="array" ref="B357">IF(OR(NOT($X$3="Pre-Defined"), AND(D350 &lt;&gt; "Yes", ROW(B357) - ROW($B$10) &gt;= General!$D$7)), "Unused", IF(CONCATENATE(C357:D357)="", "Required", IF(ISBLANK(C357), "Missing Source ID", IF(INDEX(Sources!$B$19:$B$1002, MATCH(C357, Sources!$C$19:$C$1002, 0))="Unused", "Source does not exist", IF(ISBLANK(D357), "Missing Post ID", IF(INDEX(Posts!$B$25:$B$1008, MATCH(D357, Posts!$D$25:$D$1008, 0))="Unused", "Post does not exist", "Valid"))))))</f>
        <v>Unused</v>
      </c>
      <c r="C357" s="359"/>
      <c r="D357" s="360"/>
    </row>
    <row r="358" ht="15.75" customHeight="1">
      <c r="B358" s="356" t="str">
        <f t="array" ref="B358">IF(OR(NOT($X$3="Pre-Defined"), AND(D351 &lt;&gt; "Yes", ROW(B358) - ROW($B$10) &gt;= General!$D$7)), "Unused", IF(CONCATENATE(C358:D358)="", "Required", IF(ISBLANK(C358), "Missing Source ID", IF(INDEX(Sources!$B$19:$B$1002, MATCH(C358, Sources!$C$19:$C$1002, 0))="Unused", "Source does not exist", IF(ISBLANK(D358), "Missing Post ID", IF(INDEX(Posts!$B$25:$B$1008, MATCH(D358, Posts!$D$25:$D$1008, 0))="Unused", "Post does not exist", "Valid"))))))</f>
        <v>Unused</v>
      </c>
      <c r="C358" s="357"/>
      <c r="D358" s="358"/>
    </row>
    <row r="359" ht="15.75" customHeight="1">
      <c r="B359" s="356" t="str">
        <f t="array" ref="B359">IF(OR(NOT($X$3="Pre-Defined"), AND(D352 &lt;&gt; "Yes", ROW(B359) - ROW($B$10) &gt;= General!$D$7)), "Unused", IF(CONCATENATE(C359:D359)="", "Required", IF(ISBLANK(C359), "Missing Source ID", IF(INDEX(Sources!$B$19:$B$1002, MATCH(C359, Sources!$C$19:$C$1002, 0))="Unused", "Source does not exist", IF(ISBLANK(D359), "Missing Post ID", IF(INDEX(Posts!$B$25:$B$1008, MATCH(D359, Posts!$D$25:$D$1008, 0))="Unused", "Post does not exist", "Valid"))))))</f>
        <v>Unused</v>
      </c>
      <c r="C359" s="359"/>
      <c r="D359" s="360"/>
    </row>
    <row r="360" ht="15.75" customHeight="1">
      <c r="B360" s="356" t="str">
        <f t="array" ref="B360">IF(OR(NOT($X$3="Pre-Defined"), AND(D353 &lt;&gt; "Yes", ROW(B360) - ROW($B$10) &gt;= General!$D$7)), "Unused", IF(CONCATENATE(C360:D360)="", "Required", IF(ISBLANK(C360), "Missing Source ID", IF(INDEX(Sources!$B$19:$B$1002, MATCH(C360, Sources!$C$19:$C$1002, 0))="Unused", "Source does not exist", IF(ISBLANK(D360), "Missing Post ID", IF(INDEX(Posts!$B$25:$B$1008, MATCH(D360, Posts!$D$25:$D$1008, 0))="Unused", "Post does not exist", "Valid"))))))</f>
        <v>Unused</v>
      </c>
      <c r="C360" s="357"/>
      <c r="D360" s="358"/>
    </row>
    <row r="361" ht="15.75" customHeight="1">
      <c r="B361" s="356" t="str">
        <f t="array" ref="B361">IF(OR(NOT($X$3="Pre-Defined"), AND(D354 &lt;&gt; "Yes", ROW(B361) - ROW($B$10) &gt;= General!$D$7)), "Unused", IF(CONCATENATE(C361:D361)="", "Required", IF(ISBLANK(C361), "Missing Source ID", IF(INDEX(Sources!$B$19:$B$1002, MATCH(C361, Sources!$C$19:$C$1002, 0))="Unused", "Source does not exist", IF(ISBLANK(D361), "Missing Post ID", IF(INDEX(Posts!$B$25:$B$1008, MATCH(D361, Posts!$D$25:$D$1008, 0))="Unused", "Post does not exist", "Valid"))))))</f>
        <v>Unused</v>
      </c>
      <c r="C361" s="359"/>
      <c r="D361" s="360"/>
    </row>
    <row r="362" ht="15.75" customHeight="1">
      <c r="B362" s="356" t="str">
        <f t="array" ref="B362">IF(OR(NOT($X$3="Pre-Defined"), AND(D355 &lt;&gt; "Yes", ROW(B362) - ROW($B$10) &gt;= General!$D$7)), "Unused", IF(CONCATENATE(C362:D362)="", "Required", IF(ISBLANK(C362), "Missing Source ID", IF(INDEX(Sources!$B$19:$B$1002, MATCH(C362, Sources!$C$19:$C$1002, 0))="Unused", "Source does not exist", IF(ISBLANK(D362), "Missing Post ID", IF(INDEX(Posts!$B$25:$B$1008, MATCH(D362, Posts!$D$25:$D$1008, 0))="Unused", "Post does not exist", "Valid"))))))</f>
        <v>Unused</v>
      </c>
      <c r="C362" s="357"/>
      <c r="D362" s="358"/>
    </row>
    <row r="363" ht="15.75" customHeight="1">
      <c r="B363" s="356" t="str">
        <f t="array" ref="B363">IF(OR(NOT($X$3="Pre-Defined"), AND(D356 &lt;&gt; "Yes", ROW(B363) - ROW($B$10) &gt;= General!$D$7)), "Unused", IF(CONCATENATE(C363:D363)="", "Required", IF(ISBLANK(C363), "Missing Source ID", IF(INDEX(Sources!$B$19:$B$1002, MATCH(C363, Sources!$C$19:$C$1002, 0))="Unused", "Source does not exist", IF(ISBLANK(D363), "Missing Post ID", IF(INDEX(Posts!$B$25:$B$1008, MATCH(D363, Posts!$D$25:$D$1008, 0))="Unused", "Post does not exist", "Valid"))))))</f>
        <v>Unused</v>
      </c>
      <c r="C363" s="359"/>
      <c r="D363" s="360"/>
    </row>
    <row r="364" ht="15.75" customHeight="1">
      <c r="B364" s="356" t="str">
        <f t="array" ref="B364">IF(OR(NOT($X$3="Pre-Defined"), AND(D357 &lt;&gt; "Yes", ROW(B364) - ROW($B$10) &gt;= General!$D$7)), "Unused", IF(CONCATENATE(C364:D364)="", "Required", IF(ISBLANK(C364), "Missing Source ID", IF(INDEX(Sources!$B$19:$B$1002, MATCH(C364, Sources!$C$19:$C$1002, 0))="Unused", "Source does not exist", IF(ISBLANK(D364), "Missing Post ID", IF(INDEX(Posts!$B$25:$B$1008, MATCH(D364, Posts!$D$25:$D$1008, 0))="Unused", "Post does not exist", "Valid"))))))</f>
        <v>Unused</v>
      </c>
      <c r="C364" s="357"/>
      <c r="D364" s="358"/>
    </row>
    <row r="365" ht="15.75" customHeight="1">
      <c r="B365" s="356" t="str">
        <f t="array" ref="B365">IF(OR(NOT($X$3="Pre-Defined"), AND(D358 &lt;&gt; "Yes", ROW(B365) - ROW($B$10) &gt;= General!$D$7)), "Unused", IF(CONCATENATE(C365:D365)="", "Required", IF(ISBLANK(C365), "Missing Source ID", IF(INDEX(Sources!$B$19:$B$1002, MATCH(C365, Sources!$C$19:$C$1002, 0))="Unused", "Source does not exist", IF(ISBLANK(D365), "Missing Post ID", IF(INDEX(Posts!$B$25:$B$1008, MATCH(D365, Posts!$D$25:$D$1008, 0))="Unused", "Post does not exist", "Valid"))))))</f>
        <v>Unused</v>
      </c>
      <c r="C365" s="359"/>
      <c r="D365" s="360"/>
    </row>
    <row r="366" ht="15.75" customHeight="1">
      <c r="B366" s="356" t="str">
        <f t="array" ref="B366">IF(OR(NOT($X$3="Pre-Defined"), AND(D359 &lt;&gt; "Yes", ROW(B366) - ROW($B$10) &gt;= General!$D$7)), "Unused", IF(CONCATENATE(C366:D366)="", "Required", IF(ISBLANK(C366), "Missing Source ID", IF(INDEX(Sources!$B$19:$B$1002, MATCH(C366, Sources!$C$19:$C$1002, 0))="Unused", "Source does not exist", IF(ISBLANK(D366), "Missing Post ID", IF(INDEX(Posts!$B$25:$B$1008, MATCH(D366, Posts!$D$25:$D$1008, 0))="Unused", "Post does not exist", "Valid"))))))</f>
        <v>Unused</v>
      </c>
      <c r="C366" s="357"/>
      <c r="D366" s="358"/>
    </row>
    <row r="367" ht="15.75" customHeight="1">
      <c r="B367" s="356" t="str">
        <f t="array" ref="B367">IF(OR(NOT($X$3="Pre-Defined"), AND(D360 &lt;&gt; "Yes", ROW(B367) - ROW($B$10) &gt;= General!$D$7)), "Unused", IF(CONCATENATE(C367:D367)="", "Required", IF(ISBLANK(C367), "Missing Source ID", IF(INDEX(Sources!$B$19:$B$1002, MATCH(C367, Sources!$C$19:$C$1002, 0))="Unused", "Source does not exist", IF(ISBLANK(D367), "Missing Post ID", IF(INDEX(Posts!$B$25:$B$1008, MATCH(D367, Posts!$D$25:$D$1008, 0))="Unused", "Post does not exist", "Valid"))))))</f>
        <v>Unused</v>
      </c>
      <c r="C367" s="359"/>
      <c r="D367" s="360"/>
    </row>
    <row r="368" ht="15.75" customHeight="1">
      <c r="B368" s="356" t="str">
        <f t="array" ref="B368">IF(OR(NOT($X$3="Pre-Defined"), AND(D361 &lt;&gt; "Yes", ROW(B368) - ROW($B$10) &gt;= General!$D$7)), "Unused", IF(CONCATENATE(C368:D368)="", "Required", IF(ISBLANK(C368), "Missing Source ID", IF(INDEX(Sources!$B$19:$B$1002, MATCH(C368, Sources!$C$19:$C$1002, 0))="Unused", "Source does not exist", IF(ISBLANK(D368), "Missing Post ID", IF(INDEX(Posts!$B$25:$B$1008, MATCH(D368, Posts!$D$25:$D$1008, 0))="Unused", "Post does not exist", "Valid"))))))</f>
        <v>Unused</v>
      </c>
      <c r="C368" s="357"/>
      <c r="D368" s="358"/>
    </row>
    <row r="369" ht="15.75" customHeight="1">
      <c r="B369" s="356" t="str">
        <f t="array" ref="B369">IF(OR(NOT($X$3="Pre-Defined"), AND(D362 &lt;&gt; "Yes", ROW(B369) - ROW($B$10) &gt;= General!$D$7)), "Unused", IF(CONCATENATE(C369:D369)="", "Required", IF(ISBLANK(C369), "Missing Source ID", IF(INDEX(Sources!$B$19:$B$1002, MATCH(C369, Sources!$C$19:$C$1002, 0))="Unused", "Source does not exist", IF(ISBLANK(D369), "Missing Post ID", IF(INDEX(Posts!$B$25:$B$1008, MATCH(D369, Posts!$D$25:$D$1008, 0))="Unused", "Post does not exist", "Valid"))))))</f>
        <v>Unused</v>
      </c>
      <c r="C369" s="359"/>
      <c r="D369" s="360"/>
    </row>
    <row r="370" ht="15.75" customHeight="1">
      <c r="B370" s="356" t="str">
        <f t="array" ref="B370">IF(OR(NOT($X$3="Pre-Defined"), AND(D363 &lt;&gt; "Yes", ROW(B370) - ROW($B$10) &gt;= General!$D$7)), "Unused", IF(CONCATENATE(C370:D370)="", "Required", IF(ISBLANK(C370), "Missing Source ID", IF(INDEX(Sources!$B$19:$B$1002, MATCH(C370, Sources!$C$19:$C$1002, 0))="Unused", "Source does not exist", IF(ISBLANK(D370), "Missing Post ID", IF(INDEX(Posts!$B$25:$B$1008, MATCH(D370, Posts!$D$25:$D$1008, 0))="Unused", "Post does not exist", "Valid"))))))</f>
        <v>Unused</v>
      </c>
      <c r="C370" s="357"/>
      <c r="D370" s="358"/>
    </row>
    <row r="371" ht="15.75" customHeight="1">
      <c r="B371" s="356" t="str">
        <f t="array" ref="B371">IF(OR(NOT($X$3="Pre-Defined"), AND(D364 &lt;&gt; "Yes", ROW(B371) - ROW($B$10) &gt;= General!$D$7)), "Unused", IF(CONCATENATE(C371:D371)="", "Required", IF(ISBLANK(C371), "Missing Source ID", IF(INDEX(Sources!$B$19:$B$1002, MATCH(C371, Sources!$C$19:$C$1002, 0))="Unused", "Source does not exist", IF(ISBLANK(D371), "Missing Post ID", IF(INDEX(Posts!$B$25:$B$1008, MATCH(D371, Posts!$D$25:$D$1008, 0))="Unused", "Post does not exist", "Valid"))))))</f>
        <v>Unused</v>
      </c>
      <c r="C371" s="359"/>
      <c r="D371" s="360"/>
    </row>
    <row r="372" ht="15.75" customHeight="1">
      <c r="B372" s="356" t="str">
        <f t="array" ref="B372">IF(OR(NOT($X$3="Pre-Defined"), AND(D365 &lt;&gt; "Yes", ROW(B372) - ROW($B$10) &gt;= General!$D$7)), "Unused", IF(CONCATENATE(C372:D372)="", "Required", IF(ISBLANK(C372), "Missing Source ID", IF(INDEX(Sources!$B$19:$B$1002, MATCH(C372, Sources!$C$19:$C$1002, 0))="Unused", "Source does not exist", IF(ISBLANK(D372), "Missing Post ID", IF(INDEX(Posts!$B$25:$B$1008, MATCH(D372, Posts!$D$25:$D$1008, 0))="Unused", "Post does not exist", "Valid"))))))</f>
        <v>Unused</v>
      </c>
      <c r="C372" s="357"/>
      <c r="D372" s="358"/>
    </row>
    <row r="373" ht="15.75" customHeight="1">
      <c r="B373" s="356" t="str">
        <f t="array" ref="B373">IF(OR(NOT($X$3="Pre-Defined"), AND(D366 &lt;&gt; "Yes", ROW(B373) - ROW($B$10) &gt;= General!$D$7)), "Unused", IF(CONCATENATE(C373:D373)="", "Required", IF(ISBLANK(C373), "Missing Source ID", IF(INDEX(Sources!$B$19:$B$1002, MATCH(C373, Sources!$C$19:$C$1002, 0))="Unused", "Source does not exist", IF(ISBLANK(D373), "Missing Post ID", IF(INDEX(Posts!$B$25:$B$1008, MATCH(D373, Posts!$D$25:$D$1008, 0))="Unused", "Post does not exist", "Valid"))))))</f>
        <v>Unused</v>
      </c>
      <c r="C373" s="359"/>
      <c r="D373" s="360"/>
    </row>
    <row r="374" ht="15.75" customHeight="1">
      <c r="B374" s="356" t="str">
        <f t="array" ref="B374">IF(OR(NOT($X$3="Pre-Defined"), AND(D367 &lt;&gt; "Yes", ROW(B374) - ROW($B$10) &gt;= General!$D$7)), "Unused", IF(CONCATENATE(C374:D374)="", "Required", IF(ISBLANK(C374), "Missing Source ID", IF(INDEX(Sources!$B$19:$B$1002, MATCH(C374, Sources!$C$19:$C$1002, 0))="Unused", "Source does not exist", IF(ISBLANK(D374), "Missing Post ID", IF(INDEX(Posts!$B$25:$B$1008, MATCH(D374, Posts!$D$25:$D$1008, 0))="Unused", "Post does not exist", "Valid"))))))</f>
        <v>Unused</v>
      </c>
      <c r="C374" s="357"/>
      <c r="D374" s="358"/>
    </row>
    <row r="375" ht="15.75" customHeight="1">
      <c r="B375" s="356" t="str">
        <f t="array" ref="B375">IF(OR(NOT($X$3="Pre-Defined"), AND(D368 &lt;&gt; "Yes", ROW(B375) - ROW($B$10) &gt;= General!$D$7)), "Unused", IF(CONCATENATE(C375:D375)="", "Required", IF(ISBLANK(C375), "Missing Source ID", IF(INDEX(Sources!$B$19:$B$1002, MATCH(C375, Sources!$C$19:$C$1002, 0))="Unused", "Source does not exist", IF(ISBLANK(D375), "Missing Post ID", IF(INDEX(Posts!$B$25:$B$1008, MATCH(D375, Posts!$D$25:$D$1008, 0))="Unused", "Post does not exist", "Valid"))))))</f>
        <v>Unused</v>
      </c>
      <c r="C375" s="359"/>
      <c r="D375" s="360"/>
    </row>
    <row r="376" ht="15.75" customHeight="1">
      <c r="B376" s="356" t="str">
        <f t="array" ref="B376">IF(OR(NOT($X$3="Pre-Defined"), AND(D369 &lt;&gt; "Yes", ROW(B376) - ROW($B$10) &gt;= General!$D$7)), "Unused", IF(CONCATENATE(C376:D376)="", "Required", IF(ISBLANK(C376), "Missing Source ID", IF(INDEX(Sources!$B$19:$B$1002, MATCH(C376, Sources!$C$19:$C$1002, 0))="Unused", "Source does not exist", IF(ISBLANK(D376), "Missing Post ID", IF(INDEX(Posts!$B$25:$B$1008, MATCH(D376, Posts!$D$25:$D$1008, 0))="Unused", "Post does not exist", "Valid"))))))</f>
        <v>Unused</v>
      </c>
      <c r="C376" s="357"/>
      <c r="D376" s="358"/>
    </row>
    <row r="377" ht="15.75" customHeight="1">
      <c r="B377" s="356" t="str">
        <f t="array" ref="B377">IF(OR(NOT($X$3="Pre-Defined"), AND(D370 &lt;&gt; "Yes", ROW(B377) - ROW($B$10) &gt;= General!$D$7)), "Unused", IF(CONCATENATE(C377:D377)="", "Required", IF(ISBLANK(C377), "Missing Source ID", IF(INDEX(Sources!$B$19:$B$1002, MATCH(C377, Sources!$C$19:$C$1002, 0))="Unused", "Source does not exist", IF(ISBLANK(D377), "Missing Post ID", IF(INDEX(Posts!$B$25:$B$1008, MATCH(D377, Posts!$D$25:$D$1008, 0))="Unused", "Post does not exist", "Valid"))))))</f>
        <v>Unused</v>
      </c>
      <c r="C377" s="359"/>
      <c r="D377" s="360"/>
    </row>
    <row r="378" ht="15.75" customHeight="1">
      <c r="B378" s="356" t="str">
        <f t="array" ref="B378">IF(OR(NOT($X$3="Pre-Defined"), AND(D371 &lt;&gt; "Yes", ROW(B378) - ROW($B$10) &gt;= General!$D$7)), "Unused", IF(CONCATENATE(C378:D378)="", "Required", IF(ISBLANK(C378), "Missing Source ID", IF(INDEX(Sources!$B$19:$B$1002, MATCH(C378, Sources!$C$19:$C$1002, 0))="Unused", "Source does not exist", IF(ISBLANK(D378), "Missing Post ID", IF(INDEX(Posts!$B$25:$B$1008, MATCH(D378, Posts!$D$25:$D$1008, 0))="Unused", "Post does not exist", "Valid"))))))</f>
        <v>Unused</v>
      </c>
      <c r="C378" s="357"/>
      <c r="D378" s="358"/>
    </row>
    <row r="379" ht="15.75" customHeight="1">
      <c r="B379" s="356" t="str">
        <f t="array" ref="B379">IF(OR(NOT($X$3="Pre-Defined"), AND(D372 &lt;&gt; "Yes", ROW(B379) - ROW($B$10) &gt;= General!$D$7)), "Unused", IF(CONCATENATE(C379:D379)="", "Required", IF(ISBLANK(C379), "Missing Source ID", IF(INDEX(Sources!$B$19:$B$1002, MATCH(C379, Sources!$C$19:$C$1002, 0))="Unused", "Source does not exist", IF(ISBLANK(D379), "Missing Post ID", IF(INDEX(Posts!$B$25:$B$1008, MATCH(D379, Posts!$D$25:$D$1008, 0))="Unused", "Post does not exist", "Valid"))))))</f>
        <v>Unused</v>
      </c>
      <c r="C379" s="359"/>
      <c r="D379" s="360"/>
    </row>
    <row r="380" ht="15.75" customHeight="1">
      <c r="B380" s="356" t="str">
        <f t="array" ref="B380">IF(OR(NOT($X$3="Pre-Defined"), AND(D373 &lt;&gt; "Yes", ROW(B380) - ROW($B$10) &gt;= General!$D$7)), "Unused", IF(CONCATENATE(C380:D380)="", "Required", IF(ISBLANK(C380), "Missing Source ID", IF(INDEX(Sources!$B$19:$B$1002, MATCH(C380, Sources!$C$19:$C$1002, 0))="Unused", "Source does not exist", IF(ISBLANK(D380), "Missing Post ID", IF(INDEX(Posts!$B$25:$B$1008, MATCH(D380, Posts!$D$25:$D$1008, 0))="Unused", "Post does not exist", "Valid"))))))</f>
        <v>Unused</v>
      </c>
      <c r="C380" s="357"/>
      <c r="D380" s="358"/>
    </row>
    <row r="381" ht="15.75" customHeight="1">
      <c r="B381" s="356" t="str">
        <f t="array" ref="B381">IF(OR(NOT($X$3="Pre-Defined"), AND(D374 &lt;&gt; "Yes", ROW(B381) - ROW($B$10) &gt;= General!$D$7)), "Unused", IF(CONCATENATE(C381:D381)="", "Required", IF(ISBLANK(C381), "Missing Source ID", IF(INDEX(Sources!$B$19:$B$1002, MATCH(C381, Sources!$C$19:$C$1002, 0))="Unused", "Source does not exist", IF(ISBLANK(D381), "Missing Post ID", IF(INDEX(Posts!$B$25:$B$1008, MATCH(D381, Posts!$D$25:$D$1008, 0))="Unused", "Post does not exist", "Valid"))))))</f>
        <v>Unused</v>
      </c>
      <c r="C381" s="359"/>
      <c r="D381" s="360"/>
    </row>
    <row r="382" ht="15.75" customHeight="1">
      <c r="B382" s="356" t="str">
        <f t="array" ref="B382">IF(OR(NOT($X$3="Pre-Defined"), AND(D375 &lt;&gt; "Yes", ROW(B382) - ROW($B$10) &gt;= General!$D$7)), "Unused", IF(CONCATENATE(C382:D382)="", "Required", IF(ISBLANK(C382), "Missing Source ID", IF(INDEX(Sources!$B$19:$B$1002, MATCH(C382, Sources!$C$19:$C$1002, 0))="Unused", "Source does not exist", IF(ISBLANK(D382), "Missing Post ID", IF(INDEX(Posts!$B$25:$B$1008, MATCH(D382, Posts!$D$25:$D$1008, 0))="Unused", "Post does not exist", "Valid"))))))</f>
        <v>Unused</v>
      </c>
      <c r="C382" s="357"/>
      <c r="D382" s="358"/>
    </row>
    <row r="383" ht="15.75" customHeight="1">
      <c r="B383" s="356" t="str">
        <f t="array" ref="B383">IF(OR(NOT($X$3="Pre-Defined"), AND(D376 &lt;&gt; "Yes", ROW(B383) - ROW($B$10) &gt;= General!$D$7)), "Unused", IF(CONCATENATE(C383:D383)="", "Required", IF(ISBLANK(C383), "Missing Source ID", IF(INDEX(Sources!$B$19:$B$1002, MATCH(C383, Sources!$C$19:$C$1002, 0))="Unused", "Source does not exist", IF(ISBLANK(D383), "Missing Post ID", IF(INDEX(Posts!$B$25:$B$1008, MATCH(D383, Posts!$D$25:$D$1008, 0))="Unused", "Post does not exist", "Valid"))))))</f>
        <v>Unused</v>
      </c>
      <c r="C383" s="359"/>
      <c r="D383" s="360"/>
    </row>
    <row r="384" ht="15.75" customHeight="1">
      <c r="B384" s="356" t="str">
        <f t="array" ref="B384">IF(OR(NOT($X$3="Pre-Defined"), AND(D377 &lt;&gt; "Yes", ROW(B384) - ROW($B$10) &gt;= General!$D$7)), "Unused", IF(CONCATENATE(C384:D384)="", "Required", IF(ISBLANK(C384), "Missing Source ID", IF(INDEX(Sources!$B$19:$B$1002, MATCH(C384, Sources!$C$19:$C$1002, 0))="Unused", "Source does not exist", IF(ISBLANK(D384), "Missing Post ID", IF(INDEX(Posts!$B$25:$B$1008, MATCH(D384, Posts!$D$25:$D$1008, 0))="Unused", "Post does not exist", "Valid"))))))</f>
        <v>Unused</v>
      </c>
      <c r="C384" s="357"/>
      <c r="D384" s="358"/>
    </row>
    <row r="385" ht="15.75" customHeight="1">
      <c r="B385" s="356" t="str">
        <f t="array" ref="B385">IF(OR(NOT($X$3="Pre-Defined"), AND(D378 &lt;&gt; "Yes", ROW(B385) - ROW($B$10) &gt;= General!$D$7)), "Unused", IF(CONCATENATE(C385:D385)="", "Required", IF(ISBLANK(C385), "Missing Source ID", IF(INDEX(Sources!$B$19:$B$1002, MATCH(C385, Sources!$C$19:$C$1002, 0))="Unused", "Source does not exist", IF(ISBLANK(D385), "Missing Post ID", IF(INDEX(Posts!$B$25:$B$1008, MATCH(D385, Posts!$D$25:$D$1008, 0))="Unused", "Post does not exist", "Valid"))))))</f>
        <v>Unused</v>
      </c>
      <c r="C385" s="359"/>
      <c r="D385" s="360"/>
    </row>
    <row r="386" ht="15.75" customHeight="1">
      <c r="B386" s="356" t="str">
        <f t="array" ref="B386">IF(OR(NOT($X$3="Pre-Defined"), AND(D379 &lt;&gt; "Yes", ROW(B386) - ROW($B$10) &gt;= General!$D$7)), "Unused", IF(CONCATENATE(C386:D386)="", "Required", IF(ISBLANK(C386), "Missing Source ID", IF(INDEX(Sources!$B$19:$B$1002, MATCH(C386, Sources!$C$19:$C$1002, 0))="Unused", "Source does not exist", IF(ISBLANK(D386), "Missing Post ID", IF(INDEX(Posts!$B$25:$B$1008, MATCH(D386, Posts!$D$25:$D$1008, 0))="Unused", "Post does not exist", "Valid"))))))</f>
        <v>Unused</v>
      </c>
      <c r="C386" s="357"/>
      <c r="D386" s="358"/>
    </row>
    <row r="387" ht="15.75" customHeight="1">
      <c r="B387" s="356" t="str">
        <f t="array" ref="B387">IF(OR(NOT($X$3="Pre-Defined"), AND(D380 &lt;&gt; "Yes", ROW(B387) - ROW($B$10) &gt;= General!$D$7)), "Unused", IF(CONCATENATE(C387:D387)="", "Required", IF(ISBLANK(C387), "Missing Source ID", IF(INDEX(Sources!$B$19:$B$1002, MATCH(C387, Sources!$C$19:$C$1002, 0))="Unused", "Source does not exist", IF(ISBLANK(D387), "Missing Post ID", IF(INDEX(Posts!$B$25:$B$1008, MATCH(D387, Posts!$D$25:$D$1008, 0))="Unused", "Post does not exist", "Valid"))))))</f>
        <v>Unused</v>
      </c>
      <c r="C387" s="359"/>
      <c r="D387" s="360"/>
    </row>
    <row r="388" ht="15.75" customHeight="1">
      <c r="B388" s="356" t="str">
        <f t="array" ref="B388">IF(OR(NOT($X$3="Pre-Defined"), AND(D381 &lt;&gt; "Yes", ROW(B388) - ROW($B$10) &gt;= General!$D$7)), "Unused", IF(CONCATENATE(C388:D388)="", "Required", IF(ISBLANK(C388), "Missing Source ID", IF(INDEX(Sources!$B$19:$B$1002, MATCH(C388, Sources!$C$19:$C$1002, 0))="Unused", "Source does not exist", IF(ISBLANK(D388), "Missing Post ID", IF(INDEX(Posts!$B$25:$B$1008, MATCH(D388, Posts!$D$25:$D$1008, 0))="Unused", "Post does not exist", "Valid"))))))</f>
        <v>Unused</v>
      </c>
      <c r="C388" s="357"/>
      <c r="D388" s="358"/>
    </row>
    <row r="389" ht="15.75" customHeight="1">
      <c r="B389" s="356" t="str">
        <f t="array" ref="B389">IF(OR(NOT($X$3="Pre-Defined"), AND(D382 &lt;&gt; "Yes", ROW(B389) - ROW($B$10) &gt;= General!$D$7)), "Unused", IF(CONCATENATE(C389:D389)="", "Required", IF(ISBLANK(C389), "Missing Source ID", IF(INDEX(Sources!$B$19:$B$1002, MATCH(C389, Sources!$C$19:$C$1002, 0))="Unused", "Source does not exist", IF(ISBLANK(D389), "Missing Post ID", IF(INDEX(Posts!$B$25:$B$1008, MATCH(D389, Posts!$D$25:$D$1008, 0))="Unused", "Post does not exist", "Valid"))))))</f>
        <v>Unused</v>
      </c>
      <c r="C389" s="359"/>
      <c r="D389" s="360"/>
    </row>
    <row r="390" ht="15.75" customHeight="1">
      <c r="B390" s="356" t="str">
        <f t="array" ref="B390">IF(OR(NOT($X$3="Pre-Defined"), AND(D383 &lt;&gt; "Yes", ROW(B390) - ROW($B$10) &gt;= General!$D$7)), "Unused", IF(CONCATENATE(C390:D390)="", "Required", IF(ISBLANK(C390), "Missing Source ID", IF(INDEX(Sources!$B$19:$B$1002, MATCH(C390, Sources!$C$19:$C$1002, 0))="Unused", "Source does not exist", IF(ISBLANK(D390), "Missing Post ID", IF(INDEX(Posts!$B$25:$B$1008, MATCH(D390, Posts!$D$25:$D$1008, 0))="Unused", "Post does not exist", "Valid"))))))</f>
        <v>Unused</v>
      </c>
      <c r="C390" s="357"/>
      <c r="D390" s="358"/>
    </row>
    <row r="391" ht="15.75" customHeight="1">
      <c r="B391" s="356" t="str">
        <f t="array" ref="B391">IF(OR(NOT($X$3="Pre-Defined"), AND(D384 &lt;&gt; "Yes", ROW(B391) - ROW($B$10) &gt;= General!$D$7)), "Unused", IF(CONCATENATE(C391:D391)="", "Required", IF(ISBLANK(C391), "Missing Source ID", IF(INDEX(Sources!$B$19:$B$1002, MATCH(C391, Sources!$C$19:$C$1002, 0))="Unused", "Source does not exist", IF(ISBLANK(D391), "Missing Post ID", IF(INDEX(Posts!$B$25:$B$1008, MATCH(D391, Posts!$D$25:$D$1008, 0))="Unused", "Post does not exist", "Valid"))))))</f>
        <v>Unused</v>
      </c>
      <c r="C391" s="359"/>
      <c r="D391" s="360"/>
    </row>
    <row r="392" ht="15.75" customHeight="1">
      <c r="B392" s="356" t="str">
        <f t="array" ref="B392">IF(OR(NOT($X$3="Pre-Defined"), AND(D385 &lt;&gt; "Yes", ROW(B392) - ROW($B$10) &gt;= General!$D$7)), "Unused", IF(CONCATENATE(C392:D392)="", "Required", IF(ISBLANK(C392), "Missing Source ID", IF(INDEX(Sources!$B$19:$B$1002, MATCH(C392, Sources!$C$19:$C$1002, 0))="Unused", "Source does not exist", IF(ISBLANK(D392), "Missing Post ID", IF(INDEX(Posts!$B$25:$B$1008, MATCH(D392, Posts!$D$25:$D$1008, 0))="Unused", "Post does not exist", "Valid"))))))</f>
        <v>Unused</v>
      </c>
      <c r="C392" s="357"/>
      <c r="D392" s="358"/>
    </row>
    <row r="393" ht="15.75" customHeight="1">
      <c r="B393" s="356" t="str">
        <f t="array" ref="B393">IF(OR(NOT($X$3="Pre-Defined"), AND(D386 &lt;&gt; "Yes", ROW(B393) - ROW($B$10) &gt;= General!$D$7)), "Unused", IF(CONCATENATE(C393:D393)="", "Required", IF(ISBLANK(C393), "Missing Source ID", IF(INDEX(Sources!$B$19:$B$1002, MATCH(C393, Sources!$C$19:$C$1002, 0))="Unused", "Source does not exist", IF(ISBLANK(D393), "Missing Post ID", IF(INDEX(Posts!$B$25:$B$1008, MATCH(D393, Posts!$D$25:$D$1008, 0))="Unused", "Post does not exist", "Valid"))))))</f>
        <v>Unused</v>
      </c>
      <c r="C393" s="359"/>
      <c r="D393" s="360"/>
    </row>
    <row r="394" ht="15.75" customHeight="1">
      <c r="B394" s="356" t="str">
        <f t="array" ref="B394">IF(OR(NOT($X$3="Pre-Defined"), AND(D387 &lt;&gt; "Yes", ROW(B394) - ROW($B$10) &gt;= General!$D$7)), "Unused", IF(CONCATENATE(C394:D394)="", "Required", IF(ISBLANK(C394), "Missing Source ID", IF(INDEX(Sources!$B$19:$B$1002, MATCH(C394, Sources!$C$19:$C$1002, 0))="Unused", "Source does not exist", IF(ISBLANK(D394), "Missing Post ID", IF(INDEX(Posts!$B$25:$B$1008, MATCH(D394, Posts!$D$25:$D$1008, 0))="Unused", "Post does not exist", "Valid"))))))</f>
        <v>Unused</v>
      </c>
      <c r="C394" s="357"/>
      <c r="D394" s="358"/>
    </row>
    <row r="395" ht="15.75" customHeight="1">
      <c r="B395" s="356" t="str">
        <f t="array" ref="B395">IF(OR(NOT($X$3="Pre-Defined"), AND(D388 &lt;&gt; "Yes", ROW(B395) - ROW($B$10) &gt;= General!$D$7)), "Unused", IF(CONCATENATE(C395:D395)="", "Required", IF(ISBLANK(C395), "Missing Source ID", IF(INDEX(Sources!$B$19:$B$1002, MATCH(C395, Sources!$C$19:$C$1002, 0))="Unused", "Source does not exist", IF(ISBLANK(D395), "Missing Post ID", IF(INDEX(Posts!$B$25:$B$1008, MATCH(D395, Posts!$D$25:$D$1008, 0))="Unused", "Post does not exist", "Valid"))))))</f>
        <v>Unused</v>
      </c>
      <c r="C395" s="359"/>
      <c r="D395" s="360"/>
    </row>
    <row r="396" ht="15.75" customHeight="1">
      <c r="B396" s="356" t="str">
        <f t="array" ref="B396">IF(OR(NOT($X$3="Pre-Defined"), AND(D389 &lt;&gt; "Yes", ROW(B396) - ROW($B$10) &gt;= General!$D$7)), "Unused", IF(CONCATENATE(C396:D396)="", "Required", IF(ISBLANK(C396), "Missing Source ID", IF(INDEX(Sources!$B$19:$B$1002, MATCH(C396, Sources!$C$19:$C$1002, 0))="Unused", "Source does not exist", IF(ISBLANK(D396), "Missing Post ID", IF(INDEX(Posts!$B$25:$B$1008, MATCH(D396, Posts!$D$25:$D$1008, 0))="Unused", "Post does not exist", "Valid"))))))</f>
        <v>Unused</v>
      </c>
      <c r="C396" s="357"/>
      <c r="D396" s="358"/>
    </row>
    <row r="397" ht="15.75" customHeight="1">
      <c r="B397" s="356" t="str">
        <f t="array" ref="B397">IF(OR(NOT($X$3="Pre-Defined"), AND(D390 &lt;&gt; "Yes", ROW(B397) - ROW($B$10) &gt;= General!$D$7)), "Unused", IF(CONCATENATE(C397:D397)="", "Required", IF(ISBLANK(C397), "Missing Source ID", IF(INDEX(Sources!$B$19:$B$1002, MATCH(C397, Sources!$C$19:$C$1002, 0))="Unused", "Source does not exist", IF(ISBLANK(D397), "Missing Post ID", IF(INDEX(Posts!$B$25:$B$1008, MATCH(D397, Posts!$D$25:$D$1008, 0))="Unused", "Post does not exist", "Valid"))))))</f>
        <v>Unused</v>
      </c>
      <c r="C397" s="359"/>
      <c r="D397" s="360"/>
    </row>
    <row r="398" ht="15.75" customHeight="1">
      <c r="B398" s="356" t="str">
        <f t="array" ref="B398">IF(OR(NOT($X$3="Pre-Defined"), AND(D391 &lt;&gt; "Yes", ROW(B398) - ROW($B$10) &gt;= General!$D$7)), "Unused", IF(CONCATENATE(C398:D398)="", "Required", IF(ISBLANK(C398), "Missing Source ID", IF(INDEX(Sources!$B$19:$B$1002, MATCH(C398, Sources!$C$19:$C$1002, 0))="Unused", "Source does not exist", IF(ISBLANK(D398), "Missing Post ID", IF(INDEX(Posts!$B$25:$B$1008, MATCH(D398, Posts!$D$25:$D$1008, 0))="Unused", "Post does not exist", "Valid"))))))</f>
        <v>Unused</v>
      </c>
      <c r="C398" s="357"/>
      <c r="D398" s="358"/>
    </row>
    <row r="399" ht="15.75" customHeight="1">
      <c r="B399" s="356" t="str">
        <f t="array" ref="B399">IF(OR(NOT($X$3="Pre-Defined"), AND(D392 &lt;&gt; "Yes", ROW(B399) - ROW($B$10) &gt;= General!$D$7)), "Unused", IF(CONCATENATE(C399:D399)="", "Required", IF(ISBLANK(C399), "Missing Source ID", IF(INDEX(Sources!$B$19:$B$1002, MATCH(C399, Sources!$C$19:$C$1002, 0))="Unused", "Source does not exist", IF(ISBLANK(D399), "Missing Post ID", IF(INDEX(Posts!$B$25:$B$1008, MATCH(D399, Posts!$D$25:$D$1008, 0))="Unused", "Post does not exist", "Valid"))))))</f>
        <v>Unused</v>
      </c>
      <c r="C399" s="359"/>
      <c r="D399" s="360"/>
    </row>
    <row r="400" ht="15.75" customHeight="1">
      <c r="B400" s="356" t="str">
        <f t="array" ref="B400">IF(OR(NOT($X$3="Pre-Defined"), AND(D393 &lt;&gt; "Yes", ROW(B400) - ROW($B$10) &gt;= General!$D$7)), "Unused", IF(CONCATENATE(C400:D400)="", "Required", IF(ISBLANK(C400), "Missing Source ID", IF(INDEX(Sources!$B$19:$B$1002, MATCH(C400, Sources!$C$19:$C$1002, 0))="Unused", "Source does not exist", IF(ISBLANK(D400), "Missing Post ID", IF(INDEX(Posts!$B$25:$B$1008, MATCH(D400, Posts!$D$25:$D$1008, 0))="Unused", "Post does not exist", "Valid"))))))</f>
        <v>Unused</v>
      </c>
      <c r="C400" s="357"/>
      <c r="D400" s="358"/>
    </row>
    <row r="401" ht="15.75" customHeight="1">
      <c r="B401" s="356" t="str">
        <f t="array" ref="B401">IF(OR(NOT($X$3="Pre-Defined"), AND(D394 &lt;&gt; "Yes", ROW(B401) - ROW($B$10) &gt;= General!$D$7)), "Unused", IF(CONCATENATE(C401:D401)="", "Required", IF(ISBLANK(C401), "Missing Source ID", IF(INDEX(Sources!$B$19:$B$1002, MATCH(C401, Sources!$C$19:$C$1002, 0))="Unused", "Source does not exist", IF(ISBLANK(D401), "Missing Post ID", IF(INDEX(Posts!$B$25:$B$1008, MATCH(D401, Posts!$D$25:$D$1008, 0))="Unused", "Post does not exist", "Valid"))))))</f>
        <v>Unused</v>
      </c>
      <c r="C401" s="359"/>
      <c r="D401" s="360"/>
    </row>
    <row r="402" ht="15.75" customHeight="1">
      <c r="B402" s="356" t="str">
        <f t="array" ref="B402">IF(OR(NOT($X$3="Pre-Defined"), AND(D395 &lt;&gt; "Yes", ROW(B402) - ROW($B$10) &gt;= General!$D$7)), "Unused", IF(CONCATENATE(C402:D402)="", "Required", IF(ISBLANK(C402), "Missing Source ID", IF(INDEX(Sources!$B$19:$B$1002, MATCH(C402, Sources!$C$19:$C$1002, 0))="Unused", "Source does not exist", IF(ISBLANK(D402), "Missing Post ID", IF(INDEX(Posts!$B$25:$B$1008, MATCH(D402, Posts!$D$25:$D$1008, 0))="Unused", "Post does not exist", "Valid"))))))</f>
        <v>Unused</v>
      </c>
      <c r="C402" s="357"/>
      <c r="D402" s="358"/>
    </row>
    <row r="403" ht="15.75" customHeight="1">
      <c r="B403" s="356" t="str">
        <f t="array" ref="B403">IF(OR(NOT($X$3="Pre-Defined"), AND(D396 &lt;&gt; "Yes", ROW(B403) - ROW($B$10) &gt;= General!$D$7)), "Unused", IF(CONCATENATE(C403:D403)="", "Required", IF(ISBLANK(C403), "Missing Source ID", IF(INDEX(Sources!$B$19:$B$1002, MATCH(C403, Sources!$C$19:$C$1002, 0))="Unused", "Source does not exist", IF(ISBLANK(D403), "Missing Post ID", IF(INDEX(Posts!$B$25:$B$1008, MATCH(D403, Posts!$D$25:$D$1008, 0))="Unused", "Post does not exist", "Valid"))))))</f>
        <v>Unused</v>
      </c>
      <c r="C403" s="359"/>
      <c r="D403" s="360"/>
    </row>
    <row r="404" ht="15.75" customHeight="1">
      <c r="B404" s="356" t="str">
        <f t="array" ref="B404">IF(OR(NOT($X$3="Pre-Defined"), AND(D397 &lt;&gt; "Yes", ROW(B404) - ROW($B$10) &gt;= General!$D$7)), "Unused", IF(CONCATENATE(C404:D404)="", "Required", IF(ISBLANK(C404), "Missing Source ID", IF(INDEX(Sources!$B$19:$B$1002, MATCH(C404, Sources!$C$19:$C$1002, 0))="Unused", "Source does not exist", IF(ISBLANK(D404), "Missing Post ID", IF(INDEX(Posts!$B$25:$B$1008, MATCH(D404, Posts!$D$25:$D$1008, 0))="Unused", "Post does not exist", "Valid"))))))</f>
        <v>Unused</v>
      </c>
      <c r="C404" s="357"/>
      <c r="D404" s="358"/>
    </row>
    <row r="405" ht="15.75" customHeight="1">
      <c r="B405" s="356" t="str">
        <f t="array" ref="B405">IF(OR(NOT($X$3="Pre-Defined"), AND(D398 &lt;&gt; "Yes", ROW(B405) - ROW($B$10) &gt;= General!$D$7)), "Unused", IF(CONCATENATE(C405:D405)="", "Required", IF(ISBLANK(C405), "Missing Source ID", IF(INDEX(Sources!$B$19:$B$1002, MATCH(C405, Sources!$C$19:$C$1002, 0))="Unused", "Source does not exist", IF(ISBLANK(D405), "Missing Post ID", IF(INDEX(Posts!$B$25:$B$1008, MATCH(D405, Posts!$D$25:$D$1008, 0))="Unused", "Post does not exist", "Valid"))))))</f>
        <v>Unused</v>
      </c>
      <c r="C405" s="359"/>
      <c r="D405" s="360"/>
    </row>
    <row r="406" ht="15.75" customHeight="1">
      <c r="B406" s="356" t="str">
        <f t="array" ref="B406">IF(OR(NOT($X$3="Pre-Defined"), AND(D399 &lt;&gt; "Yes", ROW(B406) - ROW($B$10) &gt;= General!$D$7)), "Unused", IF(CONCATENATE(C406:D406)="", "Required", IF(ISBLANK(C406), "Missing Source ID", IF(INDEX(Sources!$B$19:$B$1002, MATCH(C406, Sources!$C$19:$C$1002, 0))="Unused", "Source does not exist", IF(ISBLANK(D406), "Missing Post ID", IF(INDEX(Posts!$B$25:$B$1008, MATCH(D406, Posts!$D$25:$D$1008, 0))="Unused", "Post does not exist", "Valid"))))))</f>
        <v>Unused</v>
      </c>
      <c r="C406" s="357"/>
      <c r="D406" s="358"/>
    </row>
    <row r="407" ht="15.75" customHeight="1">
      <c r="B407" s="356" t="str">
        <f t="array" ref="B407">IF(OR(NOT($X$3="Pre-Defined"), AND(D400 &lt;&gt; "Yes", ROW(B407) - ROW($B$10) &gt;= General!$D$7)), "Unused", IF(CONCATENATE(C407:D407)="", "Required", IF(ISBLANK(C407), "Missing Source ID", IF(INDEX(Sources!$B$19:$B$1002, MATCH(C407, Sources!$C$19:$C$1002, 0))="Unused", "Source does not exist", IF(ISBLANK(D407), "Missing Post ID", IF(INDEX(Posts!$B$25:$B$1008, MATCH(D407, Posts!$D$25:$D$1008, 0))="Unused", "Post does not exist", "Valid"))))))</f>
        <v>Unused</v>
      </c>
      <c r="C407" s="359"/>
      <c r="D407" s="360"/>
    </row>
    <row r="408" ht="15.75" customHeight="1">
      <c r="B408" s="356" t="str">
        <f t="array" ref="B408">IF(OR(NOT($X$3="Pre-Defined"), AND(D401 &lt;&gt; "Yes", ROW(B408) - ROW($B$10) &gt;= General!$D$7)), "Unused", IF(CONCATENATE(C408:D408)="", "Required", IF(ISBLANK(C408), "Missing Source ID", IF(INDEX(Sources!$B$19:$B$1002, MATCH(C408, Sources!$C$19:$C$1002, 0))="Unused", "Source does not exist", IF(ISBLANK(D408), "Missing Post ID", IF(INDEX(Posts!$B$25:$B$1008, MATCH(D408, Posts!$D$25:$D$1008, 0))="Unused", "Post does not exist", "Valid"))))))</f>
        <v>Unused</v>
      </c>
      <c r="C408" s="357"/>
      <c r="D408" s="358"/>
    </row>
    <row r="409" ht="15.75" customHeight="1">
      <c r="B409" s="356" t="str">
        <f t="array" ref="B409">IF(OR(NOT($X$3="Pre-Defined"), AND(D402 &lt;&gt; "Yes", ROW(B409) - ROW($B$10) &gt;= General!$D$7)), "Unused", IF(CONCATENATE(C409:D409)="", "Required", IF(ISBLANK(C409), "Missing Source ID", IF(INDEX(Sources!$B$19:$B$1002, MATCH(C409, Sources!$C$19:$C$1002, 0))="Unused", "Source does not exist", IF(ISBLANK(D409), "Missing Post ID", IF(INDEX(Posts!$B$25:$B$1008, MATCH(D409, Posts!$D$25:$D$1008, 0))="Unused", "Post does not exist", "Valid"))))))</f>
        <v>Unused</v>
      </c>
      <c r="C409" s="359"/>
      <c r="D409" s="360"/>
    </row>
    <row r="410" ht="15.75" customHeight="1">
      <c r="B410" s="356" t="str">
        <f t="array" ref="B410">IF(OR(NOT($X$3="Pre-Defined"), AND(D403 &lt;&gt; "Yes", ROW(B410) - ROW($B$10) &gt;= General!$D$7)), "Unused", IF(CONCATENATE(C410:D410)="", "Required", IF(ISBLANK(C410), "Missing Source ID", IF(INDEX(Sources!$B$19:$B$1002, MATCH(C410, Sources!$C$19:$C$1002, 0))="Unused", "Source does not exist", IF(ISBLANK(D410), "Missing Post ID", IF(INDEX(Posts!$B$25:$B$1008, MATCH(D410, Posts!$D$25:$D$1008, 0))="Unused", "Post does not exist", "Valid"))))))</f>
        <v>Unused</v>
      </c>
      <c r="C410" s="357"/>
      <c r="D410" s="358"/>
    </row>
    <row r="411" ht="15.75" customHeight="1">
      <c r="B411" s="356" t="str">
        <f t="array" ref="B411">IF(OR(NOT($X$3="Pre-Defined"), AND(D404 &lt;&gt; "Yes", ROW(B411) - ROW($B$10) &gt;= General!$D$7)), "Unused", IF(CONCATENATE(C411:D411)="", "Required", IF(ISBLANK(C411), "Missing Source ID", IF(INDEX(Sources!$B$19:$B$1002, MATCH(C411, Sources!$C$19:$C$1002, 0))="Unused", "Source does not exist", IF(ISBLANK(D411), "Missing Post ID", IF(INDEX(Posts!$B$25:$B$1008, MATCH(D411, Posts!$D$25:$D$1008, 0))="Unused", "Post does not exist", "Valid"))))))</f>
        <v>Unused</v>
      </c>
      <c r="C411" s="359"/>
      <c r="D411" s="360"/>
    </row>
    <row r="412" ht="15.75" customHeight="1">
      <c r="B412" s="356" t="str">
        <f t="array" ref="B412">IF(OR(NOT($X$3="Pre-Defined"), AND(D405 &lt;&gt; "Yes", ROW(B412) - ROW($B$10) &gt;= General!$D$7)), "Unused", IF(CONCATENATE(C412:D412)="", "Required", IF(ISBLANK(C412), "Missing Source ID", IF(INDEX(Sources!$B$19:$B$1002, MATCH(C412, Sources!$C$19:$C$1002, 0))="Unused", "Source does not exist", IF(ISBLANK(D412), "Missing Post ID", IF(INDEX(Posts!$B$25:$B$1008, MATCH(D412, Posts!$D$25:$D$1008, 0))="Unused", "Post does not exist", "Valid"))))))</f>
        <v>Unused</v>
      </c>
      <c r="C412" s="357"/>
      <c r="D412" s="358"/>
    </row>
    <row r="413" ht="15.75" customHeight="1">
      <c r="B413" s="356" t="str">
        <f t="array" ref="B413">IF(OR(NOT($X$3="Pre-Defined"), AND(D406 &lt;&gt; "Yes", ROW(B413) - ROW($B$10) &gt;= General!$D$7)), "Unused", IF(CONCATENATE(C413:D413)="", "Required", IF(ISBLANK(C413), "Missing Source ID", IF(INDEX(Sources!$B$19:$B$1002, MATCH(C413, Sources!$C$19:$C$1002, 0))="Unused", "Source does not exist", IF(ISBLANK(D413), "Missing Post ID", IF(INDEX(Posts!$B$25:$B$1008, MATCH(D413, Posts!$D$25:$D$1008, 0))="Unused", "Post does not exist", "Valid"))))))</f>
        <v>Unused</v>
      </c>
      <c r="C413" s="359"/>
      <c r="D413" s="360"/>
    </row>
    <row r="414" ht="15.75" customHeight="1">
      <c r="B414" s="356" t="str">
        <f t="array" ref="B414">IF(OR(NOT($X$3="Pre-Defined"), AND(D407 &lt;&gt; "Yes", ROW(B414) - ROW($B$10) &gt;= General!$D$7)), "Unused", IF(CONCATENATE(C414:D414)="", "Required", IF(ISBLANK(C414), "Missing Source ID", IF(INDEX(Sources!$B$19:$B$1002, MATCH(C414, Sources!$C$19:$C$1002, 0))="Unused", "Source does not exist", IF(ISBLANK(D414), "Missing Post ID", IF(INDEX(Posts!$B$25:$B$1008, MATCH(D414, Posts!$D$25:$D$1008, 0))="Unused", "Post does not exist", "Valid"))))))</f>
        <v>Unused</v>
      </c>
      <c r="C414" s="357"/>
      <c r="D414" s="358"/>
    </row>
    <row r="415" ht="15.75" customHeight="1">
      <c r="B415" s="356" t="str">
        <f t="array" ref="B415">IF(OR(NOT($X$3="Pre-Defined"), AND(D408 &lt;&gt; "Yes", ROW(B415) - ROW($B$10) &gt;= General!$D$7)), "Unused", IF(CONCATENATE(C415:D415)="", "Required", IF(ISBLANK(C415), "Missing Source ID", IF(INDEX(Sources!$B$19:$B$1002, MATCH(C415, Sources!$C$19:$C$1002, 0))="Unused", "Source does not exist", IF(ISBLANK(D415), "Missing Post ID", IF(INDEX(Posts!$B$25:$B$1008, MATCH(D415, Posts!$D$25:$D$1008, 0))="Unused", "Post does not exist", "Valid"))))))</f>
        <v>Unused</v>
      </c>
      <c r="C415" s="359"/>
      <c r="D415" s="360"/>
    </row>
    <row r="416" ht="15.75" customHeight="1">
      <c r="B416" s="356" t="str">
        <f t="array" ref="B416">IF(OR(NOT($X$3="Pre-Defined"), AND(D409 &lt;&gt; "Yes", ROW(B416) - ROW($B$10) &gt;= General!$D$7)), "Unused", IF(CONCATENATE(C416:D416)="", "Required", IF(ISBLANK(C416), "Missing Source ID", IF(INDEX(Sources!$B$19:$B$1002, MATCH(C416, Sources!$C$19:$C$1002, 0))="Unused", "Source does not exist", IF(ISBLANK(D416), "Missing Post ID", IF(INDEX(Posts!$B$25:$B$1008, MATCH(D416, Posts!$D$25:$D$1008, 0))="Unused", "Post does not exist", "Valid"))))))</f>
        <v>Unused</v>
      </c>
      <c r="C416" s="357"/>
      <c r="D416" s="358"/>
    </row>
    <row r="417" ht="15.75" customHeight="1">
      <c r="B417" s="356" t="str">
        <f t="array" ref="B417">IF(OR(NOT($X$3="Pre-Defined"), AND(D410 &lt;&gt; "Yes", ROW(B417) - ROW($B$10) &gt;= General!$D$7)), "Unused", IF(CONCATENATE(C417:D417)="", "Required", IF(ISBLANK(C417), "Missing Source ID", IF(INDEX(Sources!$B$19:$B$1002, MATCH(C417, Sources!$C$19:$C$1002, 0))="Unused", "Source does not exist", IF(ISBLANK(D417), "Missing Post ID", IF(INDEX(Posts!$B$25:$B$1008, MATCH(D417, Posts!$D$25:$D$1008, 0))="Unused", "Post does not exist", "Valid"))))))</f>
        <v>Unused</v>
      </c>
      <c r="C417" s="359"/>
      <c r="D417" s="360"/>
    </row>
    <row r="418" ht="15.75" customHeight="1">
      <c r="B418" s="356" t="str">
        <f t="array" ref="B418">IF(OR(NOT($X$3="Pre-Defined"), AND(D411 &lt;&gt; "Yes", ROW(B418) - ROW($B$10) &gt;= General!$D$7)), "Unused", IF(CONCATENATE(C418:D418)="", "Required", IF(ISBLANK(C418), "Missing Source ID", IF(INDEX(Sources!$B$19:$B$1002, MATCH(C418, Sources!$C$19:$C$1002, 0))="Unused", "Source does not exist", IF(ISBLANK(D418), "Missing Post ID", IF(INDEX(Posts!$B$25:$B$1008, MATCH(D418, Posts!$D$25:$D$1008, 0))="Unused", "Post does not exist", "Valid"))))))</f>
        <v>Unused</v>
      </c>
      <c r="C418" s="357"/>
      <c r="D418" s="358"/>
    </row>
    <row r="419" ht="15.75" customHeight="1">
      <c r="B419" s="356" t="str">
        <f t="array" ref="B419">IF(OR(NOT($X$3="Pre-Defined"), AND(D412 &lt;&gt; "Yes", ROW(B419) - ROW($B$10) &gt;= General!$D$7)), "Unused", IF(CONCATENATE(C419:D419)="", "Required", IF(ISBLANK(C419), "Missing Source ID", IF(INDEX(Sources!$B$19:$B$1002, MATCH(C419, Sources!$C$19:$C$1002, 0))="Unused", "Source does not exist", IF(ISBLANK(D419), "Missing Post ID", IF(INDEX(Posts!$B$25:$B$1008, MATCH(D419, Posts!$D$25:$D$1008, 0))="Unused", "Post does not exist", "Valid"))))))</f>
        <v>Unused</v>
      </c>
      <c r="C419" s="359"/>
      <c r="D419" s="360"/>
    </row>
    <row r="420" ht="15.75" customHeight="1">
      <c r="B420" s="356" t="str">
        <f t="array" ref="B420">IF(OR(NOT($X$3="Pre-Defined"), AND(D413 &lt;&gt; "Yes", ROW(B420) - ROW($B$10) &gt;= General!$D$7)), "Unused", IF(CONCATENATE(C420:D420)="", "Required", IF(ISBLANK(C420), "Missing Source ID", IF(INDEX(Sources!$B$19:$B$1002, MATCH(C420, Sources!$C$19:$C$1002, 0))="Unused", "Source does not exist", IF(ISBLANK(D420), "Missing Post ID", IF(INDEX(Posts!$B$25:$B$1008, MATCH(D420, Posts!$D$25:$D$1008, 0))="Unused", "Post does not exist", "Valid"))))))</f>
        <v>Unused</v>
      </c>
      <c r="C420" s="357"/>
      <c r="D420" s="358"/>
    </row>
    <row r="421" ht="15.75" customHeight="1">
      <c r="B421" s="356" t="str">
        <f t="array" ref="B421">IF(OR(NOT($X$3="Pre-Defined"), AND(D414 &lt;&gt; "Yes", ROW(B421) - ROW($B$10) &gt;= General!$D$7)), "Unused", IF(CONCATENATE(C421:D421)="", "Required", IF(ISBLANK(C421), "Missing Source ID", IF(INDEX(Sources!$B$19:$B$1002, MATCH(C421, Sources!$C$19:$C$1002, 0))="Unused", "Source does not exist", IF(ISBLANK(D421), "Missing Post ID", IF(INDEX(Posts!$B$25:$B$1008, MATCH(D421, Posts!$D$25:$D$1008, 0))="Unused", "Post does not exist", "Valid"))))))</f>
        <v>Unused</v>
      </c>
      <c r="C421" s="359"/>
      <c r="D421" s="360"/>
    </row>
    <row r="422" ht="15.75" customHeight="1">
      <c r="B422" s="356" t="str">
        <f t="array" ref="B422">IF(OR(NOT($X$3="Pre-Defined"), AND(D415 &lt;&gt; "Yes", ROW(B422) - ROW($B$10) &gt;= General!$D$7)), "Unused", IF(CONCATENATE(C422:D422)="", "Required", IF(ISBLANK(C422), "Missing Source ID", IF(INDEX(Sources!$B$19:$B$1002, MATCH(C422, Sources!$C$19:$C$1002, 0))="Unused", "Source does not exist", IF(ISBLANK(D422), "Missing Post ID", IF(INDEX(Posts!$B$25:$B$1008, MATCH(D422, Posts!$D$25:$D$1008, 0))="Unused", "Post does not exist", "Valid"))))))</f>
        <v>Unused</v>
      </c>
      <c r="C422" s="357"/>
      <c r="D422" s="358"/>
    </row>
    <row r="423" ht="15.75" customHeight="1">
      <c r="B423" s="356" t="str">
        <f t="array" ref="B423">IF(OR(NOT($X$3="Pre-Defined"), AND(D416 &lt;&gt; "Yes", ROW(B423) - ROW($B$10) &gt;= General!$D$7)), "Unused", IF(CONCATENATE(C423:D423)="", "Required", IF(ISBLANK(C423), "Missing Source ID", IF(INDEX(Sources!$B$19:$B$1002, MATCH(C423, Sources!$C$19:$C$1002, 0))="Unused", "Source does not exist", IF(ISBLANK(D423), "Missing Post ID", IF(INDEX(Posts!$B$25:$B$1008, MATCH(D423, Posts!$D$25:$D$1008, 0))="Unused", "Post does not exist", "Valid"))))))</f>
        <v>Unused</v>
      </c>
      <c r="C423" s="359"/>
      <c r="D423" s="360"/>
    </row>
    <row r="424" ht="15.75" customHeight="1">
      <c r="B424" s="356" t="str">
        <f t="array" ref="B424">IF(OR(NOT($X$3="Pre-Defined"), AND(D417 &lt;&gt; "Yes", ROW(B424) - ROW($B$10) &gt;= General!$D$7)), "Unused", IF(CONCATENATE(C424:D424)="", "Required", IF(ISBLANK(C424), "Missing Source ID", IF(INDEX(Sources!$B$19:$B$1002, MATCH(C424, Sources!$C$19:$C$1002, 0))="Unused", "Source does not exist", IF(ISBLANK(D424), "Missing Post ID", IF(INDEX(Posts!$B$25:$B$1008, MATCH(D424, Posts!$D$25:$D$1008, 0))="Unused", "Post does not exist", "Valid"))))))</f>
        <v>Unused</v>
      </c>
      <c r="C424" s="357"/>
      <c r="D424" s="358"/>
    </row>
    <row r="425" ht="15.75" customHeight="1">
      <c r="B425" s="356" t="str">
        <f t="array" ref="B425">IF(OR(NOT($X$3="Pre-Defined"), AND(D418 &lt;&gt; "Yes", ROW(B425) - ROW($B$10) &gt;= General!$D$7)), "Unused", IF(CONCATENATE(C425:D425)="", "Required", IF(ISBLANK(C425), "Missing Source ID", IF(INDEX(Sources!$B$19:$B$1002, MATCH(C425, Sources!$C$19:$C$1002, 0))="Unused", "Source does not exist", IF(ISBLANK(D425), "Missing Post ID", IF(INDEX(Posts!$B$25:$B$1008, MATCH(D425, Posts!$D$25:$D$1008, 0))="Unused", "Post does not exist", "Valid"))))))</f>
        <v>Unused</v>
      </c>
      <c r="C425" s="359"/>
      <c r="D425" s="360"/>
    </row>
    <row r="426" ht="15.75" customHeight="1">
      <c r="B426" s="356" t="str">
        <f t="array" ref="B426">IF(OR(NOT($X$3="Pre-Defined"), AND(D419 &lt;&gt; "Yes", ROW(B426) - ROW($B$10) &gt;= General!$D$7)), "Unused", IF(CONCATENATE(C426:D426)="", "Required", IF(ISBLANK(C426), "Missing Source ID", IF(INDEX(Sources!$B$19:$B$1002, MATCH(C426, Sources!$C$19:$C$1002, 0))="Unused", "Source does not exist", IF(ISBLANK(D426), "Missing Post ID", IF(INDEX(Posts!$B$25:$B$1008, MATCH(D426, Posts!$D$25:$D$1008, 0))="Unused", "Post does not exist", "Valid"))))))</f>
        <v>Unused</v>
      </c>
      <c r="C426" s="357"/>
      <c r="D426" s="358"/>
    </row>
    <row r="427" ht="15.75" customHeight="1">
      <c r="B427" s="356" t="str">
        <f t="array" ref="B427">IF(OR(NOT($X$3="Pre-Defined"), AND(D420 &lt;&gt; "Yes", ROW(B427) - ROW($B$10) &gt;= General!$D$7)), "Unused", IF(CONCATENATE(C427:D427)="", "Required", IF(ISBLANK(C427), "Missing Source ID", IF(INDEX(Sources!$B$19:$B$1002, MATCH(C427, Sources!$C$19:$C$1002, 0))="Unused", "Source does not exist", IF(ISBLANK(D427), "Missing Post ID", IF(INDEX(Posts!$B$25:$B$1008, MATCH(D427, Posts!$D$25:$D$1008, 0))="Unused", "Post does not exist", "Valid"))))))</f>
        <v>Unused</v>
      </c>
      <c r="C427" s="359"/>
      <c r="D427" s="360"/>
    </row>
    <row r="428" ht="15.75" customHeight="1">
      <c r="B428" s="356" t="str">
        <f t="array" ref="B428">IF(OR(NOT($X$3="Pre-Defined"), AND(D421 &lt;&gt; "Yes", ROW(B428) - ROW($B$10) &gt;= General!$D$7)), "Unused", IF(CONCATENATE(C428:D428)="", "Required", IF(ISBLANK(C428), "Missing Source ID", IF(INDEX(Sources!$B$19:$B$1002, MATCH(C428, Sources!$C$19:$C$1002, 0))="Unused", "Source does not exist", IF(ISBLANK(D428), "Missing Post ID", IF(INDEX(Posts!$B$25:$B$1008, MATCH(D428, Posts!$D$25:$D$1008, 0))="Unused", "Post does not exist", "Valid"))))))</f>
        <v>Unused</v>
      </c>
      <c r="C428" s="357"/>
      <c r="D428" s="358"/>
    </row>
    <row r="429" ht="15.75" customHeight="1">
      <c r="B429" s="356" t="str">
        <f t="array" ref="B429">IF(OR(NOT($X$3="Pre-Defined"), AND(D422 &lt;&gt; "Yes", ROW(B429) - ROW($B$10) &gt;= General!$D$7)), "Unused", IF(CONCATENATE(C429:D429)="", "Required", IF(ISBLANK(C429), "Missing Source ID", IF(INDEX(Sources!$B$19:$B$1002, MATCH(C429, Sources!$C$19:$C$1002, 0))="Unused", "Source does not exist", IF(ISBLANK(D429), "Missing Post ID", IF(INDEX(Posts!$B$25:$B$1008, MATCH(D429, Posts!$D$25:$D$1008, 0))="Unused", "Post does not exist", "Valid"))))))</f>
        <v>Unused</v>
      </c>
      <c r="C429" s="359"/>
      <c r="D429" s="360"/>
    </row>
    <row r="430" ht="15.75" customHeight="1">
      <c r="B430" s="356" t="str">
        <f t="array" ref="B430">IF(OR(NOT($X$3="Pre-Defined"), AND(D423 &lt;&gt; "Yes", ROW(B430) - ROW($B$10) &gt;= General!$D$7)), "Unused", IF(CONCATENATE(C430:D430)="", "Required", IF(ISBLANK(C430), "Missing Source ID", IF(INDEX(Sources!$B$19:$B$1002, MATCH(C430, Sources!$C$19:$C$1002, 0))="Unused", "Source does not exist", IF(ISBLANK(D430), "Missing Post ID", IF(INDEX(Posts!$B$25:$B$1008, MATCH(D430, Posts!$D$25:$D$1008, 0))="Unused", "Post does not exist", "Valid"))))))</f>
        <v>Unused</v>
      </c>
      <c r="C430" s="357"/>
      <c r="D430" s="358"/>
    </row>
    <row r="431" ht="15.75" customHeight="1">
      <c r="B431" s="356" t="str">
        <f t="array" ref="B431">IF(OR(NOT($X$3="Pre-Defined"), AND(D424 &lt;&gt; "Yes", ROW(B431) - ROW($B$10) &gt;= General!$D$7)), "Unused", IF(CONCATENATE(C431:D431)="", "Required", IF(ISBLANK(C431), "Missing Source ID", IF(INDEX(Sources!$B$19:$B$1002, MATCH(C431, Sources!$C$19:$C$1002, 0))="Unused", "Source does not exist", IF(ISBLANK(D431), "Missing Post ID", IF(INDEX(Posts!$B$25:$B$1008, MATCH(D431, Posts!$D$25:$D$1008, 0))="Unused", "Post does not exist", "Valid"))))))</f>
        <v>Unused</v>
      </c>
      <c r="C431" s="359"/>
      <c r="D431" s="360"/>
    </row>
    <row r="432" ht="15.75" customHeight="1">
      <c r="B432" s="356" t="str">
        <f t="array" ref="B432">IF(OR(NOT($X$3="Pre-Defined"), AND(D425 &lt;&gt; "Yes", ROW(B432) - ROW($B$10) &gt;= General!$D$7)), "Unused", IF(CONCATENATE(C432:D432)="", "Required", IF(ISBLANK(C432), "Missing Source ID", IF(INDEX(Sources!$B$19:$B$1002, MATCH(C432, Sources!$C$19:$C$1002, 0))="Unused", "Source does not exist", IF(ISBLANK(D432), "Missing Post ID", IF(INDEX(Posts!$B$25:$B$1008, MATCH(D432, Posts!$D$25:$D$1008, 0))="Unused", "Post does not exist", "Valid"))))))</f>
        <v>Unused</v>
      </c>
      <c r="C432" s="357"/>
      <c r="D432" s="358"/>
    </row>
    <row r="433" ht="15.75" customHeight="1">
      <c r="B433" s="356" t="str">
        <f t="array" ref="B433">IF(OR(NOT($X$3="Pre-Defined"), AND(D426 &lt;&gt; "Yes", ROW(B433) - ROW($B$10) &gt;= General!$D$7)), "Unused", IF(CONCATENATE(C433:D433)="", "Required", IF(ISBLANK(C433), "Missing Source ID", IF(INDEX(Sources!$B$19:$B$1002, MATCH(C433, Sources!$C$19:$C$1002, 0))="Unused", "Source does not exist", IF(ISBLANK(D433), "Missing Post ID", IF(INDEX(Posts!$B$25:$B$1008, MATCH(D433, Posts!$D$25:$D$1008, 0))="Unused", "Post does not exist", "Valid"))))))</f>
        <v>Unused</v>
      </c>
      <c r="C433" s="359"/>
      <c r="D433" s="360"/>
    </row>
    <row r="434" ht="15.75" customHeight="1">
      <c r="B434" s="356" t="str">
        <f t="array" ref="B434">IF(OR(NOT($X$3="Pre-Defined"), AND(D427 &lt;&gt; "Yes", ROW(B434) - ROW($B$10) &gt;= General!$D$7)), "Unused", IF(CONCATENATE(C434:D434)="", "Required", IF(ISBLANK(C434), "Missing Source ID", IF(INDEX(Sources!$B$19:$B$1002, MATCH(C434, Sources!$C$19:$C$1002, 0))="Unused", "Source does not exist", IF(ISBLANK(D434), "Missing Post ID", IF(INDEX(Posts!$B$25:$B$1008, MATCH(D434, Posts!$D$25:$D$1008, 0))="Unused", "Post does not exist", "Valid"))))))</f>
        <v>Unused</v>
      </c>
      <c r="C434" s="357"/>
      <c r="D434" s="358"/>
    </row>
    <row r="435" ht="15.75" customHeight="1">
      <c r="B435" s="356" t="str">
        <f t="array" ref="B435">IF(OR(NOT($X$3="Pre-Defined"), AND(D428 &lt;&gt; "Yes", ROW(B435) - ROW($B$10) &gt;= General!$D$7)), "Unused", IF(CONCATENATE(C435:D435)="", "Required", IF(ISBLANK(C435), "Missing Source ID", IF(INDEX(Sources!$B$19:$B$1002, MATCH(C435, Sources!$C$19:$C$1002, 0))="Unused", "Source does not exist", IF(ISBLANK(D435), "Missing Post ID", IF(INDEX(Posts!$B$25:$B$1008, MATCH(D435, Posts!$D$25:$D$1008, 0))="Unused", "Post does not exist", "Valid"))))))</f>
        <v>Unused</v>
      </c>
      <c r="C435" s="359"/>
      <c r="D435" s="360"/>
    </row>
    <row r="436" ht="15.75" customHeight="1">
      <c r="B436" s="356" t="str">
        <f t="array" ref="B436">IF(OR(NOT($X$3="Pre-Defined"), AND(D429 &lt;&gt; "Yes", ROW(B436) - ROW($B$10) &gt;= General!$D$7)), "Unused", IF(CONCATENATE(C436:D436)="", "Required", IF(ISBLANK(C436), "Missing Source ID", IF(INDEX(Sources!$B$19:$B$1002, MATCH(C436, Sources!$C$19:$C$1002, 0))="Unused", "Source does not exist", IF(ISBLANK(D436), "Missing Post ID", IF(INDEX(Posts!$B$25:$B$1008, MATCH(D436, Posts!$D$25:$D$1008, 0))="Unused", "Post does not exist", "Valid"))))))</f>
        <v>Unused</v>
      </c>
      <c r="C436" s="357"/>
      <c r="D436" s="358"/>
    </row>
    <row r="437" ht="15.75" customHeight="1">
      <c r="B437" s="356" t="str">
        <f t="array" ref="B437">IF(OR(NOT($X$3="Pre-Defined"), AND(D430 &lt;&gt; "Yes", ROW(B437) - ROW($B$10) &gt;= General!$D$7)), "Unused", IF(CONCATENATE(C437:D437)="", "Required", IF(ISBLANK(C437), "Missing Source ID", IF(INDEX(Sources!$B$19:$B$1002, MATCH(C437, Sources!$C$19:$C$1002, 0))="Unused", "Source does not exist", IF(ISBLANK(D437), "Missing Post ID", IF(INDEX(Posts!$B$25:$B$1008, MATCH(D437, Posts!$D$25:$D$1008, 0))="Unused", "Post does not exist", "Valid"))))))</f>
        <v>Unused</v>
      </c>
      <c r="C437" s="359"/>
      <c r="D437" s="360"/>
    </row>
    <row r="438" ht="15.75" customHeight="1">
      <c r="B438" s="356" t="str">
        <f t="array" ref="B438">IF(OR(NOT($X$3="Pre-Defined"), AND(D431 &lt;&gt; "Yes", ROW(B438) - ROW($B$10) &gt;= General!$D$7)), "Unused", IF(CONCATENATE(C438:D438)="", "Required", IF(ISBLANK(C438), "Missing Source ID", IF(INDEX(Sources!$B$19:$B$1002, MATCH(C438, Sources!$C$19:$C$1002, 0))="Unused", "Source does not exist", IF(ISBLANK(D438), "Missing Post ID", IF(INDEX(Posts!$B$25:$B$1008, MATCH(D438, Posts!$D$25:$D$1008, 0))="Unused", "Post does not exist", "Valid"))))))</f>
        <v>Unused</v>
      </c>
      <c r="C438" s="357"/>
      <c r="D438" s="358"/>
    </row>
    <row r="439" ht="15.75" customHeight="1">
      <c r="B439" s="356" t="str">
        <f t="array" ref="B439">IF(OR(NOT($X$3="Pre-Defined"), AND(D432 &lt;&gt; "Yes", ROW(B439) - ROW($B$10) &gt;= General!$D$7)), "Unused", IF(CONCATENATE(C439:D439)="", "Required", IF(ISBLANK(C439), "Missing Source ID", IF(INDEX(Sources!$B$19:$B$1002, MATCH(C439, Sources!$C$19:$C$1002, 0))="Unused", "Source does not exist", IF(ISBLANK(D439), "Missing Post ID", IF(INDEX(Posts!$B$25:$B$1008, MATCH(D439, Posts!$D$25:$D$1008, 0))="Unused", "Post does not exist", "Valid"))))))</f>
        <v>Unused</v>
      </c>
      <c r="C439" s="359"/>
      <c r="D439" s="360"/>
    </row>
    <row r="440" ht="15.75" customHeight="1">
      <c r="B440" s="356" t="str">
        <f t="array" ref="B440">IF(OR(NOT($X$3="Pre-Defined"), AND(D433 &lt;&gt; "Yes", ROW(B440) - ROW($B$10) &gt;= General!$D$7)), "Unused", IF(CONCATENATE(C440:D440)="", "Required", IF(ISBLANK(C440), "Missing Source ID", IF(INDEX(Sources!$B$19:$B$1002, MATCH(C440, Sources!$C$19:$C$1002, 0))="Unused", "Source does not exist", IF(ISBLANK(D440), "Missing Post ID", IF(INDEX(Posts!$B$25:$B$1008, MATCH(D440, Posts!$D$25:$D$1008, 0))="Unused", "Post does not exist", "Valid"))))))</f>
        <v>Unused</v>
      </c>
      <c r="C440" s="357"/>
      <c r="D440" s="358"/>
    </row>
    <row r="441" ht="15.75" customHeight="1">
      <c r="B441" s="356" t="str">
        <f t="array" ref="B441">IF(OR(NOT($X$3="Pre-Defined"), AND(D434 &lt;&gt; "Yes", ROW(B441) - ROW($B$10) &gt;= General!$D$7)), "Unused", IF(CONCATENATE(C441:D441)="", "Required", IF(ISBLANK(C441), "Missing Source ID", IF(INDEX(Sources!$B$19:$B$1002, MATCH(C441, Sources!$C$19:$C$1002, 0))="Unused", "Source does not exist", IF(ISBLANK(D441), "Missing Post ID", IF(INDEX(Posts!$B$25:$B$1008, MATCH(D441, Posts!$D$25:$D$1008, 0))="Unused", "Post does not exist", "Valid"))))))</f>
        <v>Unused</v>
      </c>
      <c r="C441" s="359"/>
      <c r="D441" s="360"/>
    </row>
    <row r="442" ht="15.75" customHeight="1">
      <c r="B442" s="356" t="str">
        <f t="array" ref="B442">IF(OR(NOT($X$3="Pre-Defined"), AND(D435 &lt;&gt; "Yes", ROW(B442) - ROW($B$10) &gt;= General!$D$7)), "Unused", IF(CONCATENATE(C442:D442)="", "Required", IF(ISBLANK(C442), "Missing Source ID", IF(INDEX(Sources!$B$19:$B$1002, MATCH(C442, Sources!$C$19:$C$1002, 0))="Unused", "Source does not exist", IF(ISBLANK(D442), "Missing Post ID", IF(INDEX(Posts!$B$25:$B$1008, MATCH(D442, Posts!$D$25:$D$1008, 0))="Unused", "Post does not exist", "Valid"))))))</f>
        <v>Unused</v>
      </c>
      <c r="C442" s="357"/>
      <c r="D442" s="358"/>
    </row>
    <row r="443" ht="15.75" customHeight="1">
      <c r="B443" s="356" t="str">
        <f t="array" ref="B443">IF(OR(NOT($X$3="Pre-Defined"), AND(D436 &lt;&gt; "Yes", ROW(B443) - ROW($B$10) &gt;= General!$D$7)), "Unused", IF(CONCATENATE(C443:D443)="", "Required", IF(ISBLANK(C443), "Missing Source ID", IF(INDEX(Sources!$B$19:$B$1002, MATCH(C443, Sources!$C$19:$C$1002, 0))="Unused", "Source does not exist", IF(ISBLANK(D443), "Missing Post ID", IF(INDEX(Posts!$B$25:$B$1008, MATCH(D443, Posts!$D$25:$D$1008, 0))="Unused", "Post does not exist", "Valid"))))))</f>
        <v>Unused</v>
      </c>
      <c r="C443" s="359"/>
      <c r="D443" s="360"/>
    </row>
    <row r="444" ht="15.75" customHeight="1">
      <c r="B444" s="356" t="str">
        <f t="array" ref="B444">IF(OR(NOT($X$3="Pre-Defined"), AND(D437 &lt;&gt; "Yes", ROW(B444) - ROW($B$10) &gt;= General!$D$7)), "Unused", IF(CONCATENATE(C444:D444)="", "Required", IF(ISBLANK(C444), "Missing Source ID", IF(INDEX(Sources!$B$19:$B$1002, MATCH(C444, Sources!$C$19:$C$1002, 0))="Unused", "Source does not exist", IF(ISBLANK(D444), "Missing Post ID", IF(INDEX(Posts!$B$25:$B$1008, MATCH(D444, Posts!$D$25:$D$1008, 0))="Unused", "Post does not exist", "Valid"))))))</f>
        <v>Unused</v>
      </c>
      <c r="C444" s="357"/>
      <c r="D444" s="358"/>
    </row>
    <row r="445" ht="15.75" customHeight="1">
      <c r="B445" s="356" t="str">
        <f t="array" ref="B445">IF(OR(NOT($X$3="Pre-Defined"), AND(D438 &lt;&gt; "Yes", ROW(B445) - ROW($B$10) &gt;= General!$D$7)), "Unused", IF(CONCATENATE(C445:D445)="", "Required", IF(ISBLANK(C445), "Missing Source ID", IF(INDEX(Sources!$B$19:$B$1002, MATCH(C445, Sources!$C$19:$C$1002, 0))="Unused", "Source does not exist", IF(ISBLANK(D445), "Missing Post ID", IF(INDEX(Posts!$B$25:$B$1008, MATCH(D445, Posts!$D$25:$D$1008, 0))="Unused", "Post does not exist", "Valid"))))))</f>
        <v>Unused</v>
      </c>
      <c r="C445" s="359"/>
      <c r="D445" s="360"/>
    </row>
    <row r="446" ht="15.75" customHeight="1">
      <c r="B446" s="356" t="str">
        <f t="array" ref="B446">IF(OR(NOT($X$3="Pre-Defined"), AND(D439 &lt;&gt; "Yes", ROW(B446) - ROW($B$10) &gt;= General!$D$7)), "Unused", IF(CONCATENATE(C446:D446)="", "Required", IF(ISBLANK(C446), "Missing Source ID", IF(INDEX(Sources!$B$19:$B$1002, MATCH(C446, Sources!$C$19:$C$1002, 0))="Unused", "Source does not exist", IF(ISBLANK(D446), "Missing Post ID", IF(INDEX(Posts!$B$25:$B$1008, MATCH(D446, Posts!$D$25:$D$1008, 0))="Unused", "Post does not exist", "Valid"))))))</f>
        <v>Unused</v>
      </c>
      <c r="C446" s="357"/>
      <c r="D446" s="358"/>
    </row>
    <row r="447" ht="15.75" customHeight="1">
      <c r="B447" s="356" t="str">
        <f t="array" ref="B447">IF(OR(NOT($X$3="Pre-Defined"), AND(D440 &lt;&gt; "Yes", ROW(B447) - ROW($B$10) &gt;= General!$D$7)), "Unused", IF(CONCATENATE(C447:D447)="", "Required", IF(ISBLANK(C447), "Missing Source ID", IF(INDEX(Sources!$B$19:$B$1002, MATCH(C447, Sources!$C$19:$C$1002, 0))="Unused", "Source does not exist", IF(ISBLANK(D447), "Missing Post ID", IF(INDEX(Posts!$B$25:$B$1008, MATCH(D447, Posts!$D$25:$D$1008, 0))="Unused", "Post does not exist", "Valid"))))))</f>
        <v>Unused</v>
      </c>
      <c r="C447" s="359"/>
      <c r="D447" s="360"/>
    </row>
    <row r="448" ht="15.75" customHeight="1">
      <c r="B448" s="356" t="str">
        <f t="array" ref="B448">IF(OR(NOT($X$3="Pre-Defined"), AND(D441 &lt;&gt; "Yes", ROW(B448) - ROW($B$10) &gt;= General!$D$7)), "Unused", IF(CONCATENATE(C448:D448)="", "Required", IF(ISBLANK(C448), "Missing Source ID", IF(INDEX(Sources!$B$19:$B$1002, MATCH(C448, Sources!$C$19:$C$1002, 0))="Unused", "Source does not exist", IF(ISBLANK(D448), "Missing Post ID", IF(INDEX(Posts!$B$25:$B$1008, MATCH(D448, Posts!$D$25:$D$1008, 0))="Unused", "Post does not exist", "Valid"))))))</f>
        <v>Unused</v>
      </c>
      <c r="C448" s="357"/>
      <c r="D448" s="358"/>
    </row>
    <row r="449" ht="15.75" customHeight="1">
      <c r="B449" s="356" t="str">
        <f t="array" ref="B449">IF(OR(NOT($X$3="Pre-Defined"), AND(D442 &lt;&gt; "Yes", ROW(B449) - ROW($B$10) &gt;= General!$D$7)), "Unused", IF(CONCATENATE(C449:D449)="", "Required", IF(ISBLANK(C449), "Missing Source ID", IF(INDEX(Sources!$B$19:$B$1002, MATCH(C449, Sources!$C$19:$C$1002, 0))="Unused", "Source does not exist", IF(ISBLANK(D449), "Missing Post ID", IF(INDEX(Posts!$B$25:$B$1008, MATCH(D449, Posts!$D$25:$D$1008, 0))="Unused", "Post does not exist", "Valid"))))))</f>
        <v>Unused</v>
      </c>
      <c r="C449" s="359"/>
      <c r="D449" s="360"/>
    </row>
    <row r="450" ht="15.75" customHeight="1">
      <c r="B450" s="356" t="str">
        <f t="array" ref="B450">IF(OR(NOT($X$3="Pre-Defined"), AND(D443 &lt;&gt; "Yes", ROW(B450) - ROW($B$10) &gt;= General!$D$7)), "Unused", IF(CONCATENATE(C450:D450)="", "Required", IF(ISBLANK(C450), "Missing Source ID", IF(INDEX(Sources!$B$19:$B$1002, MATCH(C450, Sources!$C$19:$C$1002, 0))="Unused", "Source does not exist", IF(ISBLANK(D450), "Missing Post ID", IF(INDEX(Posts!$B$25:$B$1008, MATCH(D450, Posts!$D$25:$D$1008, 0))="Unused", "Post does not exist", "Valid"))))))</f>
        <v>Unused</v>
      </c>
      <c r="C450" s="357"/>
      <c r="D450" s="358"/>
    </row>
    <row r="451" ht="15.75" customHeight="1">
      <c r="B451" s="356" t="str">
        <f t="array" ref="B451">IF(OR(NOT($X$3="Pre-Defined"), AND(D444 &lt;&gt; "Yes", ROW(B451) - ROW($B$10) &gt;= General!$D$7)), "Unused", IF(CONCATENATE(C451:D451)="", "Required", IF(ISBLANK(C451), "Missing Source ID", IF(INDEX(Sources!$B$19:$B$1002, MATCH(C451, Sources!$C$19:$C$1002, 0))="Unused", "Source does not exist", IF(ISBLANK(D451), "Missing Post ID", IF(INDEX(Posts!$B$25:$B$1008, MATCH(D451, Posts!$D$25:$D$1008, 0))="Unused", "Post does not exist", "Valid"))))))</f>
        <v>Unused</v>
      </c>
      <c r="C451" s="359"/>
      <c r="D451" s="360"/>
    </row>
    <row r="452" ht="15.75" customHeight="1">
      <c r="B452" s="356" t="str">
        <f t="array" ref="B452">IF(OR(NOT($X$3="Pre-Defined"), AND(D445 &lt;&gt; "Yes", ROW(B452) - ROW($B$10) &gt;= General!$D$7)), "Unused", IF(CONCATENATE(C452:D452)="", "Required", IF(ISBLANK(C452), "Missing Source ID", IF(INDEX(Sources!$B$19:$B$1002, MATCH(C452, Sources!$C$19:$C$1002, 0))="Unused", "Source does not exist", IF(ISBLANK(D452), "Missing Post ID", IF(INDEX(Posts!$B$25:$B$1008, MATCH(D452, Posts!$D$25:$D$1008, 0))="Unused", "Post does not exist", "Valid"))))))</f>
        <v>Unused</v>
      </c>
      <c r="C452" s="357"/>
      <c r="D452" s="358"/>
    </row>
    <row r="453" ht="15.75" customHeight="1">
      <c r="B453" s="356" t="str">
        <f t="array" ref="B453">IF(OR(NOT($X$3="Pre-Defined"), AND(D446 &lt;&gt; "Yes", ROW(B453) - ROW($B$10) &gt;= General!$D$7)), "Unused", IF(CONCATENATE(C453:D453)="", "Required", IF(ISBLANK(C453), "Missing Source ID", IF(INDEX(Sources!$B$19:$B$1002, MATCH(C453, Sources!$C$19:$C$1002, 0))="Unused", "Source does not exist", IF(ISBLANK(D453), "Missing Post ID", IF(INDEX(Posts!$B$25:$B$1008, MATCH(D453, Posts!$D$25:$D$1008, 0))="Unused", "Post does not exist", "Valid"))))))</f>
        <v>Unused</v>
      </c>
      <c r="C453" s="359"/>
      <c r="D453" s="360"/>
    </row>
    <row r="454" ht="15.75" customHeight="1">
      <c r="B454" s="356" t="str">
        <f t="array" ref="B454">IF(OR(NOT($X$3="Pre-Defined"), AND(D447 &lt;&gt; "Yes", ROW(B454) - ROW($B$10) &gt;= General!$D$7)), "Unused", IF(CONCATENATE(C454:D454)="", "Required", IF(ISBLANK(C454), "Missing Source ID", IF(INDEX(Sources!$B$19:$B$1002, MATCH(C454, Sources!$C$19:$C$1002, 0))="Unused", "Source does not exist", IF(ISBLANK(D454), "Missing Post ID", IF(INDEX(Posts!$B$25:$B$1008, MATCH(D454, Posts!$D$25:$D$1008, 0))="Unused", "Post does not exist", "Valid"))))))</f>
        <v>Unused</v>
      </c>
      <c r="C454" s="357"/>
      <c r="D454" s="358"/>
    </row>
    <row r="455" ht="15.75" customHeight="1">
      <c r="B455" s="356" t="str">
        <f t="array" ref="B455">IF(OR(NOT($X$3="Pre-Defined"), AND(D448 &lt;&gt; "Yes", ROW(B455) - ROW($B$10) &gt;= General!$D$7)), "Unused", IF(CONCATENATE(C455:D455)="", "Required", IF(ISBLANK(C455), "Missing Source ID", IF(INDEX(Sources!$B$19:$B$1002, MATCH(C455, Sources!$C$19:$C$1002, 0))="Unused", "Source does not exist", IF(ISBLANK(D455), "Missing Post ID", IF(INDEX(Posts!$B$25:$B$1008, MATCH(D455, Posts!$D$25:$D$1008, 0))="Unused", "Post does not exist", "Valid"))))))</f>
        <v>Unused</v>
      </c>
      <c r="C455" s="359"/>
      <c r="D455" s="360"/>
    </row>
    <row r="456" ht="15.75" customHeight="1">
      <c r="B456" s="356" t="str">
        <f t="array" ref="B456">IF(OR(NOT($X$3="Pre-Defined"), AND(D449 &lt;&gt; "Yes", ROW(B456) - ROW($B$10) &gt;= General!$D$7)), "Unused", IF(CONCATENATE(C456:D456)="", "Required", IF(ISBLANK(C456), "Missing Source ID", IF(INDEX(Sources!$B$19:$B$1002, MATCH(C456, Sources!$C$19:$C$1002, 0))="Unused", "Source does not exist", IF(ISBLANK(D456), "Missing Post ID", IF(INDEX(Posts!$B$25:$B$1008, MATCH(D456, Posts!$D$25:$D$1008, 0))="Unused", "Post does not exist", "Valid"))))))</f>
        <v>Unused</v>
      </c>
      <c r="C456" s="357"/>
      <c r="D456" s="358"/>
    </row>
    <row r="457" ht="15.75" customHeight="1">
      <c r="B457" s="356" t="str">
        <f t="array" ref="B457">IF(OR(NOT($X$3="Pre-Defined"), AND(D450 &lt;&gt; "Yes", ROW(B457) - ROW($B$10) &gt;= General!$D$7)), "Unused", IF(CONCATENATE(C457:D457)="", "Required", IF(ISBLANK(C457), "Missing Source ID", IF(INDEX(Sources!$B$19:$B$1002, MATCH(C457, Sources!$C$19:$C$1002, 0))="Unused", "Source does not exist", IF(ISBLANK(D457), "Missing Post ID", IF(INDEX(Posts!$B$25:$B$1008, MATCH(D457, Posts!$D$25:$D$1008, 0))="Unused", "Post does not exist", "Valid"))))))</f>
        <v>Unused</v>
      </c>
      <c r="C457" s="359"/>
      <c r="D457" s="360"/>
    </row>
    <row r="458" ht="15.75" customHeight="1">
      <c r="B458" s="356" t="str">
        <f t="array" ref="B458">IF(OR(NOT($X$3="Pre-Defined"), AND(D451 &lt;&gt; "Yes", ROW(B458) - ROW($B$10) &gt;= General!$D$7)), "Unused", IF(CONCATENATE(C458:D458)="", "Required", IF(ISBLANK(C458), "Missing Source ID", IF(INDEX(Sources!$B$19:$B$1002, MATCH(C458, Sources!$C$19:$C$1002, 0))="Unused", "Source does not exist", IF(ISBLANK(D458), "Missing Post ID", IF(INDEX(Posts!$B$25:$B$1008, MATCH(D458, Posts!$D$25:$D$1008, 0))="Unused", "Post does not exist", "Valid"))))))</f>
        <v>Unused</v>
      </c>
      <c r="C458" s="357"/>
      <c r="D458" s="358"/>
    </row>
    <row r="459" ht="15.75" customHeight="1">
      <c r="B459" s="356" t="str">
        <f t="array" ref="B459">IF(OR(NOT($X$3="Pre-Defined"), AND(D452 &lt;&gt; "Yes", ROW(B459) - ROW($B$10) &gt;= General!$D$7)), "Unused", IF(CONCATENATE(C459:D459)="", "Required", IF(ISBLANK(C459), "Missing Source ID", IF(INDEX(Sources!$B$19:$B$1002, MATCH(C459, Sources!$C$19:$C$1002, 0))="Unused", "Source does not exist", IF(ISBLANK(D459), "Missing Post ID", IF(INDEX(Posts!$B$25:$B$1008, MATCH(D459, Posts!$D$25:$D$1008, 0))="Unused", "Post does not exist", "Valid"))))))</f>
        <v>Unused</v>
      </c>
      <c r="C459" s="359"/>
      <c r="D459" s="360"/>
    </row>
    <row r="460" ht="15.75" customHeight="1">
      <c r="B460" s="356" t="str">
        <f t="array" ref="B460">IF(OR(NOT($X$3="Pre-Defined"), AND(D453 &lt;&gt; "Yes", ROW(B460) - ROW($B$10) &gt;= General!$D$7)), "Unused", IF(CONCATENATE(C460:D460)="", "Required", IF(ISBLANK(C460), "Missing Source ID", IF(INDEX(Sources!$B$19:$B$1002, MATCH(C460, Sources!$C$19:$C$1002, 0))="Unused", "Source does not exist", IF(ISBLANK(D460), "Missing Post ID", IF(INDEX(Posts!$B$25:$B$1008, MATCH(D460, Posts!$D$25:$D$1008, 0))="Unused", "Post does not exist", "Valid"))))))</f>
        <v>Unused</v>
      </c>
      <c r="C460" s="357"/>
      <c r="D460" s="358"/>
    </row>
    <row r="461" ht="15.75" customHeight="1">
      <c r="B461" s="356" t="str">
        <f t="array" ref="B461">IF(OR(NOT($X$3="Pre-Defined"), AND(D454 &lt;&gt; "Yes", ROW(B461) - ROW($B$10) &gt;= General!$D$7)), "Unused", IF(CONCATENATE(C461:D461)="", "Required", IF(ISBLANK(C461), "Missing Source ID", IF(INDEX(Sources!$B$19:$B$1002, MATCH(C461, Sources!$C$19:$C$1002, 0))="Unused", "Source does not exist", IF(ISBLANK(D461), "Missing Post ID", IF(INDEX(Posts!$B$25:$B$1008, MATCH(D461, Posts!$D$25:$D$1008, 0))="Unused", "Post does not exist", "Valid"))))))</f>
        <v>Unused</v>
      </c>
      <c r="C461" s="359"/>
      <c r="D461" s="360"/>
    </row>
    <row r="462" ht="15.75" customHeight="1">
      <c r="B462" s="356" t="str">
        <f t="array" ref="B462">IF(OR(NOT($X$3="Pre-Defined"), AND(D455 &lt;&gt; "Yes", ROW(B462) - ROW($B$10) &gt;= General!$D$7)), "Unused", IF(CONCATENATE(C462:D462)="", "Required", IF(ISBLANK(C462), "Missing Source ID", IF(INDEX(Sources!$B$19:$B$1002, MATCH(C462, Sources!$C$19:$C$1002, 0))="Unused", "Source does not exist", IF(ISBLANK(D462), "Missing Post ID", IF(INDEX(Posts!$B$25:$B$1008, MATCH(D462, Posts!$D$25:$D$1008, 0))="Unused", "Post does not exist", "Valid"))))))</f>
        <v>Unused</v>
      </c>
      <c r="C462" s="357"/>
      <c r="D462" s="358"/>
    </row>
    <row r="463" ht="15.75" customHeight="1">
      <c r="B463" s="356" t="str">
        <f t="array" ref="B463">IF(OR(NOT($X$3="Pre-Defined"), AND(D456 &lt;&gt; "Yes", ROW(B463) - ROW($B$10) &gt;= General!$D$7)), "Unused", IF(CONCATENATE(C463:D463)="", "Required", IF(ISBLANK(C463), "Missing Source ID", IF(INDEX(Sources!$B$19:$B$1002, MATCH(C463, Sources!$C$19:$C$1002, 0))="Unused", "Source does not exist", IF(ISBLANK(D463), "Missing Post ID", IF(INDEX(Posts!$B$25:$B$1008, MATCH(D463, Posts!$D$25:$D$1008, 0))="Unused", "Post does not exist", "Valid"))))))</f>
        <v>Unused</v>
      </c>
      <c r="C463" s="359"/>
      <c r="D463" s="360"/>
    </row>
    <row r="464" ht="15.75" customHeight="1">
      <c r="B464" s="356" t="str">
        <f t="array" ref="B464">IF(OR(NOT($X$3="Pre-Defined"), AND(D457 &lt;&gt; "Yes", ROW(B464) - ROW($B$10) &gt;= General!$D$7)), "Unused", IF(CONCATENATE(C464:D464)="", "Required", IF(ISBLANK(C464), "Missing Source ID", IF(INDEX(Sources!$B$19:$B$1002, MATCH(C464, Sources!$C$19:$C$1002, 0))="Unused", "Source does not exist", IF(ISBLANK(D464), "Missing Post ID", IF(INDEX(Posts!$B$25:$B$1008, MATCH(D464, Posts!$D$25:$D$1008, 0))="Unused", "Post does not exist", "Valid"))))))</f>
        <v>Unused</v>
      </c>
      <c r="C464" s="357"/>
      <c r="D464" s="358"/>
    </row>
    <row r="465" ht="15.75" customHeight="1">
      <c r="B465" s="356" t="str">
        <f t="array" ref="B465">IF(OR(NOT($X$3="Pre-Defined"), AND(D458 &lt;&gt; "Yes", ROW(B465) - ROW($B$10) &gt;= General!$D$7)), "Unused", IF(CONCATENATE(C465:D465)="", "Required", IF(ISBLANK(C465), "Missing Source ID", IF(INDEX(Sources!$B$19:$B$1002, MATCH(C465, Sources!$C$19:$C$1002, 0))="Unused", "Source does not exist", IF(ISBLANK(D465), "Missing Post ID", IF(INDEX(Posts!$B$25:$B$1008, MATCH(D465, Posts!$D$25:$D$1008, 0))="Unused", "Post does not exist", "Valid"))))))</f>
        <v>Unused</v>
      </c>
      <c r="C465" s="359"/>
      <c r="D465" s="360"/>
    </row>
    <row r="466" ht="15.75" customHeight="1">
      <c r="B466" s="356" t="str">
        <f t="array" ref="B466">IF(OR(NOT($X$3="Pre-Defined"), AND(D459 &lt;&gt; "Yes", ROW(B466) - ROW($B$10) &gt;= General!$D$7)), "Unused", IF(CONCATENATE(C466:D466)="", "Required", IF(ISBLANK(C466), "Missing Source ID", IF(INDEX(Sources!$B$19:$B$1002, MATCH(C466, Sources!$C$19:$C$1002, 0))="Unused", "Source does not exist", IF(ISBLANK(D466), "Missing Post ID", IF(INDEX(Posts!$B$25:$B$1008, MATCH(D466, Posts!$D$25:$D$1008, 0))="Unused", "Post does not exist", "Valid"))))))</f>
        <v>Unused</v>
      </c>
      <c r="C466" s="357"/>
      <c r="D466" s="358"/>
    </row>
    <row r="467" ht="15.75" customHeight="1">
      <c r="B467" s="356" t="str">
        <f t="array" ref="B467">IF(OR(NOT($X$3="Pre-Defined"), AND(D460 &lt;&gt; "Yes", ROW(B467) - ROW($B$10) &gt;= General!$D$7)), "Unused", IF(CONCATENATE(C467:D467)="", "Required", IF(ISBLANK(C467), "Missing Source ID", IF(INDEX(Sources!$B$19:$B$1002, MATCH(C467, Sources!$C$19:$C$1002, 0))="Unused", "Source does not exist", IF(ISBLANK(D467), "Missing Post ID", IF(INDEX(Posts!$B$25:$B$1008, MATCH(D467, Posts!$D$25:$D$1008, 0))="Unused", "Post does not exist", "Valid"))))))</f>
        <v>Unused</v>
      </c>
      <c r="C467" s="359"/>
      <c r="D467" s="360"/>
    </row>
    <row r="468" ht="15.75" customHeight="1">
      <c r="B468" s="356" t="str">
        <f t="array" ref="B468">IF(OR(NOT($X$3="Pre-Defined"), AND(D461 &lt;&gt; "Yes", ROW(B468) - ROW($B$10) &gt;= General!$D$7)), "Unused", IF(CONCATENATE(C468:D468)="", "Required", IF(ISBLANK(C468), "Missing Source ID", IF(INDEX(Sources!$B$19:$B$1002, MATCH(C468, Sources!$C$19:$C$1002, 0))="Unused", "Source does not exist", IF(ISBLANK(D468), "Missing Post ID", IF(INDEX(Posts!$B$25:$B$1008, MATCH(D468, Posts!$D$25:$D$1008, 0))="Unused", "Post does not exist", "Valid"))))))</f>
        <v>Unused</v>
      </c>
      <c r="C468" s="357"/>
      <c r="D468" s="358"/>
    </row>
    <row r="469" ht="15.75" customHeight="1">
      <c r="B469" s="356" t="str">
        <f t="array" ref="B469">IF(OR(NOT($X$3="Pre-Defined"), AND(D462 &lt;&gt; "Yes", ROW(B469) - ROW($B$10) &gt;= General!$D$7)), "Unused", IF(CONCATENATE(C469:D469)="", "Required", IF(ISBLANK(C469), "Missing Source ID", IF(INDEX(Sources!$B$19:$B$1002, MATCH(C469, Sources!$C$19:$C$1002, 0))="Unused", "Source does not exist", IF(ISBLANK(D469), "Missing Post ID", IF(INDEX(Posts!$B$25:$B$1008, MATCH(D469, Posts!$D$25:$D$1008, 0))="Unused", "Post does not exist", "Valid"))))))</f>
        <v>Unused</v>
      </c>
      <c r="C469" s="359"/>
      <c r="D469" s="360"/>
    </row>
    <row r="470" ht="15.75" customHeight="1">
      <c r="B470" s="356" t="str">
        <f t="array" ref="B470">IF(OR(NOT($X$3="Pre-Defined"), AND(D463 &lt;&gt; "Yes", ROW(B470) - ROW($B$10) &gt;= General!$D$7)), "Unused", IF(CONCATENATE(C470:D470)="", "Required", IF(ISBLANK(C470), "Missing Source ID", IF(INDEX(Sources!$B$19:$B$1002, MATCH(C470, Sources!$C$19:$C$1002, 0))="Unused", "Source does not exist", IF(ISBLANK(D470), "Missing Post ID", IF(INDEX(Posts!$B$25:$B$1008, MATCH(D470, Posts!$D$25:$D$1008, 0))="Unused", "Post does not exist", "Valid"))))))</f>
        <v>Unused</v>
      </c>
      <c r="C470" s="357"/>
      <c r="D470" s="358"/>
    </row>
    <row r="471" ht="15.75" customHeight="1">
      <c r="B471" s="356" t="str">
        <f t="array" ref="B471">IF(OR(NOT($X$3="Pre-Defined"), AND(D464 &lt;&gt; "Yes", ROW(B471) - ROW($B$10) &gt;= General!$D$7)), "Unused", IF(CONCATENATE(C471:D471)="", "Required", IF(ISBLANK(C471), "Missing Source ID", IF(INDEX(Sources!$B$19:$B$1002, MATCH(C471, Sources!$C$19:$C$1002, 0))="Unused", "Source does not exist", IF(ISBLANK(D471), "Missing Post ID", IF(INDEX(Posts!$B$25:$B$1008, MATCH(D471, Posts!$D$25:$D$1008, 0))="Unused", "Post does not exist", "Valid"))))))</f>
        <v>Unused</v>
      </c>
      <c r="C471" s="359"/>
      <c r="D471" s="360"/>
    </row>
    <row r="472" ht="15.75" customHeight="1">
      <c r="B472" s="356" t="str">
        <f t="array" ref="B472">IF(OR(NOT($X$3="Pre-Defined"), AND(D465 &lt;&gt; "Yes", ROW(B472) - ROW($B$10) &gt;= General!$D$7)), "Unused", IF(CONCATENATE(C472:D472)="", "Required", IF(ISBLANK(C472), "Missing Source ID", IF(INDEX(Sources!$B$19:$B$1002, MATCH(C472, Sources!$C$19:$C$1002, 0))="Unused", "Source does not exist", IF(ISBLANK(D472), "Missing Post ID", IF(INDEX(Posts!$B$25:$B$1008, MATCH(D472, Posts!$D$25:$D$1008, 0))="Unused", "Post does not exist", "Valid"))))))</f>
        <v>Unused</v>
      </c>
      <c r="C472" s="357"/>
      <c r="D472" s="358"/>
    </row>
    <row r="473" ht="15.75" customHeight="1">
      <c r="B473" s="356" t="str">
        <f t="array" ref="B473">IF(OR(NOT($X$3="Pre-Defined"), AND(D466 &lt;&gt; "Yes", ROW(B473) - ROW($B$10) &gt;= General!$D$7)), "Unused", IF(CONCATENATE(C473:D473)="", "Required", IF(ISBLANK(C473), "Missing Source ID", IF(INDEX(Sources!$B$19:$B$1002, MATCH(C473, Sources!$C$19:$C$1002, 0))="Unused", "Source does not exist", IF(ISBLANK(D473), "Missing Post ID", IF(INDEX(Posts!$B$25:$B$1008, MATCH(D473, Posts!$D$25:$D$1008, 0))="Unused", "Post does not exist", "Valid"))))))</f>
        <v>Unused</v>
      </c>
      <c r="C473" s="359"/>
      <c r="D473" s="360"/>
    </row>
    <row r="474" ht="15.75" customHeight="1">
      <c r="B474" s="356" t="str">
        <f t="array" ref="B474">IF(OR(NOT($X$3="Pre-Defined"), AND(D467 &lt;&gt; "Yes", ROW(B474) - ROW($B$10) &gt;= General!$D$7)), "Unused", IF(CONCATENATE(C474:D474)="", "Required", IF(ISBLANK(C474), "Missing Source ID", IF(INDEX(Sources!$B$19:$B$1002, MATCH(C474, Sources!$C$19:$C$1002, 0))="Unused", "Source does not exist", IF(ISBLANK(D474), "Missing Post ID", IF(INDEX(Posts!$B$25:$B$1008, MATCH(D474, Posts!$D$25:$D$1008, 0))="Unused", "Post does not exist", "Valid"))))))</f>
        <v>Unused</v>
      </c>
      <c r="C474" s="357"/>
      <c r="D474" s="358"/>
    </row>
    <row r="475" ht="15.75" customHeight="1">
      <c r="B475" s="356" t="str">
        <f t="array" ref="B475">IF(OR(NOT($X$3="Pre-Defined"), AND(D468 &lt;&gt; "Yes", ROW(B475) - ROW($B$10) &gt;= General!$D$7)), "Unused", IF(CONCATENATE(C475:D475)="", "Required", IF(ISBLANK(C475), "Missing Source ID", IF(INDEX(Sources!$B$19:$B$1002, MATCH(C475, Sources!$C$19:$C$1002, 0))="Unused", "Source does not exist", IF(ISBLANK(D475), "Missing Post ID", IF(INDEX(Posts!$B$25:$B$1008, MATCH(D475, Posts!$D$25:$D$1008, 0))="Unused", "Post does not exist", "Valid"))))))</f>
        <v>Unused</v>
      </c>
      <c r="C475" s="359"/>
      <c r="D475" s="360"/>
    </row>
    <row r="476" ht="15.75" customHeight="1">
      <c r="B476" s="356" t="str">
        <f t="array" ref="B476">IF(OR(NOT($X$3="Pre-Defined"), AND(D469 &lt;&gt; "Yes", ROW(B476) - ROW($B$10) &gt;= General!$D$7)), "Unused", IF(CONCATENATE(C476:D476)="", "Required", IF(ISBLANK(C476), "Missing Source ID", IF(INDEX(Sources!$B$19:$B$1002, MATCH(C476, Sources!$C$19:$C$1002, 0))="Unused", "Source does not exist", IF(ISBLANK(D476), "Missing Post ID", IF(INDEX(Posts!$B$25:$B$1008, MATCH(D476, Posts!$D$25:$D$1008, 0))="Unused", "Post does not exist", "Valid"))))))</f>
        <v>Unused</v>
      </c>
      <c r="C476" s="357"/>
      <c r="D476" s="358"/>
    </row>
    <row r="477" ht="15.75" customHeight="1">
      <c r="B477" s="356" t="str">
        <f t="array" ref="B477">IF(OR(NOT($X$3="Pre-Defined"), AND(D470 &lt;&gt; "Yes", ROW(B477) - ROW($B$10) &gt;= General!$D$7)), "Unused", IF(CONCATENATE(C477:D477)="", "Required", IF(ISBLANK(C477), "Missing Source ID", IF(INDEX(Sources!$B$19:$B$1002, MATCH(C477, Sources!$C$19:$C$1002, 0))="Unused", "Source does not exist", IF(ISBLANK(D477), "Missing Post ID", IF(INDEX(Posts!$B$25:$B$1008, MATCH(D477, Posts!$D$25:$D$1008, 0))="Unused", "Post does not exist", "Valid"))))))</f>
        <v>Unused</v>
      </c>
      <c r="C477" s="359"/>
      <c r="D477" s="360"/>
    </row>
    <row r="478" ht="15.75" customHeight="1">
      <c r="B478" s="356" t="str">
        <f t="array" ref="B478">IF(OR(NOT($X$3="Pre-Defined"), AND(D471 &lt;&gt; "Yes", ROW(B478) - ROW($B$10) &gt;= General!$D$7)), "Unused", IF(CONCATENATE(C478:D478)="", "Required", IF(ISBLANK(C478), "Missing Source ID", IF(INDEX(Sources!$B$19:$B$1002, MATCH(C478, Sources!$C$19:$C$1002, 0))="Unused", "Source does not exist", IF(ISBLANK(D478), "Missing Post ID", IF(INDEX(Posts!$B$25:$B$1008, MATCH(D478, Posts!$D$25:$D$1008, 0))="Unused", "Post does not exist", "Valid"))))))</f>
        <v>Unused</v>
      </c>
      <c r="C478" s="357"/>
      <c r="D478" s="358"/>
    </row>
    <row r="479" ht="15.75" customHeight="1">
      <c r="B479" s="356" t="str">
        <f t="array" ref="B479">IF(OR(NOT($X$3="Pre-Defined"), AND(D472 &lt;&gt; "Yes", ROW(B479) - ROW($B$10) &gt;= General!$D$7)), "Unused", IF(CONCATENATE(C479:D479)="", "Required", IF(ISBLANK(C479), "Missing Source ID", IF(INDEX(Sources!$B$19:$B$1002, MATCH(C479, Sources!$C$19:$C$1002, 0))="Unused", "Source does not exist", IF(ISBLANK(D479), "Missing Post ID", IF(INDEX(Posts!$B$25:$B$1008, MATCH(D479, Posts!$D$25:$D$1008, 0))="Unused", "Post does not exist", "Valid"))))))</f>
        <v>Unused</v>
      </c>
      <c r="C479" s="359"/>
      <c r="D479" s="360"/>
    </row>
    <row r="480" ht="15.75" customHeight="1">
      <c r="B480" s="356" t="str">
        <f t="array" ref="B480">IF(OR(NOT($X$3="Pre-Defined"), AND(D473 &lt;&gt; "Yes", ROW(B480) - ROW($B$10) &gt;= General!$D$7)), "Unused", IF(CONCATENATE(C480:D480)="", "Required", IF(ISBLANK(C480), "Missing Source ID", IF(INDEX(Sources!$B$19:$B$1002, MATCH(C480, Sources!$C$19:$C$1002, 0))="Unused", "Source does not exist", IF(ISBLANK(D480), "Missing Post ID", IF(INDEX(Posts!$B$25:$B$1008, MATCH(D480, Posts!$D$25:$D$1008, 0))="Unused", "Post does not exist", "Valid"))))))</f>
        <v>Unused</v>
      </c>
      <c r="C480" s="357"/>
      <c r="D480" s="358"/>
    </row>
    <row r="481" ht="15.75" customHeight="1">
      <c r="B481" s="356" t="str">
        <f t="array" ref="B481">IF(OR(NOT($X$3="Pre-Defined"), AND(D474 &lt;&gt; "Yes", ROW(B481) - ROW($B$10) &gt;= General!$D$7)), "Unused", IF(CONCATENATE(C481:D481)="", "Required", IF(ISBLANK(C481), "Missing Source ID", IF(INDEX(Sources!$B$19:$B$1002, MATCH(C481, Sources!$C$19:$C$1002, 0))="Unused", "Source does not exist", IF(ISBLANK(D481), "Missing Post ID", IF(INDEX(Posts!$B$25:$B$1008, MATCH(D481, Posts!$D$25:$D$1008, 0))="Unused", "Post does not exist", "Valid"))))))</f>
        <v>Unused</v>
      </c>
      <c r="C481" s="359"/>
      <c r="D481" s="360"/>
    </row>
    <row r="482" ht="15.75" customHeight="1">
      <c r="B482" s="356" t="str">
        <f t="array" ref="B482">IF(OR(NOT($X$3="Pre-Defined"), AND(D475 &lt;&gt; "Yes", ROW(B482) - ROW($B$10) &gt;= General!$D$7)), "Unused", IF(CONCATENATE(C482:D482)="", "Required", IF(ISBLANK(C482), "Missing Source ID", IF(INDEX(Sources!$B$19:$B$1002, MATCH(C482, Sources!$C$19:$C$1002, 0))="Unused", "Source does not exist", IF(ISBLANK(D482), "Missing Post ID", IF(INDEX(Posts!$B$25:$B$1008, MATCH(D482, Posts!$D$25:$D$1008, 0))="Unused", "Post does not exist", "Valid"))))))</f>
        <v>Unused</v>
      </c>
      <c r="C482" s="357"/>
      <c r="D482" s="358"/>
    </row>
    <row r="483" ht="15.75" customHeight="1">
      <c r="B483" s="356" t="str">
        <f t="array" ref="B483">IF(OR(NOT($X$3="Pre-Defined"), AND(D476 &lt;&gt; "Yes", ROW(B483) - ROW($B$10) &gt;= General!$D$7)), "Unused", IF(CONCATENATE(C483:D483)="", "Required", IF(ISBLANK(C483), "Missing Source ID", IF(INDEX(Sources!$B$19:$B$1002, MATCH(C483, Sources!$C$19:$C$1002, 0))="Unused", "Source does not exist", IF(ISBLANK(D483), "Missing Post ID", IF(INDEX(Posts!$B$25:$B$1008, MATCH(D483, Posts!$D$25:$D$1008, 0))="Unused", "Post does not exist", "Valid"))))))</f>
        <v>Unused</v>
      </c>
      <c r="C483" s="359"/>
      <c r="D483" s="360"/>
    </row>
    <row r="484" ht="15.75" customHeight="1">
      <c r="B484" s="356" t="str">
        <f t="array" ref="B484">IF(OR(NOT($X$3="Pre-Defined"), AND(D477 &lt;&gt; "Yes", ROW(B484) - ROW($B$10) &gt;= General!$D$7)), "Unused", IF(CONCATENATE(C484:D484)="", "Required", IF(ISBLANK(C484), "Missing Source ID", IF(INDEX(Sources!$B$19:$B$1002, MATCH(C484, Sources!$C$19:$C$1002, 0))="Unused", "Source does not exist", IF(ISBLANK(D484), "Missing Post ID", IF(INDEX(Posts!$B$25:$B$1008, MATCH(D484, Posts!$D$25:$D$1008, 0))="Unused", "Post does not exist", "Valid"))))))</f>
        <v>Unused</v>
      </c>
      <c r="C484" s="357"/>
      <c r="D484" s="358"/>
    </row>
    <row r="485" ht="15.75" customHeight="1">
      <c r="B485" s="356" t="str">
        <f t="array" ref="B485">IF(OR(NOT($X$3="Pre-Defined"), AND(D478 &lt;&gt; "Yes", ROW(B485) - ROW($B$10) &gt;= General!$D$7)), "Unused", IF(CONCATENATE(C485:D485)="", "Required", IF(ISBLANK(C485), "Missing Source ID", IF(INDEX(Sources!$B$19:$B$1002, MATCH(C485, Sources!$C$19:$C$1002, 0))="Unused", "Source does not exist", IF(ISBLANK(D485), "Missing Post ID", IF(INDEX(Posts!$B$25:$B$1008, MATCH(D485, Posts!$D$25:$D$1008, 0))="Unused", "Post does not exist", "Valid"))))))</f>
        <v>Unused</v>
      </c>
      <c r="C485" s="359"/>
      <c r="D485" s="360"/>
    </row>
    <row r="486" ht="15.75" customHeight="1">
      <c r="B486" s="356" t="str">
        <f t="array" ref="B486">IF(OR(NOT($X$3="Pre-Defined"), AND(D479 &lt;&gt; "Yes", ROW(B486) - ROW($B$10) &gt;= General!$D$7)), "Unused", IF(CONCATENATE(C486:D486)="", "Required", IF(ISBLANK(C486), "Missing Source ID", IF(INDEX(Sources!$B$19:$B$1002, MATCH(C486, Sources!$C$19:$C$1002, 0))="Unused", "Source does not exist", IF(ISBLANK(D486), "Missing Post ID", IF(INDEX(Posts!$B$25:$B$1008, MATCH(D486, Posts!$D$25:$D$1008, 0))="Unused", "Post does not exist", "Valid"))))))</f>
        <v>Unused</v>
      </c>
      <c r="C486" s="357"/>
      <c r="D486" s="358"/>
    </row>
    <row r="487" ht="15.75" customHeight="1">
      <c r="B487" s="356" t="str">
        <f t="array" ref="B487">IF(OR(NOT($X$3="Pre-Defined"), AND(D480 &lt;&gt; "Yes", ROW(B487) - ROW($B$10) &gt;= General!$D$7)), "Unused", IF(CONCATENATE(C487:D487)="", "Required", IF(ISBLANK(C487), "Missing Source ID", IF(INDEX(Sources!$B$19:$B$1002, MATCH(C487, Sources!$C$19:$C$1002, 0))="Unused", "Source does not exist", IF(ISBLANK(D487), "Missing Post ID", IF(INDEX(Posts!$B$25:$B$1008, MATCH(D487, Posts!$D$25:$D$1008, 0))="Unused", "Post does not exist", "Valid"))))))</f>
        <v>Unused</v>
      </c>
      <c r="C487" s="359"/>
      <c r="D487" s="360"/>
    </row>
    <row r="488" ht="15.75" customHeight="1">
      <c r="B488" s="356" t="str">
        <f t="array" ref="B488">IF(OR(NOT($X$3="Pre-Defined"), AND(D481 &lt;&gt; "Yes", ROW(B488) - ROW($B$10) &gt;= General!$D$7)), "Unused", IF(CONCATENATE(C488:D488)="", "Required", IF(ISBLANK(C488), "Missing Source ID", IF(INDEX(Sources!$B$19:$B$1002, MATCH(C488, Sources!$C$19:$C$1002, 0))="Unused", "Source does not exist", IF(ISBLANK(D488), "Missing Post ID", IF(INDEX(Posts!$B$25:$B$1008, MATCH(D488, Posts!$D$25:$D$1008, 0))="Unused", "Post does not exist", "Valid"))))))</f>
        <v>Unused</v>
      </c>
      <c r="C488" s="357"/>
      <c r="D488" s="358"/>
    </row>
    <row r="489" ht="15.75" customHeight="1">
      <c r="B489" s="356" t="str">
        <f t="array" ref="B489">IF(OR(NOT($X$3="Pre-Defined"), AND(D482 &lt;&gt; "Yes", ROW(B489) - ROW($B$10) &gt;= General!$D$7)), "Unused", IF(CONCATENATE(C489:D489)="", "Required", IF(ISBLANK(C489), "Missing Source ID", IF(INDEX(Sources!$B$19:$B$1002, MATCH(C489, Sources!$C$19:$C$1002, 0))="Unused", "Source does not exist", IF(ISBLANK(D489), "Missing Post ID", IF(INDEX(Posts!$B$25:$B$1008, MATCH(D489, Posts!$D$25:$D$1008, 0))="Unused", "Post does not exist", "Valid"))))))</f>
        <v>Unused</v>
      </c>
      <c r="C489" s="359"/>
      <c r="D489" s="360"/>
    </row>
    <row r="490" ht="15.75" customHeight="1">
      <c r="B490" s="356" t="str">
        <f t="array" ref="B490">IF(OR(NOT($X$3="Pre-Defined"), AND(D483 &lt;&gt; "Yes", ROW(B490) - ROW($B$10) &gt;= General!$D$7)), "Unused", IF(CONCATENATE(C490:D490)="", "Required", IF(ISBLANK(C490), "Missing Source ID", IF(INDEX(Sources!$B$19:$B$1002, MATCH(C490, Sources!$C$19:$C$1002, 0))="Unused", "Source does not exist", IF(ISBLANK(D490), "Missing Post ID", IF(INDEX(Posts!$B$25:$B$1008, MATCH(D490, Posts!$D$25:$D$1008, 0))="Unused", "Post does not exist", "Valid"))))))</f>
        <v>Unused</v>
      </c>
      <c r="C490" s="357"/>
      <c r="D490" s="358"/>
    </row>
    <row r="491" ht="15.75" customHeight="1">
      <c r="B491" s="356" t="str">
        <f t="array" ref="B491">IF(OR(NOT($X$3="Pre-Defined"), AND(D484 &lt;&gt; "Yes", ROW(B491) - ROW($B$10) &gt;= General!$D$7)), "Unused", IF(CONCATENATE(C491:D491)="", "Required", IF(ISBLANK(C491), "Missing Source ID", IF(INDEX(Sources!$B$19:$B$1002, MATCH(C491, Sources!$C$19:$C$1002, 0))="Unused", "Source does not exist", IF(ISBLANK(D491), "Missing Post ID", IF(INDEX(Posts!$B$25:$B$1008, MATCH(D491, Posts!$D$25:$D$1008, 0))="Unused", "Post does not exist", "Valid"))))))</f>
        <v>Unused</v>
      </c>
      <c r="C491" s="359"/>
      <c r="D491" s="360"/>
    </row>
    <row r="492" ht="15.75" customHeight="1">
      <c r="B492" s="356" t="str">
        <f t="array" ref="B492">IF(OR(NOT($X$3="Pre-Defined"), AND(D485 &lt;&gt; "Yes", ROW(B492) - ROW($B$10) &gt;= General!$D$7)), "Unused", IF(CONCATENATE(C492:D492)="", "Required", IF(ISBLANK(C492), "Missing Source ID", IF(INDEX(Sources!$B$19:$B$1002, MATCH(C492, Sources!$C$19:$C$1002, 0))="Unused", "Source does not exist", IF(ISBLANK(D492), "Missing Post ID", IF(INDEX(Posts!$B$25:$B$1008, MATCH(D492, Posts!$D$25:$D$1008, 0))="Unused", "Post does not exist", "Valid"))))))</f>
        <v>Unused</v>
      </c>
      <c r="C492" s="357"/>
      <c r="D492" s="358"/>
    </row>
    <row r="493" ht="15.75" customHeight="1">
      <c r="B493" s="356" t="str">
        <f t="array" ref="B493">IF(OR(NOT($X$3="Pre-Defined"), AND(D486 &lt;&gt; "Yes", ROW(B493) - ROW($B$10) &gt;= General!$D$7)), "Unused", IF(CONCATENATE(C493:D493)="", "Required", IF(ISBLANK(C493), "Missing Source ID", IF(INDEX(Sources!$B$19:$B$1002, MATCH(C493, Sources!$C$19:$C$1002, 0))="Unused", "Source does not exist", IF(ISBLANK(D493), "Missing Post ID", IF(INDEX(Posts!$B$25:$B$1008, MATCH(D493, Posts!$D$25:$D$1008, 0))="Unused", "Post does not exist", "Valid"))))))</f>
        <v>Unused</v>
      </c>
      <c r="C493" s="359"/>
      <c r="D493" s="360"/>
    </row>
    <row r="494" ht="15.75" customHeight="1">
      <c r="B494" s="356" t="str">
        <f t="array" ref="B494">IF(OR(NOT($X$3="Pre-Defined"), AND(D487 &lt;&gt; "Yes", ROW(B494) - ROW($B$10) &gt;= General!$D$7)), "Unused", IF(CONCATENATE(C494:D494)="", "Required", IF(ISBLANK(C494), "Missing Source ID", IF(INDEX(Sources!$B$19:$B$1002, MATCH(C494, Sources!$C$19:$C$1002, 0))="Unused", "Source does not exist", IF(ISBLANK(D494), "Missing Post ID", IF(INDEX(Posts!$B$25:$B$1008, MATCH(D494, Posts!$D$25:$D$1008, 0))="Unused", "Post does not exist", "Valid"))))))</f>
        <v>Unused</v>
      </c>
      <c r="C494" s="357"/>
      <c r="D494" s="358"/>
    </row>
    <row r="495" ht="15.75" customHeight="1">
      <c r="B495" s="356" t="str">
        <f t="array" ref="B495">IF(OR(NOT($X$3="Pre-Defined"), AND(D488 &lt;&gt; "Yes", ROW(B495) - ROW($B$10) &gt;= General!$D$7)), "Unused", IF(CONCATENATE(C495:D495)="", "Required", IF(ISBLANK(C495), "Missing Source ID", IF(INDEX(Sources!$B$19:$B$1002, MATCH(C495, Sources!$C$19:$C$1002, 0))="Unused", "Source does not exist", IF(ISBLANK(D495), "Missing Post ID", IF(INDEX(Posts!$B$25:$B$1008, MATCH(D495, Posts!$D$25:$D$1008, 0))="Unused", "Post does not exist", "Valid"))))))</f>
        <v>Unused</v>
      </c>
      <c r="C495" s="359"/>
      <c r="D495" s="360"/>
    </row>
    <row r="496" ht="15.75" customHeight="1">
      <c r="B496" s="356" t="str">
        <f t="array" ref="B496">IF(OR(NOT($X$3="Pre-Defined"), AND(D489 &lt;&gt; "Yes", ROW(B496) - ROW($B$10) &gt;= General!$D$7)), "Unused", IF(CONCATENATE(C496:D496)="", "Required", IF(ISBLANK(C496), "Missing Source ID", IF(INDEX(Sources!$B$19:$B$1002, MATCH(C496, Sources!$C$19:$C$1002, 0))="Unused", "Source does not exist", IF(ISBLANK(D496), "Missing Post ID", IF(INDEX(Posts!$B$25:$B$1008, MATCH(D496, Posts!$D$25:$D$1008, 0))="Unused", "Post does not exist", "Valid"))))))</f>
        <v>Unused</v>
      </c>
      <c r="C496" s="357"/>
      <c r="D496" s="358"/>
    </row>
    <row r="497" ht="15.75" customHeight="1">
      <c r="B497" s="356" t="str">
        <f t="array" ref="B497">IF(OR(NOT($X$3="Pre-Defined"), AND(D490 &lt;&gt; "Yes", ROW(B497) - ROW($B$10) &gt;= General!$D$7)), "Unused", IF(CONCATENATE(C497:D497)="", "Required", IF(ISBLANK(C497), "Missing Source ID", IF(INDEX(Sources!$B$19:$B$1002, MATCH(C497, Sources!$C$19:$C$1002, 0))="Unused", "Source does not exist", IF(ISBLANK(D497), "Missing Post ID", IF(INDEX(Posts!$B$25:$B$1008, MATCH(D497, Posts!$D$25:$D$1008, 0))="Unused", "Post does not exist", "Valid"))))))</f>
        <v>Unused</v>
      </c>
      <c r="C497" s="359"/>
      <c r="D497" s="360"/>
    </row>
    <row r="498" ht="15.75" customHeight="1">
      <c r="B498" s="356" t="str">
        <f t="array" ref="B498">IF(OR(NOT($X$3="Pre-Defined"), AND(D491 &lt;&gt; "Yes", ROW(B498) - ROW($B$10) &gt;= General!$D$7)), "Unused", IF(CONCATENATE(C498:D498)="", "Required", IF(ISBLANK(C498), "Missing Source ID", IF(INDEX(Sources!$B$19:$B$1002, MATCH(C498, Sources!$C$19:$C$1002, 0))="Unused", "Source does not exist", IF(ISBLANK(D498), "Missing Post ID", IF(INDEX(Posts!$B$25:$B$1008, MATCH(D498, Posts!$D$25:$D$1008, 0))="Unused", "Post does not exist", "Valid"))))))</f>
        <v>Unused</v>
      </c>
      <c r="C498" s="357"/>
      <c r="D498" s="358"/>
    </row>
    <row r="499" ht="15.75" customHeight="1">
      <c r="B499" s="356" t="str">
        <f t="array" ref="B499">IF(OR(NOT($X$3="Pre-Defined"), AND(D492 &lt;&gt; "Yes", ROW(B499) - ROW($B$10) &gt;= General!$D$7)), "Unused", IF(CONCATENATE(C499:D499)="", "Required", IF(ISBLANK(C499), "Missing Source ID", IF(INDEX(Sources!$B$19:$B$1002, MATCH(C499, Sources!$C$19:$C$1002, 0))="Unused", "Source does not exist", IF(ISBLANK(D499), "Missing Post ID", IF(INDEX(Posts!$B$25:$B$1008, MATCH(D499, Posts!$D$25:$D$1008, 0))="Unused", "Post does not exist", "Valid"))))))</f>
        <v>Unused</v>
      </c>
      <c r="C499" s="359"/>
      <c r="D499" s="360"/>
    </row>
    <row r="500" ht="15.75" customHeight="1">
      <c r="B500" s="356" t="str">
        <f t="array" ref="B500">IF(OR(NOT($X$3="Pre-Defined"), AND(D493 &lt;&gt; "Yes", ROW(B500) - ROW($B$10) &gt;= General!$D$7)), "Unused", IF(CONCATENATE(C500:D500)="", "Required", IF(ISBLANK(C500), "Missing Source ID", IF(INDEX(Sources!$B$19:$B$1002, MATCH(C500, Sources!$C$19:$C$1002, 0))="Unused", "Source does not exist", IF(ISBLANK(D500), "Missing Post ID", IF(INDEX(Posts!$B$25:$B$1008, MATCH(D500, Posts!$D$25:$D$1008, 0))="Unused", "Post does not exist", "Valid"))))))</f>
        <v>Unused</v>
      </c>
      <c r="C500" s="357"/>
      <c r="D500" s="358"/>
    </row>
    <row r="501" ht="15.75" customHeight="1">
      <c r="B501" s="356" t="str">
        <f t="array" ref="B501">IF(OR(NOT($X$3="Pre-Defined"), AND(D494 &lt;&gt; "Yes", ROW(B501) - ROW($B$10) &gt;= General!$D$7)), "Unused", IF(CONCATENATE(C501:D501)="", "Required", IF(ISBLANK(C501), "Missing Source ID", IF(INDEX(Sources!$B$19:$B$1002, MATCH(C501, Sources!$C$19:$C$1002, 0))="Unused", "Source does not exist", IF(ISBLANK(D501), "Missing Post ID", IF(INDEX(Posts!$B$25:$B$1008, MATCH(D501, Posts!$D$25:$D$1008, 0))="Unused", "Post does not exist", "Valid"))))))</f>
        <v>Unused</v>
      </c>
      <c r="C501" s="359"/>
      <c r="D501" s="360"/>
    </row>
    <row r="502" ht="15.75" customHeight="1">
      <c r="B502" s="356" t="str">
        <f t="array" ref="B502">IF(OR(NOT($X$3="Pre-Defined"), AND(D495 &lt;&gt; "Yes", ROW(B502) - ROW($B$10) &gt;= General!$D$7)), "Unused", IF(CONCATENATE(C502:D502)="", "Required", IF(ISBLANK(C502), "Missing Source ID", IF(INDEX(Sources!$B$19:$B$1002, MATCH(C502, Sources!$C$19:$C$1002, 0))="Unused", "Source does not exist", IF(ISBLANK(D502), "Missing Post ID", IF(INDEX(Posts!$B$25:$B$1008, MATCH(D502, Posts!$D$25:$D$1008, 0))="Unused", "Post does not exist", "Valid"))))))</f>
        <v>Unused</v>
      </c>
      <c r="C502" s="357"/>
      <c r="D502" s="358"/>
    </row>
    <row r="503" ht="15.75" customHeight="1">
      <c r="B503" s="356" t="str">
        <f t="array" ref="B503">IF(OR(NOT($X$3="Pre-Defined"), AND(D496 &lt;&gt; "Yes", ROW(B503) - ROW($B$10) &gt;= General!$D$7)), "Unused", IF(CONCATENATE(C503:D503)="", "Required", IF(ISBLANK(C503), "Missing Source ID", IF(INDEX(Sources!$B$19:$B$1002, MATCH(C503, Sources!$C$19:$C$1002, 0))="Unused", "Source does not exist", IF(ISBLANK(D503), "Missing Post ID", IF(INDEX(Posts!$B$25:$B$1008, MATCH(D503, Posts!$D$25:$D$1008, 0))="Unused", "Post does not exist", "Valid"))))))</f>
        <v>Unused</v>
      </c>
      <c r="C503" s="359"/>
      <c r="D503" s="360"/>
    </row>
    <row r="504" ht="15.75" customHeight="1">
      <c r="B504" s="356" t="str">
        <f t="array" ref="B504">IF(OR(NOT($X$3="Pre-Defined"), AND(D497 &lt;&gt; "Yes", ROW(B504) - ROW($B$10) &gt;= General!$D$7)), "Unused", IF(CONCATENATE(C504:D504)="", "Required", IF(ISBLANK(C504), "Missing Source ID", IF(INDEX(Sources!$B$19:$B$1002, MATCH(C504, Sources!$C$19:$C$1002, 0))="Unused", "Source does not exist", IF(ISBLANK(D504), "Missing Post ID", IF(INDEX(Posts!$B$25:$B$1008, MATCH(D504, Posts!$D$25:$D$1008, 0))="Unused", "Post does not exist", "Valid"))))))</f>
        <v>Unused</v>
      </c>
      <c r="C504" s="357"/>
      <c r="D504" s="358"/>
    </row>
    <row r="505" ht="15.75" customHeight="1">
      <c r="B505" s="356" t="str">
        <f t="array" ref="B505">IF(OR(NOT($X$3="Pre-Defined"), AND(D498 &lt;&gt; "Yes", ROW(B505) - ROW($B$10) &gt;= General!$D$7)), "Unused", IF(CONCATENATE(C505:D505)="", "Required", IF(ISBLANK(C505), "Missing Source ID", IF(INDEX(Sources!$B$19:$B$1002, MATCH(C505, Sources!$C$19:$C$1002, 0))="Unused", "Source does not exist", IF(ISBLANK(D505), "Missing Post ID", IF(INDEX(Posts!$B$25:$B$1008, MATCH(D505, Posts!$D$25:$D$1008, 0))="Unused", "Post does not exist", "Valid"))))))</f>
        <v>Unused</v>
      </c>
      <c r="C505" s="359"/>
      <c r="D505" s="360"/>
    </row>
    <row r="506" ht="15.75" customHeight="1">
      <c r="B506" s="356" t="str">
        <f t="array" ref="B506">IF(OR(NOT($X$3="Pre-Defined"), AND(D499 &lt;&gt; "Yes", ROW(B506) - ROW($B$10) &gt;= General!$D$7)), "Unused", IF(CONCATENATE(C506:D506)="", "Required", IF(ISBLANK(C506), "Missing Source ID", IF(INDEX(Sources!$B$19:$B$1002, MATCH(C506, Sources!$C$19:$C$1002, 0))="Unused", "Source does not exist", IF(ISBLANK(D506), "Missing Post ID", IF(INDEX(Posts!$B$25:$B$1008, MATCH(D506, Posts!$D$25:$D$1008, 0))="Unused", "Post does not exist", "Valid"))))))</f>
        <v>Unused</v>
      </c>
      <c r="C506" s="357"/>
      <c r="D506" s="358"/>
    </row>
    <row r="507" ht="15.75" customHeight="1">
      <c r="B507" s="356" t="str">
        <f t="array" ref="B507">IF(OR(NOT($X$3="Pre-Defined"), AND(D500 &lt;&gt; "Yes", ROW(B507) - ROW($B$10) &gt;= General!$D$7)), "Unused", IF(CONCATENATE(C507:D507)="", "Required", IF(ISBLANK(C507), "Missing Source ID", IF(INDEX(Sources!$B$19:$B$1002, MATCH(C507, Sources!$C$19:$C$1002, 0))="Unused", "Source does not exist", IF(ISBLANK(D507), "Missing Post ID", IF(INDEX(Posts!$B$25:$B$1008, MATCH(D507, Posts!$D$25:$D$1008, 0))="Unused", "Post does not exist", "Valid"))))))</f>
        <v>Unused</v>
      </c>
      <c r="C507" s="359"/>
      <c r="D507" s="360"/>
    </row>
    <row r="508" ht="15.75" customHeight="1">
      <c r="B508" s="356" t="str">
        <f t="array" ref="B508">IF(OR(NOT($X$3="Pre-Defined"), AND(D501 &lt;&gt; "Yes", ROW(B508) - ROW($B$10) &gt;= General!$D$7)), "Unused", IF(CONCATENATE(C508:D508)="", "Required", IF(ISBLANK(C508), "Missing Source ID", IF(INDEX(Sources!$B$19:$B$1002, MATCH(C508, Sources!$C$19:$C$1002, 0))="Unused", "Source does not exist", IF(ISBLANK(D508), "Missing Post ID", IF(INDEX(Posts!$B$25:$B$1008, MATCH(D508, Posts!$D$25:$D$1008, 0))="Unused", "Post does not exist", "Valid"))))))</f>
        <v>Unused</v>
      </c>
      <c r="C508" s="357"/>
      <c r="D508" s="358"/>
    </row>
    <row r="509" ht="15.75" customHeight="1">
      <c r="B509" s="356" t="str">
        <f t="array" ref="B509">IF(OR(NOT($X$3="Pre-Defined"), AND(D502 &lt;&gt; "Yes", ROW(B509) - ROW($B$10) &gt;= General!$D$7)), "Unused", IF(CONCATENATE(C509:D509)="", "Required", IF(ISBLANK(C509), "Missing Source ID", IF(INDEX(Sources!$B$19:$B$1002, MATCH(C509, Sources!$C$19:$C$1002, 0))="Unused", "Source does not exist", IF(ISBLANK(D509), "Missing Post ID", IF(INDEX(Posts!$B$25:$B$1008, MATCH(D509, Posts!$D$25:$D$1008, 0))="Unused", "Post does not exist", "Valid"))))))</f>
        <v>Unused</v>
      </c>
      <c r="C509" s="359"/>
      <c r="D509" s="360"/>
    </row>
    <row r="510" ht="15.75" customHeight="1">
      <c r="B510" s="356" t="str">
        <f t="array" ref="B510">IF(OR(NOT($X$3="Pre-Defined"), AND(D503 &lt;&gt; "Yes", ROW(B510) - ROW($B$10) &gt;= General!$D$7)), "Unused", IF(CONCATENATE(C510:D510)="", "Required", IF(ISBLANK(C510), "Missing Source ID", IF(INDEX(Sources!$B$19:$B$1002, MATCH(C510, Sources!$C$19:$C$1002, 0))="Unused", "Source does not exist", IF(ISBLANK(D510), "Missing Post ID", IF(INDEX(Posts!$B$25:$B$1008, MATCH(D510, Posts!$D$25:$D$1008, 0))="Unused", "Post does not exist", "Valid"))))))</f>
        <v>Unused</v>
      </c>
      <c r="C510" s="357"/>
      <c r="D510" s="358"/>
    </row>
    <row r="511" ht="15.75" customHeight="1">
      <c r="B511" s="356" t="str">
        <f t="array" ref="B511">IF(OR(NOT($X$3="Pre-Defined"), AND(D504 &lt;&gt; "Yes", ROW(B511) - ROW($B$10) &gt;= General!$D$7)), "Unused", IF(CONCATENATE(C511:D511)="", "Required", IF(ISBLANK(C511), "Missing Source ID", IF(INDEX(Sources!$B$19:$B$1002, MATCH(C511, Sources!$C$19:$C$1002, 0))="Unused", "Source does not exist", IF(ISBLANK(D511), "Missing Post ID", IF(INDEX(Posts!$B$25:$B$1008, MATCH(D511, Posts!$D$25:$D$1008, 0))="Unused", "Post does not exist", "Valid"))))))</f>
        <v>Unused</v>
      </c>
      <c r="C511" s="359"/>
      <c r="D511" s="360"/>
    </row>
    <row r="512" ht="15.75" customHeight="1">
      <c r="B512" s="356" t="str">
        <f t="array" ref="B512">IF(OR(NOT($X$3="Pre-Defined"), AND(D505 &lt;&gt; "Yes", ROW(B512) - ROW($B$10) &gt;= General!$D$7)), "Unused", IF(CONCATENATE(C512:D512)="", "Required", IF(ISBLANK(C512), "Missing Source ID", IF(INDEX(Sources!$B$19:$B$1002, MATCH(C512, Sources!$C$19:$C$1002, 0))="Unused", "Source does not exist", IF(ISBLANK(D512), "Missing Post ID", IF(INDEX(Posts!$B$25:$B$1008, MATCH(D512, Posts!$D$25:$D$1008, 0))="Unused", "Post does not exist", "Valid"))))))</f>
        <v>Unused</v>
      </c>
      <c r="C512" s="357"/>
      <c r="D512" s="358"/>
    </row>
    <row r="513" ht="15.75" customHeight="1">
      <c r="B513" s="356" t="str">
        <f t="array" ref="B513">IF(OR(NOT($X$3="Pre-Defined"), AND(D506 &lt;&gt; "Yes", ROW(B513) - ROW($B$10) &gt;= General!$D$7)), "Unused", IF(CONCATENATE(C513:D513)="", "Required", IF(ISBLANK(C513), "Missing Source ID", IF(INDEX(Sources!$B$19:$B$1002, MATCH(C513, Sources!$C$19:$C$1002, 0))="Unused", "Source does not exist", IF(ISBLANK(D513), "Missing Post ID", IF(INDEX(Posts!$B$25:$B$1008, MATCH(D513, Posts!$D$25:$D$1008, 0))="Unused", "Post does not exist", "Valid"))))))</f>
        <v>Unused</v>
      </c>
      <c r="C513" s="359"/>
      <c r="D513" s="360"/>
    </row>
    <row r="514" ht="15.75" customHeight="1">
      <c r="B514" s="356" t="str">
        <f t="array" ref="B514">IF(OR(NOT($X$3="Pre-Defined"), AND(D507 &lt;&gt; "Yes", ROW(B514) - ROW($B$10) &gt;= General!$D$7)), "Unused", IF(CONCATENATE(C514:D514)="", "Required", IF(ISBLANK(C514), "Missing Source ID", IF(INDEX(Sources!$B$19:$B$1002, MATCH(C514, Sources!$C$19:$C$1002, 0))="Unused", "Source does not exist", IF(ISBLANK(D514), "Missing Post ID", IF(INDEX(Posts!$B$25:$B$1008, MATCH(D514, Posts!$D$25:$D$1008, 0))="Unused", "Post does not exist", "Valid"))))))</f>
        <v>Unused</v>
      </c>
      <c r="C514" s="357"/>
      <c r="D514" s="358"/>
    </row>
    <row r="515" ht="15.75" customHeight="1">
      <c r="B515" s="356" t="str">
        <f t="array" ref="B515">IF(OR(NOT($X$3="Pre-Defined"), AND(D508 &lt;&gt; "Yes", ROW(B515) - ROW($B$10) &gt;= General!$D$7)), "Unused", IF(CONCATENATE(C515:D515)="", "Required", IF(ISBLANK(C515), "Missing Source ID", IF(INDEX(Sources!$B$19:$B$1002, MATCH(C515, Sources!$C$19:$C$1002, 0))="Unused", "Source does not exist", IF(ISBLANK(D515), "Missing Post ID", IF(INDEX(Posts!$B$25:$B$1008, MATCH(D515, Posts!$D$25:$D$1008, 0))="Unused", "Post does not exist", "Valid"))))))</f>
        <v>Unused</v>
      </c>
      <c r="C515" s="359"/>
      <c r="D515" s="360"/>
    </row>
    <row r="516" ht="15.75" customHeight="1">
      <c r="B516" s="356" t="str">
        <f t="array" ref="B516">IF(OR(NOT($X$3="Pre-Defined"), AND(D509 &lt;&gt; "Yes", ROW(B516) - ROW($B$10) &gt;= General!$D$7)), "Unused", IF(CONCATENATE(C516:D516)="", "Required", IF(ISBLANK(C516), "Missing Source ID", IF(INDEX(Sources!$B$19:$B$1002, MATCH(C516, Sources!$C$19:$C$1002, 0))="Unused", "Source does not exist", IF(ISBLANK(D516), "Missing Post ID", IF(INDEX(Posts!$B$25:$B$1008, MATCH(D516, Posts!$D$25:$D$1008, 0))="Unused", "Post does not exist", "Valid"))))))</f>
        <v>Unused</v>
      </c>
      <c r="C516" s="357"/>
      <c r="D516" s="358"/>
    </row>
    <row r="517" ht="15.75" customHeight="1">
      <c r="B517" s="356" t="str">
        <f t="array" ref="B517">IF(OR(NOT($X$3="Pre-Defined"), AND(D510 &lt;&gt; "Yes", ROW(B517) - ROW($B$10) &gt;= General!$D$7)), "Unused", IF(CONCATENATE(C517:D517)="", "Required", IF(ISBLANK(C517), "Missing Source ID", IF(INDEX(Sources!$B$19:$B$1002, MATCH(C517, Sources!$C$19:$C$1002, 0))="Unused", "Source does not exist", IF(ISBLANK(D517), "Missing Post ID", IF(INDEX(Posts!$B$25:$B$1008, MATCH(D517, Posts!$D$25:$D$1008, 0))="Unused", "Post does not exist", "Valid"))))))</f>
        <v>Unused</v>
      </c>
      <c r="C517" s="359"/>
      <c r="D517" s="360"/>
    </row>
    <row r="518" ht="15.75" customHeight="1">
      <c r="B518" s="356" t="str">
        <f t="array" ref="B518">IF(OR(NOT($X$3="Pre-Defined"), AND(D511 &lt;&gt; "Yes", ROW(B518) - ROW($B$10) &gt;= General!$D$7)), "Unused", IF(CONCATENATE(C518:D518)="", "Required", IF(ISBLANK(C518), "Missing Source ID", IF(INDEX(Sources!$B$19:$B$1002, MATCH(C518, Sources!$C$19:$C$1002, 0))="Unused", "Source does not exist", IF(ISBLANK(D518), "Missing Post ID", IF(INDEX(Posts!$B$25:$B$1008, MATCH(D518, Posts!$D$25:$D$1008, 0))="Unused", "Post does not exist", "Valid"))))))</f>
        <v>Unused</v>
      </c>
      <c r="C518" s="357"/>
      <c r="D518" s="358"/>
    </row>
    <row r="519" ht="15.75" customHeight="1">
      <c r="B519" s="356" t="str">
        <f t="array" ref="B519">IF(OR(NOT($X$3="Pre-Defined"), AND(D512 &lt;&gt; "Yes", ROW(B519) - ROW($B$10) &gt;= General!$D$7)), "Unused", IF(CONCATENATE(C519:D519)="", "Required", IF(ISBLANK(C519), "Missing Source ID", IF(INDEX(Sources!$B$19:$B$1002, MATCH(C519, Sources!$C$19:$C$1002, 0))="Unused", "Source does not exist", IF(ISBLANK(D519), "Missing Post ID", IF(INDEX(Posts!$B$25:$B$1008, MATCH(D519, Posts!$D$25:$D$1008, 0))="Unused", "Post does not exist", "Valid"))))))</f>
        <v>Unused</v>
      </c>
      <c r="C519" s="359"/>
      <c r="D519" s="360"/>
    </row>
    <row r="520" ht="15.75" customHeight="1">
      <c r="B520" s="356" t="str">
        <f t="array" ref="B520">IF(OR(NOT($X$3="Pre-Defined"), AND(D513 &lt;&gt; "Yes", ROW(B520) - ROW($B$10) &gt;= General!$D$7)), "Unused", IF(CONCATENATE(C520:D520)="", "Required", IF(ISBLANK(C520), "Missing Source ID", IF(INDEX(Sources!$B$19:$B$1002, MATCH(C520, Sources!$C$19:$C$1002, 0))="Unused", "Source does not exist", IF(ISBLANK(D520), "Missing Post ID", IF(INDEX(Posts!$B$25:$B$1008, MATCH(D520, Posts!$D$25:$D$1008, 0))="Unused", "Post does not exist", "Valid"))))))</f>
        <v>Unused</v>
      </c>
      <c r="C520" s="357"/>
      <c r="D520" s="358"/>
    </row>
    <row r="521" ht="15.75" customHeight="1">
      <c r="B521" s="356" t="str">
        <f t="array" ref="B521">IF(OR(NOT($X$3="Pre-Defined"), AND(D514 &lt;&gt; "Yes", ROW(B521) - ROW($B$10) &gt;= General!$D$7)), "Unused", IF(CONCATENATE(C521:D521)="", "Required", IF(ISBLANK(C521), "Missing Source ID", IF(INDEX(Sources!$B$19:$B$1002, MATCH(C521, Sources!$C$19:$C$1002, 0))="Unused", "Source does not exist", IF(ISBLANK(D521), "Missing Post ID", IF(INDEX(Posts!$B$25:$B$1008, MATCH(D521, Posts!$D$25:$D$1008, 0))="Unused", "Post does not exist", "Valid"))))))</f>
        <v>Unused</v>
      </c>
      <c r="C521" s="359"/>
      <c r="D521" s="360"/>
    </row>
    <row r="522" ht="15.75" customHeight="1">
      <c r="B522" s="356" t="str">
        <f t="array" ref="B522">IF(OR(NOT($X$3="Pre-Defined"), AND(D515 &lt;&gt; "Yes", ROW(B522) - ROW($B$10) &gt;= General!$D$7)), "Unused", IF(CONCATENATE(C522:D522)="", "Required", IF(ISBLANK(C522), "Missing Source ID", IF(INDEX(Sources!$B$19:$B$1002, MATCH(C522, Sources!$C$19:$C$1002, 0))="Unused", "Source does not exist", IF(ISBLANK(D522), "Missing Post ID", IF(INDEX(Posts!$B$25:$B$1008, MATCH(D522, Posts!$D$25:$D$1008, 0))="Unused", "Post does not exist", "Valid"))))))</f>
        <v>Unused</v>
      </c>
      <c r="C522" s="357"/>
      <c r="D522" s="358"/>
    </row>
    <row r="523" ht="15.75" customHeight="1">
      <c r="B523" s="356" t="str">
        <f t="array" ref="B523">IF(OR(NOT($X$3="Pre-Defined"), AND(D516 &lt;&gt; "Yes", ROW(B523) - ROW($B$10) &gt;= General!$D$7)), "Unused", IF(CONCATENATE(C523:D523)="", "Required", IF(ISBLANK(C523), "Missing Source ID", IF(INDEX(Sources!$B$19:$B$1002, MATCH(C523, Sources!$C$19:$C$1002, 0))="Unused", "Source does not exist", IF(ISBLANK(D523), "Missing Post ID", IF(INDEX(Posts!$B$25:$B$1008, MATCH(D523, Posts!$D$25:$D$1008, 0))="Unused", "Post does not exist", "Valid"))))))</f>
        <v>Unused</v>
      </c>
      <c r="C523" s="359"/>
      <c r="D523" s="360"/>
    </row>
    <row r="524" ht="15.75" customHeight="1">
      <c r="B524" s="356" t="str">
        <f t="array" ref="B524">IF(OR(NOT($X$3="Pre-Defined"), AND(D517 &lt;&gt; "Yes", ROW(B524) - ROW($B$10) &gt;= General!$D$7)), "Unused", IF(CONCATENATE(C524:D524)="", "Required", IF(ISBLANK(C524), "Missing Source ID", IF(INDEX(Sources!$B$19:$B$1002, MATCH(C524, Sources!$C$19:$C$1002, 0))="Unused", "Source does not exist", IF(ISBLANK(D524), "Missing Post ID", IF(INDEX(Posts!$B$25:$B$1008, MATCH(D524, Posts!$D$25:$D$1008, 0))="Unused", "Post does not exist", "Valid"))))))</f>
        <v>Unused</v>
      </c>
      <c r="C524" s="357"/>
      <c r="D524" s="358"/>
    </row>
    <row r="525" ht="15.75" customHeight="1">
      <c r="B525" s="356" t="str">
        <f t="array" ref="B525">IF(OR(NOT($X$3="Pre-Defined"), AND(D518 &lt;&gt; "Yes", ROW(B525) - ROW($B$10) &gt;= General!$D$7)), "Unused", IF(CONCATENATE(C525:D525)="", "Required", IF(ISBLANK(C525), "Missing Source ID", IF(INDEX(Sources!$B$19:$B$1002, MATCH(C525, Sources!$C$19:$C$1002, 0))="Unused", "Source does not exist", IF(ISBLANK(D525), "Missing Post ID", IF(INDEX(Posts!$B$25:$B$1008, MATCH(D525, Posts!$D$25:$D$1008, 0))="Unused", "Post does not exist", "Valid"))))))</f>
        <v>Unused</v>
      </c>
      <c r="C525" s="359"/>
      <c r="D525" s="360"/>
    </row>
    <row r="526" ht="15.75" customHeight="1">
      <c r="B526" s="356" t="str">
        <f t="array" ref="B526">IF(OR(NOT($X$3="Pre-Defined"), AND(D519 &lt;&gt; "Yes", ROW(B526) - ROW($B$10) &gt;= General!$D$7)), "Unused", IF(CONCATENATE(C526:D526)="", "Required", IF(ISBLANK(C526), "Missing Source ID", IF(INDEX(Sources!$B$19:$B$1002, MATCH(C526, Sources!$C$19:$C$1002, 0))="Unused", "Source does not exist", IF(ISBLANK(D526), "Missing Post ID", IF(INDEX(Posts!$B$25:$B$1008, MATCH(D526, Posts!$D$25:$D$1008, 0))="Unused", "Post does not exist", "Valid"))))))</f>
        <v>Unused</v>
      </c>
      <c r="C526" s="357"/>
      <c r="D526" s="358"/>
    </row>
    <row r="527" ht="15.75" customHeight="1">
      <c r="B527" s="356" t="str">
        <f t="array" ref="B527">IF(OR(NOT($X$3="Pre-Defined"), AND(D520 &lt;&gt; "Yes", ROW(B527) - ROW($B$10) &gt;= General!$D$7)), "Unused", IF(CONCATENATE(C527:D527)="", "Required", IF(ISBLANK(C527), "Missing Source ID", IF(INDEX(Sources!$B$19:$B$1002, MATCH(C527, Sources!$C$19:$C$1002, 0))="Unused", "Source does not exist", IF(ISBLANK(D527), "Missing Post ID", IF(INDEX(Posts!$B$25:$B$1008, MATCH(D527, Posts!$D$25:$D$1008, 0))="Unused", "Post does not exist", "Valid"))))))</f>
        <v>Unused</v>
      </c>
      <c r="C527" s="359"/>
      <c r="D527" s="360"/>
    </row>
    <row r="528" ht="15.75" customHeight="1">
      <c r="B528" s="356" t="str">
        <f t="array" ref="B528">IF(OR(NOT($X$3="Pre-Defined"), AND(D521 &lt;&gt; "Yes", ROW(B528) - ROW($B$10) &gt;= General!$D$7)), "Unused", IF(CONCATENATE(C528:D528)="", "Required", IF(ISBLANK(C528), "Missing Source ID", IF(INDEX(Sources!$B$19:$B$1002, MATCH(C528, Sources!$C$19:$C$1002, 0))="Unused", "Source does not exist", IF(ISBLANK(D528), "Missing Post ID", IF(INDEX(Posts!$B$25:$B$1008, MATCH(D528, Posts!$D$25:$D$1008, 0))="Unused", "Post does not exist", "Valid"))))))</f>
        <v>Unused</v>
      </c>
      <c r="C528" s="357"/>
      <c r="D528" s="358"/>
    </row>
    <row r="529" ht="15.75" customHeight="1">
      <c r="B529" s="356" t="str">
        <f t="array" ref="B529">IF(OR(NOT($X$3="Pre-Defined"), AND(D522 &lt;&gt; "Yes", ROW(B529) - ROW($B$10) &gt;= General!$D$7)), "Unused", IF(CONCATENATE(C529:D529)="", "Required", IF(ISBLANK(C529), "Missing Source ID", IF(INDEX(Sources!$B$19:$B$1002, MATCH(C529, Sources!$C$19:$C$1002, 0))="Unused", "Source does not exist", IF(ISBLANK(D529), "Missing Post ID", IF(INDEX(Posts!$B$25:$B$1008, MATCH(D529, Posts!$D$25:$D$1008, 0))="Unused", "Post does not exist", "Valid"))))))</f>
        <v>Unused</v>
      </c>
      <c r="C529" s="359"/>
      <c r="D529" s="360"/>
    </row>
    <row r="530" ht="15.75" customHeight="1">
      <c r="B530" s="356" t="str">
        <f t="array" ref="B530">IF(OR(NOT($X$3="Pre-Defined"), AND(D523 &lt;&gt; "Yes", ROW(B530) - ROW($B$10) &gt;= General!$D$7)), "Unused", IF(CONCATENATE(C530:D530)="", "Required", IF(ISBLANK(C530), "Missing Source ID", IF(INDEX(Sources!$B$19:$B$1002, MATCH(C530, Sources!$C$19:$C$1002, 0))="Unused", "Source does not exist", IF(ISBLANK(D530), "Missing Post ID", IF(INDEX(Posts!$B$25:$B$1008, MATCH(D530, Posts!$D$25:$D$1008, 0))="Unused", "Post does not exist", "Valid"))))))</f>
        <v>Unused</v>
      </c>
      <c r="C530" s="357"/>
      <c r="D530" s="358"/>
    </row>
    <row r="531" ht="15.75" customHeight="1">
      <c r="B531" s="356" t="str">
        <f t="array" ref="B531">IF(OR(NOT($X$3="Pre-Defined"), AND(D524 &lt;&gt; "Yes", ROW(B531) - ROW($B$10) &gt;= General!$D$7)), "Unused", IF(CONCATENATE(C531:D531)="", "Required", IF(ISBLANK(C531), "Missing Source ID", IF(INDEX(Sources!$B$19:$B$1002, MATCH(C531, Sources!$C$19:$C$1002, 0))="Unused", "Source does not exist", IF(ISBLANK(D531), "Missing Post ID", IF(INDEX(Posts!$B$25:$B$1008, MATCH(D531, Posts!$D$25:$D$1008, 0))="Unused", "Post does not exist", "Valid"))))))</f>
        <v>Unused</v>
      </c>
      <c r="C531" s="359"/>
      <c r="D531" s="360"/>
    </row>
    <row r="532" ht="15.75" customHeight="1">
      <c r="B532" s="356" t="str">
        <f t="array" ref="B532">IF(OR(NOT($X$3="Pre-Defined"), AND(D525 &lt;&gt; "Yes", ROW(B532) - ROW($B$10) &gt;= General!$D$7)), "Unused", IF(CONCATENATE(C532:D532)="", "Required", IF(ISBLANK(C532), "Missing Source ID", IF(INDEX(Sources!$B$19:$B$1002, MATCH(C532, Sources!$C$19:$C$1002, 0))="Unused", "Source does not exist", IF(ISBLANK(D532), "Missing Post ID", IF(INDEX(Posts!$B$25:$B$1008, MATCH(D532, Posts!$D$25:$D$1008, 0))="Unused", "Post does not exist", "Valid"))))))</f>
        <v>Unused</v>
      </c>
      <c r="C532" s="357"/>
      <c r="D532" s="358"/>
    </row>
    <row r="533" ht="15.75" customHeight="1">
      <c r="B533" s="356" t="str">
        <f t="array" ref="B533">IF(OR(NOT($X$3="Pre-Defined"), AND(D526 &lt;&gt; "Yes", ROW(B533) - ROW($B$10) &gt;= General!$D$7)), "Unused", IF(CONCATENATE(C533:D533)="", "Required", IF(ISBLANK(C533), "Missing Source ID", IF(INDEX(Sources!$B$19:$B$1002, MATCH(C533, Sources!$C$19:$C$1002, 0))="Unused", "Source does not exist", IF(ISBLANK(D533), "Missing Post ID", IF(INDEX(Posts!$B$25:$B$1008, MATCH(D533, Posts!$D$25:$D$1008, 0))="Unused", "Post does not exist", "Valid"))))))</f>
        <v>Unused</v>
      </c>
      <c r="C533" s="359"/>
      <c r="D533" s="360"/>
    </row>
    <row r="534" ht="15.75" customHeight="1">
      <c r="B534" s="356" t="str">
        <f t="array" ref="B534">IF(OR(NOT($X$3="Pre-Defined"), AND(D527 &lt;&gt; "Yes", ROW(B534) - ROW($B$10) &gt;= General!$D$7)), "Unused", IF(CONCATENATE(C534:D534)="", "Required", IF(ISBLANK(C534), "Missing Source ID", IF(INDEX(Sources!$B$19:$B$1002, MATCH(C534, Sources!$C$19:$C$1002, 0))="Unused", "Source does not exist", IF(ISBLANK(D534), "Missing Post ID", IF(INDEX(Posts!$B$25:$B$1008, MATCH(D534, Posts!$D$25:$D$1008, 0))="Unused", "Post does not exist", "Valid"))))))</f>
        <v>Unused</v>
      </c>
      <c r="C534" s="357"/>
      <c r="D534" s="358"/>
    </row>
    <row r="535" ht="15.75" customHeight="1">
      <c r="B535" s="356" t="str">
        <f t="array" ref="B535">IF(OR(NOT($X$3="Pre-Defined"), AND(D528 &lt;&gt; "Yes", ROW(B535) - ROW($B$10) &gt;= General!$D$7)), "Unused", IF(CONCATENATE(C535:D535)="", "Required", IF(ISBLANK(C535), "Missing Source ID", IF(INDEX(Sources!$B$19:$B$1002, MATCH(C535, Sources!$C$19:$C$1002, 0))="Unused", "Source does not exist", IF(ISBLANK(D535), "Missing Post ID", IF(INDEX(Posts!$B$25:$B$1008, MATCH(D535, Posts!$D$25:$D$1008, 0))="Unused", "Post does not exist", "Valid"))))))</f>
        <v>Unused</v>
      </c>
      <c r="C535" s="359"/>
      <c r="D535" s="360"/>
    </row>
    <row r="536" ht="15.75" customHeight="1">
      <c r="B536" s="356" t="str">
        <f t="array" ref="B536">IF(OR(NOT($X$3="Pre-Defined"), AND(D529 &lt;&gt; "Yes", ROW(B536) - ROW($B$10) &gt;= General!$D$7)), "Unused", IF(CONCATENATE(C536:D536)="", "Required", IF(ISBLANK(C536), "Missing Source ID", IF(INDEX(Sources!$B$19:$B$1002, MATCH(C536, Sources!$C$19:$C$1002, 0))="Unused", "Source does not exist", IF(ISBLANK(D536), "Missing Post ID", IF(INDEX(Posts!$B$25:$B$1008, MATCH(D536, Posts!$D$25:$D$1008, 0))="Unused", "Post does not exist", "Valid"))))))</f>
        <v>Unused</v>
      </c>
      <c r="C536" s="357"/>
      <c r="D536" s="358"/>
    </row>
    <row r="537" ht="15.75" customHeight="1">
      <c r="B537" s="356" t="str">
        <f t="array" ref="B537">IF(OR(NOT($X$3="Pre-Defined"), AND(D530 &lt;&gt; "Yes", ROW(B537) - ROW($B$10) &gt;= General!$D$7)), "Unused", IF(CONCATENATE(C537:D537)="", "Required", IF(ISBLANK(C537), "Missing Source ID", IF(INDEX(Sources!$B$19:$B$1002, MATCH(C537, Sources!$C$19:$C$1002, 0))="Unused", "Source does not exist", IF(ISBLANK(D537), "Missing Post ID", IF(INDEX(Posts!$B$25:$B$1008, MATCH(D537, Posts!$D$25:$D$1008, 0))="Unused", "Post does not exist", "Valid"))))))</f>
        <v>Unused</v>
      </c>
      <c r="C537" s="359"/>
      <c r="D537" s="360"/>
    </row>
    <row r="538" ht="15.75" customHeight="1">
      <c r="B538" s="356" t="str">
        <f t="array" ref="B538">IF(OR(NOT($X$3="Pre-Defined"), AND(D531 &lt;&gt; "Yes", ROW(B538) - ROW($B$10) &gt;= General!$D$7)), "Unused", IF(CONCATENATE(C538:D538)="", "Required", IF(ISBLANK(C538), "Missing Source ID", IF(INDEX(Sources!$B$19:$B$1002, MATCH(C538, Sources!$C$19:$C$1002, 0))="Unused", "Source does not exist", IF(ISBLANK(D538), "Missing Post ID", IF(INDEX(Posts!$B$25:$B$1008, MATCH(D538, Posts!$D$25:$D$1008, 0))="Unused", "Post does not exist", "Valid"))))))</f>
        <v>Unused</v>
      </c>
      <c r="C538" s="357"/>
      <c r="D538" s="358"/>
    </row>
    <row r="539" ht="15.75" customHeight="1">
      <c r="B539" s="356" t="str">
        <f t="array" ref="B539">IF(OR(NOT($X$3="Pre-Defined"), AND(D532 &lt;&gt; "Yes", ROW(B539) - ROW($B$10) &gt;= General!$D$7)), "Unused", IF(CONCATENATE(C539:D539)="", "Required", IF(ISBLANK(C539), "Missing Source ID", IF(INDEX(Sources!$B$19:$B$1002, MATCH(C539, Sources!$C$19:$C$1002, 0))="Unused", "Source does not exist", IF(ISBLANK(D539), "Missing Post ID", IF(INDEX(Posts!$B$25:$B$1008, MATCH(D539, Posts!$D$25:$D$1008, 0))="Unused", "Post does not exist", "Valid"))))))</f>
        <v>Unused</v>
      </c>
      <c r="C539" s="359"/>
      <c r="D539" s="360"/>
    </row>
    <row r="540" ht="15.75" customHeight="1">
      <c r="B540" s="356" t="str">
        <f t="array" ref="B540">IF(OR(NOT($X$3="Pre-Defined"), AND(D533 &lt;&gt; "Yes", ROW(B540) - ROW($B$10) &gt;= General!$D$7)), "Unused", IF(CONCATENATE(C540:D540)="", "Required", IF(ISBLANK(C540), "Missing Source ID", IF(INDEX(Sources!$B$19:$B$1002, MATCH(C540, Sources!$C$19:$C$1002, 0))="Unused", "Source does not exist", IF(ISBLANK(D540), "Missing Post ID", IF(INDEX(Posts!$B$25:$B$1008, MATCH(D540, Posts!$D$25:$D$1008, 0))="Unused", "Post does not exist", "Valid"))))))</f>
        <v>Unused</v>
      </c>
      <c r="C540" s="357"/>
      <c r="D540" s="358"/>
    </row>
    <row r="541" ht="15.75" customHeight="1">
      <c r="B541" s="356" t="str">
        <f t="array" ref="B541">IF(OR(NOT($X$3="Pre-Defined"), AND(D534 &lt;&gt; "Yes", ROW(B541) - ROW($B$10) &gt;= General!$D$7)), "Unused", IF(CONCATENATE(C541:D541)="", "Required", IF(ISBLANK(C541), "Missing Source ID", IF(INDEX(Sources!$B$19:$B$1002, MATCH(C541, Sources!$C$19:$C$1002, 0))="Unused", "Source does not exist", IF(ISBLANK(D541), "Missing Post ID", IF(INDEX(Posts!$B$25:$B$1008, MATCH(D541, Posts!$D$25:$D$1008, 0))="Unused", "Post does not exist", "Valid"))))))</f>
        <v>Unused</v>
      </c>
      <c r="C541" s="359"/>
      <c r="D541" s="360"/>
    </row>
    <row r="542" ht="15.75" customHeight="1">
      <c r="B542" s="356" t="str">
        <f t="array" ref="B542">IF(OR(NOT($X$3="Pre-Defined"), AND(D535 &lt;&gt; "Yes", ROW(B542) - ROW($B$10) &gt;= General!$D$7)), "Unused", IF(CONCATENATE(C542:D542)="", "Required", IF(ISBLANK(C542), "Missing Source ID", IF(INDEX(Sources!$B$19:$B$1002, MATCH(C542, Sources!$C$19:$C$1002, 0))="Unused", "Source does not exist", IF(ISBLANK(D542), "Missing Post ID", IF(INDEX(Posts!$B$25:$B$1008, MATCH(D542, Posts!$D$25:$D$1008, 0))="Unused", "Post does not exist", "Valid"))))))</f>
        <v>Unused</v>
      </c>
      <c r="C542" s="357"/>
      <c r="D542" s="358"/>
    </row>
    <row r="543" ht="15.75" customHeight="1">
      <c r="B543" s="356" t="str">
        <f t="array" ref="B543">IF(OR(NOT($X$3="Pre-Defined"), AND(D536 &lt;&gt; "Yes", ROW(B543) - ROW($B$10) &gt;= General!$D$7)), "Unused", IF(CONCATENATE(C543:D543)="", "Required", IF(ISBLANK(C543), "Missing Source ID", IF(INDEX(Sources!$B$19:$B$1002, MATCH(C543, Sources!$C$19:$C$1002, 0))="Unused", "Source does not exist", IF(ISBLANK(D543), "Missing Post ID", IF(INDEX(Posts!$B$25:$B$1008, MATCH(D543, Posts!$D$25:$D$1008, 0))="Unused", "Post does not exist", "Valid"))))))</f>
        <v>Unused</v>
      </c>
      <c r="C543" s="359"/>
      <c r="D543" s="360"/>
    </row>
    <row r="544" ht="15.75" customHeight="1">
      <c r="B544" s="356" t="str">
        <f t="array" ref="B544">IF(OR(NOT($X$3="Pre-Defined"), AND(D537 &lt;&gt; "Yes", ROW(B544) - ROW($B$10) &gt;= General!$D$7)), "Unused", IF(CONCATENATE(C544:D544)="", "Required", IF(ISBLANK(C544), "Missing Source ID", IF(INDEX(Sources!$B$19:$B$1002, MATCH(C544, Sources!$C$19:$C$1002, 0))="Unused", "Source does not exist", IF(ISBLANK(D544), "Missing Post ID", IF(INDEX(Posts!$B$25:$B$1008, MATCH(D544, Posts!$D$25:$D$1008, 0))="Unused", "Post does not exist", "Valid"))))))</f>
        <v>Unused</v>
      </c>
      <c r="C544" s="357"/>
      <c r="D544" s="358"/>
    </row>
    <row r="545" ht="15.75" customHeight="1">
      <c r="B545" s="356" t="str">
        <f t="array" ref="B545">IF(OR(NOT($X$3="Pre-Defined"), AND(D538 &lt;&gt; "Yes", ROW(B545) - ROW($B$10) &gt;= General!$D$7)), "Unused", IF(CONCATENATE(C545:D545)="", "Required", IF(ISBLANK(C545), "Missing Source ID", IF(INDEX(Sources!$B$19:$B$1002, MATCH(C545, Sources!$C$19:$C$1002, 0))="Unused", "Source does not exist", IF(ISBLANK(D545), "Missing Post ID", IF(INDEX(Posts!$B$25:$B$1008, MATCH(D545, Posts!$D$25:$D$1008, 0))="Unused", "Post does not exist", "Valid"))))))</f>
        <v>Unused</v>
      </c>
      <c r="C545" s="359"/>
      <c r="D545" s="360"/>
    </row>
    <row r="546" ht="15.75" customHeight="1">
      <c r="B546" s="356" t="str">
        <f t="array" ref="B546">IF(OR(NOT($X$3="Pre-Defined"), AND(D539 &lt;&gt; "Yes", ROW(B546) - ROW($B$10) &gt;= General!$D$7)), "Unused", IF(CONCATENATE(C546:D546)="", "Required", IF(ISBLANK(C546), "Missing Source ID", IF(INDEX(Sources!$B$19:$B$1002, MATCH(C546, Sources!$C$19:$C$1002, 0))="Unused", "Source does not exist", IF(ISBLANK(D546), "Missing Post ID", IF(INDEX(Posts!$B$25:$B$1008, MATCH(D546, Posts!$D$25:$D$1008, 0))="Unused", "Post does not exist", "Valid"))))))</f>
        <v>Unused</v>
      </c>
      <c r="C546" s="357"/>
      <c r="D546" s="358"/>
    </row>
    <row r="547" ht="15.75" customHeight="1">
      <c r="B547" s="356" t="str">
        <f t="array" ref="B547">IF(OR(NOT($X$3="Pre-Defined"), AND(D540 &lt;&gt; "Yes", ROW(B547) - ROW($B$10) &gt;= General!$D$7)), "Unused", IF(CONCATENATE(C547:D547)="", "Required", IF(ISBLANK(C547), "Missing Source ID", IF(INDEX(Sources!$B$19:$B$1002, MATCH(C547, Sources!$C$19:$C$1002, 0))="Unused", "Source does not exist", IF(ISBLANK(D547), "Missing Post ID", IF(INDEX(Posts!$B$25:$B$1008, MATCH(D547, Posts!$D$25:$D$1008, 0))="Unused", "Post does not exist", "Valid"))))))</f>
        <v>Unused</v>
      </c>
      <c r="C547" s="359"/>
      <c r="D547" s="360"/>
    </row>
    <row r="548" ht="15.75" customHeight="1">
      <c r="B548" s="356" t="str">
        <f t="array" ref="B548">IF(OR(NOT($X$3="Pre-Defined"), AND(D541 &lt;&gt; "Yes", ROW(B548) - ROW($B$10) &gt;= General!$D$7)), "Unused", IF(CONCATENATE(C548:D548)="", "Required", IF(ISBLANK(C548), "Missing Source ID", IF(INDEX(Sources!$B$19:$B$1002, MATCH(C548, Sources!$C$19:$C$1002, 0))="Unused", "Source does not exist", IF(ISBLANK(D548), "Missing Post ID", IF(INDEX(Posts!$B$25:$B$1008, MATCH(D548, Posts!$D$25:$D$1008, 0))="Unused", "Post does not exist", "Valid"))))))</f>
        <v>Unused</v>
      </c>
      <c r="C548" s="357"/>
      <c r="D548" s="358"/>
    </row>
    <row r="549" ht="15.75" customHeight="1">
      <c r="B549" s="356" t="str">
        <f t="array" ref="B549">IF(OR(NOT($X$3="Pre-Defined"), AND(D542 &lt;&gt; "Yes", ROW(B549) - ROW($B$10) &gt;= General!$D$7)), "Unused", IF(CONCATENATE(C549:D549)="", "Required", IF(ISBLANK(C549), "Missing Source ID", IF(INDEX(Sources!$B$19:$B$1002, MATCH(C549, Sources!$C$19:$C$1002, 0))="Unused", "Source does not exist", IF(ISBLANK(D549), "Missing Post ID", IF(INDEX(Posts!$B$25:$B$1008, MATCH(D549, Posts!$D$25:$D$1008, 0))="Unused", "Post does not exist", "Valid"))))))</f>
        <v>Unused</v>
      </c>
      <c r="C549" s="359"/>
      <c r="D549" s="360"/>
    </row>
    <row r="550" ht="15.75" customHeight="1">
      <c r="B550" s="356" t="str">
        <f t="array" ref="B550">IF(OR(NOT($X$3="Pre-Defined"), AND(D543 &lt;&gt; "Yes", ROW(B550) - ROW($B$10) &gt;= General!$D$7)), "Unused", IF(CONCATENATE(C550:D550)="", "Required", IF(ISBLANK(C550), "Missing Source ID", IF(INDEX(Sources!$B$19:$B$1002, MATCH(C550, Sources!$C$19:$C$1002, 0))="Unused", "Source does not exist", IF(ISBLANK(D550), "Missing Post ID", IF(INDEX(Posts!$B$25:$B$1008, MATCH(D550, Posts!$D$25:$D$1008, 0))="Unused", "Post does not exist", "Valid"))))))</f>
        <v>Unused</v>
      </c>
      <c r="C550" s="357"/>
      <c r="D550" s="358"/>
    </row>
    <row r="551" ht="15.75" customHeight="1">
      <c r="B551" s="356" t="str">
        <f t="array" ref="B551">IF(OR(NOT($X$3="Pre-Defined"), AND(D544 &lt;&gt; "Yes", ROW(B551) - ROW($B$10) &gt;= General!$D$7)), "Unused", IF(CONCATENATE(C551:D551)="", "Required", IF(ISBLANK(C551), "Missing Source ID", IF(INDEX(Sources!$B$19:$B$1002, MATCH(C551, Sources!$C$19:$C$1002, 0))="Unused", "Source does not exist", IF(ISBLANK(D551), "Missing Post ID", IF(INDEX(Posts!$B$25:$B$1008, MATCH(D551, Posts!$D$25:$D$1008, 0))="Unused", "Post does not exist", "Valid"))))))</f>
        <v>Unused</v>
      </c>
      <c r="C551" s="359"/>
      <c r="D551" s="360"/>
    </row>
    <row r="552" ht="15.75" customHeight="1">
      <c r="B552" s="356" t="str">
        <f t="array" ref="B552">IF(OR(NOT($X$3="Pre-Defined"), AND(D545 &lt;&gt; "Yes", ROW(B552) - ROW($B$10) &gt;= General!$D$7)), "Unused", IF(CONCATENATE(C552:D552)="", "Required", IF(ISBLANK(C552), "Missing Source ID", IF(INDEX(Sources!$B$19:$B$1002, MATCH(C552, Sources!$C$19:$C$1002, 0))="Unused", "Source does not exist", IF(ISBLANK(D552), "Missing Post ID", IF(INDEX(Posts!$B$25:$B$1008, MATCH(D552, Posts!$D$25:$D$1008, 0))="Unused", "Post does not exist", "Valid"))))))</f>
        <v>Unused</v>
      </c>
      <c r="C552" s="357"/>
      <c r="D552" s="358"/>
    </row>
    <row r="553" ht="15.75" customHeight="1">
      <c r="B553" s="356" t="str">
        <f t="array" ref="B553">IF(OR(NOT($X$3="Pre-Defined"), AND(D546 &lt;&gt; "Yes", ROW(B553) - ROW($B$10) &gt;= General!$D$7)), "Unused", IF(CONCATENATE(C553:D553)="", "Required", IF(ISBLANK(C553), "Missing Source ID", IF(INDEX(Sources!$B$19:$B$1002, MATCH(C553, Sources!$C$19:$C$1002, 0))="Unused", "Source does not exist", IF(ISBLANK(D553), "Missing Post ID", IF(INDEX(Posts!$B$25:$B$1008, MATCH(D553, Posts!$D$25:$D$1008, 0))="Unused", "Post does not exist", "Valid"))))))</f>
        <v>Unused</v>
      </c>
      <c r="C553" s="359"/>
      <c r="D553" s="360"/>
    </row>
    <row r="554" ht="15.75" customHeight="1">
      <c r="B554" s="356" t="str">
        <f t="array" ref="B554">IF(OR(NOT($X$3="Pre-Defined"), AND(D547 &lt;&gt; "Yes", ROW(B554) - ROW($B$10) &gt;= General!$D$7)), "Unused", IF(CONCATENATE(C554:D554)="", "Required", IF(ISBLANK(C554), "Missing Source ID", IF(INDEX(Sources!$B$19:$B$1002, MATCH(C554, Sources!$C$19:$C$1002, 0))="Unused", "Source does not exist", IF(ISBLANK(D554), "Missing Post ID", IF(INDEX(Posts!$B$25:$B$1008, MATCH(D554, Posts!$D$25:$D$1008, 0))="Unused", "Post does not exist", "Valid"))))))</f>
        <v>Unused</v>
      </c>
      <c r="C554" s="357"/>
      <c r="D554" s="358"/>
    </row>
    <row r="555" ht="15.75" customHeight="1">
      <c r="B555" s="356" t="str">
        <f t="array" ref="B555">IF(OR(NOT($X$3="Pre-Defined"), AND(D548 &lt;&gt; "Yes", ROW(B555) - ROW($B$10) &gt;= General!$D$7)), "Unused", IF(CONCATENATE(C555:D555)="", "Required", IF(ISBLANK(C555), "Missing Source ID", IF(INDEX(Sources!$B$19:$B$1002, MATCH(C555, Sources!$C$19:$C$1002, 0))="Unused", "Source does not exist", IF(ISBLANK(D555), "Missing Post ID", IF(INDEX(Posts!$B$25:$B$1008, MATCH(D555, Posts!$D$25:$D$1008, 0))="Unused", "Post does not exist", "Valid"))))))</f>
        <v>Unused</v>
      </c>
      <c r="C555" s="359"/>
      <c r="D555" s="360"/>
    </row>
    <row r="556" ht="15.75" customHeight="1">
      <c r="B556" s="356" t="str">
        <f t="array" ref="B556">IF(OR(NOT($X$3="Pre-Defined"), AND(D549 &lt;&gt; "Yes", ROW(B556) - ROW($B$10) &gt;= General!$D$7)), "Unused", IF(CONCATENATE(C556:D556)="", "Required", IF(ISBLANK(C556), "Missing Source ID", IF(INDEX(Sources!$B$19:$B$1002, MATCH(C556, Sources!$C$19:$C$1002, 0))="Unused", "Source does not exist", IF(ISBLANK(D556), "Missing Post ID", IF(INDEX(Posts!$B$25:$B$1008, MATCH(D556, Posts!$D$25:$D$1008, 0))="Unused", "Post does not exist", "Valid"))))))</f>
        <v>Unused</v>
      </c>
      <c r="C556" s="357"/>
      <c r="D556" s="358"/>
    </row>
    <row r="557" ht="15.75" customHeight="1">
      <c r="B557" s="356" t="str">
        <f t="array" ref="B557">IF(OR(NOT($X$3="Pre-Defined"), AND(D550 &lt;&gt; "Yes", ROW(B557) - ROW($B$10) &gt;= General!$D$7)), "Unused", IF(CONCATENATE(C557:D557)="", "Required", IF(ISBLANK(C557), "Missing Source ID", IF(INDEX(Sources!$B$19:$B$1002, MATCH(C557, Sources!$C$19:$C$1002, 0))="Unused", "Source does not exist", IF(ISBLANK(D557), "Missing Post ID", IF(INDEX(Posts!$B$25:$B$1008, MATCH(D557, Posts!$D$25:$D$1008, 0))="Unused", "Post does not exist", "Valid"))))))</f>
        <v>Unused</v>
      </c>
      <c r="C557" s="359"/>
      <c r="D557" s="360"/>
    </row>
    <row r="558" ht="15.75" customHeight="1">
      <c r="B558" s="356" t="str">
        <f t="array" ref="B558">IF(OR(NOT($X$3="Pre-Defined"), AND(D551 &lt;&gt; "Yes", ROW(B558) - ROW($B$10) &gt;= General!$D$7)), "Unused", IF(CONCATENATE(C558:D558)="", "Required", IF(ISBLANK(C558), "Missing Source ID", IF(INDEX(Sources!$B$19:$B$1002, MATCH(C558, Sources!$C$19:$C$1002, 0))="Unused", "Source does not exist", IF(ISBLANK(D558), "Missing Post ID", IF(INDEX(Posts!$B$25:$B$1008, MATCH(D558, Posts!$D$25:$D$1008, 0))="Unused", "Post does not exist", "Valid"))))))</f>
        <v>Unused</v>
      </c>
      <c r="C558" s="357"/>
      <c r="D558" s="358"/>
    </row>
    <row r="559" ht="15.75" customHeight="1">
      <c r="B559" s="356" t="str">
        <f t="array" ref="B559">IF(OR(NOT($X$3="Pre-Defined"), AND(D552 &lt;&gt; "Yes", ROW(B559) - ROW($B$10) &gt;= General!$D$7)), "Unused", IF(CONCATENATE(C559:D559)="", "Required", IF(ISBLANK(C559), "Missing Source ID", IF(INDEX(Sources!$B$19:$B$1002, MATCH(C559, Sources!$C$19:$C$1002, 0))="Unused", "Source does not exist", IF(ISBLANK(D559), "Missing Post ID", IF(INDEX(Posts!$B$25:$B$1008, MATCH(D559, Posts!$D$25:$D$1008, 0))="Unused", "Post does not exist", "Valid"))))))</f>
        <v>Unused</v>
      </c>
      <c r="C559" s="359"/>
      <c r="D559" s="360"/>
    </row>
    <row r="560" ht="15.75" customHeight="1">
      <c r="B560" s="356" t="str">
        <f t="array" ref="B560">IF(OR(NOT($X$3="Pre-Defined"), AND(D553 &lt;&gt; "Yes", ROW(B560) - ROW($B$10) &gt;= General!$D$7)), "Unused", IF(CONCATENATE(C560:D560)="", "Required", IF(ISBLANK(C560), "Missing Source ID", IF(INDEX(Sources!$B$19:$B$1002, MATCH(C560, Sources!$C$19:$C$1002, 0))="Unused", "Source does not exist", IF(ISBLANK(D560), "Missing Post ID", IF(INDEX(Posts!$B$25:$B$1008, MATCH(D560, Posts!$D$25:$D$1008, 0))="Unused", "Post does not exist", "Valid"))))))</f>
        <v>Unused</v>
      </c>
      <c r="C560" s="357"/>
      <c r="D560" s="358"/>
    </row>
    <row r="561" ht="15.75" customHeight="1">
      <c r="B561" s="356" t="str">
        <f t="array" ref="B561">IF(OR(NOT($X$3="Pre-Defined"), AND(D554 &lt;&gt; "Yes", ROW(B561) - ROW($B$10) &gt;= General!$D$7)), "Unused", IF(CONCATENATE(C561:D561)="", "Required", IF(ISBLANK(C561), "Missing Source ID", IF(INDEX(Sources!$B$19:$B$1002, MATCH(C561, Sources!$C$19:$C$1002, 0))="Unused", "Source does not exist", IF(ISBLANK(D561), "Missing Post ID", IF(INDEX(Posts!$B$25:$B$1008, MATCH(D561, Posts!$D$25:$D$1008, 0))="Unused", "Post does not exist", "Valid"))))))</f>
        <v>Unused</v>
      </c>
      <c r="C561" s="359"/>
      <c r="D561" s="360"/>
    </row>
    <row r="562" ht="15.75" customHeight="1">
      <c r="B562" s="356" t="str">
        <f t="array" ref="B562">IF(OR(NOT($X$3="Pre-Defined"), AND(D555 &lt;&gt; "Yes", ROW(B562) - ROW($B$10) &gt;= General!$D$7)), "Unused", IF(CONCATENATE(C562:D562)="", "Required", IF(ISBLANK(C562), "Missing Source ID", IF(INDEX(Sources!$B$19:$B$1002, MATCH(C562, Sources!$C$19:$C$1002, 0))="Unused", "Source does not exist", IF(ISBLANK(D562), "Missing Post ID", IF(INDEX(Posts!$B$25:$B$1008, MATCH(D562, Posts!$D$25:$D$1008, 0))="Unused", "Post does not exist", "Valid"))))))</f>
        <v>Unused</v>
      </c>
      <c r="C562" s="357"/>
      <c r="D562" s="358"/>
    </row>
    <row r="563" ht="15.75" customHeight="1">
      <c r="B563" s="356" t="str">
        <f t="array" ref="B563">IF(OR(NOT($X$3="Pre-Defined"), AND(D556 &lt;&gt; "Yes", ROW(B563) - ROW($B$10) &gt;= General!$D$7)), "Unused", IF(CONCATENATE(C563:D563)="", "Required", IF(ISBLANK(C563), "Missing Source ID", IF(INDEX(Sources!$B$19:$B$1002, MATCH(C563, Sources!$C$19:$C$1002, 0))="Unused", "Source does not exist", IF(ISBLANK(D563), "Missing Post ID", IF(INDEX(Posts!$B$25:$B$1008, MATCH(D563, Posts!$D$25:$D$1008, 0))="Unused", "Post does not exist", "Valid"))))))</f>
        <v>Unused</v>
      </c>
      <c r="C563" s="359"/>
      <c r="D563" s="360"/>
    </row>
    <row r="564" ht="15.75" customHeight="1">
      <c r="B564" s="356" t="str">
        <f t="array" ref="B564">IF(OR(NOT($X$3="Pre-Defined"), AND(D557 &lt;&gt; "Yes", ROW(B564) - ROW($B$10) &gt;= General!$D$7)), "Unused", IF(CONCATENATE(C564:D564)="", "Required", IF(ISBLANK(C564), "Missing Source ID", IF(INDEX(Sources!$B$19:$B$1002, MATCH(C564, Sources!$C$19:$C$1002, 0))="Unused", "Source does not exist", IF(ISBLANK(D564), "Missing Post ID", IF(INDEX(Posts!$B$25:$B$1008, MATCH(D564, Posts!$D$25:$D$1008, 0))="Unused", "Post does not exist", "Valid"))))))</f>
        <v>Unused</v>
      </c>
      <c r="C564" s="357"/>
      <c r="D564" s="358"/>
    </row>
    <row r="565" ht="15.75" customHeight="1">
      <c r="B565" s="356" t="str">
        <f t="array" ref="B565">IF(OR(NOT($X$3="Pre-Defined"), AND(D558 &lt;&gt; "Yes", ROW(B565) - ROW($B$10) &gt;= General!$D$7)), "Unused", IF(CONCATENATE(C565:D565)="", "Required", IF(ISBLANK(C565), "Missing Source ID", IF(INDEX(Sources!$B$19:$B$1002, MATCH(C565, Sources!$C$19:$C$1002, 0))="Unused", "Source does not exist", IF(ISBLANK(D565), "Missing Post ID", IF(INDEX(Posts!$B$25:$B$1008, MATCH(D565, Posts!$D$25:$D$1008, 0))="Unused", "Post does not exist", "Valid"))))))</f>
        <v>Unused</v>
      </c>
      <c r="C565" s="359"/>
      <c r="D565" s="360"/>
    </row>
    <row r="566" ht="15.75" customHeight="1">
      <c r="B566" s="356" t="str">
        <f t="array" ref="B566">IF(OR(NOT($X$3="Pre-Defined"), AND(D559 &lt;&gt; "Yes", ROW(B566) - ROW($B$10) &gt;= General!$D$7)), "Unused", IF(CONCATENATE(C566:D566)="", "Required", IF(ISBLANK(C566), "Missing Source ID", IF(INDEX(Sources!$B$19:$B$1002, MATCH(C566, Sources!$C$19:$C$1002, 0))="Unused", "Source does not exist", IF(ISBLANK(D566), "Missing Post ID", IF(INDEX(Posts!$B$25:$B$1008, MATCH(D566, Posts!$D$25:$D$1008, 0))="Unused", "Post does not exist", "Valid"))))))</f>
        <v>Unused</v>
      </c>
      <c r="C566" s="357"/>
      <c r="D566" s="358"/>
    </row>
    <row r="567" ht="15.75" customHeight="1">
      <c r="B567" s="356" t="str">
        <f t="array" ref="B567">IF(OR(NOT($X$3="Pre-Defined"), AND(D560 &lt;&gt; "Yes", ROW(B567) - ROW($B$10) &gt;= General!$D$7)), "Unused", IF(CONCATENATE(C567:D567)="", "Required", IF(ISBLANK(C567), "Missing Source ID", IF(INDEX(Sources!$B$19:$B$1002, MATCH(C567, Sources!$C$19:$C$1002, 0))="Unused", "Source does not exist", IF(ISBLANK(D567), "Missing Post ID", IF(INDEX(Posts!$B$25:$B$1008, MATCH(D567, Posts!$D$25:$D$1008, 0))="Unused", "Post does not exist", "Valid"))))))</f>
        <v>Unused</v>
      </c>
      <c r="C567" s="359"/>
      <c r="D567" s="360"/>
    </row>
    <row r="568" ht="15.75" customHeight="1">
      <c r="B568" s="356" t="str">
        <f t="array" ref="B568">IF(OR(NOT($X$3="Pre-Defined"), AND(D561 &lt;&gt; "Yes", ROW(B568) - ROW($B$10) &gt;= General!$D$7)), "Unused", IF(CONCATENATE(C568:D568)="", "Required", IF(ISBLANK(C568), "Missing Source ID", IF(INDEX(Sources!$B$19:$B$1002, MATCH(C568, Sources!$C$19:$C$1002, 0))="Unused", "Source does not exist", IF(ISBLANK(D568), "Missing Post ID", IF(INDEX(Posts!$B$25:$B$1008, MATCH(D568, Posts!$D$25:$D$1008, 0))="Unused", "Post does not exist", "Valid"))))))</f>
        <v>Unused</v>
      </c>
      <c r="C568" s="357"/>
      <c r="D568" s="358"/>
    </row>
    <row r="569" ht="15.75" customHeight="1">
      <c r="B569" s="356" t="str">
        <f t="array" ref="B569">IF(OR(NOT($X$3="Pre-Defined"), AND(D562 &lt;&gt; "Yes", ROW(B569) - ROW($B$10) &gt;= General!$D$7)), "Unused", IF(CONCATENATE(C569:D569)="", "Required", IF(ISBLANK(C569), "Missing Source ID", IF(INDEX(Sources!$B$19:$B$1002, MATCH(C569, Sources!$C$19:$C$1002, 0))="Unused", "Source does not exist", IF(ISBLANK(D569), "Missing Post ID", IF(INDEX(Posts!$B$25:$B$1008, MATCH(D569, Posts!$D$25:$D$1008, 0))="Unused", "Post does not exist", "Valid"))))))</f>
        <v>Unused</v>
      </c>
      <c r="C569" s="359"/>
      <c r="D569" s="360"/>
    </row>
    <row r="570" ht="15.75" customHeight="1">
      <c r="B570" s="356" t="str">
        <f t="array" ref="B570">IF(OR(NOT($X$3="Pre-Defined"), AND(D563 &lt;&gt; "Yes", ROW(B570) - ROW($B$10) &gt;= General!$D$7)), "Unused", IF(CONCATENATE(C570:D570)="", "Required", IF(ISBLANK(C570), "Missing Source ID", IF(INDEX(Sources!$B$19:$B$1002, MATCH(C570, Sources!$C$19:$C$1002, 0))="Unused", "Source does not exist", IF(ISBLANK(D570), "Missing Post ID", IF(INDEX(Posts!$B$25:$B$1008, MATCH(D570, Posts!$D$25:$D$1008, 0))="Unused", "Post does not exist", "Valid"))))))</f>
        <v>Unused</v>
      </c>
      <c r="C570" s="357"/>
      <c r="D570" s="358"/>
    </row>
    <row r="571" ht="15.75" customHeight="1">
      <c r="B571" s="356" t="str">
        <f t="array" ref="B571">IF(OR(NOT($X$3="Pre-Defined"), AND(D564 &lt;&gt; "Yes", ROW(B571) - ROW($B$10) &gt;= General!$D$7)), "Unused", IF(CONCATENATE(C571:D571)="", "Required", IF(ISBLANK(C571), "Missing Source ID", IF(INDEX(Sources!$B$19:$B$1002, MATCH(C571, Sources!$C$19:$C$1002, 0))="Unused", "Source does not exist", IF(ISBLANK(D571), "Missing Post ID", IF(INDEX(Posts!$B$25:$B$1008, MATCH(D571, Posts!$D$25:$D$1008, 0))="Unused", "Post does not exist", "Valid"))))))</f>
        <v>Unused</v>
      </c>
      <c r="C571" s="359"/>
      <c r="D571" s="360"/>
    </row>
    <row r="572" ht="15.75" customHeight="1">
      <c r="B572" s="356" t="str">
        <f t="array" ref="B572">IF(OR(NOT($X$3="Pre-Defined"), AND(D565 &lt;&gt; "Yes", ROW(B572) - ROW($B$10) &gt;= General!$D$7)), "Unused", IF(CONCATENATE(C572:D572)="", "Required", IF(ISBLANK(C572), "Missing Source ID", IF(INDEX(Sources!$B$19:$B$1002, MATCH(C572, Sources!$C$19:$C$1002, 0))="Unused", "Source does not exist", IF(ISBLANK(D572), "Missing Post ID", IF(INDEX(Posts!$B$25:$B$1008, MATCH(D572, Posts!$D$25:$D$1008, 0))="Unused", "Post does not exist", "Valid"))))))</f>
        <v>Unused</v>
      </c>
      <c r="C572" s="357"/>
      <c r="D572" s="358"/>
    </row>
    <row r="573" ht="15.75" customHeight="1">
      <c r="B573" s="356" t="str">
        <f t="array" ref="B573">IF(OR(NOT($X$3="Pre-Defined"), AND(D566 &lt;&gt; "Yes", ROW(B573) - ROW($B$10) &gt;= General!$D$7)), "Unused", IF(CONCATENATE(C573:D573)="", "Required", IF(ISBLANK(C573), "Missing Source ID", IF(INDEX(Sources!$B$19:$B$1002, MATCH(C573, Sources!$C$19:$C$1002, 0))="Unused", "Source does not exist", IF(ISBLANK(D573), "Missing Post ID", IF(INDEX(Posts!$B$25:$B$1008, MATCH(D573, Posts!$D$25:$D$1008, 0))="Unused", "Post does not exist", "Valid"))))))</f>
        <v>Unused</v>
      </c>
      <c r="C573" s="359"/>
      <c r="D573" s="360"/>
    </row>
    <row r="574" ht="15.75" customHeight="1">
      <c r="B574" s="356" t="str">
        <f t="array" ref="B574">IF(OR(NOT($X$3="Pre-Defined"), AND(D567 &lt;&gt; "Yes", ROW(B574) - ROW($B$10) &gt;= General!$D$7)), "Unused", IF(CONCATENATE(C574:D574)="", "Required", IF(ISBLANK(C574), "Missing Source ID", IF(INDEX(Sources!$B$19:$B$1002, MATCH(C574, Sources!$C$19:$C$1002, 0))="Unused", "Source does not exist", IF(ISBLANK(D574), "Missing Post ID", IF(INDEX(Posts!$B$25:$B$1008, MATCH(D574, Posts!$D$25:$D$1008, 0))="Unused", "Post does not exist", "Valid"))))))</f>
        <v>Unused</v>
      </c>
      <c r="C574" s="357"/>
      <c r="D574" s="358"/>
    </row>
    <row r="575" ht="15.75" customHeight="1">
      <c r="B575" s="356" t="str">
        <f t="array" ref="B575">IF(OR(NOT($X$3="Pre-Defined"), AND(D568 &lt;&gt; "Yes", ROW(B575) - ROW($B$10) &gt;= General!$D$7)), "Unused", IF(CONCATENATE(C575:D575)="", "Required", IF(ISBLANK(C575), "Missing Source ID", IF(INDEX(Sources!$B$19:$B$1002, MATCH(C575, Sources!$C$19:$C$1002, 0))="Unused", "Source does not exist", IF(ISBLANK(D575), "Missing Post ID", IF(INDEX(Posts!$B$25:$B$1008, MATCH(D575, Posts!$D$25:$D$1008, 0))="Unused", "Post does not exist", "Valid"))))))</f>
        <v>Unused</v>
      </c>
      <c r="C575" s="359"/>
      <c r="D575" s="360"/>
    </row>
    <row r="576" ht="15.75" customHeight="1">
      <c r="B576" s="356" t="str">
        <f t="array" ref="B576">IF(OR(NOT($X$3="Pre-Defined"), AND(D569 &lt;&gt; "Yes", ROW(B576) - ROW($B$10) &gt;= General!$D$7)), "Unused", IF(CONCATENATE(C576:D576)="", "Required", IF(ISBLANK(C576), "Missing Source ID", IF(INDEX(Sources!$B$19:$B$1002, MATCH(C576, Sources!$C$19:$C$1002, 0))="Unused", "Source does not exist", IF(ISBLANK(D576), "Missing Post ID", IF(INDEX(Posts!$B$25:$B$1008, MATCH(D576, Posts!$D$25:$D$1008, 0))="Unused", "Post does not exist", "Valid"))))))</f>
        <v>Unused</v>
      </c>
      <c r="C576" s="357"/>
      <c r="D576" s="358"/>
    </row>
    <row r="577" ht="15.75" customHeight="1">
      <c r="B577" s="356" t="str">
        <f t="array" ref="B577">IF(OR(NOT($X$3="Pre-Defined"), AND(D570 &lt;&gt; "Yes", ROW(B577) - ROW($B$10) &gt;= General!$D$7)), "Unused", IF(CONCATENATE(C577:D577)="", "Required", IF(ISBLANK(C577), "Missing Source ID", IF(INDEX(Sources!$B$19:$B$1002, MATCH(C577, Sources!$C$19:$C$1002, 0))="Unused", "Source does not exist", IF(ISBLANK(D577), "Missing Post ID", IF(INDEX(Posts!$B$25:$B$1008, MATCH(D577, Posts!$D$25:$D$1008, 0))="Unused", "Post does not exist", "Valid"))))))</f>
        <v>Unused</v>
      </c>
      <c r="C577" s="359"/>
      <c r="D577" s="360"/>
    </row>
    <row r="578" ht="15.75" customHeight="1">
      <c r="B578" s="356" t="str">
        <f t="array" ref="B578">IF(OR(NOT($X$3="Pre-Defined"), AND(D571 &lt;&gt; "Yes", ROW(B578) - ROW($B$10) &gt;= General!$D$7)), "Unused", IF(CONCATENATE(C578:D578)="", "Required", IF(ISBLANK(C578), "Missing Source ID", IF(INDEX(Sources!$B$19:$B$1002, MATCH(C578, Sources!$C$19:$C$1002, 0))="Unused", "Source does not exist", IF(ISBLANK(D578), "Missing Post ID", IF(INDEX(Posts!$B$25:$B$1008, MATCH(D578, Posts!$D$25:$D$1008, 0))="Unused", "Post does not exist", "Valid"))))))</f>
        <v>Unused</v>
      </c>
      <c r="C578" s="357"/>
      <c r="D578" s="358"/>
    </row>
    <row r="579" ht="15.75" customHeight="1">
      <c r="B579" s="356" t="str">
        <f t="array" ref="B579">IF(OR(NOT($X$3="Pre-Defined"), AND(D572 &lt;&gt; "Yes", ROW(B579) - ROW($B$10) &gt;= General!$D$7)), "Unused", IF(CONCATENATE(C579:D579)="", "Required", IF(ISBLANK(C579), "Missing Source ID", IF(INDEX(Sources!$B$19:$B$1002, MATCH(C579, Sources!$C$19:$C$1002, 0))="Unused", "Source does not exist", IF(ISBLANK(D579), "Missing Post ID", IF(INDEX(Posts!$B$25:$B$1008, MATCH(D579, Posts!$D$25:$D$1008, 0))="Unused", "Post does not exist", "Valid"))))))</f>
        <v>Unused</v>
      </c>
      <c r="C579" s="359"/>
      <c r="D579" s="360"/>
    </row>
    <row r="580" ht="15.75" customHeight="1">
      <c r="B580" s="356" t="str">
        <f t="array" ref="B580">IF(OR(NOT($X$3="Pre-Defined"), AND(D573 &lt;&gt; "Yes", ROW(B580) - ROW($B$10) &gt;= General!$D$7)), "Unused", IF(CONCATENATE(C580:D580)="", "Required", IF(ISBLANK(C580), "Missing Source ID", IF(INDEX(Sources!$B$19:$B$1002, MATCH(C580, Sources!$C$19:$C$1002, 0))="Unused", "Source does not exist", IF(ISBLANK(D580), "Missing Post ID", IF(INDEX(Posts!$B$25:$B$1008, MATCH(D580, Posts!$D$25:$D$1008, 0))="Unused", "Post does not exist", "Valid"))))))</f>
        <v>Unused</v>
      </c>
      <c r="C580" s="357"/>
      <c r="D580" s="358"/>
    </row>
    <row r="581" ht="15.75" customHeight="1">
      <c r="B581" s="356" t="str">
        <f t="array" ref="B581">IF(OR(NOT($X$3="Pre-Defined"), AND(D574 &lt;&gt; "Yes", ROW(B581) - ROW($B$10) &gt;= General!$D$7)), "Unused", IF(CONCATENATE(C581:D581)="", "Required", IF(ISBLANK(C581), "Missing Source ID", IF(INDEX(Sources!$B$19:$B$1002, MATCH(C581, Sources!$C$19:$C$1002, 0))="Unused", "Source does not exist", IF(ISBLANK(D581), "Missing Post ID", IF(INDEX(Posts!$B$25:$B$1008, MATCH(D581, Posts!$D$25:$D$1008, 0))="Unused", "Post does not exist", "Valid"))))))</f>
        <v>Unused</v>
      </c>
      <c r="C581" s="359"/>
      <c r="D581" s="360"/>
    </row>
    <row r="582" ht="15.75" customHeight="1">
      <c r="B582" s="356" t="str">
        <f t="array" ref="B582">IF(OR(NOT($X$3="Pre-Defined"), AND(D575 &lt;&gt; "Yes", ROW(B582) - ROW($B$10) &gt;= General!$D$7)), "Unused", IF(CONCATENATE(C582:D582)="", "Required", IF(ISBLANK(C582), "Missing Source ID", IF(INDEX(Sources!$B$19:$B$1002, MATCH(C582, Sources!$C$19:$C$1002, 0))="Unused", "Source does not exist", IF(ISBLANK(D582), "Missing Post ID", IF(INDEX(Posts!$B$25:$B$1008, MATCH(D582, Posts!$D$25:$D$1008, 0))="Unused", "Post does not exist", "Valid"))))))</f>
        <v>Unused</v>
      </c>
      <c r="C582" s="357"/>
      <c r="D582" s="358"/>
    </row>
    <row r="583" ht="15.75" customHeight="1">
      <c r="B583" s="356" t="str">
        <f t="array" ref="B583">IF(OR(NOT($X$3="Pre-Defined"), AND(D576 &lt;&gt; "Yes", ROW(B583) - ROW($B$10) &gt;= General!$D$7)), "Unused", IF(CONCATENATE(C583:D583)="", "Required", IF(ISBLANK(C583), "Missing Source ID", IF(INDEX(Sources!$B$19:$B$1002, MATCH(C583, Sources!$C$19:$C$1002, 0))="Unused", "Source does not exist", IF(ISBLANK(D583), "Missing Post ID", IF(INDEX(Posts!$B$25:$B$1008, MATCH(D583, Posts!$D$25:$D$1008, 0))="Unused", "Post does not exist", "Valid"))))))</f>
        <v>Unused</v>
      </c>
      <c r="C583" s="359"/>
      <c r="D583" s="360"/>
    </row>
    <row r="584" ht="15.75" customHeight="1">
      <c r="B584" s="356" t="str">
        <f t="array" ref="B584">IF(OR(NOT($X$3="Pre-Defined"), AND(D577 &lt;&gt; "Yes", ROW(B584) - ROW($B$10) &gt;= General!$D$7)), "Unused", IF(CONCATENATE(C584:D584)="", "Required", IF(ISBLANK(C584), "Missing Source ID", IF(INDEX(Sources!$B$19:$B$1002, MATCH(C584, Sources!$C$19:$C$1002, 0))="Unused", "Source does not exist", IF(ISBLANK(D584), "Missing Post ID", IF(INDEX(Posts!$B$25:$B$1008, MATCH(D584, Posts!$D$25:$D$1008, 0))="Unused", "Post does not exist", "Valid"))))))</f>
        <v>Unused</v>
      </c>
      <c r="C584" s="357"/>
      <c r="D584" s="358"/>
    </row>
    <row r="585" ht="15.75" customHeight="1">
      <c r="B585" s="356" t="str">
        <f t="array" ref="B585">IF(OR(NOT($X$3="Pre-Defined"), AND(D578 &lt;&gt; "Yes", ROW(B585) - ROW($B$10) &gt;= General!$D$7)), "Unused", IF(CONCATENATE(C585:D585)="", "Required", IF(ISBLANK(C585), "Missing Source ID", IF(INDEX(Sources!$B$19:$B$1002, MATCH(C585, Sources!$C$19:$C$1002, 0))="Unused", "Source does not exist", IF(ISBLANK(D585), "Missing Post ID", IF(INDEX(Posts!$B$25:$B$1008, MATCH(D585, Posts!$D$25:$D$1008, 0))="Unused", "Post does not exist", "Valid"))))))</f>
        <v>Unused</v>
      </c>
      <c r="C585" s="359"/>
      <c r="D585" s="360"/>
    </row>
    <row r="586" ht="15.75" customHeight="1">
      <c r="B586" s="356" t="str">
        <f t="array" ref="B586">IF(OR(NOT($X$3="Pre-Defined"), AND(D579 &lt;&gt; "Yes", ROW(B586) - ROW($B$10) &gt;= General!$D$7)), "Unused", IF(CONCATENATE(C586:D586)="", "Required", IF(ISBLANK(C586), "Missing Source ID", IF(INDEX(Sources!$B$19:$B$1002, MATCH(C586, Sources!$C$19:$C$1002, 0))="Unused", "Source does not exist", IF(ISBLANK(D586), "Missing Post ID", IF(INDEX(Posts!$B$25:$B$1008, MATCH(D586, Posts!$D$25:$D$1008, 0))="Unused", "Post does not exist", "Valid"))))))</f>
        <v>Unused</v>
      </c>
      <c r="C586" s="357"/>
      <c r="D586" s="358"/>
    </row>
    <row r="587" ht="15.75" customHeight="1">
      <c r="B587" s="356" t="str">
        <f t="array" ref="B587">IF(OR(NOT($X$3="Pre-Defined"), AND(D580 &lt;&gt; "Yes", ROW(B587) - ROW($B$10) &gt;= General!$D$7)), "Unused", IF(CONCATENATE(C587:D587)="", "Required", IF(ISBLANK(C587), "Missing Source ID", IF(INDEX(Sources!$B$19:$B$1002, MATCH(C587, Sources!$C$19:$C$1002, 0))="Unused", "Source does not exist", IF(ISBLANK(D587), "Missing Post ID", IF(INDEX(Posts!$B$25:$B$1008, MATCH(D587, Posts!$D$25:$D$1008, 0))="Unused", "Post does not exist", "Valid"))))))</f>
        <v>Unused</v>
      </c>
      <c r="C587" s="359"/>
      <c r="D587" s="360"/>
    </row>
    <row r="588" ht="15.75" customHeight="1">
      <c r="B588" s="356" t="str">
        <f t="array" ref="B588">IF(OR(NOT($X$3="Pre-Defined"), AND(D581 &lt;&gt; "Yes", ROW(B588) - ROW($B$10) &gt;= General!$D$7)), "Unused", IF(CONCATENATE(C588:D588)="", "Required", IF(ISBLANK(C588), "Missing Source ID", IF(INDEX(Sources!$B$19:$B$1002, MATCH(C588, Sources!$C$19:$C$1002, 0))="Unused", "Source does not exist", IF(ISBLANK(D588), "Missing Post ID", IF(INDEX(Posts!$B$25:$B$1008, MATCH(D588, Posts!$D$25:$D$1008, 0))="Unused", "Post does not exist", "Valid"))))))</f>
        <v>Unused</v>
      </c>
      <c r="C588" s="357"/>
      <c r="D588" s="358"/>
    </row>
    <row r="589" ht="15.75" customHeight="1">
      <c r="B589" s="356" t="str">
        <f t="array" ref="B589">IF(OR(NOT($X$3="Pre-Defined"), AND(D582 &lt;&gt; "Yes", ROW(B589) - ROW($B$10) &gt;= General!$D$7)), "Unused", IF(CONCATENATE(C589:D589)="", "Required", IF(ISBLANK(C589), "Missing Source ID", IF(INDEX(Sources!$B$19:$B$1002, MATCH(C589, Sources!$C$19:$C$1002, 0))="Unused", "Source does not exist", IF(ISBLANK(D589), "Missing Post ID", IF(INDEX(Posts!$B$25:$B$1008, MATCH(D589, Posts!$D$25:$D$1008, 0))="Unused", "Post does not exist", "Valid"))))))</f>
        <v>Unused</v>
      </c>
      <c r="C589" s="359"/>
      <c r="D589" s="360"/>
    </row>
    <row r="590" ht="15.75" customHeight="1">
      <c r="B590" s="356" t="str">
        <f t="array" ref="B590">IF(OR(NOT($X$3="Pre-Defined"), AND(D583 &lt;&gt; "Yes", ROW(B590) - ROW($B$10) &gt;= General!$D$7)), "Unused", IF(CONCATENATE(C590:D590)="", "Required", IF(ISBLANK(C590), "Missing Source ID", IF(INDEX(Sources!$B$19:$B$1002, MATCH(C590, Sources!$C$19:$C$1002, 0))="Unused", "Source does not exist", IF(ISBLANK(D590), "Missing Post ID", IF(INDEX(Posts!$B$25:$B$1008, MATCH(D590, Posts!$D$25:$D$1008, 0))="Unused", "Post does not exist", "Valid"))))))</f>
        <v>Unused</v>
      </c>
      <c r="C590" s="357"/>
      <c r="D590" s="358"/>
    </row>
    <row r="591" ht="15.75" customHeight="1">
      <c r="B591" s="356" t="str">
        <f t="array" ref="B591">IF(OR(NOT($X$3="Pre-Defined"), AND(D584 &lt;&gt; "Yes", ROW(B591) - ROW($B$10) &gt;= General!$D$7)), "Unused", IF(CONCATENATE(C591:D591)="", "Required", IF(ISBLANK(C591), "Missing Source ID", IF(INDEX(Sources!$B$19:$B$1002, MATCH(C591, Sources!$C$19:$C$1002, 0))="Unused", "Source does not exist", IF(ISBLANK(D591), "Missing Post ID", IF(INDEX(Posts!$B$25:$B$1008, MATCH(D591, Posts!$D$25:$D$1008, 0))="Unused", "Post does not exist", "Valid"))))))</f>
        <v>Unused</v>
      </c>
      <c r="C591" s="359"/>
      <c r="D591" s="360"/>
    </row>
    <row r="592" ht="15.75" customHeight="1">
      <c r="B592" s="356" t="str">
        <f t="array" ref="B592">IF(OR(NOT($X$3="Pre-Defined"), AND(D585 &lt;&gt; "Yes", ROW(B592) - ROW($B$10) &gt;= General!$D$7)), "Unused", IF(CONCATENATE(C592:D592)="", "Required", IF(ISBLANK(C592), "Missing Source ID", IF(INDEX(Sources!$B$19:$B$1002, MATCH(C592, Sources!$C$19:$C$1002, 0))="Unused", "Source does not exist", IF(ISBLANK(D592), "Missing Post ID", IF(INDEX(Posts!$B$25:$B$1008, MATCH(D592, Posts!$D$25:$D$1008, 0))="Unused", "Post does not exist", "Valid"))))))</f>
        <v>Unused</v>
      </c>
      <c r="C592" s="357"/>
      <c r="D592" s="358"/>
    </row>
    <row r="593" ht="15.75" customHeight="1">
      <c r="B593" s="356" t="str">
        <f t="array" ref="B593">IF(OR(NOT($X$3="Pre-Defined"), AND(D586 &lt;&gt; "Yes", ROW(B593) - ROW($B$10) &gt;= General!$D$7)), "Unused", IF(CONCATENATE(C593:D593)="", "Required", IF(ISBLANK(C593), "Missing Source ID", IF(INDEX(Sources!$B$19:$B$1002, MATCH(C593, Sources!$C$19:$C$1002, 0))="Unused", "Source does not exist", IF(ISBLANK(D593), "Missing Post ID", IF(INDEX(Posts!$B$25:$B$1008, MATCH(D593, Posts!$D$25:$D$1008, 0))="Unused", "Post does not exist", "Valid"))))))</f>
        <v>Unused</v>
      </c>
      <c r="C593" s="359"/>
      <c r="D593" s="360"/>
    </row>
    <row r="594" ht="15.75" customHeight="1">
      <c r="B594" s="356" t="str">
        <f t="array" ref="B594">IF(OR(NOT($X$3="Pre-Defined"), AND(D587 &lt;&gt; "Yes", ROW(B594) - ROW($B$10) &gt;= General!$D$7)), "Unused", IF(CONCATENATE(C594:D594)="", "Required", IF(ISBLANK(C594), "Missing Source ID", IF(INDEX(Sources!$B$19:$B$1002, MATCH(C594, Sources!$C$19:$C$1002, 0))="Unused", "Source does not exist", IF(ISBLANK(D594), "Missing Post ID", IF(INDEX(Posts!$B$25:$B$1008, MATCH(D594, Posts!$D$25:$D$1008, 0))="Unused", "Post does not exist", "Valid"))))))</f>
        <v>Unused</v>
      </c>
      <c r="C594" s="357"/>
      <c r="D594" s="358"/>
    </row>
    <row r="595" ht="15.75" customHeight="1">
      <c r="B595" s="356" t="str">
        <f t="array" ref="B595">IF(OR(NOT($X$3="Pre-Defined"), AND(D588 &lt;&gt; "Yes", ROW(B595) - ROW($B$10) &gt;= General!$D$7)), "Unused", IF(CONCATENATE(C595:D595)="", "Required", IF(ISBLANK(C595), "Missing Source ID", IF(INDEX(Sources!$B$19:$B$1002, MATCH(C595, Sources!$C$19:$C$1002, 0))="Unused", "Source does not exist", IF(ISBLANK(D595), "Missing Post ID", IF(INDEX(Posts!$B$25:$B$1008, MATCH(D595, Posts!$D$25:$D$1008, 0))="Unused", "Post does not exist", "Valid"))))))</f>
        <v>Unused</v>
      </c>
      <c r="C595" s="359"/>
      <c r="D595" s="360"/>
    </row>
    <row r="596" ht="15.75" customHeight="1">
      <c r="B596" s="356" t="str">
        <f t="array" ref="B596">IF(OR(NOT($X$3="Pre-Defined"), AND(D589 &lt;&gt; "Yes", ROW(B596) - ROW($B$10) &gt;= General!$D$7)), "Unused", IF(CONCATENATE(C596:D596)="", "Required", IF(ISBLANK(C596), "Missing Source ID", IF(INDEX(Sources!$B$19:$B$1002, MATCH(C596, Sources!$C$19:$C$1002, 0))="Unused", "Source does not exist", IF(ISBLANK(D596), "Missing Post ID", IF(INDEX(Posts!$B$25:$B$1008, MATCH(D596, Posts!$D$25:$D$1008, 0))="Unused", "Post does not exist", "Valid"))))))</f>
        <v>Unused</v>
      </c>
      <c r="C596" s="357"/>
      <c r="D596" s="358"/>
    </row>
    <row r="597" ht="15.75" customHeight="1">
      <c r="B597" s="356" t="str">
        <f t="array" ref="B597">IF(OR(NOT($X$3="Pre-Defined"), AND(D590 &lt;&gt; "Yes", ROW(B597) - ROW($B$10) &gt;= General!$D$7)), "Unused", IF(CONCATENATE(C597:D597)="", "Required", IF(ISBLANK(C597), "Missing Source ID", IF(INDEX(Sources!$B$19:$B$1002, MATCH(C597, Sources!$C$19:$C$1002, 0))="Unused", "Source does not exist", IF(ISBLANK(D597), "Missing Post ID", IF(INDEX(Posts!$B$25:$B$1008, MATCH(D597, Posts!$D$25:$D$1008, 0))="Unused", "Post does not exist", "Valid"))))))</f>
        <v>Unused</v>
      </c>
      <c r="C597" s="359"/>
      <c r="D597" s="360"/>
    </row>
    <row r="598" ht="15.75" customHeight="1">
      <c r="B598" s="356" t="str">
        <f t="array" ref="B598">IF(OR(NOT($X$3="Pre-Defined"), AND(D591 &lt;&gt; "Yes", ROW(B598) - ROW($B$10) &gt;= General!$D$7)), "Unused", IF(CONCATENATE(C598:D598)="", "Required", IF(ISBLANK(C598), "Missing Source ID", IF(INDEX(Sources!$B$19:$B$1002, MATCH(C598, Sources!$C$19:$C$1002, 0))="Unused", "Source does not exist", IF(ISBLANK(D598), "Missing Post ID", IF(INDEX(Posts!$B$25:$B$1008, MATCH(D598, Posts!$D$25:$D$1008, 0))="Unused", "Post does not exist", "Valid"))))))</f>
        <v>Unused</v>
      </c>
      <c r="C598" s="357"/>
      <c r="D598" s="358"/>
    </row>
    <row r="599" ht="15.75" customHeight="1">
      <c r="B599" s="356" t="str">
        <f t="array" ref="B599">IF(OR(NOT($X$3="Pre-Defined"), AND(D592 &lt;&gt; "Yes", ROW(B599) - ROW($B$10) &gt;= General!$D$7)), "Unused", IF(CONCATENATE(C599:D599)="", "Required", IF(ISBLANK(C599), "Missing Source ID", IF(INDEX(Sources!$B$19:$B$1002, MATCH(C599, Sources!$C$19:$C$1002, 0))="Unused", "Source does not exist", IF(ISBLANK(D599), "Missing Post ID", IF(INDEX(Posts!$B$25:$B$1008, MATCH(D599, Posts!$D$25:$D$1008, 0))="Unused", "Post does not exist", "Valid"))))))</f>
        <v>Unused</v>
      </c>
      <c r="C599" s="359"/>
      <c r="D599" s="360"/>
    </row>
    <row r="600" ht="15.75" customHeight="1">
      <c r="B600" s="356" t="str">
        <f t="array" ref="B600">IF(OR(NOT($X$3="Pre-Defined"), AND(D593 &lt;&gt; "Yes", ROW(B600) - ROW($B$10) &gt;= General!$D$7)), "Unused", IF(CONCATENATE(C600:D600)="", "Required", IF(ISBLANK(C600), "Missing Source ID", IF(INDEX(Sources!$B$19:$B$1002, MATCH(C600, Sources!$C$19:$C$1002, 0))="Unused", "Source does not exist", IF(ISBLANK(D600), "Missing Post ID", IF(INDEX(Posts!$B$25:$B$1008, MATCH(D600, Posts!$D$25:$D$1008, 0))="Unused", "Post does not exist", "Valid"))))))</f>
        <v>Unused</v>
      </c>
      <c r="C600" s="357"/>
      <c r="D600" s="358"/>
    </row>
    <row r="601" ht="15.75" customHeight="1">
      <c r="B601" s="356" t="str">
        <f t="array" ref="B601">IF(OR(NOT($X$3="Pre-Defined"), AND(D594 &lt;&gt; "Yes", ROW(B601) - ROW($B$10) &gt;= General!$D$7)), "Unused", IF(CONCATENATE(C601:D601)="", "Required", IF(ISBLANK(C601), "Missing Source ID", IF(INDEX(Sources!$B$19:$B$1002, MATCH(C601, Sources!$C$19:$C$1002, 0))="Unused", "Source does not exist", IF(ISBLANK(D601), "Missing Post ID", IF(INDEX(Posts!$B$25:$B$1008, MATCH(D601, Posts!$D$25:$D$1008, 0))="Unused", "Post does not exist", "Valid"))))))</f>
        <v>Unused</v>
      </c>
      <c r="C601" s="359"/>
      <c r="D601" s="360"/>
    </row>
    <row r="602" ht="15.75" customHeight="1">
      <c r="B602" s="356" t="str">
        <f t="array" ref="B602">IF(OR(NOT($X$3="Pre-Defined"), AND(D595 &lt;&gt; "Yes", ROW(B602) - ROW($B$10) &gt;= General!$D$7)), "Unused", IF(CONCATENATE(C602:D602)="", "Required", IF(ISBLANK(C602), "Missing Source ID", IF(INDEX(Sources!$B$19:$B$1002, MATCH(C602, Sources!$C$19:$C$1002, 0))="Unused", "Source does not exist", IF(ISBLANK(D602), "Missing Post ID", IF(INDEX(Posts!$B$25:$B$1008, MATCH(D602, Posts!$D$25:$D$1008, 0))="Unused", "Post does not exist", "Valid"))))))</f>
        <v>Unused</v>
      </c>
      <c r="C602" s="357"/>
      <c r="D602" s="358"/>
    </row>
    <row r="603" ht="15.75" customHeight="1">
      <c r="B603" s="356" t="str">
        <f t="array" ref="B603">IF(OR(NOT($X$3="Pre-Defined"), AND(D596 &lt;&gt; "Yes", ROW(B603) - ROW($B$10) &gt;= General!$D$7)), "Unused", IF(CONCATENATE(C603:D603)="", "Required", IF(ISBLANK(C603), "Missing Source ID", IF(INDEX(Sources!$B$19:$B$1002, MATCH(C603, Sources!$C$19:$C$1002, 0))="Unused", "Source does not exist", IF(ISBLANK(D603), "Missing Post ID", IF(INDEX(Posts!$B$25:$B$1008, MATCH(D603, Posts!$D$25:$D$1008, 0))="Unused", "Post does not exist", "Valid"))))))</f>
        <v>Unused</v>
      </c>
      <c r="C603" s="359"/>
      <c r="D603" s="360"/>
    </row>
    <row r="604" ht="15.75" customHeight="1">
      <c r="B604" s="356" t="str">
        <f t="array" ref="B604">IF(OR(NOT($X$3="Pre-Defined"), AND(D597 &lt;&gt; "Yes", ROW(B604) - ROW($B$10) &gt;= General!$D$7)), "Unused", IF(CONCATENATE(C604:D604)="", "Required", IF(ISBLANK(C604), "Missing Source ID", IF(INDEX(Sources!$B$19:$B$1002, MATCH(C604, Sources!$C$19:$C$1002, 0))="Unused", "Source does not exist", IF(ISBLANK(D604), "Missing Post ID", IF(INDEX(Posts!$B$25:$B$1008, MATCH(D604, Posts!$D$25:$D$1008, 0))="Unused", "Post does not exist", "Valid"))))))</f>
        <v>Unused</v>
      </c>
      <c r="C604" s="357"/>
      <c r="D604" s="358"/>
    </row>
    <row r="605" ht="15.75" customHeight="1">
      <c r="B605" s="356" t="str">
        <f t="array" ref="B605">IF(OR(NOT($X$3="Pre-Defined"), AND(D598 &lt;&gt; "Yes", ROW(B605) - ROW($B$10) &gt;= General!$D$7)), "Unused", IF(CONCATENATE(C605:D605)="", "Required", IF(ISBLANK(C605), "Missing Source ID", IF(INDEX(Sources!$B$19:$B$1002, MATCH(C605, Sources!$C$19:$C$1002, 0))="Unused", "Source does not exist", IF(ISBLANK(D605), "Missing Post ID", IF(INDEX(Posts!$B$25:$B$1008, MATCH(D605, Posts!$D$25:$D$1008, 0))="Unused", "Post does not exist", "Valid"))))))</f>
        <v>Unused</v>
      </c>
      <c r="C605" s="359"/>
      <c r="D605" s="360"/>
    </row>
    <row r="606" ht="15.75" customHeight="1">
      <c r="B606" s="356" t="str">
        <f t="array" ref="B606">IF(OR(NOT($X$3="Pre-Defined"), AND(D599 &lt;&gt; "Yes", ROW(B606) - ROW($B$10) &gt;= General!$D$7)), "Unused", IF(CONCATENATE(C606:D606)="", "Required", IF(ISBLANK(C606), "Missing Source ID", IF(INDEX(Sources!$B$19:$B$1002, MATCH(C606, Sources!$C$19:$C$1002, 0))="Unused", "Source does not exist", IF(ISBLANK(D606), "Missing Post ID", IF(INDEX(Posts!$B$25:$B$1008, MATCH(D606, Posts!$D$25:$D$1008, 0))="Unused", "Post does not exist", "Valid"))))))</f>
        <v>Unused</v>
      </c>
      <c r="C606" s="357"/>
      <c r="D606" s="358"/>
    </row>
    <row r="607" ht="15.75" customHeight="1">
      <c r="B607" s="356" t="str">
        <f t="array" ref="B607">IF(OR(NOT($X$3="Pre-Defined"), AND(D600 &lt;&gt; "Yes", ROW(B607) - ROW($B$10) &gt;= General!$D$7)), "Unused", IF(CONCATENATE(C607:D607)="", "Required", IF(ISBLANK(C607), "Missing Source ID", IF(INDEX(Sources!$B$19:$B$1002, MATCH(C607, Sources!$C$19:$C$1002, 0))="Unused", "Source does not exist", IF(ISBLANK(D607), "Missing Post ID", IF(INDEX(Posts!$B$25:$B$1008, MATCH(D607, Posts!$D$25:$D$1008, 0))="Unused", "Post does not exist", "Valid"))))))</f>
        <v>Unused</v>
      </c>
      <c r="C607" s="359"/>
      <c r="D607" s="360"/>
    </row>
    <row r="608" ht="15.75" customHeight="1">
      <c r="B608" s="356" t="str">
        <f t="array" ref="B608">IF(OR(NOT($X$3="Pre-Defined"), AND(D601 &lt;&gt; "Yes", ROW(B608) - ROW($B$10) &gt;= General!$D$7)), "Unused", IF(CONCATENATE(C608:D608)="", "Required", IF(ISBLANK(C608), "Missing Source ID", IF(INDEX(Sources!$B$19:$B$1002, MATCH(C608, Sources!$C$19:$C$1002, 0))="Unused", "Source does not exist", IF(ISBLANK(D608), "Missing Post ID", IF(INDEX(Posts!$B$25:$B$1008, MATCH(D608, Posts!$D$25:$D$1008, 0))="Unused", "Post does not exist", "Valid"))))))</f>
        <v>Unused</v>
      </c>
      <c r="C608" s="357"/>
      <c r="D608" s="358"/>
    </row>
    <row r="609" ht="15.75" customHeight="1">
      <c r="B609" s="356" t="str">
        <f t="array" ref="B609">IF(OR(NOT($X$3="Pre-Defined"), AND(D602 &lt;&gt; "Yes", ROW(B609) - ROW($B$10) &gt;= General!$D$7)), "Unused", IF(CONCATENATE(C609:D609)="", "Required", IF(ISBLANK(C609), "Missing Source ID", IF(INDEX(Sources!$B$19:$B$1002, MATCH(C609, Sources!$C$19:$C$1002, 0))="Unused", "Source does not exist", IF(ISBLANK(D609), "Missing Post ID", IF(INDEX(Posts!$B$25:$B$1008, MATCH(D609, Posts!$D$25:$D$1008, 0))="Unused", "Post does not exist", "Valid"))))))</f>
        <v>Unused</v>
      </c>
      <c r="C609" s="359"/>
      <c r="D609" s="360"/>
    </row>
    <row r="610" ht="15.75" customHeight="1">
      <c r="B610" s="356" t="str">
        <f t="array" ref="B610">IF(OR(NOT($X$3="Pre-Defined"), AND(D603 &lt;&gt; "Yes", ROW(B610) - ROW($B$10) &gt;= General!$D$7)), "Unused", IF(CONCATENATE(C610:D610)="", "Required", IF(ISBLANK(C610), "Missing Source ID", IF(INDEX(Sources!$B$19:$B$1002, MATCH(C610, Sources!$C$19:$C$1002, 0))="Unused", "Source does not exist", IF(ISBLANK(D610), "Missing Post ID", IF(INDEX(Posts!$B$25:$B$1008, MATCH(D610, Posts!$D$25:$D$1008, 0))="Unused", "Post does not exist", "Valid"))))))</f>
        <v>Unused</v>
      </c>
      <c r="C610" s="357"/>
      <c r="D610" s="358"/>
    </row>
    <row r="611" ht="15.75" customHeight="1">
      <c r="B611" s="356" t="str">
        <f t="array" ref="B611">IF(OR(NOT($X$3="Pre-Defined"), AND(D604 &lt;&gt; "Yes", ROW(B611) - ROW($B$10) &gt;= General!$D$7)), "Unused", IF(CONCATENATE(C611:D611)="", "Required", IF(ISBLANK(C611), "Missing Source ID", IF(INDEX(Sources!$B$19:$B$1002, MATCH(C611, Sources!$C$19:$C$1002, 0))="Unused", "Source does not exist", IF(ISBLANK(D611), "Missing Post ID", IF(INDEX(Posts!$B$25:$B$1008, MATCH(D611, Posts!$D$25:$D$1008, 0))="Unused", "Post does not exist", "Valid"))))))</f>
        <v>Unused</v>
      </c>
      <c r="C611" s="359"/>
      <c r="D611" s="360"/>
    </row>
    <row r="612" ht="15.75" customHeight="1">
      <c r="B612" s="356" t="str">
        <f t="array" ref="B612">IF(OR(NOT($X$3="Pre-Defined"), AND(D605 &lt;&gt; "Yes", ROW(B612) - ROW($B$10) &gt;= General!$D$7)), "Unused", IF(CONCATENATE(C612:D612)="", "Required", IF(ISBLANK(C612), "Missing Source ID", IF(INDEX(Sources!$B$19:$B$1002, MATCH(C612, Sources!$C$19:$C$1002, 0))="Unused", "Source does not exist", IF(ISBLANK(D612), "Missing Post ID", IF(INDEX(Posts!$B$25:$B$1008, MATCH(D612, Posts!$D$25:$D$1008, 0))="Unused", "Post does not exist", "Valid"))))))</f>
        <v>Unused</v>
      </c>
      <c r="C612" s="357"/>
      <c r="D612" s="358"/>
    </row>
    <row r="613" ht="15.75" customHeight="1">
      <c r="B613" s="356" t="str">
        <f t="array" ref="B613">IF(OR(NOT($X$3="Pre-Defined"), AND(D606 &lt;&gt; "Yes", ROW(B613) - ROW($B$10) &gt;= General!$D$7)), "Unused", IF(CONCATENATE(C613:D613)="", "Required", IF(ISBLANK(C613), "Missing Source ID", IF(INDEX(Sources!$B$19:$B$1002, MATCH(C613, Sources!$C$19:$C$1002, 0))="Unused", "Source does not exist", IF(ISBLANK(D613), "Missing Post ID", IF(INDEX(Posts!$B$25:$B$1008, MATCH(D613, Posts!$D$25:$D$1008, 0))="Unused", "Post does not exist", "Valid"))))))</f>
        <v>Unused</v>
      </c>
      <c r="C613" s="359"/>
      <c r="D613" s="360"/>
    </row>
    <row r="614" ht="15.75" customHeight="1">
      <c r="B614" s="356" t="str">
        <f t="array" ref="B614">IF(OR(NOT($X$3="Pre-Defined"), AND(D607 &lt;&gt; "Yes", ROW(B614) - ROW($B$10) &gt;= General!$D$7)), "Unused", IF(CONCATENATE(C614:D614)="", "Required", IF(ISBLANK(C614), "Missing Source ID", IF(INDEX(Sources!$B$19:$B$1002, MATCH(C614, Sources!$C$19:$C$1002, 0))="Unused", "Source does not exist", IF(ISBLANK(D614), "Missing Post ID", IF(INDEX(Posts!$B$25:$B$1008, MATCH(D614, Posts!$D$25:$D$1008, 0))="Unused", "Post does not exist", "Valid"))))))</f>
        <v>Unused</v>
      </c>
      <c r="C614" s="357"/>
      <c r="D614" s="358"/>
    </row>
    <row r="615" ht="15.75" customHeight="1">
      <c r="B615" s="356" t="str">
        <f t="array" ref="B615">IF(OR(NOT($X$3="Pre-Defined"), AND(D608 &lt;&gt; "Yes", ROW(B615) - ROW($B$10) &gt;= General!$D$7)), "Unused", IF(CONCATENATE(C615:D615)="", "Required", IF(ISBLANK(C615), "Missing Source ID", IF(INDEX(Sources!$B$19:$B$1002, MATCH(C615, Sources!$C$19:$C$1002, 0))="Unused", "Source does not exist", IF(ISBLANK(D615), "Missing Post ID", IF(INDEX(Posts!$B$25:$B$1008, MATCH(D615, Posts!$D$25:$D$1008, 0))="Unused", "Post does not exist", "Valid"))))))</f>
        <v>Unused</v>
      </c>
      <c r="C615" s="359"/>
      <c r="D615" s="360"/>
    </row>
    <row r="616" ht="15.75" customHeight="1">
      <c r="B616" s="356" t="str">
        <f t="array" ref="B616">IF(OR(NOT($X$3="Pre-Defined"), AND(D609 &lt;&gt; "Yes", ROW(B616) - ROW($B$10) &gt;= General!$D$7)), "Unused", IF(CONCATENATE(C616:D616)="", "Required", IF(ISBLANK(C616), "Missing Source ID", IF(INDEX(Sources!$B$19:$B$1002, MATCH(C616, Sources!$C$19:$C$1002, 0))="Unused", "Source does not exist", IF(ISBLANK(D616), "Missing Post ID", IF(INDEX(Posts!$B$25:$B$1008, MATCH(D616, Posts!$D$25:$D$1008, 0))="Unused", "Post does not exist", "Valid"))))))</f>
        <v>Unused</v>
      </c>
      <c r="C616" s="357"/>
      <c r="D616" s="358"/>
    </row>
    <row r="617" ht="15.75" customHeight="1">
      <c r="B617" s="356" t="str">
        <f t="array" ref="B617">IF(OR(NOT($X$3="Pre-Defined"), AND(D610 &lt;&gt; "Yes", ROW(B617) - ROW($B$10) &gt;= General!$D$7)), "Unused", IF(CONCATENATE(C617:D617)="", "Required", IF(ISBLANK(C617), "Missing Source ID", IF(INDEX(Sources!$B$19:$B$1002, MATCH(C617, Sources!$C$19:$C$1002, 0))="Unused", "Source does not exist", IF(ISBLANK(D617), "Missing Post ID", IF(INDEX(Posts!$B$25:$B$1008, MATCH(D617, Posts!$D$25:$D$1008, 0))="Unused", "Post does not exist", "Valid"))))))</f>
        <v>Unused</v>
      </c>
      <c r="C617" s="359"/>
      <c r="D617" s="360"/>
    </row>
    <row r="618" ht="15.75" customHeight="1">
      <c r="B618" s="356" t="str">
        <f t="array" ref="B618">IF(OR(NOT($X$3="Pre-Defined"), AND(D611 &lt;&gt; "Yes", ROW(B618) - ROW($B$10) &gt;= General!$D$7)), "Unused", IF(CONCATENATE(C618:D618)="", "Required", IF(ISBLANK(C618), "Missing Source ID", IF(INDEX(Sources!$B$19:$B$1002, MATCH(C618, Sources!$C$19:$C$1002, 0))="Unused", "Source does not exist", IF(ISBLANK(D618), "Missing Post ID", IF(INDEX(Posts!$B$25:$B$1008, MATCH(D618, Posts!$D$25:$D$1008, 0))="Unused", "Post does not exist", "Valid"))))))</f>
        <v>Unused</v>
      </c>
      <c r="C618" s="357"/>
      <c r="D618" s="358"/>
    </row>
    <row r="619" ht="15.75" customHeight="1">
      <c r="B619" s="356" t="str">
        <f t="array" ref="B619">IF(OR(NOT($X$3="Pre-Defined"), AND(D612 &lt;&gt; "Yes", ROW(B619) - ROW($B$10) &gt;= General!$D$7)), "Unused", IF(CONCATENATE(C619:D619)="", "Required", IF(ISBLANK(C619), "Missing Source ID", IF(INDEX(Sources!$B$19:$B$1002, MATCH(C619, Sources!$C$19:$C$1002, 0))="Unused", "Source does not exist", IF(ISBLANK(D619), "Missing Post ID", IF(INDEX(Posts!$B$25:$B$1008, MATCH(D619, Posts!$D$25:$D$1008, 0))="Unused", "Post does not exist", "Valid"))))))</f>
        <v>Unused</v>
      </c>
      <c r="C619" s="359"/>
      <c r="D619" s="360"/>
    </row>
    <row r="620" ht="15.75" customHeight="1">
      <c r="B620" s="356" t="str">
        <f t="array" ref="B620">IF(OR(NOT($X$3="Pre-Defined"), AND(D613 &lt;&gt; "Yes", ROW(B620) - ROW($B$10) &gt;= General!$D$7)), "Unused", IF(CONCATENATE(C620:D620)="", "Required", IF(ISBLANK(C620), "Missing Source ID", IF(INDEX(Sources!$B$19:$B$1002, MATCH(C620, Sources!$C$19:$C$1002, 0))="Unused", "Source does not exist", IF(ISBLANK(D620), "Missing Post ID", IF(INDEX(Posts!$B$25:$B$1008, MATCH(D620, Posts!$D$25:$D$1008, 0))="Unused", "Post does not exist", "Valid"))))))</f>
        <v>Unused</v>
      </c>
      <c r="C620" s="357"/>
      <c r="D620" s="358"/>
    </row>
    <row r="621" ht="15.75" customHeight="1">
      <c r="B621" s="356" t="str">
        <f t="array" ref="B621">IF(OR(NOT($X$3="Pre-Defined"), AND(D614 &lt;&gt; "Yes", ROW(B621) - ROW($B$10) &gt;= General!$D$7)), "Unused", IF(CONCATENATE(C621:D621)="", "Required", IF(ISBLANK(C621), "Missing Source ID", IF(INDEX(Sources!$B$19:$B$1002, MATCH(C621, Sources!$C$19:$C$1002, 0))="Unused", "Source does not exist", IF(ISBLANK(D621), "Missing Post ID", IF(INDEX(Posts!$B$25:$B$1008, MATCH(D621, Posts!$D$25:$D$1008, 0))="Unused", "Post does not exist", "Valid"))))))</f>
        <v>Unused</v>
      </c>
      <c r="C621" s="359"/>
      <c r="D621" s="360"/>
    </row>
    <row r="622" ht="15.75" customHeight="1">
      <c r="B622" s="356" t="str">
        <f t="array" ref="B622">IF(OR(NOT($X$3="Pre-Defined"), AND(D615 &lt;&gt; "Yes", ROW(B622) - ROW($B$10) &gt;= General!$D$7)), "Unused", IF(CONCATENATE(C622:D622)="", "Required", IF(ISBLANK(C622), "Missing Source ID", IF(INDEX(Sources!$B$19:$B$1002, MATCH(C622, Sources!$C$19:$C$1002, 0))="Unused", "Source does not exist", IF(ISBLANK(D622), "Missing Post ID", IF(INDEX(Posts!$B$25:$B$1008, MATCH(D622, Posts!$D$25:$D$1008, 0))="Unused", "Post does not exist", "Valid"))))))</f>
        <v>Unused</v>
      </c>
      <c r="C622" s="357"/>
      <c r="D622" s="358"/>
    </row>
    <row r="623" ht="15.75" customHeight="1">
      <c r="B623" s="356" t="str">
        <f t="array" ref="B623">IF(OR(NOT($X$3="Pre-Defined"), AND(D616 &lt;&gt; "Yes", ROW(B623) - ROW($B$10) &gt;= General!$D$7)), "Unused", IF(CONCATENATE(C623:D623)="", "Required", IF(ISBLANK(C623), "Missing Source ID", IF(INDEX(Sources!$B$19:$B$1002, MATCH(C623, Sources!$C$19:$C$1002, 0))="Unused", "Source does not exist", IF(ISBLANK(D623), "Missing Post ID", IF(INDEX(Posts!$B$25:$B$1008, MATCH(D623, Posts!$D$25:$D$1008, 0))="Unused", "Post does not exist", "Valid"))))))</f>
        <v>Unused</v>
      </c>
      <c r="C623" s="359"/>
      <c r="D623" s="360"/>
    </row>
    <row r="624" ht="15.75" customHeight="1">
      <c r="B624" s="356" t="str">
        <f t="array" ref="B624">IF(OR(NOT($X$3="Pre-Defined"), AND(D617 &lt;&gt; "Yes", ROW(B624) - ROW($B$10) &gt;= General!$D$7)), "Unused", IF(CONCATENATE(C624:D624)="", "Required", IF(ISBLANK(C624), "Missing Source ID", IF(INDEX(Sources!$B$19:$B$1002, MATCH(C624, Sources!$C$19:$C$1002, 0))="Unused", "Source does not exist", IF(ISBLANK(D624), "Missing Post ID", IF(INDEX(Posts!$B$25:$B$1008, MATCH(D624, Posts!$D$25:$D$1008, 0))="Unused", "Post does not exist", "Valid"))))))</f>
        <v>Unused</v>
      </c>
      <c r="C624" s="357"/>
      <c r="D624" s="358"/>
    </row>
    <row r="625" ht="15.75" customHeight="1">
      <c r="B625" s="356" t="str">
        <f t="array" ref="B625">IF(OR(NOT($X$3="Pre-Defined"), AND(D618 &lt;&gt; "Yes", ROW(B625) - ROW($B$10) &gt;= General!$D$7)), "Unused", IF(CONCATENATE(C625:D625)="", "Required", IF(ISBLANK(C625), "Missing Source ID", IF(INDEX(Sources!$B$19:$B$1002, MATCH(C625, Sources!$C$19:$C$1002, 0))="Unused", "Source does not exist", IF(ISBLANK(D625), "Missing Post ID", IF(INDEX(Posts!$B$25:$B$1008, MATCH(D625, Posts!$D$25:$D$1008, 0))="Unused", "Post does not exist", "Valid"))))))</f>
        <v>Unused</v>
      </c>
      <c r="C625" s="359"/>
      <c r="D625" s="360"/>
    </row>
    <row r="626" ht="15.75" customHeight="1">
      <c r="B626" s="356" t="str">
        <f t="array" ref="B626">IF(OR(NOT($X$3="Pre-Defined"), AND(D619 &lt;&gt; "Yes", ROW(B626) - ROW($B$10) &gt;= General!$D$7)), "Unused", IF(CONCATENATE(C626:D626)="", "Required", IF(ISBLANK(C626), "Missing Source ID", IF(INDEX(Sources!$B$19:$B$1002, MATCH(C626, Sources!$C$19:$C$1002, 0))="Unused", "Source does not exist", IF(ISBLANK(D626), "Missing Post ID", IF(INDEX(Posts!$B$25:$B$1008, MATCH(D626, Posts!$D$25:$D$1008, 0))="Unused", "Post does not exist", "Valid"))))))</f>
        <v>Unused</v>
      </c>
      <c r="C626" s="357"/>
      <c r="D626" s="358"/>
    </row>
    <row r="627" ht="15.75" customHeight="1">
      <c r="B627" s="356" t="str">
        <f t="array" ref="B627">IF(OR(NOT($X$3="Pre-Defined"), AND(D620 &lt;&gt; "Yes", ROW(B627) - ROW($B$10) &gt;= General!$D$7)), "Unused", IF(CONCATENATE(C627:D627)="", "Required", IF(ISBLANK(C627), "Missing Source ID", IF(INDEX(Sources!$B$19:$B$1002, MATCH(C627, Sources!$C$19:$C$1002, 0))="Unused", "Source does not exist", IF(ISBLANK(D627), "Missing Post ID", IF(INDEX(Posts!$B$25:$B$1008, MATCH(D627, Posts!$D$25:$D$1008, 0))="Unused", "Post does not exist", "Valid"))))))</f>
        <v>Unused</v>
      </c>
      <c r="C627" s="359"/>
      <c r="D627" s="360"/>
    </row>
    <row r="628" ht="15.75" customHeight="1">
      <c r="B628" s="356" t="str">
        <f t="array" ref="B628">IF(OR(NOT($X$3="Pre-Defined"), AND(D621 &lt;&gt; "Yes", ROW(B628) - ROW($B$10) &gt;= General!$D$7)), "Unused", IF(CONCATENATE(C628:D628)="", "Required", IF(ISBLANK(C628), "Missing Source ID", IF(INDEX(Sources!$B$19:$B$1002, MATCH(C628, Sources!$C$19:$C$1002, 0))="Unused", "Source does not exist", IF(ISBLANK(D628), "Missing Post ID", IF(INDEX(Posts!$B$25:$B$1008, MATCH(D628, Posts!$D$25:$D$1008, 0))="Unused", "Post does not exist", "Valid"))))))</f>
        <v>Unused</v>
      </c>
      <c r="C628" s="357"/>
      <c r="D628" s="358"/>
    </row>
    <row r="629" ht="15.75" customHeight="1">
      <c r="B629" s="356" t="str">
        <f t="array" ref="B629">IF(OR(NOT($X$3="Pre-Defined"), AND(D622 &lt;&gt; "Yes", ROW(B629) - ROW($B$10) &gt;= General!$D$7)), "Unused", IF(CONCATENATE(C629:D629)="", "Required", IF(ISBLANK(C629), "Missing Source ID", IF(INDEX(Sources!$B$19:$B$1002, MATCH(C629, Sources!$C$19:$C$1002, 0))="Unused", "Source does not exist", IF(ISBLANK(D629), "Missing Post ID", IF(INDEX(Posts!$B$25:$B$1008, MATCH(D629, Posts!$D$25:$D$1008, 0))="Unused", "Post does not exist", "Valid"))))))</f>
        <v>Unused</v>
      </c>
      <c r="C629" s="359"/>
      <c r="D629" s="360"/>
    </row>
    <row r="630" ht="15.75" customHeight="1">
      <c r="B630" s="356" t="str">
        <f t="array" ref="B630">IF(OR(NOT($X$3="Pre-Defined"), AND(D623 &lt;&gt; "Yes", ROW(B630) - ROW($B$10) &gt;= General!$D$7)), "Unused", IF(CONCATENATE(C630:D630)="", "Required", IF(ISBLANK(C630), "Missing Source ID", IF(INDEX(Sources!$B$19:$B$1002, MATCH(C630, Sources!$C$19:$C$1002, 0))="Unused", "Source does not exist", IF(ISBLANK(D630), "Missing Post ID", IF(INDEX(Posts!$B$25:$B$1008, MATCH(D630, Posts!$D$25:$D$1008, 0))="Unused", "Post does not exist", "Valid"))))))</f>
        <v>Unused</v>
      </c>
      <c r="C630" s="357"/>
      <c r="D630" s="358"/>
    </row>
    <row r="631" ht="15.75" customHeight="1">
      <c r="B631" s="356" t="str">
        <f t="array" ref="B631">IF(OR(NOT($X$3="Pre-Defined"), AND(D624 &lt;&gt; "Yes", ROW(B631) - ROW($B$10) &gt;= General!$D$7)), "Unused", IF(CONCATENATE(C631:D631)="", "Required", IF(ISBLANK(C631), "Missing Source ID", IF(INDEX(Sources!$B$19:$B$1002, MATCH(C631, Sources!$C$19:$C$1002, 0))="Unused", "Source does not exist", IF(ISBLANK(D631), "Missing Post ID", IF(INDEX(Posts!$B$25:$B$1008, MATCH(D631, Posts!$D$25:$D$1008, 0))="Unused", "Post does not exist", "Valid"))))))</f>
        <v>Unused</v>
      </c>
      <c r="C631" s="359"/>
      <c r="D631" s="360"/>
    </row>
    <row r="632" ht="15.75" customHeight="1">
      <c r="B632" s="356" t="str">
        <f t="array" ref="B632">IF(OR(NOT($X$3="Pre-Defined"), AND(D625 &lt;&gt; "Yes", ROW(B632) - ROW($B$10) &gt;= General!$D$7)), "Unused", IF(CONCATENATE(C632:D632)="", "Required", IF(ISBLANK(C632), "Missing Source ID", IF(INDEX(Sources!$B$19:$B$1002, MATCH(C632, Sources!$C$19:$C$1002, 0))="Unused", "Source does not exist", IF(ISBLANK(D632), "Missing Post ID", IF(INDEX(Posts!$B$25:$B$1008, MATCH(D632, Posts!$D$25:$D$1008, 0))="Unused", "Post does not exist", "Valid"))))))</f>
        <v>Unused</v>
      </c>
      <c r="C632" s="357"/>
      <c r="D632" s="358"/>
    </row>
    <row r="633" ht="15.75" customHeight="1">
      <c r="B633" s="356" t="str">
        <f t="array" ref="B633">IF(OR(NOT($X$3="Pre-Defined"), AND(D626 &lt;&gt; "Yes", ROW(B633) - ROW($B$10) &gt;= General!$D$7)), "Unused", IF(CONCATENATE(C633:D633)="", "Required", IF(ISBLANK(C633), "Missing Source ID", IF(INDEX(Sources!$B$19:$B$1002, MATCH(C633, Sources!$C$19:$C$1002, 0))="Unused", "Source does not exist", IF(ISBLANK(D633), "Missing Post ID", IF(INDEX(Posts!$B$25:$B$1008, MATCH(D633, Posts!$D$25:$D$1008, 0))="Unused", "Post does not exist", "Valid"))))))</f>
        <v>Unused</v>
      </c>
      <c r="C633" s="359"/>
      <c r="D633" s="360"/>
    </row>
    <row r="634" ht="15.75" customHeight="1">
      <c r="B634" s="356" t="str">
        <f t="array" ref="B634">IF(OR(NOT($X$3="Pre-Defined"), AND(D627 &lt;&gt; "Yes", ROW(B634) - ROW($B$10) &gt;= General!$D$7)), "Unused", IF(CONCATENATE(C634:D634)="", "Required", IF(ISBLANK(C634), "Missing Source ID", IF(INDEX(Sources!$B$19:$B$1002, MATCH(C634, Sources!$C$19:$C$1002, 0))="Unused", "Source does not exist", IF(ISBLANK(D634), "Missing Post ID", IF(INDEX(Posts!$B$25:$B$1008, MATCH(D634, Posts!$D$25:$D$1008, 0))="Unused", "Post does not exist", "Valid"))))))</f>
        <v>Unused</v>
      </c>
      <c r="C634" s="357"/>
      <c r="D634" s="358"/>
    </row>
    <row r="635" ht="15.75" customHeight="1">
      <c r="B635" s="356" t="str">
        <f t="array" ref="B635">IF(OR(NOT($X$3="Pre-Defined"), AND(D628 &lt;&gt; "Yes", ROW(B635) - ROW($B$10) &gt;= General!$D$7)), "Unused", IF(CONCATENATE(C635:D635)="", "Required", IF(ISBLANK(C635), "Missing Source ID", IF(INDEX(Sources!$B$19:$B$1002, MATCH(C635, Sources!$C$19:$C$1002, 0))="Unused", "Source does not exist", IF(ISBLANK(D635), "Missing Post ID", IF(INDEX(Posts!$B$25:$B$1008, MATCH(D635, Posts!$D$25:$D$1008, 0))="Unused", "Post does not exist", "Valid"))))))</f>
        <v>Unused</v>
      </c>
      <c r="C635" s="359"/>
      <c r="D635" s="360"/>
    </row>
    <row r="636" ht="15.75" customHeight="1">
      <c r="B636" s="356" t="str">
        <f t="array" ref="B636">IF(OR(NOT($X$3="Pre-Defined"), AND(D629 &lt;&gt; "Yes", ROW(B636) - ROW($B$10) &gt;= General!$D$7)), "Unused", IF(CONCATENATE(C636:D636)="", "Required", IF(ISBLANK(C636), "Missing Source ID", IF(INDEX(Sources!$B$19:$B$1002, MATCH(C636, Sources!$C$19:$C$1002, 0))="Unused", "Source does not exist", IF(ISBLANK(D636), "Missing Post ID", IF(INDEX(Posts!$B$25:$B$1008, MATCH(D636, Posts!$D$25:$D$1008, 0))="Unused", "Post does not exist", "Valid"))))))</f>
        <v>Unused</v>
      </c>
      <c r="C636" s="357"/>
      <c r="D636" s="358"/>
    </row>
    <row r="637" ht="15.75" customHeight="1">
      <c r="B637" s="356" t="str">
        <f t="array" ref="B637">IF(OR(NOT($X$3="Pre-Defined"), AND(D630 &lt;&gt; "Yes", ROW(B637) - ROW($B$10) &gt;= General!$D$7)), "Unused", IF(CONCATENATE(C637:D637)="", "Required", IF(ISBLANK(C637), "Missing Source ID", IF(INDEX(Sources!$B$19:$B$1002, MATCH(C637, Sources!$C$19:$C$1002, 0))="Unused", "Source does not exist", IF(ISBLANK(D637), "Missing Post ID", IF(INDEX(Posts!$B$25:$B$1008, MATCH(D637, Posts!$D$25:$D$1008, 0))="Unused", "Post does not exist", "Valid"))))))</f>
        <v>Unused</v>
      </c>
      <c r="C637" s="359"/>
      <c r="D637" s="360"/>
    </row>
    <row r="638" ht="15.75" customHeight="1">
      <c r="B638" s="356" t="str">
        <f t="array" ref="B638">IF(OR(NOT($X$3="Pre-Defined"), AND(D631 &lt;&gt; "Yes", ROW(B638) - ROW($B$10) &gt;= General!$D$7)), "Unused", IF(CONCATENATE(C638:D638)="", "Required", IF(ISBLANK(C638), "Missing Source ID", IF(INDEX(Sources!$B$19:$B$1002, MATCH(C638, Sources!$C$19:$C$1002, 0))="Unused", "Source does not exist", IF(ISBLANK(D638), "Missing Post ID", IF(INDEX(Posts!$B$25:$B$1008, MATCH(D638, Posts!$D$25:$D$1008, 0))="Unused", "Post does not exist", "Valid"))))))</f>
        <v>Unused</v>
      </c>
      <c r="C638" s="357"/>
      <c r="D638" s="358"/>
    </row>
    <row r="639" ht="15.75" customHeight="1">
      <c r="B639" s="356" t="str">
        <f t="array" ref="B639">IF(OR(NOT($X$3="Pre-Defined"), AND(D632 &lt;&gt; "Yes", ROW(B639) - ROW($B$10) &gt;= General!$D$7)), "Unused", IF(CONCATENATE(C639:D639)="", "Required", IF(ISBLANK(C639), "Missing Source ID", IF(INDEX(Sources!$B$19:$B$1002, MATCH(C639, Sources!$C$19:$C$1002, 0))="Unused", "Source does not exist", IF(ISBLANK(D639), "Missing Post ID", IF(INDEX(Posts!$B$25:$B$1008, MATCH(D639, Posts!$D$25:$D$1008, 0))="Unused", "Post does not exist", "Valid"))))))</f>
        <v>Unused</v>
      </c>
      <c r="C639" s="359"/>
      <c r="D639" s="360"/>
    </row>
    <row r="640" ht="15.75" customHeight="1">
      <c r="B640" s="356" t="str">
        <f t="array" ref="B640">IF(OR(NOT($X$3="Pre-Defined"), AND(D633 &lt;&gt; "Yes", ROW(B640) - ROW($B$10) &gt;= General!$D$7)), "Unused", IF(CONCATENATE(C640:D640)="", "Required", IF(ISBLANK(C640), "Missing Source ID", IF(INDEX(Sources!$B$19:$B$1002, MATCH(C640, Sources!$C$19:$C$1002, 0))="Unused", "Source does not exist", IF(ISBLANK(D640), "Missing Post ID", IF(INDEX(Posts!$B$25:$B$1008, MATCH(D640, Posts!$D$25:$D$1008, 0))="Unused", "Post does not exist", "Valid"))))))</f>
        <v>Unused</v>
      </c>
      <c r="C640" s="357"/>
      <c r="D640" s="358"/>
    </row>
    <row r="641" ht="15.75" customHeight="1">
      <c r="B641" s="356" t="str">
        <f t="array" ref="B641">IF(OR(NOT($X$3="Pre-Defined"), AND(D634 &lt;&gt; "Yes", ROW(B641) - ROW($B$10) &gt;= General!$D$7)), "Unused", IF(CONCATENATE(C641:D641)="", "Required", IF(ISBLANK(C641), "Missing Source ID", IF(INDEX(Sources!$B$19:$B$1002, MATCH(C641, Sources!$C$19:$C$1002, 0))="Unused", "Source does not exist", IF(ISBLANK(D641), "Missing Post ID", IF(INDEX(Posts!$B$25:$B$1008, MATCH(D641, Posts!$D$25:$D$1008, 0))="Unused", "Post does not exist", "Valid"))))))</f>
        <v>Unused</v>
      </c>
      <c r="C641" s="359"/>
      <c r="D641" s="360"/>
    </row>
    <row r="642" ht="15.75" customHeight="1">
      <c r="B642" s="356" t="str">
        <f t="array" ref="B642">IF(OR(NOT($X$3="Pre-Defined"), AND(D635 &lt;&gt; "Yes", ROW(B642) - ROW($B$10) &gt;= General!$D$7)), "Unused", IF(CONCATENATE(C642:D642)="", "Required", IF(ISBLANK(C642), "Missing Source ID", IF(INDEX(Sources!$B$19:$B$1002, MATCH(C642, Sources!$C$19:$C$1002, 0))="Unused", "Source does not exist", IF(ISBLANK(D642), "Missing Post ID", IF(INDEX(Posts!$B$25:$B$1008, MATCH(D642, Posts!$D$25:$D$1008, 0))="Unused", "Post does not exist", "Valid"))))))</f>
        <v>Unused</v>
      </c>
      <c r="C642" s="357"/>
      <c r="D642" s="358"/>
    </row>
    <row r="643" ht="15.75" customHeight="1">
      <c r="B643" s="356" t="str">
        <f t="array" ref="B643">IF(OR(NOT($X$3="Pre-Defined"), AND(D636 &lt;&gt; "Yes", ROW(B643) - ROW($B$10) &gt;= General!$D$7)), "Unused", IF(CONCATENATE(C643:D643)="", "Required", IF(ISBLANK(C643), "Missing Source ID", IF(INDEX(Sources!$B$19:$B$1002, MATCH(C643, Sources!$C$19:$C$1002, 0))="Unused", "Source does not exist", IF(ISBLANK(D643), "Missing Post ID", IF(INDEX(Posts!$B$25:$B$1008, MATCH(D643, Posts!$D$25:$D$1008, 0))="Unused", "Post does not exist", "Valid"))))))</f>
        <v>Unused</v>
      </c>
      <c r="C643" s="359"/>
      <c r="D643" s="360"/>
    </row>
    <row r="644" ht="15.75" customHeight="1">
      <c r="B644" s="356" t="str">
        <f t="array" ref="B644">IF(OR(NOT($X$3="Pre-Defined"), AND(D637 &lt;&gt; "Yes", ROW(B644) - ROW($B$10) &gt;= General!$D$7)), "Unused", IF(CONCATENATE(C644:D644)="", "Required", IF(ISBLANK(C644), "Missing Source ID", IF(INDEX(Sources!$B$19:$B$1002, MATCH(C644, Sources!$C$19:$C$1002, 0))="Unused", "Source does not exist", IF(ISBLANK(D644), "Missing Post ID", IF(INDEX(Posts!$B$25:$B$1008, MATCH(D644, Posts!$D$25:$D$1008, 0))="Unused", "Post does not exist", "Valid"))))))</f>
        <v>Unused</v>
      </c>
      <c r="C644" s="357"/>
      <c r="D644" s="358"/>
    </row>
    <row r="645" ht="15.75" customHeight="1">
      <c r="B645" s="356" t="str">
        <f t="array" ref="B645">IF(OR(NOT($X$3="Pre-Defined"), AND(D638 &lt;&gt; "Yes", ROW(B645) - ROW($B$10) &gt;= General!$D$7)), "Unused", IF(CONCATENATE(C645:D645)="", "Required", IF(ISBLANK(C645), "Missing Source ID", IF(INDEX(Sources!$B$19:$B$1002, MATCH(C645, Sources!$C$19:$C$1002, 0))="Unused", "Source does not exist", IF(ISBLANK(D645), "Missing Post ID", IF(INDEX(Posts!$B$25:$B$1008, MATCH(D645, Posts!$D$25:$D$1008, 0))="Unused", "Post does not exist", "Valid"))))))</f>
        <v>Unused</v>
      </c>
      <c r="C645" s="359"/>
      <c r="D645" s="360"/>
    </row>
    <row r="646" ht="15.75" customHeight="1">
      <c r="B646" s="356" t="str">
        <f t="array" ref="B646">IF(OR(NOT($X$3="Pre-Defined"), AND(D639 &lt;&gt; "Yes", ROW(B646) - ROW($B$10) &gt;= General!$D$7)), "Unused", IF(CONCATENATE(C646:D646)="", "Required", IF(ISBLANK(C646), "Missing Source ID", IF(INDEX(Sources!$B$19:$B$1002, MATCH(C646, Sources!$C$19:$C$1002, 0))="Unused", "Source does not exist", IF(ISBLANK(D646), "Missing Post ID", IF(INDEX(Posts!$B$25:$B$1008, MATCH(D646, Posts!$D$25:$D$1008, 0))="Unused", "Post does not exist", "Valid"))))))</f>
        <v>Unused</v>
      </c>
      <c r="C646" s="357"/>
      <c r="D646" s="358"/>
    </row>
    <row r="647" ht="15.75" customHeight="1">
      <c r="B647" s="356" t="str">
        <f t="array" ref="B647">IF(OR(NOT($X$3="Pre-Defined"), AND(D640 &lt;&gt; "Yes", ROW(B647) - ROW($B$10) &gt;= General!$D$7)), "Unused", IF(CONCATENATE(C647:D647)="", "Required", IF(ISBLANK(C647), "Missing Source ID", IF(INDEX(Sources!$B$19:$B$1002, MATCH(C647, Sources!$C$19:$C$1002, 0))="Unused", "Source does not exist", IF(ISBLANK(D647), "Missing Post ID", IF(INDEX(Posts!$B$25:$B$1008, MATCH(D647, Posts!$D$25:$D$1008, 0))="Unused", "Post does not exist", "Valid"))))))</f>
        <v>Unused</v>
      </c>
      <c r="C647" s="359"/>
      <c r="D647" s="360"/>
    </row>
    <row r="648" ht="15.75" customHeight="1">
      <c r="B648" s="356" t="str">
        <f t="array" ref="B648">IF(OR(NOT($X$3="Pre-Defined"), AND(D641 &lt;&gt; "Yes", ROW(B648) - ROW($B$10) &gt;= General!$D$7)), "Unused", IF(CONCATENATE(C648:D648)="", "Required", IF(ISBLANK(C648), "Missing Source ID", IF(INDEX(Sources!$B$19:$B$1002, MATCH(C648, Sources!$C$19:$C$1002, 0))="Unused", "Source does not exist", IF(ISBLANK(D648), "Missing Post ID", IF(INDEX(Posts!$B$25:$B$1008, MATCH(D648, Posts!$D$25:$D$1008, 0))="Unused", "Post does not exist", "Valid"))))))</f>
        <v>Unused</v>
      </c>
      <c r="C648" s="357"/>
      <c r="D648" s="358"/>
    </row>
    <row r="649" ht="15.75" customHeight="1">
      <c r="B649" s="356" t="str">
        <f t="array" ref="B649">IF(OR(NOT($X$3="Pre-Defined"), AND(D642 &lt;&gt; "Yes", ROW(B649) - ROW($B$10) &gt;= General!$D$7)), "Unused", IF(CONCATENATE(C649:D649)="", "Required", IF(ISBLANK(C649), "Missing Source ID", IF(INDEX(Sources!$B$19:$B$1002, MATCH(C649, Sources!$C$19:$C$1002, 0))="Unused", "Source does not exist", IF(ISBLANK(D649), "Missing Post ID", IF(INDEX(Posts!$B$25:$B$1008, MATCH(D649, Posts!$D$25:$D$1008, 0))="Unused", "Post does not exist", "Valid"))))))</f>
        <v>Unused</v>
      </c>
      <c r="C649" s="359"/>
      <c r="D649" s="360"/>
    </row>
    <row r="650" ht="15.75" customHeight="1">
      <c r="B650" s="356" t="str">
        <f t="array" ref="B650">IF(OR(NOT($X$3="Pre-Defined"), AND(D643 &lt;&gt; "Yes", ROW(B650) - ROW($B$10) &gt;= General!$D$7)), "Unused", IF(CONCATENATE(C650:D650)="", "Required", IF(ISBLANK(C650), "Missing Source ID", IF(INDEX(Sources!$B$19:$B$1002, MATCH(C650, Sources!$C$19:$C$1002, 0))="Unused", "Source does not exist", IF(ISBLANK(D650), "Missing Post ID", IF(INDEX(Posts!$B$25:$B$1008, MATCH(D650, Posts!$D$25:$D$1008, 0))="Unused", "Post does not exist", "Valid"))))))</f>
        <v>Unused</v>
      </c>
      <c r="C650" s="357"/>
      <c r="D650" s="358"/>
    </row>
    <row r="651" ht="15.75" customHeight="1">
      <c r="B651" s="356" t="str">
        <f t="array" ref="B651">IF(OR(NOT($X$3="Pre-Defined"), AND(D644 &lt;&gt; "Yes", ROW(B651) - ROW($B$10) &gt;= General!$D$7)), "Unused", IF(CONCATENATE(C651:D651)="", "Required", IF(ISBLANK(C651), "Missing Source ID", IF(INDEX(Sources!$B$19:$B$1002, MATCH(C651, Sources!$C$19:$C$1002, 0))="Unused", "Source does not exist", IF(ISBLANK(D651), "Missing Post ID", IF(INDEX(Posts!$B$25:$B$1008, MATCH(D651, Posts!$D$25:$D$1008, 0))="Unused", "Post does not exist", "Valid"))))))</f>
        <v>Unused</v>
      </c>
      <c r="C651" s="359"/>
      <c r="D651" s="360"/>
    </row>
    <row r="652" ht="15.75" customHeight="1">
      <c r="B652" s="356" t="str">
        <f t="array" ref="B652">IF(OR(NOT($X$3="Pre-Defined"), AND(D645 &lt;&gt; "Yes", ROW(B652) - ROW($B$10) &gt;= General!$D$7)), "Unused", IF(CONCATENATE(C652:D652)="", "Required", IF(ISBLANK(C652), "Missing Source ID", IF(INDEX(Sources!$B$19:$B$1002, MATCH(C652, Sources!$C$19:$C$1002, 0))="Unused", "Source does not exist", IF(ISBLANK(D652), "Missing Post ID", IF(INDEX(Posts!$B$25:$B$1008, MATCH(D652, Posts!$D$25:$D$1008, 0))="Unused", "Post does not exist", "Valid"))))))</f>
        <v>Unused</v>
      </c>
      <c r="C652" s="357"/>
      <c r="D652" s="358"/>
    </row>
    <row r="653" ht="15.75" customHeight="1">
      <c r="B653" s="356" t="str">
        <f t="array" ref="B653">IF(OR(NOT($X$3="Pre-Defined"), AND(D646 &lt;&gt; "Yes", ROW(B653) - ROW($B$10) &gt;= General!$D$7)), "Unused", IF(CONCATENATE(C653:D653)="", "Required", IF(ISBLANK(C653), "Missing Source ID", IF(INDEX(Sources!$B$19:$B$1002, MATCH(C653, Sources!$C$19:$C$1002, 0))="Unused", "Source does not exist", IF(ISBLANK(D653), "Missing Post ID", IF(INDEX(Posts!$B$25:$B$1008, MATCH(D653, Posts!$D$25:$D$1008, 0))="Unused", "Post does not exist", "Valid"))))))</f>
        <v>Unused</v>
      </c>
      <c r="C653" s="359"/>
      <c r="D653" s="360"/>
    </row>
    <row r="654" ht="15.75" customHeight="1">
      <c r="B654" s="356" t="str">
        <f t="array" ref="B654">IF(OR(NOT($X$3="Pre-Defined"), AND(D647 &lt;&gt; "Yes", ROW(B654) - ROW($B$10) &gt;= General!$D$7)), "Unused", IF(CONCATENATE(C654:D654)="", "Required", IF(ISBLANK(C654), "Missing Source ID", IF(INDEX(Sources!$B$19:$B$1002, MATCH(C654, Sources!$C$19:$C$1002, 0))="Unused", "Source does not exist", IF(ISBLANK(D654), "Missing Post ID", IF(INDEX(Posts!$B$25:$B$1008, MATCH(D654, Posts!$D$25:$D$1008, 0))="Unused", "Post does not exist", "Valid"))))))</f>
        <v>Unused</v>
      </c>
      <c r="C654" s="357"/>
      <c r="D654" s="358"/>
    </row>
    <row r="655" ht="15.75" customHeight="1">
      <c r="B655" s="356" t="str">
        <f t="array" ref="B655">IF(OR(NOT($X$3="Pre-Defined"), AND(D648 &lt;&gt; "Yes", ROW(B655) - ROW($B$10) &gt;= General!$D$7)), "Unused", IF(CONCATENATE(C655:D655)="", "Required", IF(ISBLANK(C655), "Missing Source ID", IF(INDEX(Sources!$B$19:$B$1002, MATCH(C655, Sources!$C$19:$C$1002, 0))="Unused", "Source does not exist", IF(ISBLANK(D655), "Missing Post ID", IF(INDEX(Posts!$B$25:$B$1008, MATCH(D655, Posts!$D$25:$D$1008, 0))="Unused", "Post does not exist", "Valid"))))))</f>
        <v>Unused</v>
      </c>
      <c r="C655" s="359"/>
      <c r="D655" s="360"/>
    </row>
    <row r="656" ht="15.75" customHeight="1">
      <c r="B656" s="356" t="str">
        <f t="array" ref="B656">IF(OR(NOT($X$3="Pre-Defined"), AND(D649 &lt;&gt; "Yes", ROW(B656) - ROW($B$10) &gt;= General!$D$7)), "Unused", IF(CONCATENATE(C656:D656)="", "Required", IF(ISBLANK(C656), "Missing Source ID", IF(INDEX(Sources!$B$19:$B$1002, MATCH(C656, Sources!$C$19:$C$1002, 0))="Unused", "Source does not exist", IF(ISBLANK(D656), "Missing Post ID", IF(INDEX(Posts!$B$25:$B$1008, MATCH(D656, Posts!$D$25:$D$1008, 0))="Unused", "Post does not exist", "Valid"))))))</f>
        <v>Unused</v>
      </c>
      <c r="C656" s="357"/>
      <c r="D656" s="358"/>
    </row>
    <row r="657" ht="15.75" customHeight="1">
      <c r="B657" s="356" t="str">
        <f t="array" ref="B657">IF(OR(NOT($X$3="Pre-Defined"), AND(D650 &lt;&gt; "Yes", ROW(B657) - ROW($B$10) &gt;= General!$D$7)), "Unused", IF(CONCATENATE(C657:D657)="", "Required", IF(ISBLANK(C657), "Missing Source ID", IF(INDEX(Sources!$B$19:$B$1002, MATCH(C657, Sources!$C$19:$C$1002, 0))="Unused", "Source does not exist", IF(ISBLANK(D657), "Missing Post ID", IF(INDEX(Posts!$B$25:$B$1008, MATCH(D657, Posts!$D$25:$D$1008, 0))="Unused", "Post does not exist", "Valid"))))))</f>
        <v>Unused</v>
      </c>
      <c r="C657" s="359"/>
      <c r="D657" s="360"/>
    </row>
    <row r="658" ht="15.75" customHeight="1">
      <c r="B658" s="356" t="str">
        <f t="array" ref="B658">IF(OR(NOT($X$3="Pre-Defined"), AND(D651 &lt;&gt; "Yes", ROW(B658) - ROW($B$10) &gt;= General!$D$7)), "Unused", IF(CONCATENATE(C658:D658)="", "Required", IF(ISBLANK(C658), "Missing Source ID", IF(INDEX(Sources!$B$19:$B$1002, MATCH(C658, Sources!$C$19:$C$1002, 0))="Unused", "Source does not exist", IF(ISBLANK(D658), "Missing Post ID", IF(INDEX(Posts!$B$25:$B$1008, MATCH(D658, Posts!$D$25:$D$1008, 0))="Unused", "Post does not exist", "Valid"))))))</f>
        <v>Unused</v>
      </c>
      <c r="C658" s="357"/>
      <c r="D658" s="358"/>
    </row>
    <row r="659" ht="15.75" customHeight="1">
      <c r="B659" s="356" t="str">
        <f t="array" ref="B659">IF(OR(NOT($X$3="Pre-Defined"), AND(D652 &lt;&gt; "Yes", ROW(B659) - ROW($B$10) &gt;= General!$D$7)), "Unused", IF(CONCATENATE(C659:D659)="", "Required", IF(ISBLANK(C659), "Missing Source ID", IF(INDEX(Sources!$B$19:$B$1002, MATCH(C659, Sources!$C$19:$C$1002, 0))="Unused", "Source does not exist", IF(ISBLANK(D659), "Missing Post ID", IF(INDEX(Posts!$B$25:$B$1008, MATCH(D659, Posts!$D$25:$D$1008, 0))="Unused", "Post does not exist", "Valid"))))))</f>
        <v>Unused</v>
      </c>
      <c r="C659" s="359"/>
      <c r="D659" s="360"/>
    </row>
    <row r="660" ht="15.75" customHeight="1">
      <c r="B660" s="356" t="str">
        <f t="array" ref="B660">IF(OR(NOT($X$3="Pre-Defined"), AND(D653 &lt;&gt; "Yes", ROW(B660) - ROW($B$10) &gt;= General!$D$7)), "Unused", IF(CONCATENATE(C660:D660)="", "Required", IF(ISBLANK(C660), "Missing Source ID", IF(INDEX(Sources!$B$19:$B$1002, MATCH(C660, Sources!$C$19:$C$1002, 0))="Unused", "Source does not exist", IF(ISBLANK(D660), "Missing Post ID", IF(INDEX(Posts!$B$25:$B$1008, MATCH(D660, Posts!$D$25:$D$1008, 0))="Unused", "Post does not exist", "Valid"))))))</f>
        <v>Unused</v>
      </c>
      <c r="C660" s="357"/>
      <c r="D660" s="358"/>
    </row>
    <row r="661" ht="15.75" customHeight="1">
      <c r="B661" s="356" t="str">
        <f t="array" ref="B661">IF(OR(NOT($X$3="Pre-Defined"), AND(D654 &lt;&gt; "Yes", ROW(B661) - ROW($B$10) &gt;= General!$D$7)), "Unused", IF(CONCATENATE(C661:D661)="", "Required", IF(ISBLANK(C661), "Missing Source ID", IF(INDEX(Sources!$B$19:$B$1002, MATCH(C661, Sources!$C$19:$C$1002, 0))="Unused", "Source does not exist", IF(ISBLANK(D661), "Missing Post ID", IF(INDEX(Posts!$B$25:$B$1008, MATCH(D661, Posts!$D$25:$D$1008, 0))="Unused", "Post does not exist", "Valid"))))))</f>
        <v>Unused</v>
      </c>
      <c r="C661" s="359"/>
      <c r="D661" s="360"/>
    </row>
    <row r="662" ht="15.75" customHeight="1">
      <c r="B662" s="356" t="str">
        <f t="array" ref="B662">IF(OR(NOT($X$3="Pre-Defined"), AND(D655 &lt;&gt; "Yes", ROW(B662) - ROW($B$10) &gt;= General!$D$7)), "Unused", IF(CONCATENATE(C662:D662)="", "Required", IF(ISBLANK(C662), "Missing Source ID", IF(INDEX(Sources!$B$19:$B$1002, MATCH(C662, Sources!$C$19:$C$1002, 0))="Unused", "Source does not exist", IF(ISBLANK(D662), "Missing Post ID", IF(INDEX(Posts!$B$25:$B$1008, MATCH(D662, Posts!$D$25:$D$1008, 0))="Unused", "Post does not exist", "Valid"))))))</f>
        <v>Unused</v>
      </c>
      <c r="C662" s="357"/>
      <c r="D662" s="358"/>
    </row>
    <row r="663" ht="15.75" customHeight="1">
      <c r="B663" s="356" t="str">
        <f t="array" ref="B663">IF(OR(NOT($X$3="Pre-Defined"), AND(D656 &lt;&gt; "Yes", ROW(B663) - ROW($B$10) &gt;= General!$D$7)), "Unused", IF(CONCATENATE(C663:D663)="", "Required", IF(ISBLANK(C663), "Missing Source ID", IF(INDEX(Sources!$B$19:$B$1002, MATCH(C663, Sources!$C$19:$C$1002, 0))="Unused", "Source does not exist", IF(ISBLANK(D663), "Missing Post ID", IF(INDEX(Posts!$B$25:$B$1008, MATCH(D663, Posts!$D$25:$D$1008, 0))="Unused", "Post does not exist", "Valid"))))))</f>
        <v>Unused</v>
      </c>
      <c r="C663" s="359"/>
      <c r="D663" s="360"/>
    </row>
    <row r="664" ht="15.75" customHeight="1">
      <c r="B664" s="356" t="str">
        <f t="array" ref="B664">IF(OR(NOT($X$3="Pre-Defined"), AND(D657 &lt;&gt; "Yes", ROW(B664) - ROW($B$10) &gt;= General!$D$7)), "Unused", IF(CONCATENATE(C664:D664)="", "Required", IF(ISBLANK(C664), "Missing Source ID", IF(INDEX(Sources!$B$19:$B$1002, MATCH(C664, Sources!$C$19:$C$1002, 0))="Unused", "Source does not exist", IF(ISBLANK(D664), "Missing Post ID", IF(INDEX(Posts!$B$25:$B$1008, MATCH(D664, Posts!$D$25:$D$1008, 0))="Unused", "Post does not exist", "Valid"))))))</f>
        <v>Unused</v>
      </c>
      <c r="C664" s="357"/>
      <c r="D664" s="358"/>
    </row>
    <row r="665" ht="15.75" customHeight="1">
      <c r="B665" s="356" t="str">
        <f t="array" ref="B665">IF(OR(NOT($X$3="Pre-Defined"), AND(D658 &lt;&gt; "Yes", ROW(B665) - ROW($B$10) &gt;= General!$D$7)), "Unused", IF(CONCATENATE(C665:D665)="", "Required", IF(ISBLANK(C665), "Missing Source ID", IF(INDEX(Sources!$B$19:$B$1002, MATCH(C665, Sources!$C$19:$C$1002, 0))="Unused", "Source does not exist", IF(ISBLANK(D665), "Missing Post ID", IF(INDEX(Posts!$B$25:$B$1008, MATCH(D665, Posts!$D$25:$D$1008, 0))="Unused", "Post does not exist", "Valid"))))))</f>
        <v>Unused</v>
      </c>
      <c r="C665" s="359"/>
      <c r="D665" s="360"/>
    </row>
    <row r="666" ht="15.75" customHeight="1">
      <c r="B666" s="356" t="str">
        <f t="array" ref="B666">IF(OR(NOT($X$3="Pre-Defined"), AND(D659 &lt;&gt; "Yes", ROW(B666) - ROW($B$10) &gt;= General!$D$7)), "Unused", IF(CONCATENATE(C666:D666)="", "Required", IF(ISBLANK(C666), "Missing Source ID", IF(INDEX(Sources!$B$19:$B$1002, MATCH(C666, Sources!$C$19:$C$1002, 0))="Unused", "Source does not exist", IF(ISBLANK(D666), "Missing Post ID", IF(INDEX(Posts!$B$25:$B$1008, MATCH(D666, Posts!$D$25:$D$1008, 0))="Unused", "Post does not exist", "Valid"))))))</f>
        <v>Unused</v>
      </c>
      <c r="C666" s="357"/>
      <c r="D666" s="358"/>
    </row>
    <row r="667" ht="15.75" customHeight="1">
      <c r="B667" s="356" t="str">
        <f t="array" ref="B667">IF(OR(NOT($X$3="Pre-Defined"), AND(D660 &lt;&gt; "Yes", ROW(B667) - ROW($B$10) &gt;= General!$D$7)), "Unused", IF(CONCATENATE(C667:D667)="", "Required", IF(ISBLANK(C667), "Missing Source ID", IF(INDEX(Sources!$B$19:$B$1002, MATCH(C667, Sources!$C$19:$C$1002, 0))="Unused", "Source does not exist", IF(ISBLANK(D667), "Missing Post ID", IF(INDEX(Posts!$B$25:$B$1008, MATCH(D667, Posts!$D$25:$D$1008, 0))="Unused", "Post does not exist", "Valid"))))))</f>
        <v>Unused</v>
      </c>
      <c r="C667" s="359"/>
      <c r="D667" s="360"/>
    </row>
    <row r="668" ht="15.75" customHeight="1">
      <c r="B668" s="356" t="str">
        <f t="array" ref="B668">IF(OR(NOT($X$3="Pre-Defined"), AND(D661 &lt;&gt; "Yes", ROW(B668) - ROW($B$10) &gt;= General!$D$7)), "Unused", IF(CONCATENATE(C668:D668)="", "Required", IF(ISBLANK(C668), "Missing Source ID", IF(INDEX(Sources!$B$19:$B$1002, MATCH(C668, Sources!$C$19:$C$1002, 0))="Unused", "Source does not exist", IF(ISBLANK(D668), "Missing Post ID", IF(INDEX(Posts!$B$25:$B$1008, MATCH(D668, Posts!$D$25:$D$1008, 0))="Unused", "Post does not exist", "Valid"))))))</f>
        <v>Unused</v>
      </c>
      <c r="C668" s="357"/>
      <c r="D668" s="358"/>
    </row>
    <row r="669" ht="15.75" customHeight="1">
      <c r="B669" s="356" t="str">
        <f t="array" ref="B669">IF(OR(NOT($X$3="Pre-Defined"), AND(D662 &lt;&gt; "Yes", ROW(B669) - ROW($B$10) &gt;= General!$D$7)), "Unused", IF(CONCATENATE(C669:D669)="", "Required", IF(ISBLANK(C669), "Missing Source ID", IF(INDEX(Sources!$B$19:$B$1002, MATCH(C669, Sources!$C$19:$C$1002, 0))="Unused", "Source does not exist", IF(ISBLANK(D669), "Missing Post ID", IF(INDEX(Posts!$B$25:$B$1008, MATCH(D669, Posts!$D$25:$D$1008, 0))="Unused", "Post does not exist", "Valid"))))))</f>
        <v>Unused</v>
      </c>
      <c r="C669" s="359"/>
      <c r="D669" s="360"/>
    </row>
    <row r="670" ht="15.75" customHeight="1">
      <c r="B670" s="356" t="str">
        <f t="array" ref="B670">IF(OR(NOT($X$3="Pre-Defined"), AND(D663 &lt;&gt; "Yes", ROW(B670) - ROW($B$10) &gt;= General!$D$7)), "Unused", IF(CONCATENATE(C670:D670)="", "Required", IF(ISBLANK(C670), "Missing Source ID", IF(INDEX(Sources!$B$19:$B$1002, MATCH(C670, Sources!$C$19:$C$1002, 0))="Unused", "Source does not exist", IF(ISBLANK(D670), "Missing Post ID", IF(INDEX(Posts!$B$25:$B$1008, MATCH(D670, Posts!$D$25:$D$1008, 0))="Unused", "Post does not exist", "Valid"))))))</f>
        <v>Unused</v>
      </c>
      <c r="C670" s="357"/>
      <c r="D670" s="358"/>
    </row>
    <row r="671" ht="15.75" customHeight="1">
      <c r="B671" s="356" t="str">
        <f t="array" ref="B671">IF(OR(NOT($X$3="Pre-Defined"), AND(D664 &lt;&gt; "Yes", ROW(B671) - ROW($B$10) &gt;= General!$D$7)), "Unused", IF(CONCATENATE(C671:D671)="", "Required", IF(ISBLANK(C671), "Missing Source ID", IF(INDEX(Sources!$B$19:$B$1002, MATCH(C671, Sources!$C$19:$C$1002, 0))="Unused", "Source does not exist", IF(ISBLANK(D671), "Missing Post ID", IF(INDEX(Posts!$B$25:$B$1008, MATCH(D671, Posts!$D$25:$D$1008, 0))="Unused", "Post does not exist", "Valid"))))))</f>
        <v>Unused</v>
      </c>
      <c r="C671" s="359"/>
      <c r="D671" s="360"/>
    </row>
    <row r="672" ht="15.75" customHeight="1">
      <c r="B672" s="356" t="str">
        <f t="array" ref="B672">IF(OR(NOT($X$3="Pre-Defined"), ROW(B672) - ROW($B$10) &gt;= General!$D$7), "Unused", IF(CONCATENATE(C672:D672)="", "Required", IF(ISBLANK(C672), "Missing Source ID", IF(INDEX(Sources!$B$19:$B$1002, MATCH(C672, Sources!$C$19:$C$1002, 0))="Unused", "Source does not exist", IF(ISBLANK(D672), "Missing Post ID", IF(INDEX(Posts!$B$25:$B$1008, MATCH(D672, Posts!$D$25:$D$1008, 0))="Unused", "Post does not exist", "Valid"))))))</f>
        <v>Unused</v>
      </c>
      <c r="C672" s="357"/>
      <c r="D672" s="358"/>
    </row>
    <row r="673" ht="15.75" customHeight="1">
      <c r="B673" s="356" t="str">
        <f t="array" ref="B673">IF(OR(NOT($X$3="Pre-Defined"), ROW(B673) - ROW($B$10) &gt;= General!$D$7), "Unused", IF(CONCATENATE(C673:D673)="", "Required", IF(ISBLANK(C673), "Missing Source ID", IF(INDEX(Sources!$B$19:$B$1002, MATCH(C673, Sources!$C$19:$C$1002, 0))="Unused", "Source does not exist", IF(ISBLANK(D673), "Missing Post ID", IF(INDEX(Posts!$B$25:$B$1008, MATCH(D673, Posts!$D$25:$D$1008, 0))="Unused", "Post does not exist", "Valid"))))))</f>
        <v>Unused</v>
      </c>
      <c r="C673" s="359"/>
      <c r="D673" s="360"/>
    </row>
    <row r="674" ht="15.75" customHeight="1">
      <c r="B674" s="356" t="str">
        <f t="array" ref="B674">IF(OR(NOT($X$3="Pre-Defined"), ROW(B674) - ROW($B$10) &gt;= General!$D$7), "Unused", IF(CONCATENATE(C674:D674)="", "Required", IF(ISBLANK(C674), "Missing Source ID", IF(INDEX(Sources!$B$19:$B$1002, MATCH(C674, Sources!$C$19:$C$1002, 0))="Unused", "Source does not exist", IF(ISBLANK(D674), "Missing Post ID", IF(INDEX(Posts!$B$25:$B$1008, MATCH(D674, Posts!$D$25:$D$1008, 0))="Unused", "Post does not exist", "Valid"))))))</f>
        <v>Unused</v>
      </c>
      <c r="C674" s="357"/>
      <c r="D674" s="358"/>
    </row>
    <row r="675" ht="15.75" customHeight="1">
      <c r="B675" s="356" t="str">
        <f t="array" ref="B675">IF(OR(NOT($X$3="Pre-Defined"), ROW(B675) - ROW($B$10) &gt;= General!$D$7), "Unused", IF(CONCATENATE(C675:D675)="", "Required", IF(ISBLANK(C675), "Missing Source ID", IF(INDEX(Sources!$B$19:$B$1002, MATCH(C675, Sources!$C$19:$C$1002, 0))="Unused", "Source does not exist", IF(ISBLANK(D675), "Missing Post ID", IF(INDEX(Posts!$B$25:$B$1008, MATCH(D675, Posts!$D$25:$D$1008, 0))="Unused", "Post does not exist", "Valid"))))))</f>
        <v>Unused</v>
      </c>
      <c r="C675" s="359"/>
      <c r="D675" s="360"/>
    </row>
    <row r="676" ht="15.75" customHeight="1">
      <c r="B676" s="356" t="str">
        <f t="array" ref="B676">IF(OR(NOT($X$3="Pre-Defined"), ROW(B676) - ROW($B$10) &gt;= General!$D$7), "Unused", IF(CONCATENATE(C676:D676)="", "Required", IF(ISBLANK(C676), "Missing Source ID", IF(INDEX(Sources!$B$19:$B$1002, MATCH(C676, Sources!$C$19:$C$1002, 0))="Unused", "Source does not exist", IF(ISBLANK(D676), "Missing Post ID", IF(INDEX(Posts!$B$25:$B$1008, MATCH(D676, Posts!$D$25:$D$1008, 0))="Unused", "Post does not exist", "Valid"))))))</f>
        <v>Unused</v>
      </c>
      <c r="C676" s="357"/>
      <c r="D676" s="358"/>
    </row>
    <row r="677" ht="15.75" customHeight="1">
      <c r="B677" s="356" t="str">
        <f t="array" ref="B677">IF(OR(NOT($X$3="Pre-Defined"), ROW(B677) - ROW($B$10) &gt;= General!$D$7), "Unused", IF(CONCATENATE(C677:D677)="", "Required", IF(ISBLANK(C677), "Missing Source ID", IF(INDEX(Sources!$B$19:$B$1002, MATCH(C677, Sources!$C$19:$C$1002, 0))="Unused", "Source does not exist", IF(ISBLANK(D677), "Missing Post ID", IF(INDEX(Posts!$B$25:$B$1008, MATCH(D677, Posts!$D$25:$D$1008, 0))="Unused", "Post does not exist", "Valid"))))))</f>
        <v>Unused</v>
      </c>
      <c r="C677" s="359"/>
      <c r="D677" s="360"/>
    </row>
    <row r="678" ht="15.75" customHeight="1">
      <c r="B678" s="356" t="str">
        <f t="array" ref="B678">IF(OR(NOT($X$3="Pre-Defined"), ROW(B678) - ROW($B$10) &gt;= General!$D$7), "Unused", IF(CONCATENATE(C678:D678)="", "Required", IF(ISBLANK(C678), "Missing Source ID", IF(INDEX(Sources!$B$19:$B$1002, MATCH(C678, Sources!$C$19:$C$1002, 0))="Unused", "Source does not exist", IF(ISBLANK(D678), "Missing Post ID", IF(INDEX(Posts!$B$25:$B$1008, MATCH(D678, Posts!$D$25:$D$1008, 0))="Unused", "Post does not exist", "Valid"))))))</f>
        <v>Unused</v>
      </c>
      <c r="C678" s="357"/>
      <c r="D678" s="358"/>
    </row>
    <row r="679" ht="15.75" customHeight="1">
      <c r="B679" s="356" t="str">
        <f t="array" ref="B679">IF(OR(NOT($X$3="Pre-Defined"), ROW(B679) - ROW($B$10) &gt;= General!$D$7), "Unused", IF(CONCATENATE(C679:D679)="", "Required", IF(ISBLANK(C679), "Missing Source ID", IF(INDEX(Sources!$B$19:$B$1002, MATCH(C679, Sources!$C$19:$C$1002, 0))="Unused", "Source does not exist", IF(ISBLANK(D679), "Missing Post ID", IF(INDEX(Posts!$B$25:$B$1008, MATCH(D679, Posts!$D$25:$D$1008, 0))="Unused", "Post does not exist", "Valid"))))))</f>
        <v>Unused</v>
      </c>
      <c r="C679" s="359"/>
      <c r="D679" s="360"/>
    </row>
    <row r="680" ht="15.75" customHeight="1">
      <c r="B680" s="356" t="str">
        <f t="array" ref="B680">IF(OR(NOT($X$3="Pre-Defined"), ROW(B680) - ROW($B$10) &gt;= General!$D$7), "Unused", IF(CONCATENATE(C680:D680)="", "Required", IF(ISBLANK(C680), "Missing Source ID", IF(INDEX(Sources!$B$19:$B$1002, MATCH(C680, Sources!$C$19:$C$1002, 0))="Unused", "Source does not exist", IF(ISBLANK(D680), "Missing Post ID", IF(INDEX(Posts!$B$25:$B$1008, MATCH(D680, Posts!$D$25:$D$1008, 0))="Unused", "Post does not exist", "Valid"))))))</f>
        <v>Unused</v>
      </c>
      <c r="C680" s="357"/>
      <c r="D680" s="358"/>
    </row>
    <row r="681" ht="15.75" customHeight="1">
      <c r="B681" s="356" t="str">
        <f t="array" ref="B681">IF(OR(NOT($X$3="Pre-Defined"), ROW(B681) - ROW($B$10) &gt;= General!$D$7), "Unused", IF(CONCATENATE(C681:D681)="", "Required", IF(ISBLANK(C681), "Missing Source ID", IF(INDEX(Sources!$B$19:$B$1002, MATCH(C681, Sources!$C$19:$C$1002, 0))="Unused", "Source does not exist", IF(ISBLANK(D681), "Missing Post ID", IF(INDEX(Posts!$B$25:$B$1008, MATCH(D681, Posts!$D$25:$D$1008, 0))="Unused", "Post does not exist", "Valid"))))))</f>
        <v>Unused</v>
      </c>
      <c r="C681" s="359"/>
      <c r="D681" s="360"/>
    </row>
    <row r="682" ht="15.75" customHeight="1">
      <c r="B682" s="356" t="str">
        <f t="array" ref="B682">IF(OR(NOT($X$3="Pre-Defined"), ROW(B682) - ROW($B$10) &gt;= General!$D$7), "Unused", IF(CONCATENATE(C682:D682)="", "Required", IF(ISBLANK(C682), "Missing Source ID", IF(INDEX(Sources!$B$19:$B$1002, MATCH(C682, Sources!$C$19:$C$1002, 0))="Unused", "Source does not exist", IF(ISBLANK(D682), "Missing Post ID", IF(INDEX(Posts!$B$25:$B$1008, MATCH(D682, Posts!$D$25:$D$1008, 0))="Unused", "Post does not exist", "Valid"))))))</f>
        <v>Unused</v>
      </c>
      <c r="C682" s="357"/>
      <c r="D682" s="358"/>
    </row>
    <row r="683" ht="15.75" customHeight="1">
      <c r="B683" s="356" t="str">
        <f t="array" ref="B683">IF(OR(NOT($X$3="Pre-Defined"), ROW(B683) - ROW($B$10) &gt;= General!$D$7), "Unused", IF(CONCATENATE(C683:D683)="", "Required", IF(ISBLANK(C683), "Missing Source ID", IF(INDEX(Sources!$B$19:$B$1002, MATCH(C683, Sources!$C$19:$C$1002, 0))="Unused", "Source does not exist", IF(ISBLANK(D683), "Missing Post ID", IF(INDEX(Posts!$B$25:$B$1008, MATCH(D683, Posts!$D$25:$D$1008, 0))="Unused", "Post does not exist", "Valid"))))))</f>
        <v>Unused</v>
      </c>
      <c r="C683" s="359"/>
      <c r="D683" s="360"/>
    </row>
    <row r="684" ht="15.75" customHeight="1">
      <c r="B684" s="356" t="str">
        <f t="array" ref="B684">IF(OR(NOT($X$3="Pre-Defined"), ROW(B684) - ROW($B$10) &gt;= General!$D$7), "Unused", IF(CONCATENATE(C684:D684)="", "Required", IF(ISBLANK(C684), "Missing Source ID", IF(INDEX(Sources!$B$19:$B$1002, MATCH(C684, Sources!$C$19:$C$1002, 0))="Unused", "Source does not exist", IF(ISBLANK(D684), "Missing Post ID", IF(INDEX(Posts!$B$25:$B$1008, MATCH(D684, Posts!$D$25:$D$1008, 0))="Unused", "Post does not exist", "Valid"))))))</f>
        <v>Unused</v>
      </c>
      <c r="C684" s="357"/>
      <c r="D684" s="358"/>
    </row>
    <row r="685" ht="15.75" customHeight="1">
      <c r="B685" s="356" t="str">
        <f t="array" ref="B685">IF(OR(NOT($X$3="Pre-Defined"), ROW(B685) - ROW($B$10) &gt;= General!$D$7), "Unused", IF(CONCATENATE(C685:D685)="", "Required", IF(ISBLANK(C685), "Missing Source ID", IF(INDEX(Sources!$B$19:$B$1002, MATCH(C685, Sources!$C$19:$C$1002, 0))="Unused", "Source does not exist", IF(ISBLANK(D685), "Missing Post ID", IF(INDEX(Posts!$B$25:$B$1008, MATCH(D685, Posts!$D$25:$D$1008, 0))="Unused", "Post does not exist", "Valid"))))))</f>
        <v>Unused</v>
      </c>
      <c r="C685" s="359"/>
      <c r="D685" s="360"/>
    </row>
    <row r="686" ht="15.75" customHeight="1">
      <c r="B686" s="356" t="str">
        <f t="array" ref="B686">IF(OR(NOT($X$3="Pre-Defined"), ROW(B686) - ROW($B$10) &gt;= General!$D$7), "Unused", IF(CONCATENATE(C686:D686)="", "Required", IF(ISBLANK(C686), "Missing Source ID", IF(INDEX(Sources!$B$19:$B$1002, MATCH(C686, Sources!$C$19:$C$1002, 0))="Unused", "Source does not exist", IF(ISBLANK(D686), "Missing Post ID", IF(INDEX(Posts!$B$25:$B$1008, MATCH(D686, Posts!$D$25:$D$1008, 0))="Unused", "Post does not exist", "Valid"))))))</f>
        <v>Unused</v>
      </c>
      <c r="C686" s="357"/>
      <c r="D686" s="358"/>
    </row>
    <row r="687" ht="15.75" customHeight="1">
      <c r="B687" s="356" t="str">
        <f t="array" ref="B687">IF(OR(NOT($X$3="Pre-Defined"), ROW(B687) - ROW($B$10) &gt;= General!$D$7), "Unused", IF(CONCATENATE(C687:D687)="", "Required", IF(ISBLANK(C687), "Missing Source ID", IF(INDEX(Sources!$B$19:$B$1002, MATCH(C687, Sources!$C$19:$C$1002, 0))="Unused", "Source does not exist", IF(ISBLANK(D687), "Missing Post ID", IF(INDEX(Posts!$B$25:$B$1008, MATCH(D687, Posts!$D$25:$D$1008, 0))="Unused", "Post does not exist", "Valid"))))))</f>
        <v>Unused</v>
      </c>
      <c r="C687" s="359"/>
      <c r="D687" s="360"/>
    </row>
    <row r="688" ht="15.75" customHeight="1">
      <c r="B688" s="356" t="str">
        <f t="array" ref="B688">IF(OR(NOT($X$3="Pre-Defined"), ROW(B688) - ROW($B$10) &gt;= General!$D$7), "Unused", IF(CONCATENATE(C688:D688)="", "Required", IF(ISBLANK(C688), "Missing Source ID", IF(INDEX(Sources!$B$19:$B$1002, MATCH(C688, Sources!$C$19:$C$1002, 0))="Unused", "Source does not exist", IF(ISBLANK(D688), "Missing Post ID", IF(INDEX(Posts!$B$25:$B$1008, MATCH(D688, Posts!$D$25:$D$1008, 0))="Unused", "Post does not exist", "Valid"))))))</f>
        <v>Unused</v>
      </c>
      <c r="C688" s="357"/>
      <c r="D688" s="358"/>
    </row>
    <row r="689" ht="15.75" customHeight="1">
      <c r="B689" s="356" t="str">
        <f t="array" ref="B689">IF(OR(NOT($X$3="Pre-Defined"), ROW(B689) - ROW($B$10) &gt;= General!$D$7), "Unused", IF(CONCATENATE(C689:D689)="", "Required", IF(ISBLANK(C689), "Missing Source ID", IF(INDEX(Sources!$B$19:$B$1002, MATCH(C689, Sources!$C$19:$C$1002, 0))="Unused", "Source does not exist", IF(ISBLANK(D689), "Missing Post ID", IF(INDEX(Posts!$B$25:$B$1008, MATCH(D689, Posts!$D$25:$D$1008, 0))="Unused", "Post does not exist", "Valid"))))))</f>
        <v>Unused</v>
      </c>
      <c r="C689" s="359"/>
      <c r="D689" s="360"/>
    </row>
    <row r="690" ht="15.75" customHeight="1">
      <c r="B690" s="356" t="str">
        <f t="array" ref="B690">IF(OR(NOT($X$3="Pre-Defined"), ROW(B690) - ROW($B$10) &gt;= General!$D$7), "Unused", IF(CONCATENATE(C690:D690)="", "Required", IF(ISBLANK(C690), "Missing Source ID", IF(INDEX(Sources!$B$19:$B$1002, MATCH(C690, Sources!$C$19:$C$1002, 0))="Unused", "Source does not exist", IF(ISBLANK(D690), "Missing Post ID", IF(INDEX(Posts!$B$25:$B$1008, MATCH(D690, Posts!$D$25:$D$1008, 0))="Unused", "Post does not exist", "Valid"))))))</f>
        <v>Unused</v>
      </c>
      <c r="C690" s="357"/>
      <c r="D690" s="358"/>
    </row>
    <row r="691" ht="15.75" customHeight="1">
      <c r="B691" s="356" t="str">
        <f t="array" ref="B691">IF(OR(NOT($X$3="Pre-Defined"), ROW(B691) - ROW($B$10) &gt;= General!$D$7), "Unused", IF(CONCATENATE(C691:D691)="", "Required", IF(ISBLANK(C691), "Missing Source ID", IF(INDEX(Sources!$B$19:$B$1002, MATCH(C691, Sources!$C$19:$C$1002, 0))="Unused", "Source does not exist", IF(ISBLANK(D691), "Missing Post ID", IF(INDEX(Posts!$B$25:$B$1008, MATCH(D691, Posts!$D$25:$D$1008, 0))="Unused", "Post does not exist", "Valid"))))))</f>
        <v>Unused</v>
      </c>
      <c r="C691" s="359"/>
      <c r="D691" s="360"/>
    </row>
    <row r="692" ht="15.75" customHeight="1">
      <c r="B692" s="356" t="str">
        <f t="array" ref="B692">IF(OR(NOT($X$3="Pre-Defined"), ROW(B692) - ROW($B$10) &gt;= General!$D$7), "Unused", IF(CONCATENATE(C692:D692)="", "Required", IF(ISBLANK(C692), "Missing Source ID", IF(INDEX(Sources!$B$19:$B$1002, MATCH(C692, Sources!$C$19:$C$1002, 0))="Unused", "Source does not exist", IF(ISBLANK(D692), "Missing Post ID", IF(INDEX(Posts!$B$25:$B$1008, MATCH(D692, Posts!$D$25:$D$1008, 0))="Unused", "Post does not exist", "Valid"))))))</f>
        <v>Unused</v>
      </c>
      <c r="C692" s="357"/>
      <c r="D692" s="358"/>
    </row>
    <row r="693" ht="15.75" customHeight="1">
      <c r="B693" s="356" t="str">
        <f t="array" ref="B693">IF(OR(NOT($X$3="Pre-Defined"), ROW(B693) - ROW($B$10) &gt;= General!$D$7), "Unused", IF(CONCATENATE(C693:D693)="", "Required", IF(ISBLANK(C693), "Missing Source ID", IF(INDEX(Sources!$B$19:$B$1002, MATCH(C693, Sources!$C$19:$C$1002, 0))="Unused", "Source does not exist", IF(ISBLANK(D693), "Missing Post ID", IF(INDEX(Posts!$B$25:$B$1008, MATCH(D693, Posts!$D$25:$D$1008, 0))="Unused", "Post does not exist", "Valid"))))))</f>
        <v>Unused</v>
      </c>
      <c r="C693" s="359"/>
      <c r="D693" s="360"/>
    </row>
    <row r="694" ht="15.75" customHeight="1">
      <c r="B694" s="356" t="str">
        <f t="array" ref="B694">IF(OR(NOT($X$3="Pre-Defined"), ROW(B694) - ROW($B$10) &gt;= General!$D$7), "Unused", IF(CONCATENATE(C694:D694)="", "Required", IF(ISBLANK(C694), "Missing Source ID", IF(INDEX(Sources!$B$19:$B$1002, MATCH(C694, Sources!$C$19:$C$1002, 0))="Unused", "Source does not exist", IF(ISBLANK(D694), "Missing Post ID", IF(INDEX(Posts!$B$25:$B$1008, MATCH(D694, Posts!$D$25:$D$1008, 0))="Unused", "Post does not exist", "Valid"))))))</f>
        <v>Unused</v>
      </c>
      <c r="C694" s="357"/>
      <c r="D694" s="358"/>
    </row>
    <row r="695" ht="15.75" customHeight="1">
      <c r="B695" s="356" t="str">
        <f t="array" ref="B695">IF(OR(NOT($X$3="Pre-Defined"), ROW(B695) - ROW($B$10) &gt;= General!$D$7), "Unused", IF(CONCATENATE(C695:D695)="", "Required", IF(ISBLANK(C695), "Missing Source ID", IF(INDEX(Sources!$B$19:$B$1002, MATCH(C695, Sources!$C$19:$C$1002, 0))="Unused", "Source does not exist", IF(ISBLANK(D695), "Missing Post ID", IF(INDEX(Posts!$B$25:$B$1008, MATCH(D695, Posts!$D$25:$D$1008, 0))="Unused", "Post does not exist", "Valid"))))))</f>
        <v>Unused</v>
      </c>
      <c r="C695" s="359"/>
      <c r="D695" s="360"/>
    </row>
    <row r="696" ht="15.75" customHeight="1">
      <c r="B696" s="356" t="str">
        <f t="array" ref="B696">IF(OR(NOT($X$3="Pre-Defined"), ROW(B696) - ROW($B$10) &gt;= General!$D$7), "Unused", IF(CONCATENATE(C696:D696)="", "Required", IF(ISBLANK(C696), "Missing Source ID", IF(INDEX(Sources!$B$19:$B$1002, MATCH(C696, Sources!$C$19:$C$1002, 0))="Unused", "Source does not exist", IF(ISBLANK(D696), "Missing Post ID", IF(INDEX(Posts!$B$25:$B$1008, MATCH(D696, Posts!$D$25:$D$1008, 0))="Unused", "Post does not exist", "Valid"))))))</f>
        <v>Unused</v>
      </c>
      <c r="C696" s="357"/>
      <c r="D696" s="358"/>
    </row>
    <row r="697" ht="15.75" customHeight="1">
      <c r="B697" s="356" t="str">
        <f t="array" ref="B697">IF(OR(NOT($X$3="Pre-Defined"), ROW(B697) - ROW($B$10) &gt;= General!$D$7), "Unused", IF(CONCATENATE(C697:D697)="", "Required", IF(ISBLANK(C697), "Missing Source ID", IF(INDEX(Sources!$B$19:$B$1002, MATCH(C697, Sources!$C$19:$C$1002, 0))="Unused", "Source does not exist", IF(ISBLANK(D697), "Missing Post ID", IF(INDEX(Posts!$B$25:$B$1008, MATCH(D697, Posts!$D$25:$D$1008, 0))="Unused", "Post does not exist", "Valid"))))))</f>
        <v>Unused</v>
      </c>
      <c r="C697" s="359"/>
      <c r="D697" s="360"/>
    </row>
    <row r="698" ht="15.75" customHeight="1">
      <c r="B698" s="356" t="str">
        <f t="array" ref="B698">IF(OR(NOT($X$3="Pre-Defined"), ROW(B698) - ROW($B$10) &gt;= General!$D$7), "Unused", IF(CONCATENATE(C698:D698)="", "Required", IF(ISBLANK(C698), "Missing Source ID", IF(INDEX(Sources!$B$19:$B$1002, MATCH(C698, Sources!$C$19:$C$1002, 0))="Unused", "Source does not exist", IF(ISBLANK(D698), "Missing Post ID", IF(INDEX(Posts!$B$25:$B$1008, MATCH(D698, Posts!$D$25:$D$1008, 0))="Unused", "Post does not exist", "Valid"))))))</f>
        <v>Unused</v>
      </c>
      <c r="C698" s="357"/>
      <c r="D698" s="358"/>
    </row>
    <row r="699" ht="15.75" customHeight="1">
      <c r="B699" s="356" t="str">
        <f t="array" ref="B699">IF(OR(NOT($X$3="Pre-Defined"), ROW(B699) - ROW($B$10) &gt;= General!$D$7), "Unused", IF(CONCATENATE(C699:D699)="", "Required", IF(ISBLANK(C699), "Missing Source ID", IF(INDEX(Sources!$B$19:$B$1002, MATCH(C699, Sources!$C$19:$C$1002, 0))="Unused", "Source does not exist", IF(ISBLANK(D699), "Missing Post ID", IF(INDEX(Posts!$B$25:$B$1008, MATCH(D699, Posts!$D$25:$D$1008, 0))="Unused", "Post does not exist", "Valid"))))))</f>
        <v>Unused</v>
      </c>
      <c r="C699" s="359"/>
      <c r="D699" s="360"/>
    </row>
    <row r="700" ht="15.75" customHeight="1">
      <c r="B700" s="356" t="str">
        <f t="array" ref="B700">IF(OR(NOT($X$3="Pre-Defined"), ROW(B700) - ROW($B$10) &gt;= General!$D$7), "Unused", IF(CONCATENATE(C700:D700)="", "Required", IF(ISBLANK(C700), "Missing Source ID", IF(INDEX(Sources!$B$19:$B$1002, MATCH(C700, Sources!$C$19:$C$1002, 0))="Unused", "Source does not exist", IF(ISBLANK(D700), "Missing Post ID", IF(INDEX(Posts!$B$25:$B$1008, MATCH(D700, Posts!$D$25:$D$1008, 0))="Unused", "Post does not exist", "Valid"))))))</f>
        <v>Unused</v>
      </c>
      <c r="C700" s="357"/>
      <c r="D700" s="358"/>
    </row>
    <row r="701" ht="15.75" customHeight="1">
      <c r="B701" s="356" t="str">
        <f t="array" ref="B701">IF(OR(NOT($X$3="Pre-Defined"), ROW(B701) - ROW($B$10) &gt;= General!$D$7), "Unused", IF(CONCATENATE(C701:D701)="", "Required", IF(ISBLANK(C701), "Missing Source ID", IF(INDEX(Sources!$B$19:$B$1002, MATCH(C701, Sources!$C$19:$C$1002, 0))="Unused", "Source does not exist", IF(ISBLANK(D701), "Missing Post ID", IF(INDEX(Posts!$B$25:$B$1008, MATCH(D701, Posts!$D$25:$D$1008, 0))="Unused", "Post does not exist", "Valid"))))))</f>
        <v>Unused</v>
      </c>
      <c r="C701" s="359"/>
      <c r="D701" s="360"/>
    </row>
    <row r="702" ht="15.75" customHeight="1">
      <c r="B702" s="356" t="str">
        <f t="array" ref="B702">IF(OR(NOT($X$3="Pre-Defined"), ROW(B702) - ROW($B$10) &gt;= General!$D$7), "Unused", IF(CONCATENATE(C702:D702)="", "Required", IF(ISBLANK(C702), "Missing Source ID", IF(INDEX(Sources!$B$19:$B$1002, MATCH(C702, Sources!$C$19:$C$1002, 0))="Unused", "Source does not exist", IF(ISBLANK(D702), "Missing Post ID", IF(INDEX(Posts!$B$25:$B$1008, MATCH(D702, Posts!$D$25:$D$1008, 0))="Unused", "Post does not exist", "Valid"))))))</f>
        <v>Unused</v>
      </c>
      <c r="C702" s="357"/>
      <c r="D702" s="358"/>
    </row>
    <row r="703" ht="15.75" customHeight="1">
      <c r="B703" s="356" t="str">
        <f t="array" ref="B703">IF(OR(NOT($X$3="Pre-Defined"), ROW(B703) - ROW($B$10) &gt;= General!$D$7), "Unused", IF(CONCATENATE(C703:D703)="", "Required", IF(ISBLANK(C703), "Missing Source ID", IF(INDEX(Sources!$B$19:$B$1002, MATCH(C703, Sources!$C$19:$C$1002, 0))="Unused", "Source does not exist", IF(ISBLANK(D703), "Missing Post ID", IF(INDEX(Posts!$B$25:$B$1008, MATCH(D703, Posts!$D$25:$D$1008, 0))="Unused", "Post does not exist", "Valid"))))))</f>
        <v>Unused</v>
      </c>
      <c r="C703" s="359"/>
      <c r="D703" s="360"/>
    </row>
    <row r="704" ht="15.75" customHeight="1">
      <c r="B704" s="356" t="str">
        <f t="array" ref="B704">IF(OR(NOT($X$3="Pre-Defined"), ROW(B704) - ROW($B$10) &gt;= General!$D$7), "Unused", IF(CONCATENATE(C704:D704)="", "Required", IF(ISBLANK(C704), "Missing Source ID", IF(INDEX(Sources!$B$19:$B$1002, MATCH(C704, Sources!$C$19:$C$1002, 0))="Unused", "Source does not exist", IF(ISBLANK(D704), "Missing Post ID", IF(INDEX(Posts!$B$25:$B$1008, MATCH(D704, Posts!$D$25:$D$1008, 0))="Unused", "Post does not exist", "Valid"))))))</f>
        <v>Unused</v>
      </c>
      <c r="C704" s="357"/>
      <c r="D704" s="358"/>
    </row>
    <row r="705" ht="15.75" customHeight="1">
      <c r="B705" s="356" t="str">
        <f t="array" ref="B705">IF(OR(NOT($X$3="Pre-Defined"), ROW(B705) - ROW($B$10) &gt;= General!$D$7), "Unused", IF(CONCATENATE(C705:D705)="", "Required", IF(ISBLANK(C705), "Missing Source ID", IF(INDEX(Sources!$B$19:$B$1002, MATCH(C705, Sources!$C$19:$C$1002, 0))="Unused", "Source does not exist", IF(ISBLANK(D705), "Missing Post ID", IF(INDEX(Posts!$B$25:$B$1008, MATCH(D705, Posts!$D$25:$D$1008, 0))="Unused", "Post does not exist", "Valid"))))))</f>
        <v>Unused</v>
      </c>
      <c r="C705" s="359"/>
      <c r="D705" s="360"/>
    </row>
    <row r="706" ht="15.75" customHeight="1">
      <c r="B706" s="356" t="str">
        <f t="array" ref="B706">IF(OR(NOT($X$3="Pre-Defined"), ROW(B706) - ROW($B$10) &gt;= General!$D$7), "Unused", IF(CONCATENATE(C706:D706)="", "Required", IF(ISBLANK(C706), "Missing Source ID", IF(INDEX(Sources!$B$19:$B$1002, MATCH(C706, Sources!$C$19:$C$1002, 0))="Unused", "Source does not exist", IF(ISBLANK(D706), "Missing Post ID", IF(INDEX(Posts!$B$25:$B$1008, MATCH(D706, Posts!$D$25:$D$1008, 0))="Unused", "Post does not exist", "Valid"))))))</f>
        <v>Unused</v>
      </c>
      <c r="C706" s="357"/>
      <c r="D706" s="358"/>
    </row>
    <row r="707" ht="15.75" customHeight="1">
      <c r="B707" s="356" t="str">
        <f t="array" ref="B707">IF(OR(NOT($X$3="Pre-Defined"), ROW(B707) - ROW($B$10) &gt;= General!$D$7), "Unused", IF(CONCATENATE(C707:D707)="", "Required", IF(ISBLANK(C707), "Missing Source ID", IF(INDEX(Sources!$B$19:$B$1002, MATCH(C707, Sources!$C$19:$C$1002, 0))="Unused", "Source does not exist", IF(ISBLANK(D707), "Missing Post ID", IF(INDEX(Posts!$B$25:$B$1008, MATCH(D707, Posts!$D$25:$D$1008, 0))="Unused", "Post does not exist", "Valid"))))))</f>
        <v>Unused</v>
      </c>
      <c r="C707" s="359"/>
      <c r="D707" s="360"/>
    </row>
    <row r="708" ht="15.75" customHeight="1">
      <c r="B708" s="356" t="str">
        <f t="array" ref="B708">IF(OR(NOT($X$3="Pre-Defined"), ROW(B708) - ROW($B$10) &gt;= General!$D$7), "Unused", IF(CONCATENATE(C708:D708)="", "Required", IF(ISBLANK(C708), "Missing Source ID", IF(INDEX(Sources!$B$19:$B$1002, MATCH(C708, Sources!$C$19:$C$1002, 0))="Unused", "Source does not exist", IF(ISBLANK(D708), "Missing Post ID", IF(INDEX(Posts!$B$25:$B$1008, MATCH(D708, Posts!$D$25:$D$1008, 0))="Unused", "Post does not exist", "Valid"))))))</f>
        <v>Unused</v>
      </c>
      <c r="C708" s="357"/>
      <c r="D708" s="358"/>
    </row>
    <row r="709" ht="15.75" customHeight="1">
      <c r="B709" s="356" t="str">
        <f t="array" ref="B709">IF(OR(NOT($X$3="Pre-Defined"), ROW(B709) - ROW($B$10) &gt;= General!$D$7), "Unused", IF(CONCATENATE(C709:D709)="", "Required", IF(ISBLANK(C709), "Missing Source ID", IF(INDEX(Sources!$B$19:$B$1002, MATCH(C709, Sources!$C$19:$C$1002, 0))="Unused", "Source does not exist", IF(ISBLANK(D709), "Missing Post ID", IF(INDEX(Posts!$B$25:$B$1008, MATCH(D709, Posts!$D$25:$D$1008, 0))="Unused", "Post does not exist", "Valid"))))))</f>
        <v>Unused</v>
      </c>
      <c r="C709" s="359"/>
      <c r="D709" s="360"/>
    </row>
    <row r="710" ht="15.75" customHeight="1">
      <c r="B710" s="356" t="str">
        <f t="array" ref="B710">IF(OR(NOT($X$3="Pre-Defined"), ROW(B710) - ROW($B$10) &gt;= General!$D$7), "Unused", IF(CONCATENATE(C710:D710)="", "Required", IF(ISBLANK(C710), "Missing Source ID", IF(INDEX(Sources!$B$19:$B$1002, MATCH(C710, Sources!$C$19:$C$1002, 0))="Unused", "Source does not exist", IF(ISBLANK(D710), "Missing Post ID", IF(INDEX(Posts!$B$25:$B$1008, MATCH(D710, Posts!$D$25:$D$1008, 0))="Unused", "Post does not exist", "Valid"))))))</f>
        <v>Unused</v>
      </c>
      <c r="C710" s="357"/>
      <c r="D710" s="358"/>
    </row>
    <row r="711" ht="15.75" customHeight="1">
      <c r="B711" s="356" t="str">
        <f t="array" ref="B711">IF(OR(NOT($X$3="Pre-Defined"), ROW(B711) - ROW($B$10) &gt;= General!$D$7), "Unused", IF(CONCATENATE(C711:D711)="", "Required", IF(ISBLANK(C711), "Missing Source ID", IF(INDEX(Sources!$B$19:$B$1002, MATCH(C711, Sources!$C$19:$C$1002, 0))="Unused", "Source does not exist", IF(ISBLANK(D711), "Missing Post ID", IF(INDEX(Posts!$B$25:$B$1008, MATCH(D711, Posts!$D$25:$D$1008, 0))="Unused", "Post does not exist", "Valid"))))))</f>
        <v>Unused</v>
      </c>
      <c r="C711" s="359"/>
      <c r="D711" s="360"/>
    </row>
    <row r="712" ht="15.75" customHeight="1">
      <c r="B712" s="356" t="str">
        <f t="array" ref="B712">IF(OR(NOT($X$3="Pre-Defined"), ROW(B712) - ROW($B$10) &gt;= General!$D$7), "Unused", IF(CONCATENATE(C712:D712)="", "Required", IF(ISBLANK(C712), "Missing Source ID", IF(INDEX(Sources!$B$19:$B$1002, MATCH(C712, Sources!$C$19:$C$1002, 0))="Unused", "Source does not exist", IF(ISBLANK(D712), "Missing Post ID", IF(INDEX(Posts!$B$25:$B$1008, MATCH(D712, Posts!$D$25:$D$1008, 0))="Unused", "Post does not exist", "Valid"))))))</f>
        <v>Unused</v>
      </c>
      <c r="C712" s="357"/>
      <c r="D712" s="358"/>
    </row>
    <row r="713" ht="15.75" customHeight="1">
      <c r="B713" s="356" t="str">
        <f t="array" ref="B713">IF(OR(NOT($X$3="Pre-Defined"), ROW(B713) - ROW($B$10) &gt;= General!$D$7), "Unused", IF(CONCATENATE(C713:D713)="", "Required", IF(ISBLANK(C713), "Missing Source ID", IF(INDEX(Sources!$B$19:$B$1002, MATCH(C713, Sources!$C$19:$C$1002, 0))="Unused", "Source does not exist", IF(ISBLANK(D713), "Missing Post ID", IF(INDEX(Posts!$B$25:$B$1008, MATCH(D713, Posts!$D$25:$D$1008, 0))="Unused", "Post does not exist", "Valid"))))))</f>
        <v>Unused</v>
      </c>
      <c r="C713" s="359"/>
      <c r="D713" s="360"/>
    </row>
    <row r="714" ht="15.75" customHeight="1">
      <c r="B714" s="356" t="str">
        <f t="array" ref="B714">IF(OR(NOT($X$3="Pre-Defined"), ROW(B714) - ROW($B$10) &gt;= General!$D$7), "Unused", IF(CONCATENATE(C714:D714)="", "Required", IF(ISBLANK(C714), "Missing Source ID", IF(INDEX(Sources!$B$19:$B$1002, MATCH(C714, Sources!$C$19:$C$1002, 0))="Unused", "Source does not exist", IF(ISBLANK(D714), "Missing Post ID", IF(INDEX(Posts!$B$25:$B$1008, MATCH(D714, Posts!$D$25:$D$1008, 0))="Unused", "Post does not exist", "Valid"))))))</f>
        <v>Unused</v>
      </c>
      <c r="C714" s="357"/>
      <c r="D714" s="358"/>
    </row>
    <row r="715" ht="15.75" customHeight="1">
      <c r="B715" s="356" t="str">
        <f t="array" ref="B715">IF(OR(NOT($X$3="Pre-Defined"), ROW(B715) - ROW($B$10) &gt;= General!$D$7), "Unused", IF(CONCATENATE(C715:D715)="", "Required", IF(ISBLANK(C715), "Missing Source ID", IF(INDEX(Sources!$B$19:$B$1002, MATCH(C715, Sources!$C$19:$C$1002, 0))="Unused", "Source does not exist", IF(ISBLANK(D715), "Missing Post ID", IF(INDEX(Posts!$B$25:$B$1008, MATCH(D715, Posts!$D$25:$D$1008, 0))="Unused", "Post does not exist", "Valid"))))))</f>
        <v>Unused</v>
      </c>
      <c r="C715" s="359"/>
      <c r="D715" s="360"/>
    </row>
    <row r="716" ht="15.75" customHeight="1">
      <c r="B716" s="356" t="str">
        <f t="array" ref="B716">IF(OR(NOT($X$3="Pre-Defined"), ROW(B716) - ROW($B$10) &gt;= General!$D$7), "Unused", IF(CONCATENATE(C716:D716)="", "Required", IF(ISBLANK(C716), "Missing Source ID", IF(INDEX(Sources!$B$19:$B$1002, MATCH(C716, Sources!$C$19:$C$1002, 0))="Unused", "Source does not exist", IF(ISBLANK(D716), "Missing Post ID", IF(INDEX(Posts!$B$25:$B$1008, MATCH(D716, Posts!$D$25:$D$1008, 0))="Unused", "Post does not exist", "Valid"))))))</f>
        <v>Unused</v>
      </c>
      <c r="C716" s="357"/>
      <c r="D716" s="358"/>
    </row>
    <row r="717" ht="15.75" customHeight="1">
      <c r="B717" s="356" t="str">
        <f t="array" ref="B717">IF(OR(NOT($X$3="Pre-Defined"), ROW(B717) - ROW($B$10) &gt;= General!$D$7), "Unused", IF(CONCATENATE(C717:D717)="", "Required", IF(ISBLANK(C717), "Missing Source ID", IF(INDEX(Sources!$B$19:$B$1002, MATCH(C717, Sources!$C$19:$C$1002, 0))="Unused", "Source does not exist", IF(ISBLANK(D717), "Missing Post ID", IF(INDEX(Posts!$B$25:$B$1008, MATCH(D717, Posts!$D$25:$D$1008, 0))="Unused", "Post does not exist", "Valid"))))))</f>
        <v>Unused</v>
      </c>
      <c r="C717" s="359"/>
      <c r="D717" s="360"/>
    </row>
    <row r="718" ht="15.75" customHeight="1">
      <c r="B718" s="356" t="str">
        <f t="array" ref="B718">IF(OR(NOT($X$3="Pre-Defined"), ROW(B718) - ROW($B$10) &gt;= General!$D$7), "Unused", IF(CONCATENATE(C718:D718)="", "Required", IF(ISBLANK(C718), "Missing Source ID", IF(INDEX(Sources!$B$19:$B$1002, MATCH(C718, Sources!$C$19:$C$1002, 0))="Unused", "Source does not exist", IF(ISBLANK(D718), "Missing Post ID", IF(INDEX(Posts!$B$25:$B$1008, MATCH(D718, Posts!$D$25:$D$1008, 0))="Unused", "Post does not exist", "Valid"))))))</f>
        <v>Unused</v>
      </c>
      <c r="C718" s="357"/>
      <c r="D718" s="358"/>
    </row>
    <row r="719" ht="15.75" customHeight="1">
      <c r="B719" s="356" t="str">
        <f t="array" ref="B719">IF(OR(NOT($X$3="Pre-Defined"), ROW(B719) - ROW($B$10) &gt;= General!$D$7), "Unused", IF(CONCATENATE(C719:D719)="", "Required", IF(ISBLANK(C719), "Missing Source ID", IF(INDEX(Sources!$B$19:$B$1002, MATCH(C719, Sources!$C$19:$C$1002, 0))="Unused", "Source does not exist", IF(ISBLANK(D719), "Missing Post ID", IF(INDEX(Posts!$B$25:$B$1008, MATCH(D719, Posts!$D$25:$D$1008, 0))="Unused", "Post does not exist", "Valid"))))))</f>
        <v>Unused</v>
      </c>
      <c r="C719" s="359"/>
      <c r="D719" s="360"/>
    </row>
    <row r="720" ht="15.75" customHeight="1">
      <c r="B720" s="356" t="str">
        <f t="array" ref="B720">IF(OR(NOT($X$3="Pre-Defined"), ROW(B720) - ROW($B$10) &gt;= General!$D$7), "Unused", IF(CONCATENATE(C720:D720)="", "Required", IF(ISBLANK(C720), "Missing Source ID", IF(INDEX(Sources!$B$19:$B$1002, MATCH(C720, Sources!$C$19:$C$1002, 0))="Unused", "Source does not exist", IF(ISBLANK(D720), "Missing Post ID", IF(INDEX(Posts!$B$25:$B$1008, MATCH(D720, Posts!$D$25:$D$1008, 0))="Unused", "Post does not exist", "Valid"))))))</f>
        <v>Unused</v>
      </c>
      <c r="C720" s="357"/>
      <c r="D720" s="358"/>
    </row>
    <row r="721" ht="15.75" customHeight="1">
      <c r="B721" s="356" t="str">
        <f t="array" ref="B721">IF(OR(NOT($X$3="Pre-Defined"), ROW(B721) - ROW($B$10) &gt;= General!$D$7), "Unused", IF(CONCATENATE(C721:D721)="", "Required", IF(ISBLANK(C721), "Missing Source ID", IF(INDEX(Sources!$B$19:$B$1002, MATCH(C721, Sources!$C$19:$C$1002, 0))="Unused", "Source does not exist", IF(ISBLANK(D721), "Missing Post ID", IF(INDEX(Posts!$B$25:$B$1008, MATCH(D721, Posts!$D$25:$D$1008, 0))="Unused", "Post does not exist", "Valid"))))))</f>
        <v>Unused</v>
      </c>
      <c r="C721" s="359"/>
      <c r="D721" s="360"/>
    </row>
    <row r="722" ht="15.75" customHeight="1">
      <c r="B722" s="356" t="str">
        <f t="array" ref="B722">IF(OR(NOT($X$3="Pre-Defined"), ROW(B722) - ROW($B$10) &gt;= General!$D$7), "Unused", IF(CONCATENATE(C722:D722)="", "Required", IF(ISBLANK(C722), "Missing Source ID", IF(INDEX(Sources!$B$19:$B$1002, MATCH(C722, Sources!$C$19:$C$1002, 0))="Unused", "Source does not exist", IF(ISBLANK(D722), "Missing Post ID", IF(INDEX(Posts!$B$25:$B$1008, MATCH(D722, Posts!$D$25:$D$1008, 0))="Unused", "Post does not exist", "Valid"))))))</f>
        <v>Unused</v>
      </c>
      <c r="C722" s="357"/>
      <c r="D722" s="358"/>
    </row>
    <row r="723" ht="15.75" customHeight="1">
      <c r="B723" s="356" t="str">
        <f t="array" ref="B723">IF(OR(NOT($X$3="Pre-Defined"), ROW(B723) - ROW($B$10) &gt;= General!$D$7), "Unused", IF(CONCATENATE(C723:D723)="", "Required", IF(ISBLANK(C723), "Missing Source ID", IF(INDEX(Sources!$B$19:$B$1002, MATCH(C723, Sources!$C$19:$C$1002, 0))="Unused", "Source does not exist", IF(ISBLANK(D723), "Missing Post ID", IF(INDEX(Posts!$B$25:$B$1008, MATCH(D723, Posts!$D$25:$D$1008, 0))="Unused", "Post does not exist", "Valid"))))))</f>
        <v>Unused</v>
      </c>
      <c r="C723" s="359"/>
      <c r="D723" s="360"/>
    </row>
    <row r="724" ht="15.75" customHeight="1">
      <c r="B724" s="356" t="str">
        <f t="array" ref="B724">IF(OR(NOT($X$3="Pre-Defined"), ROW(B724) - ROW($B$10) &gt;= General!$D$7), "Unused", IF(CONCATENATE(C724:D724)="", "Required", IF(ISBLANK(C724), "Missing Source ID", IF(INDEX(Sources!$B$19:$B$1002, MATCH(C724, Sources!$C$19:$C$1002, 0))="Unused", "Source does not exist", IF(ISBLANK(D724), "Missing Post ID", IF(INDEX(Posts!$B$25:$B$1008, MATCH(D724, Posts!$D$25:$D$1008, 0))="Unused", "Post does not exist", "Valid"))))))</f>
        <v>Unused</v>
      </c>
      <c r="C724" s="357"/>
      <c r="D724" s="358"/>
    </row>
    <row r="725" ht="15.75" customHeight="1">
      <c r="B725" s="356" t="str">
        <f t="array" ref="B725">IF(OR(NOT($X$3="Pre-Defined"), ROW(B725) - ROW($B$10) &gt;= General!$D$7), "Unused", IF(CONCATENATE(C725:D725)="", "Required", IF(ISBLANK(C725), "Missing Source ID", IF(INDEX(Sources!$B$19:$B$1002, MATCH(C725, Sources!$C$19:$C$1002, 0))="Unused", "Source does not exist", IF(ISBLANK(D725), "Missing Post ID", IF(INDEX(Posts!$B$25:$B$1008, MATCH(D725, Posts!$D$25:$D$1008, 0))="Unused", "Post does not exist", "Valid"))))))</f>
        <v>Unused</v>
      </c>
      <c r="C725" s="359"/>
      <c r="D725" s="360"/>
    </row>
    <row r="726" ht="15.75" customHeight="1">
      <c r="B726" s="356" t="str">
        <f t="array" ref="B726">IF(OR(NOT($X$3="Pre-Defined"), ROW(B726) - ROW($B$10) &gt;= General!$D$7), "Unused", IF(CONCATENATE(C726:D726)="", "Required", IF(ISBLANK(C726), "Missing Source ID", IF(INDEX(Sources!$B$19:$B$1002, MATCH(C726, Sources!$C$19:$C$1002, 0))="Unused", "Source does not exist", IF(ISBLANK(D726), "Missing Post ID", IF(INDEX(Posts!$B$25:$B$1008, MATCH(D726, Posts!$D$25:$D$1008, 0))="Unused", "Post does not exist", "Valid"))))))</f>
        <v>Unused</v>
      </c>
      <c r="C726" s="357"/>
      <c r="D726" s="358"/>
    </row>
    <row r="727" ht="15.75" customHeight="1">
      <c r="B727" s="356" t="str">
        <f t="array" ref="B727">IF(OR(NOT($X$3="Pre-Defined"), ROW(B727) - ROW($B$10) &gt;= General!$D$7), "Unused", IF(CONCATENATE(C727:D727)="", "Required", IF(ISBLANK(C727), "Missing Source ID", IF(INDEX(Sources!$B$19:$B$1002, MATCH(C727, Sources!$C$19:$C$1002, 0))="Unused", "Source does not exist", IF(ISBLANK(D727), "Missing Post ID", IF(INDEX(Posts!$B$25:$B$1008, MATCH(D727, Posts!$D$25:$D$1008, 0))="Unused", "Post does not exist", "Valid"))))))</f>
        <v>Unused</v>
      </c>
      <c r="C727" s="359"/>
      <c r="D727" s="360"/>
    </row>
    <row r="728" ht="15.75" customHeight="1">
      <c r="B728" s="356" t="str">
        <f t="array" ref="B728">IF(OR(NOT($X$3="Pre-Defined"), ROW(B728) - ROW($B$10) &gt;= General!$D$7), "Unused", IF(CONCATENATE(C728:D728)="", "Required", IF(ISBLANK(C728), "Missing Source ID", IF(INDEX(Sources!$B$19:$B$1002, MATCH(C728, Sources!$C$19:$C$1002, 0))="Unused", "Source does not exist", IF(ISBLANK(D728), "Missing Post ID", IF(INDEX(Posts!$B$25:$B$1008, MATCH(D728, Posts!$D$25:$D$1008, 0))="Unused", "Post does not exist", "Valid"))))))</f>
        <v>Unused</v>
      </c>
      <c r="C728" s="357"/>
      <c r="D728" s="358"/>
    </row>
    <row r="729" ht="15.75" customHeight="1">
      <c r="B729" s="356" t="str">
        <f t="array" ref="B729">IF(OR(NOT($X$3="Pre-Defined"), ROW(B729) - ROW($B$10) &gt;= General!$D$7), "Unused", IF(CONCATENATE(C729:D729)="", "Required", IF(ISBLANK(C729), "Missing Source ID", IF(INDEX(Sources!$B$19:$B$1002, MATCH(C729, Sources!$C$19:$C$1002, 0))="Unused", "Source does not exist", IF(ISBLANK(D729), "Missing Post ID", IF(INDEX(Posts!$B$25:$B$1008, MATCH(D729, Posts!$D$25:$D$1008, 0))="Unused", "Post does not exist", "Valid"))))))</f>
        <v>Unused</v>
      </c>
      <c r="C729" s="359"/>
      <c r="D729" s="360"/>
    </row>
    <row r="730" ht="15.75" customHeight="1">
      <c r="B730" s="356" t="str">
        <f t="array" ref="B730">IF(OR(NOT($X$3="Pre-Defined"), ROW(B730) - ROW($B$10) &gt;= General!$D$7), "Unused", IF(CONCATENATE(C730:D730)="", "Required", IF(ISBLANK(C730), "Missing Source ID", IF(INDEX(Sources!$B$19:$B$1002, MATCH(C730, Sources!$C$19:$C$1002, 0))="Unused", "Source does not exist", IF(ISBLANK(D730), "Missing Post ID", IF(INDEX(Posts!$B$25:$B$1008, MATCH(D730, Posts!$D$25:$D$1008, 0))="Unused", "Post does not exist", "Valid"))))))</f>
        <v>Unused</v>
      </c>
      <c r="C730" s="357"/>
      <c r="D730" s="358"/>
    </row>
    <row r="731" ht="15.75" customHeight="1">
      <c r="B731" s="356" t="str">
        <f t="array" ref="B731">IF(OR(NOT($X$3="Pre-Defined"), ROW(B731) - ROW($B$10) &gt;= General!$D$7), "Unused", IF(CONCATENATE(C731:D731)="", "Required", IF(ISBLANK(C731), "Missing Source ID", IF(INDEX(Sources!$B$19:$B$1002, MATCH(C731, Sources!$C$19:$C$1002, 0))="Unused", "Source does not exist", IF(ISBLANK(D731), "Missing Post ID", IF(INDEX(Posts!$B$25:$B$1008, MATCH(D731, Posts!$D$25:$D$1008, 0))="Unused", "Post does not exist", "Valid"))))))</f>
        <v>Unused</v>
      </c>
      <c r="C731" s="359"/>
      <c r="D731" s="360"/>
    </row>
    <row r="732" ht="15.75" customHeight="1">
      <c r="B732" s="356" t="str">
        <f t="array" ref="B732">IF(OR(NOT($X$3="Pre-Defined"), ROW(B732) - ROW($B$10) &gt;= General!$D$7), "Unused", IF(CONCATENATE(C732:D732)="", "Required", IF(ISBLANK(C732), "Missing Source ID", IF(INDEX(Sources!$B$19:$B$1002, MATCH(C732, Sources!$C$19:$C$1002, 0))="Unused", "Source does not exist", IF(ISBLANK(D732), "Missing Post ID", IF(INDEX(Posts!$B$25:$B$1008, MATCH(D732, Posts!$D$25:$D$1008, 0))="Unused", "Post does not exist", "Valid"))))))</f>
        <v>Unused</v>
      </c>
      <c r="C732" s="357"/>
      <c r="D732" s="358"/>
    </row>
    <row r="733" ht="15.75" customHeight="1">
      <c r="B733" s="356" t="str">
        <f t="array" ref="B733">IF(OR(NOT($X$3="Pre-Defined"), ROW(B733) - ROW($B$10) &gt;= General!$D$7), "Unused", IF(CONCATENATE(C733:D733)="", "Required", IF(ISBLANK(C733), "Missing Source ID", IF(INDEX(Sources!$B$19:$B$1002, MATCH(C733, Sources!$C$19:$C$1002, 0))="Unused", "Source does not exist", IF(ISBLANK(D733), "Missing Post ID", IF(INDEX(Posts!$B$25:$B$1008, MATCH(D733, Posts!$D$25:$D$1008, 0))="Unused", "Post does not exist", "Valid"))))))</f>
        <v>Unused</v>
      </c>
      <c r="C733" s="359"/>
      <c r="D733" s="360"/>
    </row>
    <row r="734" ht="15.75" customHeight="1">
      <c r="B734" s="356" t="str">
        <f t="array" ref="B734">IF(OR(NOT($X$3="Pre-Defined"), ROW(B734) - ROW($B$10) &gt;= General!$D$7), "Unused", IF(CONCATENATE(C734:D734)="", "Required", IF(ISBLANK(C734), "Missing Source ID", IF(INDEX(Sources!$B$19:$B$1002, MATCH(C734, Sources!$C$19:$C$1002, 0))="Unused", "Source does not exist", IF(ISBLANK(D734), "Missing Post ID", IF(INDEX(Posts!$B$25:$B$1008, MATCH(D734, Posts!$D$25:$D$1008, 0))="Unused", "Post does not exist", "Valid"))))))</f>
        <v>Unused</v>
      </c>
      <c r="C734" s="357"/>
      <c r="D734" s="358"/>
    </row>
    <row r="735" ht="15.75" customHeight="1">
      <c r="B735" s="356" t="str">
        <f t="array" ref="B735">IF(OR(NOT($X$3="Pre-Defined"), ROW(B735) - ROW($B$10) &gt;= General!$D$7), "Unused", IF(CONCATENATE(C735:D735)="", "Required", IF(ISBLANK(C735), "Missing Source ID", IF(INDEX(Sources!$B$19:$B$1002, MATCH(C735, Sources!$C$19:$C$1002, 0))="Unused", "Source does not exist", IF(ISBLANK(D735), "Missing Post ID", IF(INDEX(Posts!$B$25:$B$1008, MATCH(D735, Posts!$D$25:$D$1008, 0))="Unused", "Post does not exist", "Valid"))))))</f>
        <v>Unused</v>
      </c>
      <c r="C735" s="359"/>
      <c r="D735" s="360"/>
    </row>
    <row r="736" ht="15.75" customHeight="1">
      <c r="B736" s="356" t="str">
        <f t="array" ref="B736">IF(OR(NOT($X$3="Pre-Defined"), ROW(B736) - ROW($B$10) &gt;= General!$D$7), "Unused", IF(CONCATENATE(C736:D736)="", "Required", IF(ISBLANK(C736), "Missing Source ID", IF(INDEX(Sources!$B$19:$B$1002, MATCH(C736, Sources!$C$19:$C$1002, 0))="Unused", "Source does not exist", IF(ISBLANK(D736), "Missing Post ID", IF(INDEX(Posts!$B$25:$B$1008, MATCH(D736, Posts!$D$25:$D$1008, 0))="Unused", "Post does not exist", "Valid"))))))</f>
        <v>Unused</v>
      </c>
      <c r="C736" s="357"/>
      <c r="D736" s="358"/>
    </row>
    <row r="737" ht="15.75" customHeight="1">
      <c r="B737" s="356" t="str">
        <f t="array" ref="B737">IF(OR(NOT($X$3="Pre-Defined"), ROW(B737) - ROW($B$10) &gt;= General!$D$7), "Unused", IF(CONCATENATE(C737:D737)="", "Required", IF(ISBLANK(C737), "Missing Source ID", IF(INDEX(Sources!$B$19:$B$1002, MATCH(C737, Sources!$C$19:$C$1002, 0))="Unused", "Source does not exist", IF(ISBLANK(D737), "Missing Post ID", IF(INDEX(Posts!$B$25:$B$1008, MATCH(D737, Posts!$D$25:$D$1008, 0))="Unused", "Post does not exist", "Valid"))))))</f>
        <v>Unused</v>
      </c>
      <c r="C737" s="359"/>
      <c r="D737" s="360"/>
    </row>
    <row r="738" ht="15.75" customHeight="1">
      <c r="B738" s="356" t="str">
        <f t="array" ref="B738">IF(OR(NOT($X$3="Pre-Defined"), ROW(B738) - ROW($B$10) &gt;= General!$D$7), "Unused", IF(CONCATENATE(C738:D738)="", "Required", IF(ISBLANK(C738), "Missing Source ID", IF(INDEX(Sources!$B$19:$B$1002, MATCH(C738, Sources!$C$19:$C$1002, 0))="Unused", "Source does not exist", IF(ISBLANK(D738), "Missing Post ID", IF(INDEX(Posts!$B$25:$B$1008, MATCH(D738, Posts!$D$25:$D$1008, 0))="Unused", "Post does not exist", "Valid"))))))</f>
        <v>Unused</v>
      </c>
      <c r="C738" s="357"/>
      <c r="D738" s="358"/>
    </row>
    <row r="739" ht="15.75" customHeight="1">
      <c r="B739" s="356" t="str">
        <f t="array" ref="B739">IF(OR(NOT($X$3="Pre-Defined"), ROW(B739) - ROW($B$10) &gt;= General!$D$7), "Unused", IF(CONCATENATE(C739:D739)="", "Required", IF(ISBLANK(C739), "Missing Source ID", IF(INDEX(Sources!$B$19:$B$1002, MATCH(C739, Sources!$C$19:$C$1002, 0))="Unused", "Source does not exist", IF(ISBLANK(D739), "Missing Post ID", IF(INDEX(Posts!$B$25:$B$1008, MATCH(D739, Posts!$D$25:$D$1008, 0))="Unused", "Post does not exist", "Valid"))))))</f>
        <v>Unused</v>
      </c>
      <c r="C739" s="359"/>
      <c r="D739" s="360"/>
    </row>
    <row r="740" ht="15.75" customHeight="1">
      <c r="B740" s="356" t="str">
        <f t="array" ref="B740">IF(OR(NOT($X$3="Pre-Defined"), ROW(B740) - ROW($B$10) &gt;= General!$D$7), "Unused", IF(CONCATENATE(C740:D740)="", "Required", IF(ISBLANK(C740), "Missing Source ID", IF(INDEX(Sources!$B$19:$B$1002, MATCH(C740, Sources!$C$19:$C$1002, 0))="Unused", "Source does not exist", IF(ISBLANK(D740), "Missing Post ID", IF(INDEX(Posts!$B$25:$B$1008, MATCH(D740, Posts!$D$25:$D$1008, 0))="Unused", "Post does not exist", "Valid"))))))</f>
        <v>Unused</v>
      </c>
      <c r="C740" s="357"/>
      <c r="D740" s="358"/>
    </row>
    <row r="741" ht="15.75" customHeight="1">
      <c r="B741" s="356" t="str">
        <f t="array" ref="B741">IF(OR(NOT($X$3="Pre-Defined"), ROW(B741) - ROW($B$10) &gt;= General!$D$7), "Unused", IF(CONCATENATE(C741:D741)="", "Required", IF(ISBLANK(C741), "Missing Source ID", IF(INDEX(Sources!$B$19:$B$1002, MATCH(C741, Sources!$C$19:$C$1002, 0))="Unused", "Source does not exist", IF(ISBLANK(D741), "Missing Post ID", IF(INDEX(Posts!$B$25:$B$1008, MATCH(D741, Posts!$D$25:$D$1008, 0))="Unused", "Post does not exist", "Valid"))))))</f>
        <v>Unused</v>
      </c>
      <c r="C741" s="359"/>
      <c r="D741" s="360"/>
    </row>
    <row r="742" ht="15.75" customHeight="1">
      <c r="B742" s="356" t="str">
        <f t="array" ref="B742">IF(OR(NOT($X$3="Pre-Defined"), ROW(B742) - ROW($B$10) &gt;= General!$D$7), "Unused", IF(CONCATENATE(C742:D742)="", "Required", IF(ISBLANK(C742), "Missing Source ID", IF(INDEX(Sources!$B$19:$B$1002, MATCH(C742, Sources!$C$19:$C$1002, 0))="Unused", "Source does not exist", IF(ISBLANK(D742), "Missing Post ID", IF(INDEX(Posts!$B$25:$B$1008, MATCH(D742, Posts!$D$25:$D$1008, 0))="Unused", "Post does not exist", "Valid"))))))</f>
        <v>Unused</v>
      </c>
      <c r="C742" s="357"/>
      <c r="D742" s="358"/>
    </row>
    <row r="743" ht="15.75" customHeight="1">
      <c r="B743" s="356" t="str">
        <f t="array" ref="B743">IF(OR(NOT($X$3="Pre-Defined"), ROW(B743) - ROW($B$10) &gt;= General!$D$7), "Unused", IF(CONCATENATE(C743:D743)="", "Required", IF(ISBLANK(C743), "Missing Source ID", IF(INDEX(Sources!$B$19:$B$1002, MATCH(C743, Sources!$C$19:$C$1002, 0))="Unused", "Source does not exist", IF(ISBLANK(D743), "Missing Post ID", IF(INDEX(Posts!$B$25:$B$1008, MATCH(D743, Posts!$D$25:$D$1008, 0))="Unused", "Post does not exist", "Valid"))))))</f>
        <v>Unused</v>
      </c>
      <c r="C743" s="359"/>
      <c r="D743" s="360"/>
    </row>
    <row r="744" ht="15.75" customHeight="1">
      <c r="B744" s="356" t="str">
        <f t="array" ref="B744">IF(OR(NOT($X$3="Pre-Defined"), ROW(B744) - ROW($B$10) &gt;= General!$D$7), "Unused", IF(CONCATENATE(C744:D744)="", "Required", IF(ISBLANK(C744), "Missing Source ID", IF(INDEX(Sources!$B$19:$B$1002, MATCH(C744, Sources!$C$19:$C$1002, 0))="Unused", "Source does not exist", IF(ISBLANK(D744), "Missing Post ID", IF(INDEX(Posts!$B$25:$B$1008, MATCH(D744, Posts!$D$25:$D$1008, 0))="Unused", "Post does not exist", "Valid"))))))</f>
        <v>Unused</v>
      </c>
      <c r="C744" s="357"/>
      <c r="D744" s="358"/>
    </row>
    <row r="745" ht="15.75" customHeight="1">
      <c r="B745" s="356" t="str">
        <f t="array" ref="B745">IF(OR(NOT($X$3="Pre-Defined"), ROW(B745) - ROW($B$10) &gt;= General!$D$7), "Unused", IF(CONCATENATE(C745:D745)="", "Required", IF(ISBLANK(C745), "Missing Source ID", IF(INDEX(Sources!$B$19:$B$1002, MATCH(C745, Sources!$C$19:$C$1002, 0))="Unused", "Source does not exist", IF(ISBLANK(D745), "Missing Post ID", IF(INDEX(Posts!$B$25:$B$1008, MATCH(D745, Posts!$D$25:$D$1008, 0))="Unused", "Post does not exist", "Valid"))))))</f>
        <v>Unused</v>
      </c>
      <c r="C745" s="359"/>
      <c r="D745" s="360"/>
    </row>
    <row r="746" ht="15.75" customHeight="1">
      <c r="B746" s="356" t="str">
        <f t="array" ref="B746">IF(OR(NOT($X$3="Pre-Defined"), ROW(B746) - ROW($B$10) &gt;= General!$D$7), "Unused", IF(CONCATENATE(C746:D746)="", "Required", IF(ISBLANK(C746), "Missing Source ID", IF(INDEX(Sources!$B$19:$B$1002, MATCH(C746, Sources!$C$19:$C$1002, 0))="Unused", "Source does not exist", IF(ISBLANK(D746), "Missing Post ID", IF(INDEX(Posts!$B$25:$B$1008, MATCH(D746, Posts!$D$25:$D$1008, 0))="Unused", "Post does not exist", "Valid"))))))</f>
        <v>Unused</v>
      </c>
      <c r="C746" s="357"/>
      <c r="D746" s="358"/>
    </row>
    <row r="747" ht="15.75" customHeight="1">
      <c r="B747" s="356" t="str">
        <f t="array" ref="B747">IF(OR(NOT($X$3="Pre-Defined"), ROW(B747) - ROW($B$10) &gt;= General!$D$7), "Unused", IF(CONCATENATE(C747:D747)="", "Required", IF(ISBLANK(C747), "Missing Source ID", IF(INDEX(Sources!$B$19:$B$1002, MATCH(C747, Sources!$C$19:$C$1002, 0))="Unused", "Source does not exist", IF(ISBLANK(D747), "Missing Post ID", IF(INDEX(Posts!$B$25:$B$1008, MATCH(D747, Posts!$D$25:$D$1008, 0))="Unused", "Post does not exist", "Valid"))))))</f>
        <v>Unused</v>
      </c>
      <c r="C747" s="359"/>
      <c r="D747" s="360"/>
    </row>
    <row r="748" ht="15.75" customHeight="1">
      <c r="B748" s="356" t="str">
        <f t="array" ref="B748">IF(OR(NOT($X$3="Pre-Defined"), ROW(B748) - ROW($B$10) &gt;= General!$D$7), "Unused", IF(CONCATENATE(C748:D748)="", "Required", IF(ISBLANK(C748), "Missing Source ID", IF(INDEX(Sources!$B$19:$B$1002, MATCH(C748, Sources!$C$19:$C$1002, 0))="Unused", "Source does not exist", IF(ISBLANK(D748), "Missing Post ID", IF(INDEX(Posts!$B$25:$B$1008, MATCH(D748, Posts!$D$25:$D$1008, 0))="Unused", "Post does not exist", "Valid"))))))</f>
        <v>Unused</v>
      </c>
      <c r="C748" s="357"/>
      <c r="D748" s="358"/>
    </row>
    <row r="749" ht="15.75" customHeight="1">
      <c r="B749" s="356" t="str">
        <f t="array" ref="B749">IF(OR(NOT($X$3="Pre-Defined"), ROW(B749) - ROW($B$10) &gt;= General!$D$7), "Unused", IF(CONCATENATE(C749:D749)="", "Required", IF(ISBLANK(C749), "Missing Source ID", IF(INDEX(Sources!$B$19:$B$1002, MATCH(C749, Sources!$C$19:$C$1002, 0))="Unused", "Source does not exist", IF(ISBLANK(D749), "Missing Post ID", IF(INDEX(Posts!$B$25:$B$1008, MATCH(D749, Posts!$D$25:$D$1008, 0))="Unused", "Post does not exist", "Valid"))))))</f>
        <v>Unused</v>
      </c>
      <c r="C749" s="359"/>
      <c r="D749" s="360"/>
    </row>
    <row r="750" ht="15.75" customHeight="1">
      <c r="B750" s="356" t="str">
        <f t="array" ref="B750">IF(OR(NOT($X$3="Pre-Defined"), ROW(B750) - ROW($B$10) &gt;= General!$D$7), "Unused", IF(CONCATENATE(C750:D750)="", "Required", IF(ISBLANK(C750), "Missing Source ID", IF(INDEX(Sources!$B$19:$B$1002, MATCH(C750, Sources!$C$19:$C$1002, 0))="Unused", "Source does not exist", IF(ISBLANK(D750), "Missing Post ID", IF(INDEX(Posts!$B$25:$B$1008, MATCH(D750, Posts!$D$25:$D$1008, 0))="Unused", "Post does not exist", "Valid"))))))</f>
        <v>Unused</v>
      </c>
      <c r="C750" s="357"/>
      <c r="D750" s="358"/>
    </row>
    <row r="751" ht="15.75" customHeight="1">
      <c r="B751" s="356" t="str">
        <f t="array" ref="B751">IF(OR(NOT($X$3="Pre-Defined"), ROW(B751) - ROW($B$10) &gt;= General!$D$7), "Unused", IF(CONCATENATE(C751:D751)="", "Required", IF(ISBLANK(C751), "Missing Source ID", IF(INDEX(Sources!$B$19:$B$1002, MATCH(C751, Sources!$C$19:$C$1002, 0))="Unused", "Source does not exist", IF(ISBLANK(D751), "Missing Post ID", IF(INDEX(Posts!$B$25:$B$1008, MATCH(D751, Posts!$D$25:$D$1008, 0))="Unused", "Post does not exist", "Valid"))))))</f>
        <v>Unused</v>
      </c>
      <c r="C751" s="359"/>
      <c r="D751" s="360"/>
    </row>
    <row r="752" ht="15.75" customHeight="1">
      <c r="B752" s="356" t="str">
        <f t="array" ref="B752">IF(OR(NOT($X$3="Pre-Defined"), ROW(B752) - ROW($B$10) &gt;= General!$D$7), "Unused", IF(CONCATENATE(C752:D752)="", "Required", IF(ISBLANK(C752), "Missing Source ID", IF(INDEX(Sources!$B$19:$B$1002, MATCH(C752, Sources!$C$19:$C$1002, 0))="Unused", "Source does not exist", IF(ISBLANK(D752), "Missing Post ID", IF(INDEX(Posts!$B$25:$B$1008, MATCH(D752, Posts!$D$25:$D$1008, 0))="Unused", "Post does not exist", "Valid"))))))</f>
        <v>Unused</v>
      </c>
      <c r="C752" s="357"/>
      <c r="D752" s="358"/>
    </row>
    <row r="753" ht="15.75" customHeight="1">
      <c r="B753" s="356" t="str">
        <f t="array" ref="B753">IF(OR(NOT($X$3="Pre-Defined"), ROW(B753) - ROW($B$10) &gt;= General!$D$7), "Unused", IF(CONCATENATE(C753:D753)="", "Required", IF(ISBLANK(C753), "Missing Source ID", IF(INDEX(Sources!$B$19:$B$1002, MATCH(C753, Sources!$C$19:$C$1002, 0))="Unused", "Source does not exist", IF(ISBLANK(D753), "Missing Post ID", IF(INDEX(Posts!$B$25:$B$1008, MATCH(D753, Posts!$D$25:$D$1008, 0))="Unused", "Post does not exist", "Valid"))))))</f>
        <v>Unused</v>
      </c>
      <c r="C753" s="359"/>
      <c r="D753" s="360"/>
    </row>
    <row r="754" ht="15.75" customHeight="1">
      <c r="B754" s="356" t="str">
        <f t="array" ref="B754">IF(OR(NOT($X$3="Pre-Defined"), ROW(B754) - ROW($B$10) &gt;= General!$D$7), "Unused", IF(CONCATENATE(C754:D754)="", "Required", IF(ISBLANK(C754), "Missing Source ID", IF(INDEX(Sources!$B$19:$B$1002, MATCH(C754, Sources!$C$19:$C$1002, 0))="Unused", "Source does not exist", IF(ISBLANK(D754), "Missing Post ID", IF(INDEX(Posts!$B$25:$B$1008, MATCH(D754, Posts!$D$25:$D$1008, 0))="Unused", "Post does not exist", "Valid"))))))</f>
        <v>Unused</v>
      </c>
      <c r="C754" s="357"/>
      <c r="D754" s="358"/>
    </row>
    <row r="755" ht="15.75" customHeight="1">
      <c r="B755" s="356" t="str">
        <f t="array" ref="B755">IF(OR(NOT($X$3="Pre-Defined"), ROW(B755) - ROW($B$10) &gt;= General!$D$7), "Unused", IF(CONCATENATE(C755:D755)="", "Required", IF(ISBLANK(C755), "Missing Source ID", IF(INDEX(Sources!$B$19:$B$1002, MATCH(C755, Sources!$C$19:$C$1002, 0))="Unused", "Source does not exist", IF(ISBLANK(D755), "Missing Post ID", IF(INDEX(Posts!$B$25:$B$1008, MATCH(D755, Posts!$D$25:$D$1008, 0))="Unused", "Post does not exist", "Valid"))))))</f>
        <v>Unused</v>
      </c>
      <c r="C755" s="359"/>
      <c r="D755" s="360"/>
    </row>
    <row r="756" ht="15.75" customHeight="1">
      <c r="B756" s="356" t="str">
        <f t="array" ref="B756">IF(OR(NOT($X$3="Pre-Defined"), ROW(B756) - ROW($B$10) &gt;= General!$D$7), "Unused", IF(CONCATENATE(C756:D756)="", "Required", IF(ISBLANK(C756), "Missing Source ID", IF(INDEX(Sources!$B$19:$B$1002, MATCH(C756, Sources!$C$19:$C$1002, 0))="Unused", "Source does not exist", IF(ISBLANK(D756), "Missing Post ID", IF(INDEX(Posts!$B$25:$B$1008, MATCH(D756, Posts!$D$25:$D$1008, 0))="Unused", "Post does not exist", "Valid"))))))</f>
        <v>Unused</v>
      </c>
      <c r="C756" s="357"/>
      <c r="D756" s="358"/>
    </row>
    <row r="757" ht="15.75" customHeight="1">
      <c r="B757" s="356" t="str">
        <f t="array" ref="B757">IF(OR(NOT($X$3="Pre-Defined"), ROW(B757) - ROW($B$10) &gt;= General!$D$7), "Unused", IF(CONCATENATE(C757:D757)="", "Required", IF(ISBLANK(C757), "Missing Source ID", IF(INDEX(Sources!$B$19:$B$1002, MATCH(C757, Sources!$C$19:$C$1002, 0))="Unused", "Source does not exist", IF(ISBLANK(D757), "Missing Post ID", IF(INDEX(Posts!$B$25:$B$1008, MATCH(D757, Posts!$D$25:$D$1008, 0))="Unused", "Post does not exist", "Valid"))))))</f>
        <v>Unused</v>
      </c>
      <c r="C757" s="359"/>
      <c r="D757" s="360"/>
    </row>
    <row r="758" ht="15.75" customHeight="1">
      <c r="B758" s="356" t="str">
        <f t="array" ref="B758">IF(OR(NOT($X$3="Pre-Defined"), ROW(B758) - ROW($B$10) &gt;= General!$D$7), "Unused", IF(CONCATENATE(C758:D758)="", "Required", IF(ISBLANK(C758), "Missing Source ID", IF(INDEX(Sources!$B$19:$B$1002, MATCH(C758, Sources!$C$19:$C$1002, 0))="Unused", "Source does not exist", IF(ISBLANK(D758), "Missing Post ID", IF(INDEX(Posts!$B$25:$B$1008, MATCH(D758, Posts!$D$25:$D$1008, 0))="Unused", "Post does not exist", "Valid"))))))</f>
        <v>Unused</v>
      </c>
      <c r="C758" s="357"/>
      <c r="D758" s="358"/>
    </row>
    <row r="759" ht="15.75" customHeight="1">
      <c r="B759" s="356" t="str">
        <f t="array" ref="B759">IF(OR(NOT($X$3="Pre-Defined"), ROW(B759) - ROW($B$10) &gt;= General!$D$7), "Unused", IF(CONCATENATE(C759:D759)="", "Required", IF(ISBLANK(C759), "Missing Source ID", IF(INDEX(Sources!$B$19:$B$1002, MATCH(C759, Sources!$C$19:$C$1002, 0))="Unused", "Source does not exist", IF(ISBLANK(D759), "Missing Post ID", IF(INDEX(Posts!$B$25:$B$1008, MATCH(D759, Posts!$D$25:$D$1008, 0))="Unused", "Post does not exist", "Valid"))))))</f>
        <v>Unused</v>
      </c>
      <c r="C759" s="359"/>
      <c r="D759" s="360"/>
    </row>
    <row r="760" ht="15.75" customHeight="1">
      <c r="B760" s="356" t="str">
        <f t="array" ref="B760">IF(OR(NOT($X$3="Pre-Defined"), ROW(B760) - ROW($B$10) &gt;= General!$D$7), "Unused", IF(CONCATENATE(C760:D760)="", "Required", IF(ISBLANK(C760), "Missing Source ID", IF(INDEX(Sources!$B$19:$B$1002, MATCH(C760, Sources!$C$19:$C$1002, 0))="Unused", "Source does not exist", IF(ISBLANK(D760), "Missing Post ID", IF(INDEX(Posts!$B$25:$B$1008, MATCH(D760, Posts!$D$25:$D$1008, 0))="Unused", "Post does not exist", "Valid"))))))</f>
        <v>Unused</v>
      </c>
      <c r="C760" s="357"/>
      <c r="D760" s="358"/>
    </row>
    <row r="761" ht="15.75" customHeight="1">
      <c r="B761" s="356" t="str">
        <f t="array" ref="B761">IF(OR(NOT($X$3="Pre-Defined"), ROW(B761) - ROW($B$10) &gt;= General!$D$7), "Unused", IF(CONCATENATE(C761:D761)="", "Required", IF(ISBLANK(C761), "Missing Source ID", IF(INDEX(Sources!$B$19:$B$1002, MATCH(C761, Sources!$C$19:$C$1002, 0))="Unused", "Source does not exist", IF(ISBLANK(D761), "Missing Post ID", IF(INDEX(Posts!$B$25:$B$1008, MATCH(D761, Posts!$D$25:$D$1008, 0))="Unused", "Post does not exist", "Valid"))))))</f>
        <v>Unused</v>
      </c>
      <c r="C761" s="359"/>
      <c r="D761" s="360"/>
    </row>
    <row r="762" ht="15.75" customHeight="1">
      <c r="B762" s="356" t="str">
        <f t="array" ref="B762">IF(OR(NOT($X$3="Pre-Defined"), ROW(B762) - ROW($B$10) &gt;= General!$D$7), "Unused", IF(CONCATENATE(C762:D762)="", "Required", IF(ISBLANK(C762), "Missing Source ID", IF(INDEX(Sources!$B$19:$B$1002, MATCH(C762, Sources!$C$19:$C$1002, 0))="Unused", "Source does not exist", IF(ISBLANK(D762), "Missing Post ID", IF(INDEX(Posts!$B$25:$B$1008, MATCH(D762, Posts!$D$25:$D$1008, 0))="Unused", "Post does not exist", "Valid"))))))</f>
        <v>Unused</v>
      </c>
      <c r="C762" s="357"/>
      <c r="D762" s="358"/>
    </row>
    <row r="763" ht="15.75" customHeight="1">
      <c r="B763" s="356" t="str">
        <f t="array" ref="B763">IF(OR(NOT($X$3="Pre-Defined"), ROW(B763) - ROW($B$10) &gt;= General!$D$7), "Unused", IF(CONCATENATE(C763:D763)="", "Required", IF(ISBLANK(C763), "Missing Source ID", IF(INDEX(Sources!$B$19:$B$1002, MATCH(C763, Sources!$C$19:$C$1002, 0))="Unused", "Source does not exist", IF(ISBLANK(D763), "Missing Post ID", IF(INDEX(Posts!$B$25:$B$1008, MATCH(D763, Posts!$D$25:$D$1008, 0))="Unused", "Post does not exist", "Valid"))))))</f>
        <v>Unused</v>
      </c>
      <c r="C763" s="359"/>
      <c r="D763" s="360"/>
    </row>
    <row r="764" ht="15.75" customHeight="1">
      <c r="B764" s="356" t="str">
        <f t="array" ref="B764">IF(OR(NOT($X$3="Pre-Defined"), ROW(B764) - ROW($B$10) &gt;= General!$D$7), "Unused", IF(CONCATENATE(C764:D764)="", "Required", IF(ISBLANK(C764), "Missing Source ID", IF(INDEX(Sources!$B$19:$B$1002, MATCH(C764, Sources!$C$19:$C$1002, 0))="Unused", "Source does not exist", IF(ISBLANK(D764), "Missing Post ID", IF(INDEX(Posts!$B$25:$B$1008, MATCH(D764, Posts!$D$25:$D$1008, 0))="Unused", "Post does not exist", "Valid"))))))</f>
        <v>Unused</v>
      </c>
      <c r="C764" s="357"/>
      <c r="D764" s="358"/>
    </row>
    <row r="765" ht="15.75" customHeight="1">
      <c r="B765" s="356" t="str">
        <f t="array" ref="B765">IF(OR(NOT($X$3="Pre-Defined"), ROW(B765) - ROW($B$10) &gt;= General!$D$7), "Unused", IF(CONCATENATE(C765:D765)="", "Required", IF(ISBLANK(C765), "Missing Source ID", IF(INDEX(Sources!$B$19:$B$1002, MATCH(C765, Sources!$C$19:$C$1002, 0))="Unused", "Source does not exist", IF(ISBLANK(D765), "Missing Post ID", IF(INDEX(Posts!$B$25:$B$1008, MATCH(D765, Posts!$D$25:$D$1008, 0))="Unused", "Post does not exist", "Valid"))))))</f>
        <v>Unused</v>
      </c>
      <c r="C765" s="359"/>
      <c r="D765" s="360"/>
    </row>
    <row r="766" ht="15.75" customHeight="1">
      <c r="B766" s="356" t="str">
        <f t="array" ref="B766">IF(OR(NOT($X$3="Pre-Defined"), ROW(B766) - ROW($B$10) &gt;= General!$D$7), "Unused", IF(CONCATENATE(C766:D766)="", "Required", IF(ISBLANK(C766), "Missing Source ID", IF(INDEX(Sources!$B$19:$B$1002, MATCH(C766, Sources!$C$19:$C$1002, 0))="Unused", "Source does not exist", IF(ISBLANK(D766), "Missing Post ID", IF(INDEX(Posts!$B$25:$B$1008, MATCH(D766, Posts!$D$25:$D$1008, 0))="Unused", "Post does not exist", "Valid"))))))</f>
        <v>Unused</v>
      </c>
      <c r="C766" s="357"/>
      <c r="D766" s="358"/>
    </row>
    <row r="767" ht="15.75" customHeight="1">
      <c r="B767" s="356" t="str">
        <f t="array" ref="B767">IF(OR(NOT($X$3="Pre-Defined"), ROW(B767) - ROW($B$10) &gt;= General!$D$7), "Unused", IF(CONCATENATE(C767:D767)="", "Required", IF(ISBLANK(C767), "Missing Source ID", IF(INDEX(Sources!$B$19:$B$1002, MATCH(C767, Sources!$C$19:$C$1002, 0))="Unused", "Source does not exist", IF(ISBLANK(D767), "Missing Post ID", IF(INDEX(Posts!$B$25:$B$1008, MATCH(D767, Posts!$D$25:$D$1008, 0))="Unused", "Post does not exist", "Valid"))))))</f>
        <v>Unused</v>
      </c>
      <c r="C767" s="359"/>
      <c r="D767" s="360"/>
    </row>
    <row r="768" ht="15.75" customHeight="1">
      <c r="B768" s="356" t="str">
        <f t="array" ref="B768">IF(OR(NOT($X$3="Pre-Defined"), ROW(B768) - ROW($B$10) &gt;= General!$D$7), "Unused", IF(CONCATENATE(C768:D768)="", "Required", IF(ISBLANK(C768), "Missing Source ID", IF(INDEX(Sources!$B$19:$B$1002, MATCH(C768, Sources!$C$19:$C$1002, 0))="Unused", "Source does not exist", IF(ISBLANK(D768), "Missing Post ID", IF(INDEX(Posts!$B$25:$B$1008, MATCH(D768, Posts!$D$25:$D$1008, 0))="Unused", "Post does not exist", "Valid"))))))</f>
        <v>Unused</v>
      </c>
      <c r="C768" s="357"/>
      <c r="D768" s="358"/>
    </row>
    <row r="769" ht="15.75" customHeight="1">
      <c r="B769" s="356" t="str">
        <f t="array" ref="B769">IF(OR(NOT($X$3="Pre-Defined"), ROW(B769) - ROW($B$10) &gt;= General!$D$7), "Unused", IF(CONCATENATE(C769:D769)="", "Required", IF(ISBLANK(C769), "Missing Source ID", IF(INDEX(Sources!$B$19:$B$1002, MATCH(C769, Sources!$C$19:$C$1002, 0))="Unused", "Source does not exist", IF(ISBLANK(D769), "Missing Post ID", IF(INDEX(Posts!$B$25:$B$1008, MATCH(D769, Posts!$D$25:$D$1008, 0))="Unused", "Post does not exist", "Valid"))))))</f>
        <v>Unused</v>
      </c>
      <c r="C769" s="359"/>
      <c r="D769" s="360"/>
    </row>
    <row r="770" ht="15.75" customHeight="1">
      <c r="B770" s="356" t="str">
        <f t="array" ref="B770">IF(OR(NOT($X$3="Pre-Defined"), ROW(B770) - ROW($B$10) &gt;= General!$D$7), "Unused", IF(CONCATENATE(C770:D770)="", "Required", IF(ISBLANK(C770), "Missing Source ID", IF(INDEX(Sources!$B$19:$B$1002, MATCH(C770, Sources!$C$19:$C$1002, 0))="Unused", "Source does not exist", IF(ISBLANK(D770), "Missing Post ID", IF(INDEX(Posts!$B$25:$B$1008, MATCH(D770, Posts!$D$25:$D$1008, 0))="Unused", "Post does not exist", "Valid"))))))</f>
        <v>Unused</v>
      </c>
      <c r="C770" s="357"/>
      <c r="D770" s="358"/>
    </row>
    <row r="771" ht="15.75" customHeight="1">
      <c r="B771" s="356" t="str">
        <f t="array" ref="B771">IF(OR(NOT($X$3="Pre-Defined"), ROW(B771) - ROW($B$10) &gt;= General!$D$7), "Unused", IF(CONCATENATE(C771:D771)="", "Required", IF(ISBLANK(C771), "Missing Source ID", IF(INDEX(Sources!$B$19:$B$1002, MATCH(C771, Sources!$C$19:$C$1002, 0))="Unused", "Source does not exist", IF(ISBLANK(D771), "Missing Post ID", IF(INDEX(Posts!$B$25:$B$1008, MATCH(D771, Posts!$D$25:$D$1008, 0))="Unused", "Post does not exist", "Valid"))))))</f>
        <v>Unused</v>
      </c>
      <c r="C771" s="359"/>
      <c r="D771" s="360"/>
    </row>
    <row r="772" ht="15.75" customHeight="1">
      <c r="B772" s="356" t="str">
        <f t="array" ref="B772">IF(OR(NOT($X$3="Pre-Defined"), ROW(B772) - ROW($B$10) &gt;= General!$D$7), "Unused", IF(CONCATENATE(C772:D772)="", "Required", IF(ISBLANK(C772), "Missing Source ID", IF(INDEX(Sources!$B$19:$B$1002, MATCH(C772, Sources!$C$19:$C$1002, 0))="Unused", "Source does not exist", IF(ISBLANK(D772), "Missing Post ID", IF(INDEX(Posts!$B$25:$B$1008, MATCH(D772, Posts!$D$25:$D$1008, 0))="Unused", "Post does not exist", "Valid"))))))</f>
        <v>Unused</v>
      </c>
      <c r="C772" s="357"/>
      <c r="D772" s="358"/>
    </row>
    <row r="773" ht="15.75" customHeight="1">
      <c r="B773" s="356" t="str">
        <f t="array" ref="B773">IF(OR(NOT($X$3="Pre-Defined"), ROW(B773) - ROW($B$10) &gt;= General!$D$7), "Unused", IF(CONCATENATE(C773:D773)="", "Required", IF(ISBLANK(C773), "Missing Source ID", IF(INDEX(Sources!$B$19:$B$1002, MATCH(C773, Sources!$C$19:$C$1002, 0))="Unused", "Source does not exist", IF(ISBLANK(D773), "Missing Post ID", IF(INDEX(Posts!$B$25:$B$1008, MATCH(D773, Posts!$D$25:$D$1008, 0))="Unused", "Post does not exist", "Valid"))))))</f>
        <v>Unused</v>
      </c>
      <c r="C773" s="359"/>
      <c r="D773" s="360"/>
    </row>
    <row r="774" ht="15.75" customHeight="1">
      <c r="B774" s="356" t="str">
        <f t="array" ref="B774">IF(OR(NOT($X$3="Pre-Defined"), ROW(B774) - ROW($B$10) &gt;= General!$D$7), "Unused", IF(CONCATENATE(C774:D774)="", "Required", IF(ISBLANK(C774), "Missing Source ID", IF(INDEX(Sources!$B$19:$B$1002, MATCH(C774, Sources!$C$19:$C$1002, 0))="Unused", "Source does not exist", IF(ISBLANK(D774), "Missing Post ID", IF(INDEX(Posts!$B$25:$B$1008, MATCH(D774, Posts!$D$25:$D$1008, 0))="Unused", "Post does not exist", "Valid"))))))</f>
        <v>Unused</v>
      </c>
      <c r="C774" s="357"/>
      <c r="D774" s="358"/>
    </row>
    <row r="775" ht="15.75" customHeight="1">
      <c r="B775" s="356" t="str">
        <f t="array" ref="B775">IF(OR(NOT($X$3="Pre-Defined"), ROW(B775) - ROW($B$10) &gt;= General!$D$7), "Unused", IF(CONCATENATE(C775:D775)="", "Required", IF(ISBLANK(C775), "Missing Source ID", IF(INDEX(Sources!$B$19:$B$1002, MATCH(C775, Sources!$C$19:$C$1002, 0))="Unused", "Source does not exist", IF(ISBLANK(D775), "Missing Post ID", IF(INDEX(Posts!$B$25:$B$1008, MATCH(D775, Posts!$D$25:$D$1008, 0))="Unused", "Post does not exist", "Valid"))))))</f>
        <v>Unused</v>
      </c>
      <c r="C775" s="359"/>
      <c r="D775" s="360"/>
    </row>
    <row r="776" ht="15.75" customHeight="1">
      <c r="B776" s="356" t="str">
        <f t="array" ref="B776">IF(OR(NOT($X$3="Pre-Defined"), ROW(B776) - ROW($B$10) &gt;= General!$D$7), "Unused", IF(CONCATENATE(C776:D776)="", "Required", IF(ISBLANK(C776), "Missing Source ID", IF(INDEX(Sources!$B$19:$B$1002, MATCH(C776, Sources!$C$19:$C$1002, 0))="Unused", "Source does not exist", IF(ISBLANK(D776), "Missing Post ID", IF(INDEX(Posts!$B$25:$B$1008, MATCH(D776, Posts!$D$25:$D$1008, 0))="Unused", "Post does not exist", "Valid"))))))</f>
        <v>Unused</v>
      </c>
      <c r="C776" s="357"/>
      <c r="D776" s="358"/>
    </row>
    <row r="777" ht="15.75" customHeight="1">
      <c r="B777" s="356" t="str">
        <f t="array" ref="B777">IF(OR(NOT($X$3="Pre-Defined"), ROW(B777) - ROW($B$10) &gt;= General!$D$7), "Unused", IF(CONCATENATE(C777:D777)="", "Required", IF(ISBLANK(C777), "Missing Source ID", IF(INDEX(Sources!$B$19:$B$1002, MATCH(C777, Sources!$C$19:$C$1002, 0))="Unused", "Source does not exist", IF(ISBLANK(D777), "Missing Post ID", IF(INDEX(Posts!$B$25:$B$1008, MATCH(D777, Posts!$D$25:$D$1008, 0))="Unused", "Post does not exist", "Valid"))))))</f>
        <v>Unused</v>
      </c>
      <c r="C777" s="359"/>
      <c r="D777" s="360"/>
    </row>
    <row r="778" ht="15.75" customHeight="1">
      <c r="B778" s="356" t="str">
        <f t="array" ref="B778">IF(OR(NOT($X$3="Pre-Defined"), ROW(B778) - ROW($B$10) &gt;= General!$D$7), "Unused", IF(CONCATENATE(C778:D778)="", "Required", IF(ISBLANK(C778), "Missing Source ID", IF(INDEX(Sources!$B$19:$B$1002, MATCH(C778, Sources!$C$19:$C$1002, 0))="Unused", "Source does not exist", IF(ISBLANK(D778), "Missing Post ID", IF(INDEX(Posts!$B$25:$B$1008, MATCH(D778, Posts!$D$25:$D$1008, 0))="Unused", "Post does not exist", "Valid"))))))</f>
        <v>Unused</v>
      </c>
      <c r="C778" s="357"/>
      <c r="D778" s="358"/>
    </row>
    <row r="779" ht="15.75" customHeight="1">
      <c r="B779" s="356" t="str">
        <f t="array" ref="B779">IF(OR(NOT($X$3="Pre-Defined"), ROW(B779) - ROW($B$10) &gt;= General!$D$7), "Unused", IF(CONCATENATE(C779:D779)="", "Required", IF(ISBLANK(C779), "Missing Source ID", IF(INDEX(Sources!$B$19:$B$1002, MATCH(C779, Sources!$C$19:$C$1002, 0))="Unused", "Source does not exist", IF(ISBLANK(D779), "Missing Post ID", IF(INDEX(Posts!$B$25:$B$1008, MATCH(D779, Posts!$D$25:$D$1008, 0))="Unused", "Post does not exist", "Valid"))))))</f>
        <v>Unused</v>
      </c>
      <c r="C779" s="359"/>
      <c r="D779" s="360"/>
    </row>
    <row r="780" ht="15.75" customHeight="1">
      <c r="B780" s="356" t="str">
        <f t="array" ref="B780">IF(OR(NOT($X$3="Pre-Defined"), ROW(B780) - ROW($B$10) &gt;= General!$D$7), "Unused", IF(CONCATENATE(C780:D780)="", "Required", IF(ISBLANK(C780), "Missing Source ID", IF(INDEX(Sources!$B$19:$B$1002, MATCH(C780, Sources!$C$19:$C$1002, 0))="Unused", "Source does not exist", IF(ISBLANK(D780), "Missing Post ID", IF(INDEX(Posts!$B$25:$B$1008, MATCH(D780, Posts!$D$25:$D$1008, 0))="Unused", "Post does not exist", "Valid"))))))</f>
        <v>Unused</v>
      </c>
      <c r="C780" s="357"/>
      <c r="D780" s="358"/>
    </row>
    <row r="781" ht="15.75" customHeight="1">
      <c r="B781" s="356" t="str">
        <f t="array" ref="B781">IF(OR(NOT($X$3="Pre-Defined"), ROW(B781) - ROW($B$10) &gt;= General!$D$7), "Unused", IF(CONCATENATE(C781:D781)="", "Required", IF(ISBLANK(C781), "Missing Source ID", IF(INDEX(Sources!$B$19:$B$1002, MATCH(C781, Sources!$C$19:$C$1002, 0))="Unused", "Source does not exist", IF(ISBLANK(D781), "Missing Post ID", IF(INDEX(Posts!$B$25:$B$1008, MATCH(D781, Posts!$D$25:$D$1008, 0))="Unused", "Post does not exist", "Valid"))))))</f>
        <v>Unused</v>
      </c>
      <c r="C781" s="359"/>
      <c r="D781" s="360"/>
    </row>
    <row r="782" ht="15.75" customHeight="1">
      <c r="B782" s="356" t="str">
        <f t="array" ref="B782">IF(OR(NOT($X$3="Pre-Defined"), ROW(B782) - ROW($B$10) &gt;= General!$D$7), "Unused", IF(CONCATENATE(C782:D782)="", "Required", IF(ISBLANK(C782), "Missing Source ID", IF(INDEX(Sources!$B$19:$B$1002, MATCH(C782, Sources!$C$19:$C$1002, 0))="Unused", "Source does not exist", IF(ISBLANK(D782), "Missing Post ID", IF(INDEX(Posts!$B$25:$B$1008, MATCH(D782, Posts!$D$25:$D$1008, 0))="Unused", "Post does not exist", "Valid"))))))</f>
        <v>Unused</v>
      </c>
      <c r="C782" s="357"/>
      <c r="D782" s="358"/>
    </row>
    <row r="783" ht="15.75" customHeight="1">
      <c r="B783" s="356" t="str">
        <f t="array" ref="B783">IF(OR(NOT($X$3="Pre-Defined"), ROW(B783) - ROW($B$10) &gt;= General!$D$7), "Unused", IF(CONCATENATE(C783:D783)="", "Required", IF(ISBLANK(C783), "Missing Source ID", IF(INDEX(Sources!$B$19:$B$1002, MATCH(C783, Sources!$C$19:$C$1002, 0))="Unused", "Source does not exist", IF(ISBLANK(D783), "Missing Post ID", IF(INDEX(Posts!$B$25:$B$1008, MATCH(D783, Posts!$D$25:$D$1008, 0))="Unused", "Post does not exist", "Valid"))))))</f>
        <v>Unused</v>
      </c>
      <c r="C783" s="359"/>
      <c r="D783" s="360"/>
    </row>
    <row r="784" ht="15.75" customHeight="1">
      <c r="B784" s="356" t="str">
        <f t="array" ref="B784">IF(OR(NOT($X$3="Pre-Defined"), ROW(B784) - ROW($B$10) &gt;= General!$D$7), "Unused", IF(CONCATENATE(C784:D784)="", "Required", IF(ISBLANK(C784), "Missing Source ID", IF(INDEX(Sources!$B$19:$B$1002, MATCH(C784, Sources!$C$19:$C$1002, 0))="Unused", "Source does not exist", IF(ISBLANK(D784), "Missing Post ID", IF(INDEX(Posts!$B$25:$B$1008, MATCH(D784, Posts!$D$25:$D$1008, 0))="Unused", "Post does not exist", "Valid"))))))</f>
        <v>Unused</v>
      </c>
      <c r="C784" s="357"/>
      <c r="D784" s="358"/>
    </row>
    <row r="785" ht="15.75" customHeight="1">
      <c r="B785" s="356" t="str">
        <f t="array" ref="B785">IF(OR(NOT($X$3="Pre-Defined"), ROW(B785) - ROW($B$10) &gt;= General!$D$7), "Unused", IF(CONCATENATE(C785:D785)="", "Required", IF(ISBLANK(C785), "Missing Source ID", IF(INDEX(Sources!$B$19:$B$1002, MATCH(C785, Sources!$C$19:$C$1002, 0))="Unused", "Source does not exist", IF(ISBLANK(D785), "Missing Post ID", IF(INDEX(Posts!$B$25:$B$1008, MATCH(D785, Posts!$D$25:$D$1008, 0))="Unused", "Post does not exist", "Valid"))))))</f>
        <v>Unused</v>
      </c>
      <c r="C785" s="359"/>
      <c r="D785" s="360"/>
    </row>
    <row r="786" ht="15.75" customHeight="1">
      <c r="B786" s="356" t="str">
        <f t="array" ref="B786">IF(OR(NOT($X$3="Pre-Defined"), ROW(B786) - ROW($B$10) &gt;= General!$D$7), "Unused", IF(CONCATENATE(C786:D786)="", "Required", IF(ISBLANK(C786), "Missing Source ID", IF(INDEX(Sources!$B$19:$B$1002, MATCH(C786, Sources!$C$19:$C$1002, 0))="Unused", "Source does not exist", IF(ISBLANK(D786), "Missing Post ID", IF(INDEX(Posts!$B$25:$B$1008, MATCH(D786, Posts!$D$25:$D$1008, 0))="Unused", "Post does not exist", "Valid"))))))</f>
        <v>Unused</v>
      </c>
      <c r="C786" s="357"/>
      <c r="D786" s="358"/>
    </row>
    <row r="787" ht="15.75" customHeight="1">
      <c r="B787" s="356" t="str">
        <f t="array" ref="B787">IF(OR(NOT($X$3="Pre-Defined"), ROW(B787) - ROW($B$10) &gt;= General!$D$7), "Unused", IF(CONCATENATE(C787:D787)="", "Required", IF(ISBLANK(C787), "Missing Source ID", IF(INDEX(Sources!$B$19:$B$1002, MATCH(C787, Sources!$C$19:$C$1002, 0))="Unused", "Source does not exist", IF(ISBLANK(D787), "Missing Post ID", IF(INDEX(Posts!$B$25:$B$1008, MATCH(D787, Posts!$D$25:$D$1008, 0))="Unused", "Post does not exist", "Valid"))))))</f>
        <v>Unused</v>
      </c>
      <c r="C787" s="359"/>
      <c r="D787" s="360"/>
    </row>
    <row r="788" ht="15.75" customHeight="1">
      <c r="B788" s="356" t="str">
        <f t="array" ref="B788">IF(OR(NOT($X$3="Pre-Defined"), ROW(B788) - ROW($B$10) &gt;= General!$D$7), "Unused", IF(CONCATENATE(C788:D788)="", "Required", IF(ISBLANK(C788), "Missing Source ID", IF(INDEX(Sources!$B$19:$B$1002, MATCH(C788, Sources!$C$19:$C$1002, 0))="Unused", "Source does not exist", IF(ISBLANK(D788), "Missing Post ID", IF(INDEX(Posts!$B$25:$B$1008, MATCH(D788, Posts!$D$25:$D$1008, 0))="Unused", "Post does not exist", "Valid"))))))</f>
        <v>Unused</v>
      </c>
      <c r="C788" s="357"/>
      <c r="D788" s="358"/>
    </row>
    <row r="789" ht="15.75" customHeight="1">
      <c r="B789" s="356" t="str">
        <f t="array" ref="B789">IF(OR(NOT($X$3="Pre-Defined"), ROW(B789) - ROW($B$10) &gt;= General!$D$7), "Unused", IF(CONCATENATE(C789:D789)="", "Required", IF(ISBLANK(C789), "Missing Source ID", IF(INDEX(Sources!$B$19:$B$1002, MATCH(C789, Sources!$C$19:$C$1002, 0))="Unused", "Source does not exist", IF(ISBLANK(D789), "Missing Post ID", IF(INDEX(Posts!$B$25:$B$1008, MATCH(D789, Posts!$D$25:$D$1008, 0))="Unused", "Post does not exist", "Valid"))))))</f>
        <v>Unused</v>
      </c>
      <c r="C789" s="359"/>
      <c r="D789" s="360"/>
    </row>
    <row r="790" ht="15.75" customHeight="1">
      <c r="B790" s="356" t="str">
        <f t="array" ref="B790">IF(OR(NOT($X$3="Pre-Defined"), ROW(B790) - ROW($B$10) &gt;= General!$D$7), "Unused", IF(CONCATENATE(C790:D790)="", "Required", IF(ISBLANK(C790), "Missing Source ID", IF(INDEX(Sources!$B$19:$B$1002, MATCH(C790, Sources!$C$19:$C$1002, 0))="Unused", "Source does not exist", IF(ISBLANK(D790), "Missing Post ID", IF(INDEX(Posts!$B$25:$B$1008, MATCH(D790, Posts!$D$25:$D$1008, 0))="Unused", "Post does not exist", "Valid"))))))</f>
        <v>Unused</v>
      </c>
      <c r="C790" s="357"/>
      <c r="D790" s="358"/>
    </row>
    <row r="791" ht="15.75" customHeight="1">
      <c r="B791" s="356" t="str">
        <f t="array" ref="B791">IF(OR(NOT($X$3="Pre-Defined"), ROW(B791) - ROW($B$10) &gt;= General!$D$7), "Unused", IF(CONCATENATE(C791:D791)="", "Required", IF(ISBLANK(C791), "Missing Source ID", IF(INDEX(Sources!$B$19:$B$1002, MATCH(C791, Sources!$C$19:$C$1002, 0))="Unused", "Source does not exist", IF(ISBLANK(D791), "Missing Post ID", IF(INDEX(Posts!$B$25:$B$1008, MATCH(D791, Posts!$D$25:$D$1008, 0))="Unused", "Post does not exist", "Valid"))))))</f>
        <v>Unused</v>
      </c>
      <c r="C791" s="359"/>
      <c r="D791" s="360"/>
    </row>
    <row r="792" ht="15.75" customHeight="1">
      <c r="B792" s="356" t="str">
        <f t="array" ref="B792">IF(OR(NOT($X$3="Pre-Defined"), ROW(B792) - ROW($B$10) &gt;= General!$D$7), "Unused", IF(CONCATENATE(C792:D792)="", "Required", IF(ISBLANK(C792), "Missing Source ID", IF(INDEX(Sources!$B$19:$B$1002, MATCH(C792, Sources!$C$19:$C$1002, 0))="Unused", "Source does not exist", IF(ISBLANK(D792), "Missing Post ID", IF(INDEX(Posts!$B$25:$B$1008, MATCH(D792, Posts!$D$25:$D$1008, 0))="Unused", "Post does not exist", "Valid"))))))</f>
        <v>Unused</v>
      </c>
      <c r="C792" s="357"/>
      <c r="D792" s="358"/>
    </row>
    <row r="793" ht="15.75" customHeight="1">
      <c r="B793" s="356" t="str">
        <f t="array" ref="B793">IF(OR(NOT($X$3="Pre-Defined"), ROW(B793) - ROW($B$10) &gt;= General!$D$7), "Unused", IF(CONCATENATE(C793:D793)="", "Required", IF(ISBLANK(C793), "Missing Source ID", IF(INDEX(Sources!$B$19:$B$1002, MATCH(C793, Sources!$C$19:$C$1002, 0))="Unused", "Source does not exist", IF(ISBLANK(D793), "Missing Post ID", IF(INDEX(Posts!$B$25:$B$1008, MATCH(D793, Posts!$D$25:$D$1008, 0))="Unused", "Post does not exist", "Valid"))))))</f>
        <v>Unused</v>
      </c>
      <c r="C793" s="359"/>
      <c r="D793" s="360"/>
    </row>
    <row r="794" ht="15.75" customHeight="1">
      <c r="B794" s="356" t="str">
        <f t="array" ref="B794">IF(OR(NOT($X$3="Pre-Defined"), ROW(B794) - ROW($B$10) &gt;= General!$D$7), "Unused", IF(CONCATENATE(C794:D794)="", "Required", IF(ISBLANK(C794), "Missing Source ID", IF(INDEX(Sources!$B$19:$B$1002, MATCH(C794, Sources!$C$19:$C$1002, 0))="Unused", "Source does not exist", IF(ISBLANK(D794), "Missing Post ID", IF(INDEX(Posts!$B$25:$B$1008, MATCH(D794, Posts!$D$25:$D$1008, 0))="Unused", "Post does not exist", "Valid"))))))</f>
        <v>Unused</v>
      </c>
      <c r="C794" s="357"/>
      <c r="D794" s="358"/>
    </row>
    <row r="795" ht="15.75" customHeight="1">
      <c r="B795" s="356" t="str">
        <f t="array" ref="B795">IF(OR(NOT($X$3="Pre-Defined"), ROW(B795) - ROW($B$10) &gt;= General!$D$7), "Unused", IF(CONCATENATE(C795:D795)="", "Required", IF(ISBLANK(C795), "Missing Source ID", IF(INDEX(Sources!$B$19:$B$1002, MATCH(C795, Sources!$C$19:$C$1002, 0))="Unused", "Source does not exist", IF(ISBLANK(D795), "Missing Post ID", IF(INDEX(Posts!$B$25:$B$1008, MATCH(D795, Posts!$D$25:$D$1008, 0))="Unused", "Post does not exist", "Valid"))))))</f>
        <v>Unused</v>
      </c>
      <c r="C795" s="359"/>
      <c r="D795" s="360"/>
    </row>
    <row r="796" ht="15.75" customHeight="1">
      <c r="B796" s="356" t="str">
        <f t="array" ref="B796">IF(OR(NOT($X$3="Pre-Defined"), ROW(B796) - ROW($B$10) &gt;= General!$D$7), "Unused", IF(CONCATENATE(C796:D796)="", "Required", IF(ISBLANK(C796), "Missing Source ID", IF(INDEX(Sources!$B$19:$B$1002, MATCH(C796, Sources!$C$19:$C$1002, 0))="Unused", "Source does not exist", IF(ISBLANK(D796), "Missing Post ID", IF(INDEX(Posts!$B$25:$B$1008, MATCH(D796, Posts!$D$25:$D$1008, 0))="Unused", "Post does not exist", "Valid"))))))</f>
        <v>Unused</v>
      </c>
      <c r="C796" s="357"/>
      <c r="D796" s="358"/>
    </row>
    <row r="797" ht="15.75" customHeight="1">
      <c r="B797" s="356" t="str">
        <f t="array" ref="B797">IF(OR(NOT($X$3="Pre-Defined"), ROW(B797) - ROW($B$10) &gt;= General!$D$7), "Unused", IF(CONCATENATE(C797:D797)="", "Required", IF(ISBLANK(C797), "Missing Source ID", IF(INDEX(Sources!$B$19:$B$1002, MATCH(C797, Sources!$C$19:$C$1002, 0))="Unused", "Source does not exist", IF(ISBLANK(D797), "Missing Post ID", IF(INDEX(Posts!$B$25:$B$1008, MATCH(D797, Posts!$D$25:$D$1008, 0))="Unused", "Post does not exist", "Valid"))))))</f>
        <v>Unused</v>
      </c>
      <c r="C797" s="359"/>
      <c r="D797" s="360"/>
    </row>
    <row r="798" ht="15.75" customHeight="1">
      <c r="B798" s="356" t="str">
        <f t="array" ref="B798">IF(OR(NOT($X$3="Pre-Defined"), ROW(B798) - ROW($B$10) &gt;= General!$D$7), "Unused", IF(CONCATENATE(C798:D798)="", "Required", IF(ISBLANK(C798), "Missing Source ID", IF(INDEX(Sources!$B$19:$B$1002, MATCH(C798, Sources!$C$19:$C$1002, 0))="Unused", "Source does not exist", IF(ISBLANK(D798), "Missing Post ID", IF(INDEX(Posts!$B$25:$B$1008, MATCH(D798, Posts!$D$25:$D$1008, 0))="Unused", "Post does not exist", "Valid"))))))</f>
        <v>Unused</v>
      </c>
      <c r="C798" s="357"/>
      <c r="D798" s="358"/>
    </row>
    <row r="799" ht="15.75" customHeight="1">
      <c r="B799" s="356" t="str">
        <f t="array" ref="B799">IF(OR(NOT($X$3="Pre-Defined"), ROW(B799) - ROW($B$10) &gt;= General!$D$7), "Unused", IF(CONCATENATE(C799:D799)="", "Required", IF(ISBLANK(C799), "Missing Source ID", IF(INDEX(Sources!$B$19:$B$1002, MATCH(C799, Sources!$C$19:$C$1002, 0))="Unused", "Source does not exist", IF(ISBLANK(D799), "Missing Post ID", IF(INDEX(Posts!$B$25:$B$1008, MATCH(D799, Posts!$D$25:$D$1008, 0))="Unused", "Post does not exist", "Valid"))))))</f>
        <v>Unused</v>
      </c>
      <c r="C799" s="359"/>
      <c r="D799" s="360"/>
    </row>
    <row r="800" ht="15.75" customHeight="1">
      <c r="B800" s="356" t="str">
        <f t="array" ref="B800">IF(OR(NOT($X$3="Pre-Defined"), ROW(B800) - ROW($B$10) &gt;= General!$D$7), "Unused", IF(CONCATENATE(C800:D800)="", "Required", IF(ISBLANK(C800), "Missing Source ID", IF(INDEX(Sources!$B$19:$B$1002, MATCH(C800, Sources!$C$19:$C$1002, 0))="Unused", "Source does not exist", IF(ISBLANK(D800), "Missing Post ID", IF(INDEX(Posts!$B$25:$B$1008, MATCH(D800, Posts!$D$25:$D$1008, 0))="Unused", "Post does not exist", "Valid"))))))</f>
        <v>Unused</v>
      </c>
      <c r="C800" s="357"/>
      <c r="D800" s="358"/>
    </row>
    <row r="801" ht="15.75" customHeight="1">
      <c r="B801" s="356" t="str">
        <f t="array" ref="B801">IF(OR(NOT($X$3="Pre-Defined"), ROW(B801) - ROW($B$10) &gt;= General!$D$7), "Unused", IF(CONCATENATE(C801:D801)="", "Required", IF(ISBLANK(C801), "Missing Source ID", IF(INDEX(Sources!$B$19:$B$1002, MATCH(C801, Sources!$C$19:$C$1002, 0))="Unused", "Source does not exist", IF(ISBLANK(D801), "Missing Post ID", IF(INDEX(Posts!$B$25:$B$1008, MATCH(D801, Posts!$D$25:$D$1008, 0))="Unused", "Post does not exist", "Valid"))))))</f>
        <v>Unused</v>
      </c>
      <c r="C801" s="359"/>
      <c r="D801" s="360"/>
    </row>
    <row r="802" ht="15.75" customHeight="1">
      <c r="B802" s="356" t="str">
        <f t="array" ref="B802">IF(OR(NOT($X$3="Pre-Defined"), ROW(B802) - ROW($B$10) &gt;= General!$D$7), "Unused", IF(CONCATENATE(C802:D802)="", "Required", IF(ISBLANK(C802), "Missing Source ID", IF(INDEX(Sources!$B$19:$B$1002, MATCH(C802, Sources!$C$19:$C$1002, 0))="Unused", "Source does not exist", IF(ISBLANK(D802), "Missing Post ID", IF(INDEX(Posts!$B$25:$B$1008, MATCH(D802, Posts!$D$25:$D$1008, 0))="Unused", "Post does not exist", "Valid"))))))</f>
        <v>Unused</v>
      </c>
      <c r="C802" s="357"/>
      <c r="D802" s="358"/>
    </row>
    <row r="803" ht="15.75" customHeight="1">
      <c r="B803" s="356" t="str">
        <f t="array" ref="B803">IF(OR(NOT($X$3="Pre-Defined"), ROW(B803) - ROW($B$10) &gt;= General!$D$7), "Unused", IF(CONCATENATE(C803:D803)="", "Required", IF(ISBLANK(C803), "Missing Source ID", IF(INDEX(Sources!$B$19:$B$1002, MATCH(C803, Sources!$C$19:$C$1002, 0))="Unused", "Source does not exist", IF(ISBLANK(D803), "Missing Post ID", IF(INDEX(Posts!$B$25:$B$1008, MATCH(D803, Posts!$D$25:$D$1008, 0))="Unused", "Post does not exist", "Valid"))))))</f>
        <v>Unused</v>
      </c>
      <c r="C803" s="359"/>
      <c r="D803" s="360"/>
    </row>
    <row r="804" ht="15.75" customHeight="1">
      <c r="B804" s="356" t="str">
        <f t="array" ref="B804">IF(OR(NOT($X$3="Pre-Defined"), ROW(B804) - ROW($B$10) &gt;= General!$D$7), "Unused", IF(CONCATENATE(C804:D804)="", "Required", IF(ISBLANK(C804), "Missing Source ID", IF(INDEX(Sources!$B$19:$B$1002, MATCH(C804, Sources!$C$19:$C$1002, 0))="Unused", "Source does not exist", IF(ISBLANK(D804), "Missing Post ID", IF(INDEX(Posts!$B$25:$B$1008, MATCH(D804, Posts!$D$25:$D$1008, 0))="Unused", "Post does not exist", "Valid"))))))</f>
        <v>Unused</v>
      </c>
      <c r="C804" s="357"/>
      <c r="D804" s="358"/>
    </row>
    <row r="805" ht="15.75" customHeight="1">
      <c r="B805" s="356" t="str">
        <f t="array" ref="B805">IF(OR(NOT($X$3="Pre-Defined"), ROW(B805) - ROW($B$10) &gt;= General!$D$7), "Unused", IF(CONCATENATE(C805:D805)="", "Required", IF(ISBLANK(C805), "Missing Source ID", IF(INDEX(Sources!$B$19:$B$1002, MATCH(C805, Sources!$C$19:$C$1002, 0))="Unused", "Source does not exist", IF(ISBLANK(D805), "Missing Post ID", IF(INDEX(Posts!$B$25:$B$1008, MATCH(D805, Posts!$D$25:$D$1008, 0))="Unused", "Post does not exist", "Valid"))))))</f>
        <v>Unused</v>
      </c>
      <c r="C805" s="359"/>
      <c r="D805" s="360"/>
    </row>
    <row r="806" ht="15.75" customHeight="1">
      <c r="B806" s="356" t="str">
        <f t="array" ref="B806">IF(OR(NOT($X$3="Pre-Defined"), ROW(B806) - ROW($B$10) &gt;= General!$D$7), "Unused", IF(CONCATENATE(C806:D806)="", "Required", IF(ISBLANK(C806), "Missing Source ID", IF(INDEX(Sources!$B$19:$B$1002, MATCH(C806, Sources!$C$19:$C$1002, 0))="Unused", "Source does not exist", IF(ISBLANK(D806), "Missing Post ID", IF(INDEX(Posts!$B$25:$B$1008, MATCH(D806, Posts!$D$25:$D$1008, 0))="Unused", "Post does not exist", "Valid"))))))</f>
        <v>Unused</v>
      </c>
      <c r="C806" s="357"/>
      <c r="D806" s="358"/>
    </row>
    <row r="807" ht="15.75" customHeight="1">
      <c r="B807" s="356" t="str">
        <f t="array" ref="B807">IF(OR(NOT($X$3="Pre-Defined"), ROW(B807) - ROW($B$10) &gt;= General!$D$7), "Unused", IF(CONCATENATE(C807:D807)="", "Required", IF(ISBLANK(C807), "Missing Source ID", IF(INDEX(Sources!$B$19:$B$1002, MATCH(C807, Sources!$C$19:$C$1002, 0))="Unused", "Source does not exist", IF(ISBLANK(D807), "Missing Post ID", IF(INDEX(Posts!$B$25:$B$1008, MATCH(D807, Posts!$D$25:$D$1008, 0))="Unused", "Post does not exist", "Valid"))))))</f>
        <v>Unused</v>
      </c>
      <c r="C807" s="359"/>
      <c r="D807" s="360"/>
    </row>
    <row r="808" ht="15.75" customHeight="1">
      <c r="B808" s="356" t="str">
        <f t="array" ref="B808">IF(OR(NOT($X$3="Pre-Defined"), ROW(B808) - ROW($B$10) &gt;= General!$D$7), "Unused", IF(CONCATENATE(C808:D808)="", "Required", IF(ISBLANK(C808), "Missing Source ID", IF(INDEX(Sources!$B$19:$B$1002, MATCH(C808, Sources!$C$19:$C$1002, 0))="Unused", "Source does not exist", IF(ISBLANK(D808), "Missing Post ID", IF(INDEX(Posts!$B$25:$B$1008, MATCH(D808, Posts!$D$25:$D$1008, 0))="Unused", "Post does not exist", "Valid"))))))</f>
        <v>Unused</v>
      </c>
      <c r="C808" s="357"/>
      <c r="D808" s="358"/>
    </row>
    <row r="809" ht="15.75" customHeight="1">
      <c r="B809" s="356" t="str">
        <f t="array" ref="B809">IF(OR(NOT($X$3="Pre-Defined"), ROW(B809) - ROW($B$10) &gt;= General!$D$7), "Unused", IF(CONCATENATE(C809:D809)="", "Required", IF(ISBLANK(C809), "Missing Source ID", IF(INDEX(Sources!$B$19:$B$1002, MATCH(C809, Sources!$C$19:$C$1002, 0))="Unused", "Source does not exist", IF(ISBLANK(D809), "Missing Post ID", IF(INDEX(Posts!$B$25:$B$1008, MATCH(D809, Posts!$D$25:$D$1008, 0))="Unused", "Post does not exist", "Valid"))))))</f>
        <v>Unused</v>
      </c>
      <c r="C809" s="359"/>
      <c r="D809" s="360"/>
    </row>
    <row r="810" ht="15.75" customHeight="1">
      <c r="B810" s="356" t="str">
        <f t="array" ref="B810">IF(OR(NOT($X$3="Pre-Defined"), ROW(B810) - ROW($B$10) &gt;= General!$D$7), "Unused", IF(CONCATENATE(C810:D810)="", "Required", IF(ISBLANK(C810), "Missing Source ID", IF(INDEX(Sources!$B$19:$B$1002, MATCH(C810, Sources!$C$19:$C$1002, 0))="Unused", "Source does not exist", IF(ISBLANK(D810), "Missing Post ID", IF(INDEX(Posts!$B$25:$B$1008, MATCH(D810, Posts!$D$25:$D$1008, 0))="Unused", "Post does not exist", "Valid"))))))</f>
        <v>Unused</v>
      </c>
      <c r="C810" s="357"/>
      <c r="D810" s="358"/>
    </row>
    <row r="811" ht="15.75" customHeight="1">
      <c r="B811" s="356" t="str">
        <f t="array" ref="B811">IF(OR(NOT($X$3="Pre-Defined"), ROW(B811) - ROW($B$10) &gt;= General!$D$7), "Unused", IF(CONCATENATE(C811:D811)="", "Required", IF(ISBLANK(C811), "Missing Source ID", IF(INDEX(Sources!$B$19:$B$1002, MATCH(C811, Sources!$C$19:$C$1002, 0))="Unused", "Source does not exist", IF(ISBLANK(D811), "Missing Post ID", IF(INDEX(Posts!$B$25:$B$1008, MATCH(D811, Posts!$D$25:$D$1008, 0))="Unused", "Post does not exist", "Valid"))))))</f>
        <v>Unused</v>
      </c>
      <c r="C811" s="359"/>
      <c r="D811" s="360"/>
    </row>
    <row r="812" ht="15.75" customHeight="1">
      <c r="B812" s="356" t="str">
        <f t="array" ref="B812">IF(OR(NOT($X$3="Pre-Defined"), ROW(B812) - ROW($B$10) &gt;= General!$D$7), "Unused", IF(CONCATENATE(C812:D812)="", "Required", IF(ISBLANK(C812), "Missing Source ID", IF(INDEX(Sources!$B$19:$B$1002, MATCH(C812, Sources!$C$19:$C$1002, 0))="Unused", "Source does not exist", IF(ISBLANK(D812), "Missing Post ID", IF(INDEX(Posts!$B$25:$B$1008, MATCH(D812, Posts!$D$25:$D$1008, 0))="Unused", "Post does not exist", "Valid"))))))</f>
        <v>Unused</v>
      </c>
      <c r="C812" s="357"/>
      <c r="D812" s="358"/>
    </row>
    <row r="813" ht="15.75" customHeight="1">
      <c r="B813" s="356" t="str">
        <f t="array" ref="B813">IF(OR(NOT($X$3="Pre-Defined"), ROW(B813) - ROW($B$10) &gt;= General!$D$7), "Unused", IF(CONCATENATE(C813:D813)="", "Required", IF(ISBLANK(C813), "Missing Source ID", IF(INDEX(Sources!$B$19:$B$1002, MATCH(C813, Sources!$C$19:$C$1002, 0))="Unused", "Source does not exist", IF(ISBLANK(D813), "Missing Post ID", IF(INDEX(Posts!$B$25:$B$1008, MATCH(D813, Posts!$D$25:$D$1008, 0))="Unused", "Post does not exist", "Valid"))))))</f>
        <v>Unused</v>
      </c>
      <c r="C813" s="359"/>
      <c r="D813" s="360"/>
    </row>
    <row r="814" ht="15.75" customHeight="1">
      <c r="B814" s="356" t="str">
        <f t="array" ref="B814">IF(OR(NOT($X$3="Pre-Defined"), ROW(B814) - ROW($B$10) &gt;= General!$D$7), "Unused", IF(CONCATENATE(C814:D814)="", "Required", IF(ISBLANK(C814), "Missing Source ID", IF(INDEX(Sources!$B$19:$B$1002, MATCH(C814, Sources!$C$19:$C$1002, 0))="Unused", "Source does not exist", IF(ISBLANK(D814), "Missing Post ID", IF(INDEX(Posts!$B$25:$B$1008, MATCH(D814, Posts!$D$25:$D$1008, 0))="Unused", "Post does not exist", "Valid"))))))</f>
        <v>Unused</v>
      </c>
      <c r="C814" s="357"/>
      <c r="D814" s="358"/>
    </row>
    <row r="815" ht="15.75" customHeight="1">
      <c r="B815" s="356" t="str">
        <f t="array" ref="B815">IF(OR(NOT($X$3="Pre-Defined"), ROW(B815) - ROW($B$10) &gt;= General!$D$7), "Unused", IF(CONCATENATE(C815:D815)="", "Required", IF(ISBLANK(C815), "Missing Source ID", IF(INDEX(Sources!$B$19:$B$1002, MATCH(C815, Sources!$C$19:$C$1002, 0))="Unused", "Source does not exist", IF(ISBLANK(D815), "Missing Post ID", IF(INDEX(Posts!$B$25:$B$1008, MATCH(D815, Posts!$D$25:$D$1008, 0))="Unused", "Post does not exist", "Valid"))))))</f>
        <v>Unused</v>
      </c>
      <c r="C815" s="359"/>
      <c r="D815" s="360"/>
    </row>
    <row r="816" ht="15.75" customHeight="1">
      <c r="B816" s="356" t="str">
        <f t="array" ref="B816">IF(OR(NOT($X$3="Pre-Defined"), ROW(B816) - ROW($B$10) &gt;= General!$D$7), "Unused", IF(CONCATENATE(C816:D816)="", "Required", IF(ISBLANK(C816), "Missing Source ID", IF(INDEX(Sources!$B$19:$B$1002, MATCH(C816, Sources!$C$19:$C$1002, 0))="Unused", "Source does not exist", IF(ISBLANK(D816), "Missing Post ID", IF(INDEX(Posts!$B$25:$B$1008, MATCH(D816, Posts!$D$25:$D$1008, 0))="Unused", "Post does not exist", "Valid"))))))</f>
        <v>Unused</v>
      </c>
      <c r="C816" s="357"/>
      <c r="D816" s="358"/>
    </row>
    <row r="817" ht="15.75" customHeight="1">
      <c r="B817" s="356" t="str">
        <f t="array" ref="B817">IF(OR(NOT($X$3="Pre-Defined"), ROW(B817) - ROW($B$10) &gt;= General!$D$7), "Unused", IF(CONCATENATE(C817:D817)="", "Required", IF(ISBLANK(C817), "Missing Source ID", IF(INDEX(Sources!$B$19:$B$1002, MATCH(C817, Sources!$C$19:$C$1002, 0))="Unused", "Source does not exist", IF(ISBLANK(D817), "Missing Post ID", IF(INDEX(Posts!$B$25:$B$1008, MATCH(D817, Posts!$D$25:$D$1008, 0))="Unused", "Post does not exist", "Valid"))))))</f>
        <v>Unused</v>
      </c>
      <c r="C817" s="359"/>
      <c r="D817" s="360"/>
    </row>
    <row r="818" ht="15.75" customHeight="1">
      <c r="B818" s="356" t="str">
        <f t="array" ref="B818">IF(OR(NOT($X$3="Pre-Defined"), ROW(B818) - ROW($B$10) &gt;= General!$D$7), "Unused", IF(CONCATENATE(C818:D818)="", "Required", IF(ISBLANK(C818), "Missing Source ID", IF(INDEX(Sources!$B$19:$B$1002, MATCH(C818, Sources!$C$19:$C$1002, 0))="Unused", "Source does not exist", IF(ISBLANK(D818), "Missing Post ID", IF(INDEX(Posts!$B$25:$B$1008, MATCH(D818, Posts!$D$25:$D$1008, 0))="Unused", "Post does not exist", "Valid"))))))</f>
        <v>Unused</v>
      </c>
      <c r="C818" s="357"/>
      <c r="D818" s="358"/>
    </row>
    <row r="819" ht="15.75" customHeight="1">
      <c r="B819" s="356" t="str">
        <f t="array" ref="B819">IF(OR(NOT($X$3="Pre-Defined"), ROW(B819) - ROW($B$10) &gt;= General!$D$7), "Unused", IF(CONCATENATE(C819:D819)="", "Required", IF(ISBLANK(C819), "Missing Source ID", IF(INDEX(Sources!$B$19:$B$1002, MATCH(C819, Sources!$C$19:$C$1002, 0))="Unused", "Source does not exist", IF(ISBLANK(D819), "Missing Post ID", IF(INDEX(Posts!$B$25:$B$1008, MATCH(D819, Posts!$D$25:$D$1008, 0))="Unused", "Post does not exist", "Valid"))))))</f>
        <v>Unused</v>
      </c>
      <c r="C819" s="359"/>
      <c r="D819" s="360"/>
    </row>
    <row r="820" ht="15.75" customHeight="1">
      <c r="B820" s="356" t="str">
        <f t="array" ref="B820">IF(OR(NOT($X$3="Pre-Defined"), ROW(B820) - ROW($B$10) &gt;= General!$D$7), "Unused", IF(CONCATENATE(C820:D820)="", "Required", IF(ISBLANK(C820), "Missing Source ID", IF(INDEX(Sources!$B$19:$B$1002, MATCH(C820, Sources!$C$19:$C$1002, 0))="Unused", "Source does not exist", IF(ISBLANK(D820), "Missing Post ID", IF(INDEX(Posts!$B$25:$B$1008, MATCH(D820, Posts!$D$25:$D$1008, 0))="Unused", "Post does not exist", "Valid"))))))</f>
        <v>Unused</v>
      </c>
      <c r="C820" s="357"/>
      <c r="D820" s="358"/>
    </row>
    <row r="821" ht="15.75" customHeight="1">
      <c r="B821" s="356" t="str">
        <f t="array" ref="B821">IF(OR(NOT($X$3="Pre-Defined"), ROW(B821) - ROW($B$10) &gt;= General!$D$7), "Unused", IF(CONCATENATE(C821:D821)="", "Required", IF(ISBLANK(C821), "Missing Source ID", IF(INDEX(Sources!$B$19:$B$1002, MATCH(C821, Sources!$C$19:$C$1002, 0))="Unused", "Source does not exist", IF(ISBLANK(D821), "Missing Post ID", IF(INDEX(Posts!$B$25:$B$1008, MATCH(D821, Posts!$D$25:$D$1008, 0))="Unused", "Post does not exist", "Valid"))))))</f>
        <v>Unused</v>
      </c>
      <c r="C821" s="359"/>
      <c r="D821" s="360"/>
    </row>
    <row r="822" ht="15.75" customHeight="1">
      <c r="B822" s="356" t="str">
        <f t="array" ref="B822">IF(OR(NOT($X$3="Pre-Defined"), ROW(B822) - ROW($B$10) &gt;= General!$D$7), "Unused", IF(CONCATENATE(C822:D822)="", "Required", IF(ISBLANK(C822), "Missing Source ID", IF(INDEX(Sources!$B$19:$B$1002, MATCH(C822, Sources!$C$19:$C$1002, 0))="Unused", "Source does not exist", IF(ISBLANK(D822), "Missing Post ID", IF(INDEX(Posts!$B$25:$B$1008, MATCH(D822, Posts!$D$25:$D$1008, 0))="Unused", "Post does not exist", "Valid"))))))</f>
        <v>Unused</v>
      </c>
      <c r="C822" s="357"/>
      <c r="D822" s="358"/>
    </row>
    <row r="823" ht="15.75" customHeight="1">
      <c r="B823" s="356" t="str">
        <f t="array" ref="B823">IF(OR(NOT($X$3="Pre-Defined"), ROW(B823) - ROW($B$10) &gt;= General!$D$7), "Unused", IF(CONCATENATE(C823:D823)="", "Required", IF(ISBLANK(C823), "Missing Source ID", IF(INDEX(Sources!$B$19:$B$1002, MATCH(C823, Sources!$C$19:$C$1002, 0))="Unused", "Source does not exist", IF(ISBLANK(D823), "Missing Post ID", IF(INDEX(Posts!$B$25:$B$1008, MATCH(D823, Posts!$D$25:$D$1008, 0))="Unused", "Post does not exist", "Valid"))))))</f>
        <v>Unused</v>
      </c>
      <c r="C823" s="359"/>
      <c r="D823" s="360"/>
    </row>
    <row r="824" ht="15.75" customHeight="1">
      <c r="B824" s="356" t="str">
        <f t="array" ref="B824">IF(OR(NOT($X$3="Pre-Defined"), ROW(B824) - ROW($B$10) &gt;= General!$D$7), "Unused", IF(CONCATENATE(C824:D824)="", "Required", IF(ISBLANK(C824), "Missing Source ID", IF(INDEX(Sources!$B$19:$B$1002, MATCH(C824, Sources!$C$19:$C$1002, 0))="Unused", "Source does not exist", IF(ISBLANK(D824), "Missing Post ID", IF(INDEX(Posts!$B$25:$B$1008, MATCH(D824, Posts!$D$25:$D$1008, 0))="Unused", "Post does not exist", "Valid"))))))</f>
        <v>Unused</v>
      </c>
      <c r="C824" s="357"/>
      <c r="D824" s="358"/>
    </row>
    <row r="825" ht="15.75" customHeight="1">
      <c r="B825" s="356" t="str">
        <f t="array" ref="B825">IF(OR(NOT($X$3="Pre-Defined"), ROW(B825) - ROW($B$10) &gt;= General!$D$7), "Unused", IF(CONCATENATE(C825:D825)="", "Required", IF(ISBLANK(C825), "Missing Source ID", IF(INDEX(Sources!$B$19:$B$1002, MATCH(C825, Sources!$C$19:$C$1002, 0))="Unused", "Source does not exist", IF(ISBLANK(D825), "Missing Post ID", IF(INDEX(Posts!$B$25:$B$1008, MATCH(D825, Posts!$D$25:$D$1008, 0))="Unused", "Post does not exist", "Valid"))))))</f>
        <v>Unused</v>
      </c>
      <c r="C825" s="359"/>
      <c r="D825" s="360"/>
    </row>
    <row r="826" ht="15.75" customHeight="1">
      <c r="B826" s="356" t="str">
        <f t="array" ref="B826">IF(OR(NOT($X$3="Pre-Defined"), ROW(B826) - ROW($B$10) &gt;= General!$D$7), "Unused", IF(CONCATENATE(C826:D826)="", "Required", IF(ISBLANK(C826), "Missing Source ID", IF(INDEX(Sources!$B$19:$B$1002, MATCH(C826, Sources!$C$19:$C$1002, 0))="Unused", "Source does not exist", IF(ISBLANK(D826), "Missing Post ID", IF(INDEX(Posts!$B$25:$B$1008, MATCH(D826, Posts!$D$25:$D$1008, 0))="Unused", "Post does not exist", "Valid"))))))</f>
        <v>Unused</v>
      </c>
      <c r="C826" s="357"/>
      <c r="D826" s="358"/>
    </row>
    <row r="827" ht="15.75" customHeight="1">
      <c r="B827" s="356" t="str">
        <f t="array" ref="B827">IF(OR(NOT($X$3="Pre-Defined"), ROW(B827) - ROW($B$10) &gt;= General!$D$7), "Unused", IF(CONCATENATE(C827:D827)="", "Required", IF(ISBLANK(C827), "Missing Source ID", IF(INDEX(Sources!$B$19:$B$1002, MATCH(C827, Sources!$C$19:$C$1002, 0))="Unused", "Source does not exist", IF(ISBLANK(D827), "Missing Post ID", IF(INDEX(Posts!$B$25:$B$1008, MATCH(D827, Posts!$D$25:$D$1008, 0))="Unused", "Post does not exist", "Valid"))))))</f>
        <v>Unused</v>
      </c>
      <c r="C827" s="359"/>
      <c r="D827" s="360"/>
    </row>
    <row r="828" ht="15.75" customHeight="1">
      <c r="B828" s="356" t="str">
        <f t="array" ref="B828">IF(OR(NOT($X$3="Pre-Defined"), ROW(B828) - ROW($B$10) &gt;= General!$D$7), "Unused", IF(CONCATENATE(C828:D828)="", "Required", IF(ISBLANK(C828), "Missing Source ID", IF(INDEX(Sources!$B$19:$B$1002, MATCH(C828, Sources!$C$19:$C$1002, 0))="Unused", "Source does not exist", IF(ISBLANK(D828), "Missing Post ID", IF(INDEX(Posts!$B$25:$B$1008, MATCH(D828, Posts!$D$25:$D$1008, 0))="Unused", "Post does not exist", "Valid"))))))</f>
        <v>Unused</v>
      </c>
      <c r="C828" s="357"/>
      <c r="D828" s="358"/>
    </row>
    <row r="829" ht="15.75" customHeight="1">
      <c r="B829" s="356" t="str">
        <f t="array" ref="B829">IF(OR(NOT($X$3="Pre-Defined"), ROW(B829) - ROW($B$10) &gt;= General!$D$7), "Unused", IF(CONCATENATE(C829:D829)="", "Required", IF(ISBLANK(C829), "Missing Source ID", IF(INDEX(Sources!$B$19:$B$1002, MATCH(C829, Sources!$C$19:$C$1002, 0))="Unused", "Source does not exist", IF(ISBLANK(D829), "Missing Post ID", IF(INDEX(Posts!$B$25:$B$1008, MATCH(D829, Posts!$D$25:$D$1008, 0))="Unused", "Post does not exist", "Valid"))))))</f>
        <v>Unused</v>
      </c>
      <c r="C829" s="359"/>
      <c r="D829" s="360"/>
    </row>
    <row r="830" ht="15.75" customHeight="1">
      <c r="B830" s="356" t="str">
        <f t="array" ref="B830">IF(OR(NOT($X$3="Pre-Defined"), ROW(B830) - ROW($B$10) &gt;= General!$D$7), "Unused", IF(CONCATENATE(C830:D830)="", "Required", IF(ISBLANK(C830), "Missing Source ID", IF(INDEX(Sources!$B$19:$B$1002, MATCH(C830, Sources!$C$19:$C$1002, 0))="Unused", "Source does not exist", IF(ISBLANK(D830), "Missing Post ID", IF(INDEX(Posts!$B$25:$B$1008, MATCH(D830, Posts!$D$25:$D$1008, 0))="Unused", "Post does not exist", "Valid"))))))</f>
        <v>Unused</v>
      </c>
      <c r="C830" s="357"/>
      <c r="D830" s="358"/>
    </row>
    <row r="831" ht="15.75" customHeight="1">
      <c r="B831" s="356" t="str">
        <f t="array" ref="B831">IF(OR(NOT($X$3="Pre-Defined"), ROW(B831) - ROW($B$10) &gt;= General!$D$7), "Unused", IF(CONCATENATE(C831:D831)="", "Required", IF(ISBLANK(C831), "Missing Source ID", IF(INDEX(Sources!$B$19:$B$1002, MATCH(C831, Sources!$C$19:$C$1002, 0))="Unused", "Source does not exist", IF(ISBLANK(D831), "Missing Post ID", IF(INDEX(Posts!$B$25:$B$1008, MATCH(D831, Posts!$D$25:$D$1008, 0))="Unused", "Post does not exist", "Valid"))))))</f>
        <v>Unused</v>
      </c>
      <c r="C831" s="359"/>
      <c r="D831" s="360"/>
    </row>
    <row r="832" ht="15.75" customHeight="1">
      <c r="B832" s="356" t="str">
        <f t="array" ref="B832">IF(OR(NOT($X$3="Pre-Defined"), ROW(B832) - ROW($B$10) &gt;= General!$D$7), "Unused", IF(CONCATENATE(C832:D832)="", "Required", IF(ISBLANK(C832), "Missing Source ID", IF(INDEX(Sources!$B$19:$B$1002, MATCH(C832, Sources!$C$19:$C$1002, 0))="Unused", "Source does not exist", IF(ISBLANK(D832), "Missing Post ID", IF(INDEX(Posts!$B$25:$B$1008, MATCH(D832, Posts!$D$25:$D$1008, 0))="Unused", "Post does not exist", "Valid"))))))</f>
        <v>Unused</v>
      </c>
      <c r="C832" s="357"/>
      <c r="D832" s="358"/>
    </row>
    <row r="833" ht="15.75" customHeight="1">
      <c r="B833" s="356" t="str">
        <f t="array" ref="B833">IF(OR(NOT($X$3="Pre-Defined"), ROW(B833) - ROW($B$10) &gt;= General!$D$7), "Unused", IF(CONCATENATE(C833:D833)="", "Required", IF(ISBLANK(C833), "Missing Source ID", IF(INDEX(Sources!$B$19:$B$1002, MATCH(C833, Sources!$C$19:$C$1002, 0))="Unused", "Source does not exist", IF(ISBLANK(D833), "Missing Post ID", IF(INDEX(Posts!$B$25:$B$1008, MATCH(D833, Posts!$D$25:$D$1008, 0))="Unused", "Post does not exist", "Valid"))))))</f>
        <v>Unused</v>
      </c>
      <c r="C833" s="359"/>
      <c r="D833" s="360"/>
    </row>
    <row r="834" ht="15.75" customHeight="1">
      <c r="B834" s="356" t="str">
        <f t="array" ref="B834">IF(OR(NOT($X$3="Pre-Defined"), ROW(B834) - ROW($B$10) &gt;= General!$D$7), "Unused", IF(CONCATENATE(C834:D834)="", "Required", IF(ISBLANK(C834), "Missing Source ID", IF(INDEX(Sources!$B$19:$B$1002, MATCH(C834, Sources!$C$19:$C$1002, 0))="Unused", "Source does not exist", IF(ISBLANK(D834), "Missing Post ID", IF(INDEX(Posts!$B$25:$B$1008, MATCH(D834, Posts!$D$25:$D$1008, 0))="Unused", "Post does not exist", "Valid"))))))</f>
        <v>Unused</v>
      </c>
      <c r="C834" s="357"/>
      <c r="D834" s="358"/>
    </row>
    <row r="835" ht="15.75" customHeight="1">
      <c r="B835" s="356" t="str">
        <f t="array" ref="B835">IF(OR(NOT($X$3="Pre-Defined"), ROW(B835) - ROW($B$10) &gt;= General!$D$7), "Unused", IF(CONCATENATE(C835:D835)="", "Required", IF(ISBLANK(C835), "Missing Source ID", IF(INDEX(Sources!$B$19:$B$1002, MATCH(C835, Sources!$C$19:$C$1002, 0))="Unused", "Source does not exist", IF(ISBLANK(D835), "Missing Post ID", IF(INDEX(Posts!$B$25:$B$1008, MATCH(D835, Posts!$D$25:$D$1008, 0))="Unused", "Post does not exist", "Valid"))))))</f>
        <v>Unused</v>
      </c>
      <c r="C835" s="359"/>
      <c r="D835" s="360"/>
    </row>
    <row r="836" ht="15.75" customHeight="1">
      <c r="B836" s="356" t="str">
        <f t="array" ref="B836">IF(OR(NOT($X$3="Pre-Defined"), ROW(B836) - ROW($B$10) &gt;= General!$D$7), "Unused", IF(CONCATENATE(C836:D836)="", "Required", IF(ISBLANK(C836), "Missing Source ID", IF(INDEX(Sources!$B$19:$B$1002, MATCH(C836, Sources!$C$19:$C$1002, 0))="Unused", "Source does not exist", IF(ISBLANK(D836), "Missing Post ID", IF(INDEX(Posts!$B$25:$B$1008, MATCH(D836, Posts!$D$25:$D$1008, 0))="Unused", "Post does not exist", "Valid"))))))</f>
        <v>Unused</v>
      </c>
      <c r="C836" s="357"/>
      <c r="D836" s="358"/>
    </row>
    <row r="837" ht="15.75" customHeight="1">
      <c r="B837" s="356" t="str">
        <f t="array" ref="B837">IF(OR(NOT($X$3="Pre-Defined"), ROW(B837) - ROW($B$10) &gt;= General!$D$7), "Unused", IF(CONCATENATE(C837:D837)="", "Required", IF(ISBLANK(C837), "Missing Source ID", IF(INDEX(Sources!$B$19:$B$1002, MATCH(C837, Sources!$C$19:$C$1002, 0))="Unused", "Source does not exist", IF(ISBLANK(D837), "Missing Post ID", IF(INDEX(Posts!$B$25:$B$1008, MATCH(D837, Posts!$D$25:$D$1008, 0))="Unused", "Post does not exist", "Valid"))))))</f>
        <v>Unused</v>
      </c>
      <c r="C837" s="359"/>
      <c r="D837" s="360"/>
    </row>
    <row r="838" ht="15.75" customHeight="1">
      <c r="B838" s="356" t="str">
        <f t="array" ref="B838">IF(OR(NOT($X$3="Pre-Defined"), ROW(B838) - ROW($B$10) &gt;= General!$D$7), "Unused", IF(CONCATENATE(C838:D838)="", "Required", IF(ISBLANK(C838), "Missing Source ID", IF(INDEX(Sources!$B$19:$B$1002, MATCH(C838, Sources!$C$19:$C$1002, 0))="Unused", "Source does not exist", IF(ISBLANK(D838), "Missing Post ID", IF(INDEX(Posts!$B$25:$B$1008, MATCH(D838, Posts!$D$25:$D$1008, 0))="Unused", "Post does not exist", "Valid"))))))</f>
        <v>Unused</v>
      </c>
      <c r="C838" s="357"/>
      <c r="D838" s="358"/>
    </row>
    <row r="839" ht="15.75" customHeight="1">
      <c r="B839" s="356" t="str">
        <f t="array" ref="B839">IF(OR(NOT($X$3="Pre-Defined"), ROW(B839) - ROW($B$10) &gt;= General!$D$7), "Unused", IF(CONCATENATE(C839:D839)="", "Required", IF(ISBLANK(C839), "Missing Source ID", IF(INDEX(Sources!$B$19:$B$1002, MATCH(C839, Sources!$C$19:$C$1002, 0))="Unused", "Source does not exist", IF(ISBLANK(D839), "Missing Post ID", IF(INDEX(Posts!$B$25:$B$1008, MATCH(D839, Posts!$D$25:$D$1008, 0))="Unused", "Post does not exist", "Valid"))))))</f>
        <v>Unused</v>
      </c>
      <c r="C839" s="359"/>
      <c r="D839" s="360"/>
    </row>
    <row r="840" ht="15.75" customHeight="1">
      <c r="B840" s="356" t="str">
        <f t="array" ref="B840">IF(OR(NOT($X$3="Pre-Defined"), ROW(B840) - ROW($B$10) &gt;= General!$D$7), "Unused", IF(CONCATENATE(C840:D840)="", "Required", IF(ISBLANK(C840), "Missing Source ID", IF(INDEX(Sources!$B$19:$B$1002, MATCH(C840, Sources!$C$19:$C$1002, 0))="Unused", "Source does not exist", IF(ISBLANK(D840), "Missing Post ID", IF(INDEX(Posts!$B$25:$B$1008, MATCH(D840, Posts!$D$25:$D$1008, 0))="Unused", "Post does not exist", "Valid"))))))</f>
        <v>Unused</v>
      </c>
      <c r="C840" s="357"/>
      <c r="D840" s="358"/>
    </row>
    <row r="841" ht="15.75" customHeight="1">
      <c r="B841" s="356" t="str">
        <f t="array" ref="B841">IF(OR(NOT($X$3="Pre-Defined"), ROW(B841) - ROW($B$10) &gt;= General!$D$7), "Unused", IF(CONCATENATE(C841:D841)="", "Required", IF(ISBLANK(C841), "Missing Source ID", IF(INDEX(Sources!$B$19:$B$1002, MATCH(C841, Sources!$C$19:$C$1002, 0))="Unused", "Source does not exist", IF(ISBLANK(D841), "Missing Post ID", IF(INDEX(Posts!$B$25:$B$1008, MATCH(D841, Posts!$D$25:$D$1008, 0))="Unused", "Post does not exist", "Valid"))))))</f>
        <v>Unused</v>
      </c>
      <c r="C841" s="359"/>
      <c r="D841" s="360"/>
    </row>
    <row r="842" ht="15.75" customHeight="1">
      <c r="B842" s="356" t="str">
        <f t="array" ref="B842">IF(OR(NOT($X$3="Pre-Defined"), ROW(B842) - ROW($B$10) &gt;= General!$D$7), "Unused", IF(CONCATENATE(C842:D842)="", "Required", IF(ISBLANK(C842), "Missing Source ID", IF(INDEX(Sources!$B$19:$B$1002, MATCH(C842, Sources!$C$19:$C$1002, 0))="Unused", "Source does not exist", IF(ISBLANK(D842), "Missing Post ID", IF(INDEX(Posts!$B$25:$B$1008, MATCH(D842, Posts!$D$25:$D$1008, 0))="Unused", "Post does not exist", "Valid"))))))</f>
        <v>Unused</v>
      </c>
      <c r="C842" s="357"/>
      <c r="D842" s="358"/>
    </row>
    <row r="843" ht="15.75" customHeight="1">
      <c r="B843" s="356" t="str">
        <f t="array" ref="B843">IF(OR(NOT($X$3="Pre-Defined"), ROW(B843) - ROW($B$10) &gt;= General!$D$7), "Unused", IF(CONCATENATE(C843:D843)="", "Required", IF(ISBLANK(C843), "Missing Source ID", IF(INDEX(Sources!$B$19:$B$1002, MATCH(C843, Sources!$C$19:$C$1002, 0))="Unused", "Source does not exist", IF(ISBLANK(D843), "Missing Post ID", IF(INDEX(Posts!$B$25:$B$1008, MATCH(D843, Posts!$D$25:$D$1008, 0))="Unused", "Post does not exist", "Valid"))))))</f>
        <v>Unused</v>
      </c>
      <c r="C843" s="359"/>
      <c r="D843" s="360"/>
    </row>
    <row r="844" ht="15.75" customHeight="1">
      <c r="B844" s="356" t="str">
        <f t="array" ref="B844">IF(OR(NOT($X$3="Pre-Defined"), ROW(B844) - ROW($B$10) &gt;= General!$D$7), "Unused", IF(CONCATENATE(C844:D844)="", "Required", IF(ISBLANK(C844), "Missing Source ID", IF(INDEX(Sources!$B$19:$B$1002, MATCH(C844, Sources!$C$19:$C$1002, 0))="Unused", "Source does not exist", IF(ISBLANK(D844), "Missing Post ID", IF(INDEX(Posts!$B$25:$B$1008, MATCH(D844, Posts!$D$25:$D$1008, 0))="Unused", "Post does not exist", "Valid"))))))</f>
        <v>Unused</v>
      </c>
      <c r="C844" s="357"/>
      <c r="D844" s="358"/>
    </row>
    <row r="845" ht="15.75" customHeight="1">
      <c r="B845" s="356" t="str">
        <f t="array" ref="B845">IF(OR(NOT($X$3="Pre-Defined"), ROW(B845) - ROW($B$10) &gt;= General!$D$7), "Unused", IF(CONCATENATE(C845:D845)="", "Required", IF(ISBLANK(C845), "Missing Source ID", IF(INDEX(Sources!$B$19:$B$1002, MATCH(C845, Sources!$C$19:$C$1002, 0))="Unused", "Source does not exist", IF(ISBLANK(D845), "Missing Post ID", IF(INDEX(Posts!$B$25:$B$1008, MATCH(D845, Posts!$D$25:$D$1008, 0))="Unused", "Post does not exist", "Valid"))))))</f>
        <v>Unused</v>
      </c>
      <c r="C845" s="359"/>
      <c r="D845" s="360"/>
    </row>
    <row r="846" ht="15.75" customHeight="1">
      <c r="B846" s="356" t="str">
        <f t="array" ref="B846">IF(OR(NOT($X$3="Pre-Defined"), ROW(B846) - ROW($B$10) &gt;= General!$D$7), "Unused", IF(CONCATENATE(C846:D846)="", "Required", IF(ISBLANK(C846), "Missing Source ID", IF(INDEX(Sources!$B$19:$B$1002, MATCH(C846, Sources!$C$19:$C$1002, 0))="Unused", "Source does not exist", IF(ISBLANK(D846), "Missing Post ID", IF(INDEX(Posts!$B$25:$B$1008, MATCH(D846, Posts!$D$25:$D$1008, 0))="Unused", "Post does not exist", "Valid"))))))</f>
        <v>Unused</v>
      </c>
      <c r="C846" s="357"/>
      <c r="D846" s="358"/>
    </row>
    <row r="847" ht="15.75" customHeight="1">
      <c r="B847" s="356" t="str">
        <f t="array" ref="B847">IF(OR(NOT($X$3="Pre-Defined"), ROW(B847) - ROW($B$10) &gt;= General!$D$7), "Unused", IF(CONCATENATE(C847:D847)="", "Required", IF(ISBLANK(C847), "Missing Source ID", IF(INDEX(Sources!$B$19:$B$1002, MATCH(C847, Sources!$C$19:$C$1002, 0))="Unused", "Source does not exist", IF(ISBLANK(D847), "Missing Post ID", IF(INDEX(Posts!$B$25:$B$1008, MATCH(D847, Posts!$D$25:$D$1008, 0))="Unused", "Post does not exist", "Valid"))))))</f>
        <v>Unused</v>
      </c>
      <c r="C847" s="359"/>
      <c r="D847" s="360"/>
    </row>
    <row r="848" ht="15.75" customHeight="1">
      <c r="B848" s="356" t="str">
        <f t="array" ref="B848">IF(OR(NOT($X$3="Pre-Defined"), ROW(B848) - ROW($B$10) &gt;= General!$D$7), "Unused", IF(CONCATENATE(C848:D848)="", "Required", IF(ISBLANK(C848), "Missing Source ID", IF(INDEX(Sources!$B$19:$B$1002, MATCH(C848, Sources!$C$19:$C$1002, 0))="Unused", "Source does not exist", IF(ISBLANK(D848), "Missing Post ID", IF(INDEX(Posts!$B$25:$B$1008, MATCH(D848, Posts!$D$25:$D$1008, 0))="Unused", "Post does not exist", "Valid"))))))</f>
        <v>Unused</v>
      </c>
      <c r="C848" s="357"/>
      <c r="D848" s="358"/>
    </row>
    <row r="849" ht="15.75" customHeight="1">
      <c r="B849" s="356" t="str">
        <f t="array" ref="B849">IF(OR(NOT($X$3="Pre-Defined"), ROW(B849) - ROW($B$10) &gt;= General!$D$7), "Unused", IF(CONCATENATE(C849:D849)="", "Required", IF(ISBLANK(C849), "Missing Source ID", IF(INDEX(Sources!$B$19:$B$1002, MATCH(C849, Sources!$C$19:$C$1002, 0))="Unused", "Source does not exist", IF(ISBLANK(D849), "Missing Post ID", IF(INDEX(Posts!$B$25:$B$1008, MATCH(D849, Posts!$D$25:$D$1008, 0))="Unused", "Post does not exist", "Valid"))))))</f>
        <v>Unused</v>
      </c>
      <c r="C849" s="359"/>
      <c r="D849" s="360"/>
    </row>
    <row r="850" ht="15.75" customHeight="1">
      <c r="B850" s="356" t="str">
        <f t="array" ref="B850">IF(OR(NOT($X$3="Pre-Defined"), ROW(B850) - ROW($B$10) &gt;= General!$D$7), "Unused", IF(CONCATENATE(C850:D850)="", "Required", IF(ISBLANK(C850), "Missing Source ID", IF(INDEX(Sources!$B$19:$B$1002, MATCH(C850, Sources!$C$19:$C$1002, 0))="Unused", "Source does not exist", IF(ISBLANK(D850), "Missing Post ID", IF(INDEX(Posts!$B$25:$B$1008, MATCH(D850, Posts!$D$25:$D$1008, 0))="Unused", "Post does not exist", "Valid"))))))</f>
        <v>Unused</v>
      </c>
      <c r="C850" s="357"/>
      <c r="D850" s="358"/>
    </row>
    <row r="851" ht="15.75" customHeight="1">
      <c r="B851" s="356" t="str">
        <f t="array" ref="B851">IF(OR(NOT($X$3="Pre-Defined"), ROW(B851) - ROW($B$10) &gt;= General!$D$7), "Unused", IF(CONCATENATE(C851:D851)="", "Required", IF(ISBLANK(C851), "Missing Source ID", IF(INDEX(Sources!$B$19:$B$1002, MATCH(C851, Sources!$C$19:$C$1002, 0))="Unused", "Source does not exist", IF(ISBLANK(D851), "Missing Post ID", IF(INDEX(Posts!$B$25:$B$1008, MATCH(D851, Posts!$D$25:$D$1008, 0))="Unused", "Post does not exist", "Valid"))))))</f>
        <v>Unused</v>
      </c>
      <c r="C851" s="359"/>
      <c r="D851" s="360"/>
    </row>
    <row r="852" ht="15.75" customHeight="1">
      <c r="B852" s="356" t="str">
        <f t="array" ref="B852">IF(OR(NOT($X$3="Pre-Defined"), ROW(B852) - ROW($B$10) &gt;= General!$D$7), "Unused", IF(CONCATENATE(C852:D852)="", "Required", IF(ISBLANK(C852), "Missing Source ID", IF(INDEX(Sources!$B$19:$B$1002, MATCH(C852, Sources!$C$19:$C$1002, 0))="Unused", "Source does not exist", IF(ISBLANK(D852), "Missing Post ID", IF(INDEX(Posts!$B$25:$B$1008, MATCH(D852, Posts!$D$25:$D$1008, 0))="Unused", "Post does not exist", "Valid"))))))</f>
        <v>Unused</v>
      </c>
      <c r="C852" s="357"/>
      <c r="D852" s="358"/>
    </row>
    <row r="853" ht="15.75" customHeight="1">
      <c r="B853" s="356" t="str">
        <f t="array" ref="B853">IF(OR(NOT($X$3="Pre-Defined"), ROW(B853) - ROW($B$10) &gt;= General!$D$7), "Unused", IF(CONCATENATE(C853:D853)="", "Required", IF(ISBLANK(C853), "Missing Source ID", IF(INDEX(Sources!$B$19:$B$1002, MATCH(C853, Sources!$C$19:$C$1002, 0))="Unused", "Source does not exist", IF(ISBLANK(D853), "Missing Post ID", IF(INDEX(Posts!$B$25:$B$1008, MATCH(D853, Posts!$D$25:$D$1008, 0))="Unused", "Post does not exist", "Valid"))))))</f>
        <v>Unused</v>
      </c>
      <c r="C853" s="359"/>
      <c r="D853" s="360"/>
    </row>
    <row r="854" ht="15.75" customHeight="1">
      <c r="B854" s="356" t="str">
        <f t="array" ref="B854">IF(OR(NOT($X$3="Pre-Defined"), ROW(B854) - ROW($B$10) &gt;= General!$D$7), "Unused", IF(CONCATENATE(C854:D854)="", "Required", IF(ISBLANK(C854), "Missing Source ID", IF(INDEX(Sources!$B$19:$B$1002, MATCH(C854, Sources!$C$19:$C$1002, 0))="Unused", "Source does not exist", IF(ISBLANK(D854), "Missing Post ID", IF(INDEX(Posts!$B$25:$B$1008, MATCH(D854, Posts!$D$25:$D$1008, 0))="Unused", "Post does not exist", "Valid"))))))</f>
        <v>Unused</v>
      </c>
      <c r="C854" s="357"/>
      <c r="D854" s="358"/>
    </row>
    <row r="855" ht="15.75" customHeight="1">
      <c r="B855" s="356" t="str">
        <f t="array" ref="B855">IF(OR(NOT($X$3="Pre-Defined"), ROW(B855) - ROW($B$10) &gt;= General!$D$7), "Unused", IF(CONCATENATE(C855:D855)="", "Required", IF(ISBLANK(C855), "Missing Source ID", IF(INDEX(Sources!$B$19:$B$1002, MATCH(C855, Sources!$C$19:$C$1002, 0))="Unused", "Source does not exist", IF(ISBLANK(D855), "Missing Post ID", IF(INDEX(Posts!$B$25:$B$1008, MATCH(D855, Posts!$D$25:$D$1008, 0))="Unused", "Post does not exist", "Valid"))))))</f>
        <v>Unused</v>
      </c>
      <c r="C855" s="359"/>
      <c r="D855" s="360"/>
    </row>
    <row r="856" ht="15.75" customHeight="1">
      <c r="B856" s="356" t="str">
        <f t="array" ref="B856">IF(OR(NOT($X$3="Pre-Defined"), ROW(B856) - ROW($B$10) &gt;= General!$D$7), "Unused", IF(CONCATENATE(C856:D856)="", "Required", IF(ISBLANK(C856), "Missing Source ID", IF(INDEX(Sources!$B$19:$B$1002, MATCH(C856, Sources!$C$19:$C$1002, 0))="Unused", "Source does not exist", IF(ISBLANK(D856), "Missing Post ID", IF(INDEX(Posts!$B$25:$B$1008, MATCH(D856, Posts!$D$25:$D$1008, 0))="Unused", "Post does not exist", "Valid"))))))</f>
        <v>Unused</v>
      </c>
      <c r="C856" s="357"/>
      <c r="D856" s="358"/>
    </row>
    <row r="857" ht="15.75" customHeight="1">
      <c r="B857" s="356" t="str">
        <f t="array" ref="B857">IF(OR(NOT($X$3="Pre-Defined"), ROW(B857) - ROW($B$10) &gt;= General!$D$7), "Unused", IF(CONCATENATE(C857:D857)="", "Required", IF(ISBLANK(C857), "Missing Source ID", IF(INDEX(Sources!$B$19:$B$1002, MATCH(C857, Sources!$C$19:$C$1002, 0))="Unused", "Source does not exist", IF(ISBLANK(D857), "Missing Post ID", IF(INDEX(Posts!$B$25:$B$1008, MATCH(D857, Posts!$D$25:$D$1008, 0))="Unused", "Post does not exist", "Valid"))))))</f>
        <v>Unused</v>
      </c>
      <c r="C857" s="359"/>
      <c r="D857" s="360"/>
    </row>
    <row r="858" ht="15.75" customHeight="1">
      <c r="B858" s="356" t="str">
        <f t="array" ref="B858">IF(OR(NOT($X$3="Pre-Defined"), ROW(B858) - ROW($B$10) &gt;= General!$D$7), "Unused", IF(CONCATENATE(C858:D858)="", "Required", IF(ISBLANK(C858), "Missing Source ID", IF(INDEX(Sources!$B$19:$B$1002, MATCH(C858, Sources!$C$19:$C$1002, 0))="Unused", "Source does not exist", IF(ISBLANK(D858), "Missing Post ID", IF(INDEX(Posts!$B$25:$B$1008, MATCH(D858, Posts!$D$25:$D$1008, 0))="Unused", "Post does not exist", "Valid"))))))</f>
        <v>Unused</v>
      </c>
      <c r="C858" s="357"/>
      <c r="D858" s="358"/>
    </row>
    <row r="859" ht="15.75" customHeight="1">
      <c r="B859" s="356" t="str">
        <f t="array" ref="B859">IF(OR(NOT($X$3="Pre-Defined"), ROW(B859) - ROW($B$10) &gt;= General!$D$7), "Unused", IF(CONCATENATE(C859:D859)="", "Required", IF(ISBLANK(C859), "Missing Source ID", IF(INDEX(Sources!$B$19:$B$1002, MATCH(C859, Sources!$C$19:$C$1002, 0))="Unused", "Source does not exist", IF(ISBLANK(D859), "Missing Post ID", IF(INDEX(Posts!$B$25:$B$1008, MATCH(D859, Posts!$D$25:$D$1008, 0))="Unused", "Post does not exist", "Valid"))))))</f>
        <v>Unused</v>
      </c>
      <c r="C859" s="359"/>
      <c r="D859" s="360"/>
    </row>
    <row r="860" ht="15.75" customHeight="1">
      <c r="B860" s="356" t="str">
        <f t="array" ref="B860">IF(OR(NOT($X$3="Pre-Defined"), ROW(B860) - ROW($B$10) &gt;= General!$D$7), "Unused", IF(CONCATENATE(C860:D860)="", "Required", IF(ISBLANK(C860), "Missing Source ID", IF(INDEX(Sources!$B$19:$B$1002, MATCH(C860, Sources!$C$19:$C$1002, 0))="Unused", "Source does not exist", IF(ISBLANK(D860), "Missing Post ID", IF(INDEX(Posts!$B$25:$B$1008, MATCH(D860, Posts!$D$25:$D$1008, 0))="Unused", "Post does not exist", "Valid"))))))</f>
        <v>Unused</v>
      </c>
      <c r="C860" s="357"/>
      <c r="D860" s="358"/>
    </row>
    <row r="861" ht="15.75" customHeight="1">
      <c r="B861" s="356" t="str">
        <f t="array" ref="B861">IF(OR(NOT($X$3="Pre-Defined"), ROW(B861) - ROW($B$10) &gt;= General!$D$7), "Unused", IF(CONCATENATE(C861:D861)="", "Required", IF(ISBLANK(C861), "Missing Source ID", IF(INDEX(Sources!$B$19:$B$1002, MATCH(C861, Sources!$C$19:$C$1002, 0))="Unused", "Source does not exist", IF(ISBLANK(D861), "Missing Post ID", IF(INDEX(Posts!$B$25:$B$1008, MATCH(D861, Posts!$D$25:$D$1008, 0))="Unused", "Post does not exist", "Valid"))))))</f>
        <v>Unused</v>
      </c>
      <c r="C861" s="359"/>
      <c r="D861" s="360"/>
    </row>
    <row r="862" ht="15.75" customHeight="1">
      <c r="B862" s="356" t="str">
        <f t="array" ref="B862">IF(OR(NOT($X$3="Pre-Defined"), ROW(B862) - ROW($B$10) &gt;= General!$D$7), "Unused", IF(CONCATENATE(C862:D862)="", "Required", IF(ISBLANK(C862), "Missing Source ID", IF(INDEX(Sources!$B$19:$B$1002, MATCH(C862, Sources!$C$19:$C$1002, 0))="Unused", "Source does not exist", IF(ISBLANK(D862), "Missing Post ID", IF(INDEX(Posts!$B$25:$B$1008, MATCH(D862, Posts!$D$25:$D$1008, 0))="Unused", "Post does not exist", "Valid"))))))</f>
        <v>Unused</v>
      </c>
      <c r="C862" s="357"/>
      <c r="D862" s="358"/>
    </row>
    <row r="863" ht="15.75" customHeight="1">
      <c r="B863" s="356" t="str">
        <f t="array" ref="B863">IF(OR(NOT($X$3="Pre-Defined"), ROW(B863) - ROW($B$10) &gt;= General!$D$7), "Unused", IF(CONCATENATE(C863:D863)="", "Required", IF(ISBLANK(C863), "Missing Source ID", IF(INDEX(Sources!$B$19:$B$1002, MATCH(C863, Sources!$C$19:$C$1002, 0))="Unused", "Source does not exist", IF(ISBLANK(D863), "Missing Post ID", IF(INDEX(Posts!$B$25:$B$1008, MATCH(D863, Posts!$D$25:$D$1008, 0))="Unused", "Post does not exist", "Valid"))))))</f>
        <v>Unused</v>
      </c>
      <c r="C863" s="359"/>
      <c r="D863" s="360"/>
    </row>
    <row r="864" ht="15.75" customHeight="1">
      <c r="B864" s="356" t="str">
        <f t="array" ref="B864">IF(OR(NOT($X$3="Pre-Defined"), ROW(B864) - ROW($B$10) &gt;= General!$D$7), "Unused", IF(CONCATENATE(C864:D864)="", "Required", IF(ISBLANK(C864), "Missing Source ID", IF(INDEX(Sources!$B$19:$B$1002, MATCH(C864, Sources!$C$19:$C$1002, 0))="Unused", "Source does not exist", IF(ISBLANK(D864), "Missing Post ID", IF(INDEX(Posts!$B$25:$B$1008, MATCH(D864, Posts!$D$25:$D$1008, 0))="Unused", "Post does not exist", "Valid"))))))</f>
        <v>Unused</v>
      </c>
      <c r="C864" s="357"/>
      <c r="D864" s="358"/>
    </row>
    <row r="865" ht="15.75" customHeight="1">
      <c r="B865" s="356" t="str">
        <f t="array" ref="B865">IF(OR(NOT($X$3="Pre-Defined"), ROW(B865) - ROW($B$10) &gt;= General!$D$7), "Unused", IF(CONCATENATE(C865:D865)="", "Required", IF(ISBLANK(C865), "Missing Source ID", IF(INDEX(Sources!$B$19:$B$1002, MATCH(C865, Sources!$C$19:$C$1002, 0))="Unused", "Source does not exist", IF(ISBLANK(D865), "Missing Post ID", IF(INDEX(Posts!$B$25:$B$1008, MATCH(D865, Posts!$D$25:$D$1008, 0))="Unused", "Post does not exist", "Valid"))))))</f>
        <v>Unused</v>
      </c>
      <c r="C865" s="359"/>
      <c r="D865" s="360"/>
    </row>
    <row r="866" ht="15.75" customHeight="1">
      <c r="B866" s="356" t="str">
        <f t="array" ref="B866">IF(OR(NOT($X$3="Pre-Defined"), ROW(B866) - ROW($B$10) &gt;= General!$D$7), "Unused", IF(CONCATENATE(C866:D866)="", "Required", IF(ISBLANK(C866), "Missing Source ID", IF(INDEX(Sources!$B$19:$B$1002, MATCH(C866, Sources!$C$19:$C$1002, 0))="Unused", "Source does not exist", IF(ISBLANK(D866), "Missing Post ID", IF(INDEX(Posts!$B$25:$B$1008, MATCH(D866, Posts!$D$25:$D$1008, 0))="Unused", "Post does not exist", "Valid"))))))</f>
        <v>Unused</v>
      </c>
      <c r="C866" s="357"/>
      <c r="D866" s="358"/>
    </row>
    <row r="867" ht="15.75" customHeight="1">
      <c r="B867" s="356" t="str">
        <f t="array" ref="B867">IF(OR(NOT($X$3="Pre-Defined"), ROW(B867) - ROW($B$10) &gt;= General!$D$7), "Unused", IF(CONCATENATE(C867:D867)="", "Required", IF(ISBLANK(C867), "Missing Source ID", IF(INDEX(Sources!$B$19:$B$1002, MATCH(C867, Sources!$C$19:$C$1002, 0))="Unused", "Source does not exist", IF(ISBLANK(D867), "Missing Post ID", IF(INDEX(Posts!$B$25:$B$1008, MATCH(D867, Posts!$D$25:$D$1008, 0))="Unused", "Post does not exist", "Valid"))))))</f>
        <v>Unused</v>
      </c>
      <c r="C867" s="359"/>
      <c r="D867" s="360"/>
    </row>
    <row r="868" ht="15.75" customHeight="1">
      <c r="B868" s="356" t="str">
        <f t="array" ref="B868">IF(OR(NOT($X$3="Pre-Defined"), ROW(B868) - ROW($B$10) &gt;= General!$D$7), "Unused", IF(CONCATENATE(C868:D868)="", "Required", IF(ISBLANK(C868), "Missing Source ID", IF(INDEX(Sources!$B$19:$B$1002, MATCH(C868, Sources!$C$19:$C$1002, 0))="Unused", "Source does not exist", IF(ISBLANK(D868), "Missing Post ID", IF(INDEX(Posts!$B$25:$B$1008, MATCH(D868, Posts!$D$25:$D$1008, 0))="Unused", "Post does not exist", "Valid"))))))</f>
        <v>Unused</v>
      </c>
      <c r="C868" s="357"/>
      <c r="D868" s="358"/>
    </row>
    <row r="869" ht="15.75" customHeight="1">
      <c r="B869" s="356" t="str">
        <f t="array" ref="B869">IF(OR(NOT($X$3="Pre-Defined"), ROW(B869) - ROW($B$10) &gt;= General!$D$7), "Unused", IF(CONCATENATE(C869:D869)="", "Required", IF(ISBLANK(C869), "Missing Source ID", IF(INDEX(Sources!$B$19:$B$1002, MATCH(C869, Sources!$C$19:$C$1002, 0))="Unused", "Source does not exist", IF(ISBLANK(D869), "Missing Post ID", IF(INDEX(Posts!$B$25:$B$1008, MATCH(D869, Posts!$D$25:$D$1008, 0))="Unused", "Post does not exist", "Valid"))))))</f>
        <v>Unused</v>
      </c>
      <c r="C869" s="359"/>
      <c r="D869" s="360"/>
    </row>
    <row r="870" ht="15.75" customHeight="1">
      <c r="B870" s="356" t="str">
        <f t="array" ref="B870">IF(OR(NOT($X$3="Pre-Defined"), ROW(B870) - ROW($B$10) &gt;= General!$D$7), "Unused", IF(CONCATENATE(C870:D870)="", "Required", IF(ISBLANK(C870), "Missing Source ID", IF(INDEX(Sources!$B$19:$B$1002, MATCH(C870, Sources!$C$19:$C$1002, 0))="Unused", "Source does not exist", IF(ISBLANK(D870), "Missing Post ID", IF(INDEX(Posts!$B$25:$B$1008, MATCH(D870, Posts!$D$25:$D$1008, 0))="Unused", "Post does not exist", "Valid"))))))</f>
        <v>Unused</v>
      </c>
      <c r="C870" s="357"/>
      <c r="D870" s="358"/>
    </row>
    <row r="871" ht="15.75" customHeight="1">
      <c r="B871" s="356" t="str">
        <f t="array" ref="B871">IF(OR(NOT($X$3="Pre-Defined"), ROW(B871) - ROW($B$10) &gt;= General!$D$7), "Unused", IF(CONCATENATE(C871:D871)="", "Required", IF(ISBLANK(C871), "Missing Source ID", IF(INDEX(Sources!$B$19:$B$1002, MATCH(C871, Sources!$C$19:$C$1002, 0))="Unused", "Source does not exist", IF(ISBLANK(D871), "Missing Post ID", IF(INDEX(Posts!$B$25:$B$1008, MATCH(D871, Posts!$D$25:$D$1008, 0))="Unused", "Post does not exist", "Valid"))))))</f>
        <v>Unused</v>
      </c>
      <c r="C871" s="359"/>
      <c r="D871" s="360"/>
    </row>
    <row r="872" ht="15.75" customHeight="1">
      <c r="B872" s="356" t="str">
        <f t="array" ref="B872">IF(OR(NOT($X$3="Pre-Defined"), ROW(B872) - ROW($B$10) &gt;= General!$D$7), "Unused", IF(CONCATENATE(C872:D872)="", "Required", IF(ISBLANK(C872), "Missing Source ID", IF(INDEX(Sources!$B$19:$B$1002, MATCH(C872, Sources!$C$19:$C$1002, 0))="Unused", "Source does not exist", IF(ISBLANK(D872), "Missing Post ID", IF(INDEX(Posts!$B$25:$B$1008, MATCH(D872, Posts!$D$25:$D$1008, 0))="Unused", "Post does not exist", "Valid"))))))</f>
        <v>Unused</v>
      </c>
      <c r="C872" s="357"/>
      <c r="D872" s="358"/>
    </row>
    <row r="873" ht="15.75" customHeight="1">
      <c r="B873" s="356" t="str">
        <f t="array" ref="B873">IF(OR(NOT($X$3="Pre-Defined"), ROW(B873) - ROW($B$10) &gt;= General!$D$7), "Unused", IF(CONCATENATE(C873:D873)="", "Required", IF(ISBLANK(C873), "Missing Source ID", IF(INDEX(Sources!$B$19:$B$1002, MATCH(C873, Sources!$C$19:$C$1002, 0))="Unused", "Source does not exist", IF(ISBLANK(D873), "Missing Post ID", IF(INDEX(Posts!$B$25:$B$1008, MATCH(D873, Posts!$D$25:$D$1008, 0))="Unused", "Post does not exist", "Valid"))))))</f>
        <v>Unused</v>
      </c>
      <c r="C873" s="359"/>
      <c r="D873" s="360"/>
    </row>
    <row r="874" ht="15.75" customHeight="1">
      <c r="B874" s="356" t="str">
        <f t="array" ref="B874">IF(OR(NOT($X$3="Pre-Defined"), ROW(B874) - ROW($B$10) &gt;= General!$D$7), "Unused", IF(CONCATENATE(C874:D874)="", "Required", IF(ISBLANK(C874), "Missing Source ID", IF(INDEX(Sources!$B$19:$B$1002, MATCH(C874, Sources!$C$19:$C$1002, 0))="Unused", "Source does not exist", IF(ISBLANK(D874), "Missing Post ID", IF(INDEX(Posts!$B$25:$B$1008, MATCH(D874, Posts!$D$25:$D$1008, 0))="Unused", "Post does not exist", "Valid"))))))</f>
        <v>Unused</v>
      </c>
      <c r="C874" s="357"/>
      <c r="D874" s="358"/>
    </row>
    <row r="875" ht="15.75" customHeight="1">
      <c r="B875" s="356" t="str">
        <f t="array" ref="B875">IF(OR(NOT($X$3="Pre-Defined"), ROW(B875) - ROW($B$10) &gt;= General!$D$7), "Unused", IF(CONCATENATE(C875:D875)="", "Required", IF(ISBLANK(C875), "Missing Source ID", IF(INDEX(Sources!$B$19:$B$1002, MATCH(C875, Sources!$C$19:$C$1002, 0))="Unused", "Source does not exist", IF(ISBLANK(D875), "Missing Post ID", IF(INDEX(Posts!$B$25:$B$1008, MATCH(D875, Posts!$D$25:$D$1008, 0))="Unused", "Post does not exist", "Valid"))))))</f>
        <v>Unused</v>
      </c>
      <c r="C875" s="359"/>
      <c r="D875" s="360"/>
    </row>
    <row r="876" ht="15.75" customHeight="1">
      <c r="B876" s="356" t="str">
        <f t="array" ref="B876">IF(OR(NOT($X$3="Pre-Defined"), ROW(B876) - ROW($B$10) &gt;= General!$D$7), "Unused", IF(CONCATENATE(C876:D876)="", "Required", IF(ISBLANK(C876), "Missing Source ID", IF(INDEX(Sources!$B$19:$B$1002, MATCH(C876, Sources!$C$19:$C$1002, 0))="Unused", "Source does not exist", IF(ISBLANK(D876), "Missing Post ID", IF(INDEX(Posts!$B$25:$B$1008, MATCH(D876, Posts!$D$25:$D$1008, 0))="Unused", "Post does not exist", "Valid"))))))</f>
        <v>Unused</v>
      </c>
      <c r="C876" s="357"/>
      <c r="D876" s="358"/>
    </row>
    <row r="877" ht="15.75" customHeight="1">
      <c r="B877" s="356" t="str">
        <f t="array" ref="B877">IF(OR(NOT($X$3="Pre-Defined"), ROW(B877) - ROW($B$10) &gt;= General!$D$7), "Unused", IF(CONCATENATE(C877:D877)="", "Required", IF(ISBLANK(C877), "Missing Source ID", IF(INDEX(Sources!$B$19:$B$1002, MATCH(C877, Sources!$C$19:$C$1002, 0))="Unused", "Source does not exist", IF(ISBLANK(D877), "Missing Post ID", IF(INDEX(Posts!$B$25:$B$1008, MATCH(D877, Posts!$D$25:$D$1008, 0))="Unused", "Post does not exist", "Valid"))))))</f>
        <v>Unused</v>
      </c>
      <c r="C877" s="359"/>
      <c r="D877" s="360"/>
    </row>
    <row r="878" ht="15.75" customHeight="1">
      <c r="B878" s="356" t="str">
        <f t="array" ref="B878">IF(OR(NOT($X$3="Pre-Defined"), ROW(B878) - ROW($B$10) &gt;= General!$D$7), "Unused", IF(CONCATENATE(C878:D878)="", "Required", IF(ISBLANK(C878), "Missing Source ID", IF(INDEX(Sources!$B$19:$B$1002, MATCH(C878, Sources!$C$19:$C$1002, 0))="Unused", "Source does not exist", IF(ISBLANK(D878), "Missing Post ID", IF(INDEX(Posts!$B$25:$B$1008, MATCH(D878, Posts!$D$25:$D$1008, 0))="Unused", "Post does not exist", "Valid"))))))</f>
        <v>Unused</v>
      </c>
      <c r="C878" s="357"/>
      <c r="D878" s="358"/>
    </row>
    <row r="879" ht="15.75" customHeight="1">
      <c r="B879" s="356" t="str">
        <f t="array" ref="B879">IF(OR(NOT($X$3="Pre-Defined"), ROW(B879) - ROW($B$10) &gt;= General!$D$7), "Unused", IF(CONCATENATE(C879:D879)="", "Required", IF(ISBLANK(C879), "Missing Source ID", IF(INDEX(Sources!$B$19:$B$1002, MATCH(C879, Sources!$C$19:$C$1002, 0))="Unused", "Source does not exist", IF(ISBLANK(D879), "Missing Post ID", IF(INDEX(Posts!$B$25:$B$1008, MATCH(D879, Posts!$D$25:$D$1008, 0))="Unused", "Post does not exist", "Valid"))))))</f>
        <v>Unused</v>
      </c>
      <c r="C879" s="359"/>
      <c r="D879" s="360"/>
    </row>
    <row r="880" ht="15.75" customHeight="1">
      <c r="B880" s="356" t="str">
        <f t="array" ref="B880">IF(OR(NOT($X$3="Pre-Defined"), ROW(B880) - ROW($B$10) &gt;= General!$D$7), "Unused", IF(CONCATENATE(C880:D880)="", "Required", IF(ISBLANK(C880), "Missing Source ID", IF(INDEX(Sources!$B$19:$B$1002, MATCH(C880, Sources!$C$19:$C$1002, 0))="Unused", "Source does not exist", IF(ISBLANK(D880), "Missing Post ID", IF(INDEX(Posts!$B$25:$B$1008, MATCH(D880, Posts!$D$25:$D$1008, 0))="Unused", "Post does not exist", "Valid"))))))</f>
        <v>Unused</v>
      </c>
      <c r="C880" s="357"/>
      <c r="D880" s="358"/>
    </row>
    <row r="881" ht="15.75" customHeight="1">
      <c r="B881" s="356" t="str">
        <f t="array" ref="B881">IF(OR(NOT($X$3="Pre-Defined"), ROW(B881) - ROW($B$10) &gt;= General!$D$7), "Unused", IF(CONCATENATE(C881:D881)="", "Required", IF(ISBLANK(C881), "Missing Source ID", IF(INDEX(Sources!$B$19:$B$1002, MATCH(C881, Sources!$C$19:$C$1002, 0))="Unused", "Source does not exist", IF(ISBLANK(D881), "Missing Post ID", IF(INDEX(Posts!$B$25:$B$1008, MATCH(D881, Posts!$D$25:$D$1008, 0))="Unused", "Post does not exist", "Valid"))))))</f>
        <v>Unused</v>
      </c>
      <c r="C881" s="359"/>
      <c r="D881" s="360"/>
    </row>
    <row r="882" ht="15.75" customHeight="1">
      <c r="B882" s="356" t="str">
        <f t="array" ref="B882">IF(OR(NOT($X$3="Pre-Defined"), ROW(B882) - ROW($B$10) &gt;= General!$D$7), "Unused", IF(CONCATENATE(C882:D882)="", "Required", IF(ISBLANK(C882), "Missing Source ID", IF(INDEX(Sources!$B$19:$B$1002, MATCH(C882, Sources!$C$19:$C$1002, 0))="Unused", "Source does not exist", IF(ISBLANK(D882), "Missing Post ID", IF(INDEX(Posts!$B$25:$B$1008, MATCH(D882, Posts!$D$25:$D$1008, 0))="Unused", "Post does not exist", "Valid"))))))</f>
        <v>Unused</v>
      </c>
      <c r="C882" s="357"/>
      <c r="D882" s="358"/>
    </row>
    <row r="883" ht="15.75" customHeight="1">
      <c r="B883" s="356" t="str">
        <f t="array" ref="B883">IF(OR(NOT($X$3="Pre-Defined"), ROW(B883) - ROW($B$10) &gt;= General!$D$7), "Unused", IF(CONCATENATE(C883:D883)="", "Required", IF(ISBLANK(C883), "Missing Source ID", IF(INDEX(Sources!$B$19:$B$1002, MATCH(C883, Sources!$C$19:$C$1002, 0))="Unused", "Source does not exist", IF(ISBLANK(D883), "Missing Post ID", IF(INDEX(Posts!$B$25:$B$1008, MATCH(D883, Posts!$D$25:$D$1008, 0))="Unused", "Post does not exist", "Valid"))))))</f>
        <v>Unused</v>
      </c>
      <c r="C883" s="359"/>
      <c r="D883" s="360"/>
    </row>
    <row r="884" ht="15.75" customHeight="1">
      <c r="B884" s="356" t="str">
        <f t="array" ref="B884">IF(OR(NOT($X$3="Pre-Defined"), ROW(B884) - ROW($B$10) &gt;= General!$D$7), "Unused", IF(CONCATENATE(C884:D884)="", "Required", IF(ISBLANK(C884), "Missing Source ID", IF(INDEX(Sources!$B$19:$B$1002, MATCH(C884, Sources!$C$19:$C$1002, 0))="Unused", "Source does not exist", IF(ISBLANK(D884), "Missing Post ID", IF(INDEX(Posts!$B$25:$B$1008, MATCH(D884, Posts!$D$25:$D$1008, 0))="Unused", "Post does not exist", "Valid"))))))</f>
        <v>Unused</v>
      </c>
      <c r="C884" s="357"/>
      <c r="D884" s="358"/>
    </row>
    <row r="885" ht="15.75" customHeight="1">
      <c r="B885" s="356" t="str">
        <f t="array" ref="B885">IF(OR(NOT($X$3="Pre-Defined"), ROW(B885) - ROW($B$10) &gt;= General!$D$7), "Unused", IF(CONCATENATE(C885:D885)="", "Required", IF(ISBLANK(C885), "Missing Source ID", IF(INDEX(Sources!$B$19:$B$1002, MATCH(C885, Sources!$C$19:$C$1002, 0))="Unused", "Source does not exist", IF(ISBLANK(D885), "Missing Post ID", IF(INDEX(Posts!$B$25:$B$1008, MATCH(D885, Posts!$D$25:$D$1008, 0))="Unused", "Post does not exist", "Valid"))))))</f>
        <v>Unused</v>
      </c>
      <c r="C885" s="359"/>
      <c r="D885" s="360"/>
    </row>
    <row r="886" ht="15.75" customHeight="1">
      <c r="B886" s="356" t="str">
        <f t="array" ref="B886">IF(OR(NOT($X$3="Pre-Defined"), ROW(B886) - ROW($B$10) &gt;= General!$D$7), "Unused", IF(CONCATENATE(C886:D886)="", "Required", IF(ISBLANK(C886), "Missing Source ID", IF(INDEX(Sources!$B$19:$B$1002, MATCH(C886, Sources!$C$19:$C$1002, 0))="Unused", "Source does not exist", IF(ISBLANK(D886), "Missing Post ID", IF(INDEX(Posts!$B$25:$B$1008, MATCH(D886, Posts!$D$25:$D$1008, 0))="Unused", "Post does not exist", "Valid"))))))</f>
        <v>Unused</v>
      </c>
      <c r="C886" s="357"/>
      <c r="D886" s="358"/>
    </row>
    <row r="887" ht="15.75" customHeight="1">
      <c r="B887" s="356" t="str">
        <f t="array" ref="B887">IF(OR(NOT($X$3="Pre-Defined"), ROW(B887) - ROW($B$10) &gt;= General!$D$7), "Unused", IF(CONCATENATE(C887:D887)="", "Required", IF(ISBLANK(C887), "Missing Source ID", IF(INDEX(Sources!$B$19:$B$1002, MATCH(C887, Sources!$C$19:$C$1002, 0))="Unused", "Source does not exist", IF(ISBLANK(D887), "Missing Post ID", IF(INDEX(Posts!$B$25:$B$1008, MATCH(D887, Posts!$D$25:$D$1008, 0))="Unused", "Post does not exist", "Valid"))))))</f>
        <v>Unused</v>
      </c>
      <c r="C887" s="359"/>
      <c r="D887" s="360"/>
    </row>
    <row r="888" ht="15.75" customHeight="1">
      <c r="B888" s="356" t="str">
        <f t="array" ref="B888">IF(OR(NOT($X$3="Pre-Defined"), ROW(B888) - ROW($B$10) &gt;= General!$D$7), "Unused", IF(CONCATENATE(C888:D888)="", "Required", IF(ISBLANK(C888), "Missing Source ID", IF(INDEX(Sources!$B$19:$B$1002, MATCH(C888, Sources!$C$19:$C$1002, 0))="Unused", "Source does not exist", IF(ISBLANK(D888), "Missing Post ID", IF(INDEX(Posts!$B$25:$B$1008, MATCH(D888, Posts!$D$25:$D$1008, 0))="Unused", "Post does not exist", "Valid"))))))</f>
        <v>Unused</v>
      </c>
      <c r="C888" s="357"/>
      <c r="D888" s="358"/>
    </row>
    <row r="889" ht="15.75" customHeight="1">
      <c r="B889" s="356" t="str">
        <f t="array" ref="B889">IF(OR(NOT($X$3="Pre-Defined"), ROW(B889) - ROW($B$10) &gt;= General!$D$7), "Unused", IF(CONCATENATE(C889:D889)="", "Required", IF(ISBLANK(C889), "Missing Source ID", IF(INDEX(Sources!$B$19:$B$1002, MATCH(C889, Sources!$C$19:$C$1002, 0))="Unused", "Source does not exist", IF(ISBLANK(D889), "Missing Post ID", IF(INDEX(Posts!$B$25:$B$1008, MATCH(D889, Posts!$D$25:$D$1008, 0))="Unused", "Post does not exist", "Valid"))))))</f>
        <v>Unused</v>
      </c>
      <c r="C889" s="359"/>
      <c r="D889" s="360"/>
    </row>
    <row r="890" ht="15.75" customHeight="1">
      <c r="B890" s="356" t="str">
        <f t="array" ref="B890">IF(OR(NOT($X$3="Pre-Defined"), ROW(B890) - ROW($B$10) &gt;= General!$D$7), "Unused", IF(CONCATENATE(C890:D890)="", "Required", IF(ISBLANK(C890), "Missing Source ID", IF(INDEX(Sources!$B$19:$B$1002, MATCH(C890, Sources!$C$19:$C$1002, 0))="Unused", "Source does not exist", IF(ISBLANK(D890), "Missing Post ID", IF(INDEX(Posts!$B$25:$B$1008, MATCH(D890, Posts!$D$25:$D$1008, 0))="Unused", "Post does not exist", "Valid"))))))</f>
        <v>Unused</v>
      </c>
      <c r="C890" s="357"/>
      <c r="D890" s="358"/>
    </row>
    <row r="891" ht="15.75" customHeight="1">
      <c r="B891" s="356" t="str">
        <f t="array" ref="B891">IF(OR(NOT($X$3="Pre-Defined"), ROW(B891) - ROW($B$10) &gt;= General!$D$7), "Unused", IF(CONCATENATE(C891:D891)="", "Required", IF(ISBLANK(C891), "Missing Source ID", IF(INDEX(Sources!$B$19:$B$1002, MATCH(C891, Sources!$C$19:$C$1002, 0))="Unused", "Source does not exist", IF(ISBLANK(D891), "Missing Post ID", IF(INDEX(Posts!$B$25:$B$1008, MATCH(D891, Posts!$D$25:$D$1008, 0))="Unused", "Post does not exist", "Valid"))))))</f>
        <v>Unused</v>
      </c>
      <c r="C891" s="359"/>
      <c r="D891" s="360"/>
    </row>
    <row r="892" ht="15.75" customHeight="1">
      <c r="B892" s="356" t="str">
        <f t="array" ref="B892">IF(OR(NOT($X$3="Pre-Defined"), ROW(B892) - ROW($B$10) &gt;= General!$D$7), "Unused", IF(CONCATENATE(C892:D892)="", "Required", IF(ISBLANK(C892), "Missing Source ID", IF(INDEX(Sources!$B$19:$B$1002, MATCH(C892, Sources!$C$19:$C$1002, 0))="Unused", "Source does not exist", IF(ISBLANK(D892), "Missing Post ID", IF(INDEX(Posts!$B$25:$B$1008, MATCH(D892, Posts!$D$25:$D$1008, 0))="Unused", "Post does not exist", "Valid"))))))</f>
        <v>Unused</v>
      </c>
      <c r="C892" s="357"/>
      <c r="D892" s="358"/>
    </row>
    <row r="893" ht="15.75" customHeight="1">
      <c r="B893" s="356" t="str">
        <f t="array" ref="B893">IF(OR(NOT($X$3="Pre-Defined"), ROW(B893) - ROW($B$10) &gt;= General!$D$7), "Unused", IF(CONCATENATE(C893:D893)="", "Required", IF(ISBLANK(C893), "Missing Source ID", IF(INDEX(Sources!$B$19:$B$1002, MATCH(C893, Sources!$C$19:$C$1002, 0))="Unused", "Source does not exist", IF(ISBLANK(D893), "Missing Post ID", IF(INDEX(Posts!$B$25:$B$1008, MATCH(D893, Posts!$D$25:$D$1008, 0))="Unused", "Post does not exist", "Valid"))))))</f>
        <v>Unused</v>
      </c>
      <c r="C893" s="359"/>
      <c r="D893" s="360"/>
    </row>
    <row r="894" ht="15.75" customHeight="1">
      <c r="B894" s="356" t="str">
        <f t="array" ref="B894">IF(OR(NOT($X$3="Pre-Defined"), ROW(B894) - ROW($B$10) &gt;= General!$D$7), "Unused", IF(CONCATENATE(C894:D894)="", "Required", IF(ISBLANK(C894), "Missing Source ID", IF(INDEX(Sources!$B$19:$B$1002, MATCH(C894, Sources!$C$19:$C$1002, 0))="Unused", "Source does not exist", IF(ISBLANK(D894), "Missing Post ID", IF(INDEX(Posts!$B$25:$B$1008, MATCH(D894, Posts!$D$25:$D$1008, 0))="Unused", "Post does not exist", "Valid"))))))</f>
        <v>Unused</v>
      </c>
      <c r="C894" s="357"/>
      <c r="D894" s="358"/>
    </row>
    <row r="895" ht="15.75" customHeight="1">
      <c r="B895" s="356" t="str">
        <f t="array" ref="B895">IF(OR(NOT($X$3="Pre-Defined"), ROW(B895) - ROW($B$10) &gt;= General!$D$7), "Unused", IF(CONCATENATE(C895:D895)="", "Required", IF(ISBLANK(C895), "Missing Source ID", IF(INDEX(Sources!$B$19:$B$1002, MATCH(C895, Sources!$C$19:$C$1002, 0))="Unused", "Source does not exist", IF(ISBLANK(D895), "Missing Post ID", IF(INDEX(Posts!$B$25:$B$1008, MATCH(D895, Posts!$D$25:$D$1008, 0))="Unused", "Post does not exist", "Valid"))))))</f>
        <v>Unused</v>
      </c>
      <c r="C895" s="359"/>
      <c r="D895" s="360"/>
    </row>
    <row r="896" ht="15.75" customHeight="1">
      <c r="B896" s="356" t="str">
        <f t="array" ref="B896">IF(OR(NOT($X$3="Pre-Defined"), ROW(B896) - ROW($B$10) &gt;= General!$D$7), "Unused", IF(CONCATENATE(C896:D896)="", "Required", IF(ISBLANK(C896), "Missing Source ID", IF(INDEX(Sources!$B$19:$B$1002, MATCH(C896, Sources!$C$19:$C$1002, 0))="Unused", "Source does not exist", IF(ISBLANK(D896), "Missing Post ID", IF(INDEX(Posts!$B$25:$B$1008, MATCH(D896, Posts!$D$25:$D$1008, 0))="Unused", "Post does not exist", "Valid"))))))</f>
        <v>Unused</v>
      </c>
      <c r="C896" s="357"/>
      <c r="D896" s="358"/>
    </row>
    <row r="897" ht="15.75" customHeight="1">
      <c r="B897" s="356" t="str">
        <f t="array" ref="B897">IF(OR(NOT($X$3="Pre-Defined"), ROW(B897) - ROW($B$10) &gt;= General!$D$7), "Unused", IF(CONCATENATE(C897:D897)="", "Required", IF(ISBLANK(C897), "Missing Source ID", IF(INDEX(Sources!$B$19:$B$1002, MATCH(C897, Sources!$C$19:$C$1002, 0))="Unused", "Source does not exist", IF(ISBLANK(D897), "Missing Post ID", IF(INDEX(Posts!$B$25:$B$1008, MATCH(D897, Posts!$D$25:$D$1008, 0))="Unused", "Post does not exist", "Valid"))))))</f>
        <v>Unused</v>
      </c>
      <c r="C897" s="359"/>
      <c r="D897" s="360"/>
    </row>
    <row r="898" ht="15.75" customHeight="1">
      <c r="B898" s="356" t="str">
        <f t="array" ref="B898">IF(OR(NOT($X$3="Pre-Defined"), ROW(B898) - ROW($B$10) &gt;= General!$D$7), "Unused", IF(CONCATENATE(C898:D898)="", "Required", IF(ISBLANK(C898), "Missing Source ID", IF(INDEX(Sources!$B$19:$B$1002, MATCH(C898, Sources!$C$19:$C$1002, 0))="Unused", "Source does not exist", IF(ISBLANK(D898), "Missing Post ID", IF(INDEX(Posts!$B$25:$B$1008, MATCH(D898, Posts!$D$25:$D$1008, 0))="Unused", "Post does not exist", "Valid"))))))</f>
        <v>Unused</v>
      </c>
      <c r="C898" s="357"/>
      <c r="D898" s="358"/>
    </row>
    <row r="899" ht="15.75" customHeight="1">
      <c r="B899" s="356" t="str">
        <f t="array" ref="B899">IF(OR(NOT($X$3="Pre-Defined"), ROW(B899) - ROW($B$10) &gt;= General!$D$7), "Unused", IF(CONCATENATE(C899:D899)="", "Required", IF(ISBLANK(C899), "Missing Source ID", IF(INDEX(Sources!$B$19:$B$1002, MATCH(C899, Sources!$C$19:$C$1002, 0))="Unused", "Source does not exist", IF(ISBLANK(D899), "Missing Post ID", IF(INDEX(Posts!$B$25:$B$1008, MATCH(D899, Posts!$D$25:$D$1008, 0))="Unused", "Post does not exist", "Valid"))))))</f>
        <v>Unused</v>
      </c>
      <c r="C899" s="359"/>
      <c r="D899" s="360"/>
    </row>
    <row r="900" ht="15.75" customHeight="1">
      <c r="B900" s="356" t="str">
        <f t="array" ref="B900">IF(OR(NOT($X$3="Pre-Defined"), ROW(B900) - ROW($B$10) &gt;= General!$D$7), "Unused", IF(CONCATENATE(C900:D900)="", "Required", IF(ISBLANK(C900), "Missing Source ID", IF(INDEX(Sources!$B$19:$B$1002, MATCH(C900, Sources!$C$19:$C$1002, 0))="Unused", "Source does not exist", IF(ISBLANK(D900), "Missing Post ID", IF(INDEX(Posts!$B$25:$B$1008, MATCH(D900, Posts!$D$25:$D$1008, 0))="Unused", "Post does not exist", "Valid"))))))</f>
        <v>Unused</v>
      </c>
      <c r="C900" s="357"/>
      <c r="D900" s="358"/>
    </row>
    <row r="901" ht="15.75" customHeight="1">
      <c r="B901" s="356" t="str">
        <f t="array" ref="B901">IF(OR(NOT($X$3="Pre-Defined"), ROW(B901) - ROW($B$10) &gt;= General!$D$7), "Unused", IF(CONCATENATE(C901:D901)="", "Required", IF(ISBLANK(C901), "Missing Source ID", IF(INDEX(Sources!$B$19:$B$1002, MATCH(C901, Sources!$C$19:$C$1002, 0))="Unused", "Source does not exist", IF(ISBLANK(D901), "Missing Post ID", IF(INDEX(Posts!$B$25:$B$1008, MATCH(D901, Posts!$D$25:$D$1008, 0))="Unused", "Post does not exist", "Valid"))))))</f>
        <v>Unused</v>
      </c>
      <c r="C901" s="359"/>
      <c r="D901" s="360"/>
    </row>
    <row r="902" ht="15.75" customHeight="1">
      <c r="B902" s="356" t="str">
        <f t="array" ref="B902">IF(OR(NOT($X$3="Pre-Defined"), ROW(B902) - ROW($B$10) &gt;= General!$D$7), "Unused", IF(CONCATENATE(C902:D902)="", "Required", IF(ISBLANK(C902), "Missing Source ID", IF(INDEX(Sources!$B$19:$B$1002, MATCH(C902, Sources!$C$19:$C$1002, 0))="Unused", "Source does not exist", IF(ISBLANK(D902), "Missing Post ID", IF(INDEX(Posts!$B$25:$B$1008, MATCH(D902, Posts!$D$25:$D$1008, 0))="Unused", "Post does not exist", "Valid"))))))</f>
        <v>Unused</v>
      </c>
      <c r="C902" s="357"/>
      <c r="D902" s="358"/>
    </row>
    <row r="903" ht="15.75" customHeight="1">
      <c r="B903" s="356" t="str">
        <f t="array" ref="B903">IF(OR(NOT($X$3="Pre-Defined"), ROW(B903) - ROW($B$10) &gt;= General!$D$7), "Unused", IF(CONCATENATE(C903:D903)="", "Required", IF(ISBLANK(C903), "Missing Source ID", IF(INDEX(Sources!$B$19:$B$1002, MATCH(C903, Sources!$C$19:$C$1002, 0))="Unused", "Source does not exist", IF(ISBLANK(D903), "Missing Post ID", IF(INDEX(Posts!$B$25:$B$1008, MATCH(D903, Posts!$D$25:$D$1008, 0))="Unused", "Post does not exist", "Valid"))))))</f>
        <v>Unused</v>
      </c>
      <c r="C903" s="359"/>
      <c r="D903" s="360"/>
    </row>
    <row r="904" ht="15.75" customHeight="1">
      <c r="B904" s="356" t="str">
        <f t="array" ref="B904">IF(OR(NOT($X$3="Pre-Defined"), ROW(B904) - ROW($B$10) &gt;= General!$D$7), "Unused", IF(CONCATENATE(C904:D904)="", "Required", IF(ISBLANK(C904), "Missing Source ID", IF(INDEX(Sources!$B$19:$B$1002, MATCH(C904, Sources!$C$19:$C$1002, 0))="Unused", "Source does not exist", IF(ISBLANK(D904), "Missing Post ID", IF(INDEX(Posts!$B$25:$B$1008, MATCH(D904, Posts!$D$25:$D$1008, 0))="Unused", "Post does not exist", "Valid"))))))</f>
        <v>Unused</v>
      </c>
      <c r="C904" s="357"/>
      <c r="D904" s="358"/>
    </row>
    <row r="905" ht="15.75" customHeight="1">
      <c r="B905" s="356" t="str">
        <f t="array" ref="B905">IF(OR(NOT($X$3="Pre-Defined"), ROW(B905) - ROW($B$10) &gt;= General!$D$7), "Unused", IF(CONCATENATE(C905:D905)="", "Required", IF(ISBLANK(C905), "Missing Source ID", IF(INDEX(Sources!$B$19:$B$1002, MATCH(C905, Sources!$C$19:$C$1002, 0))="Unused", "Source does not exist", IF(ISBLANK(D905), "Missing Post ID", IF(INDEX(Posts!$B$25:$B$1008, MATCH(D905, Posts!$D$25:$D$1008, 0))="Unused", "Post does not exist", "Valid"))))))</f>
        <v>Unused</v>
      </c>
      <c r="C905" s="359"/>
      <c r="D905" s="360"/>
    </row>
    <row r="906" ht="15.75" customHeight="1">
      <c r="B906" s="356" t="str">
        <f t="array" ref="B906">IF(OR(NOT($X$3="Pre-Defined"), ROW(B906) - ROW($B$10) &gt;= General!$D$7), "Unused", IF(CONCATENATE(C906:D906)="", "Required", IF(ISBLANK(C906), "Missing Source ID", IF(INDEX(Sources!$B$19:$B$1002, MATCH(C906, Sources!$C$19:$C$1002, 0))="Unused", "Source does not exist", IF(ISBLANK(D906), "Missing Post ID", IF(INDEX(Posts!$B$25:$B$1008, MATCH(D906, Posts!$D$25:$D$1008, 0))="Unused", "Post does not exist", "Valid"))))))</f>
        <v>Unused</v>
      </c>
      <c r="C906" s="357"/>
      <c r="D906" s="358"/>
    </row>
    <row r="907" ht="15.75" customHeight="1">
      <c r="B907" s="356" t="str">
        <f t="array" ref="B907">IF(OR(NOT($X$3="Pre-Defined"), ROW(B907) - ROW($B$10) &gt;= General!$D$7), "Unused", IF(CONCATENATE(C907:D907)="", "Required", IF(ISBLANK(C907), "Missing Source ID", IF(INDEX(Sources!$B$19:$B$1002, MATCH(C907, Sources!$C$19:$C$1002, 0))="Unused", "Source does not exist", IF(ISBLANK(D907), "Missing Post ID", IF(INDEX(Posts!$B$25:$B$1008, MATCH(D907, Posts!$D$25:$D$1008, 0))="Unused", "Post does not exist", "Valid"))))))</f>
        <v>Unused</v>
      </c>
      <c r="C907" s="359"/>
      <c r="D907" s="360"/>
    </row>
    <row r="908" ht="15.75" customHeight="1">
      <c r="B908" s="356" t="str">
        <f t="array" ref="B908">IF(OR(NOT($X$3="Pre-Defined"), ROW(B908) - ROW($B$10) &gt;= General!$D$7), "Unused", IF(CONCATENATE(C908:D908)="", "Required", IF(ISBLANK(C908), "Missing Source ID", IF(INDEX(Sources!$B$19:$B$1002, MATCH(C908, Sources!$C$19:$C$1002, 0))="Unused", "Source does not exist", IF(ISBLANK(D908), "Missing Post ID", IF(INDEX(Posts!$B$25:$B$1008, MATCH(D908, Posts!$D$25:$D$1008, 0))="Unused", "Post does not exist", "Valid"))))))</f>
        <v>Unused</v>
      </c>
      <c r="C908" s="357"/>
      <c r="D908" s="358"/>
    </row>
    <row r="909" ht="15.75" customHeight="1">
      <c r="B909" s="356" t="str">
        <f t="array" ref="B909">IF(OR(NOT($X$3="Pre-Defined"), ROW(B909) - ROW($B$10) &gt;= General!$D$7), "Unused", IF(CONCATENATE(C909:D909)="", "Required", IF(ISBLANK(C909), "Missing Source ID", IF(INDEX(Sources!$B$19:$B$1002, MATCH(C909, Sources!$C$19:$C$1002, 0))="Unused", "Source does not exist", IF(ISBLANK(D909), "Missing Post ID", IF(INDEX(Posts!$B$25:$B$1008, MATCH(D909, Posts!$D$25:$D$1008, 0))="Unused", "Post does not exist", "Valid"))))))</f>
        <v>Unused</v>
      </c>
      <c r="C909" s="359"/>
      <c r="D909" s="360"/>
    </row>
    <row r="910" ht="15.75" customHeight="1">
      <c r="B910" s="356" t="str">
        <f t="array" ref="B910">IF(OR(NOT($X$3="Pre-Defined"), ROW(B910) - ROW($B$10) &gt;= General!$D$7), "Unused", IF(CONCATENATE(C910:D910)="", "Required", IF(ISBLANK(C910), "Missing Source ID", IF(INDEX(Sources!$B$19:$B$1002, MATCH(C910, Sources!$C$19:$C$1002, 0))="Unused", "Source does not exist", IF(ISBLANK(D910), "Missing Post ID", IF(INDEX(Posts!$B$25:$B$1008, MATCH(D910, Posts!$D$25:$D$1008, 0))="Unused", "Post does not exist", "Valid"))))))</f>
        <v>Unused</v>
      </c>
      <c r="C910" s="357"/>
      <c r="D910" s="358"/>
    </row>
    <row r="911" ht="15.75" customHeight="1">
      <c r="B911" s="356" t="str">
        <f t="array" ref="B911">IF(OR(NOT($X$3="Pre-Defined"), ROW(B911) - ROW($B$10) &gt;= General!$D$7), "Unused", IF(CONCATENATE(C911:D911)="", "Required", IF(ISBLANK(C911), "Missing Source ID", IF(INDEX(Sources!$B$19:$B$1002, MATCH(C911, Sources!$C$19:$C$1002, 0))="Unused", "Source does not exist", IF(ISBLANK(D911), "Missing Post ID", IF(INDEX(Posts!$B$25:$B$1008, MATCH(D911, Posts!$D$25:$D$1008, 0))="Unused", "Post does not exist", "Valid"))))))</f>
        <v>Unused</v>
      </c>
      <c r="C911" s="359"/>
      <c r="D911" s="360"/>
    </row>
    <row r="912" ht="15.75" customHeight="1">
      <c r="B912" s="356" t="str">
        <f t="array" ref="B912">IF(OR(NOT($X$3="Pre-Defined"), ROW(B912) - ROW($B$10) &gt;= General!$D$7), "Unused", IF(CONCATENATE(C912:D912)="", "Required", IF(ISBLANK(C912), "Missing Source ID", IF(INDEX(Sources!$B$19:$B$1002, MATCH(C912, Sources!$C$19:$C$1002, 0))="Unused", "Source does not exist", IF(ISBLANK(D912), "Missing Post ID", IF(INDEX(Posts!$B$25:$B$1008, MATCH(D912, Posts!$D$25:$D$1008, 0))="Unused", "Post does not exist", "Valid"))))))</f>
        <v>Unused</v>
      </c>
      <c r="C912" s="357"/>
      <c r="D912" s="358"/>
    </row>
    <row r="913" ht="15.75" customHeight="1">
      <c r="B913" s="356" t="str">
        <f t="array" ref="B913">IF(OR(NOT($X$3="Pre-Defined"), ROW(B913) - ROW($B$10) &gt;= General!$D$7), "Unused", IF(CONCATENATE(C913:D913)="", "Required", IF(ISBLANK(C913), "Missing Source ID", IF(INDEX(Sources!$B$19:$B$1002, MATCH(C913, Sources!$C$19:$C$1002, 0))="Unused", "Source does not exist", IF(ISBLANK(D913), "Missing Post ID", IF(INDEX(Posts!$B$25:$B$1008, MATCH(D913, Posts!$D$25:$D$1008, 0))="Unused", "Post does not exist", "Valid"))))))</f>
        <v>Unused</v>
      </c>
      <c r="C913" s="359"/>
      <c r="D913" s="360"/>
    </row>
    <row r="914" ht="15.75" customHeight="1">
      <c r="B914" s="356" t="str">
        <f t="array" ref="B914">IF(OR(NOT($X$3="Pre-Defined"), ROW(B914) - ROW($B$10) &gt;= General!$D$7), "Unused", IF(CONCATENATE(C914:D914)="", "Required", IF(ISBLANK(C914), "Missing Source ID", IF(INDEX(Sources!$B$19:$B$1002, MATCH(C914, Sources!$C$19:$C$1002, 0))="Unused", "Source does not exist", IF(ISBLANK(D914), "Missing Post ID", IF(INDEX(Posts!$B$25:$B$1008, MATCH(D914, Posts!$D$25:$D$1008, 0))="Unused", "Post does not exist", "Valid"))))))</f>
        <v>Unused</v>
      </c>
      <c r="C914" s="357"/>
      <c r="D914" s="358"/>
    </row>
    <row r="915" ht="15.75" customHeight="1">
      <c r="B915" s="356" t="str">
        <f t="array" ref="B915">IF(OR(NOT($X$3="Pre-Defined"), ROW(B915) - ROW($B$10) &gt;= General!$D$7), "Unused", IF(CONCATENATE(C915:D915)="", "Required", IF(ISBLANK(C915), "Missing Source ID", IF(INDEX(Sources!$B$19:$B$1002, MATCH(C915, Sources!$C$19:$C$1002, 0))="Unused", "Source does not exist", IF(ISBLANK(D915), "Missing Post ID", IF(INDEX(Posts!$B$25:$B$1008, MATCH(D915, Posts!$D$25:$D$1008, 0))="Unused", "Post does not exist", "Valid"))))))</f>
        <v>Unused</v>
      </c>
      <c r="C915" s="359"/>
      <c r="D915" s="360"/>
    </row>
    <row r="916" ht="15.75" customHeight="1">
      <c r="B916" s="356" t="str">
        <f t="array" ref="B916">IF(OR(NOT($X$3="Pre-Defined"), ROW(B916) - ROW($B$10) &gt;= General!$D$7), "Unused", IF(CONCATENATE(C916:D916)="", "Required", IF(ISBLANK(C916), "Missing Source ID", IF(INDEX(Sources!$B$19:$B$1002, MATCH(C916, Sources!$C$19:$C$1002, 0))="Unused", "Source does not exist", IF(ISBLANK(D916), "Missing Post ID", IF(INDEX(Posts!$B$25:$B$1008, MATCH(D916, Posts!$D$25:$D$1008, 0))="Unused", "Post does not exist", "Valid"))))))</f>
        <v>Unused</v>
      </c>
      <c r="C916" s="357"/>
      <c r="D916" s="358"/>
    </row>
    <row r="917" ht="15.75" customHeight="1">
      <c r="B917" s="356" t="str">
        <f t="array" ref="B917">IF(OR(NOT($X$3="Pre-Defined"), ROW(B917) - ROW($B$10) &gt;= General!$D$7), "Unused", IF(CONCATENATE(C917:D917)="", "Required", IF(ISBLANK(C917), "Missing Source ID", IF(INDEX(Sources!$B$19:$B$1002, MATCH(C917, Sources!$C$19:$C$1002, 0))="Unused", "Source does not exist", IF(ISBLANK(D917), "Missing Post ID", IF(INDEX(Posts!$B$25:$B$1008, MATCH(D917, Posts!$D$25:$D$1008, 0))="Unused", "Post does not exist", "Valid"))))))</f>
        <v>Unused</v>
      </c>
      <c r="C917" s="359"/>
      <c r="D917" s="360"/>
    </row>
    <row r="918" ht="15.75" customHeight="1">
      <c r="B918" s="356" t="str">
        <f t="array" ref="B918">IF(OR(NOT($X$3="Pre-Defined"), ROW(B918) - ROW($B$10) &gt;= General!$D$7), "Unused", IF(CONCATENATE(C918:D918)="", "Required", IF(ISBLANK(C918), "Missing Source ID", IF(INDEX(Sources!$B$19:$B$1002, MATCH(C918, Sources!$C$19:$C$1002, 0))="Unused", "Source does not exist", IF(ISBLANK(D918), "Missing Post ID", IF(INDEX(Posts!$B$25:$B$1008, MATCH(D918, Posts!$D$25:$D$1008, 0))="Unused", "Post does not exist", "Valid"))))))</f>
        <v>Unused</v>
      </c>
      <c r="C918" s="357"/>
      <c r="D918" s="358"/>
    </row>
    <row r="919" ht="15.75" customHeight="1">
      <c r="B919" s="356" t="str">
        <f t="array" ref="B919">IF(OR(NOT($X$3="Pre-Defined"), ROW(B919) - ROW($B$10) &gt;= General!$D$7), "Unused", IF(CONCATENATE(C919:D919)="", "Required", IF(ISBLANK(C919), "Missing Source ID", IF(INDEX(Sources!$B$19:$B$1002, MATCH(C919, Sources!$C$19:$C$1002, 0))="Unused", "Source does not exist", IF(ISBLANK(D919), "Missing Post ID", IF(INDEX(Posts!$B$25:$B$1008, MATCH(D919, Posts!$D$25:$D$1008, 0))="Unused", "Post does not exist", "Valid"))))))</f>
        <v>Unused</v>
      </c>
      <c r="C919" s="359"/>
      <c r="D919" s="360"/>
    </row>
    <row r="920" ht="15.75" customHeight="1">
      <c r="B920" s="356" t="str">
        <f t="array" ref="B920">IF(OR(NOT($X$3="Pre-Defined"), ROW(B920) - ROW($B$10) &gt;= General!$D$7), "Unused", IF(CONCATENATE(C920:D920)="", "Required", IF(ISBLANK(C920), "Missing Source ID", IF(INDEX(Sources!$B$19:$B$1002, MATCH(C920, Sources!$C$19:$C$1002, 0))="Unused", "Source does not exist", IF(ISBLANK(D920), "Missing Post ID", IF(INDEX(Posts!$B$25:$B$1008, MATCH(D920, Posts!$D$25:$D$1008, 0))="Unused", "Post does not exist", "Valid"))))))</f>
        <v>Unused</v>
      </c>
      <c r="C920" s="357"/>
      <c r="D920" s="358"/>
    </row>
    <row r="921" ht="15.75" customHeight="1">
      <c r="B921" s="356" t="str">
        <f t="array" ref="B921">IF(OR(NOT($X$3="Pre-Defined"), ROW(B921) - ROW($B$10) &gt;= General!$D$7), "Unused", IF(CONCATENATE(C921:D921)="", "Required", IF(ISBLANK(C921), "Missing Source ID", IF(INDEX(Sources!$B$19:$B$1002, MATCH(C921, Sources!$C$19:$C$1002, 0))="Unused", "Source does not exist", IF(ISBLANK(D921), "Missing Post ID", IF(INDEX(Posts!$B$25:$B$1008, MATCH(D921, Posts!$D$25:$D$1008, 0))="Unused", "Post does not exist", "Valid"))))))</f>
        <v>Unused</v>
      </c>
      <c r="C921" s="359"/>
      <c r="D921" s="360"/>
    </row>
    <row r="922" ht="15.75" customHeight="1">
      <c r="B922" s="356" t="str">
        <f t="array" ref="B922">IF(OR(NOT($X$3="Pre-Defined"), ROW(B922) - ROW($B$10) &gt;= General!$D$7), "Unused", IF(CONCATENATE(C922:D922)="", "Required", IF(ISBLANK(C922), "Missing Source ID", IF(INDEX(Sources!$B$19:$B$1002, MATCH(C922, Sources!$C$19:$C$1002, 0))="Unused", "Source does not exist", IF(ISBLANK(D922), "Missing Post ID", IF(INDEX(Posts!$B$25:$B$1008, MATCH(D922, Posts!$D$25:$D$1008, 0))="Unused", "Post does not exist", "Valid"))))))</f>
        <v>Unused</v>
      </c>
      <c r="C922" s="357"/>
      <c r="D922" s="358"/>
    </row>
    <row r="923" ht="15.75" customHeight="1">
      <c r="B923" s="356" t="str">
        <f t="array" ref="B923">IF(OR(NOT($X$3="Pre-Defined"), ROW(B923) - ROW($B$10) &gt;= General!$D$7), "Unused", IF(CONCATENATE(C923:D923)="", "Required", IF(ISBLANK(C923), "Missing Source ID", IF(INDEX(Sources!$B$19:$B$1002, MATCH(C923, Sources!$C$19:$C$1002, 0))="Unused", "Source does not exist", IF(ISBLANK(D923), "Missing Post ID", IF(INDEX(Posts!$B$25:$B$1008, MATCH(D923, Posts!$D$25:$D$1008, 0))="Unused", "Post does not exist", "Valid"))))))</f>
        <v>Unused</v>
      </c>
      <c r="C923" s="359"/>
      <c r="D923" s="360"/>
    </row>
    <row r="924" ht="15.75" customHeight="1">
      <c r="B924" s="356" t="str">
        <f t="array" ref="B924">IF(OR(NOT($X$3="Pre-Defined"), ROW(B924) - ROW($B$10) &gt;= General!$D$7), "Unused", IF(CONCATENATE(C924:D924)="", "Required", IF(ISBLANK(C924), "Missing Source ID", IF(INDEX(Sources!$B$19:$B$1002, MATCH(C924, Sources!$C$19:$C$1002, 0))="Unused", "Source does not exist", IF(ISBLANK(D924), "Missing Post ID", IF(INDEX(Posts!$B$25:$B$1008, MATCH(D924, Posts!$D$25:$D$1008, 0))="Unused", "Post does not exist", "Valid"))))))</f>
        <v>Unused</v>
      </c>
      <c r="C924" s="357"/>
      <c r="D924" s="358"/>
    </row>
    <row r="925" ht="15.75" customHeight="1">
      <c r="B925" s="356" t="str">
        <f t="array" ref="B925">IF(OR(NOT($X$3="Pre-Defined"), ROW(B925) - ROW($B$10) &gt;= General!$D$7), "Unused", IF(CONCATENATE(C925:D925)="", "Required", IF(ISBLANK(C925), "Missing Source ID", IF(INDEX(Sources!$B$19:$B$1002, MATCH(C925, Sources!$C$19:$C$1002, 0))="Unused", "Source does not exist", IF(ISBLANK(D925), "Missing Post ID", IF(INDEX(Posts!$B$25:$B$1008, MATCH(D925, Posts!$D$25:$D$1008, 0))="Unused", "Post does not exist", "Valid"))))))</f>
        <v>Unused</v>
      </c>
      <c r="C925" s="359"/>
      <c r="D925" s="360"/>
    </row>
    <row r="926" ht="15.75" customHeight="1">
      <c r="B926" s="356" t="str">
        <f t="array" ref="B926">IF(OR(NOT($X$3="Pre-Defined"), ROW(B926) - ROW($B$10) &gt;= General!$D$7), "Unused", IF(CONCATENATE(C926:D926)="", "Required", IF(ISBLANK(C926), "Missing Source ID", IF(INDEX(Sources!$B$19:$B$1002, MATCH(C926, Sources!$C$19:$C$1002, 0))="Unused", "Source does not exist", IF(ISBLANK(D926), "Missing Post ID", IF(INDEX(Posts!$B$25:$B$1008, MATCH(D926, Posts!$D$25:$D$1008, 0))="Unused", "Post does not exist", "Valid"))))))</f>
        <v>Unused</v>
      </c>
      <c r="C926" s="357"/>
      <c r="D926" s="358"/>
    </row>
    <row r="927" ht="15.75" customHeight="1">
      <c r="B927" s="356" t="str">
        <f t="array" ref="B927">IF(OR(NOT($X$3="Pre-Defined"), ROW(B927) - ROW($B$10) &gt;= General!$D$7), "Unused", IF(CONCATENATE(C927:D927)="", "Required", IF(ISBLANK(C927), "Missing Source ID", IF(INDEX(Sources!$B$19:$B$1002, MATCH(C927, Sources!$C$19:$C$1002, 0))="Unused", "Source does not exist", IF(ISBLANK(D927), "Missing Post ID", IF(INDEX(Posts!$B$25:$B$1008, MATCH(D927, Posts!$D$25:$D$1008, 0))="Unused", "Post does not exist", "Valid"))))))</f>
        <v>Unused</v>
      </c>
      <c r="C927" s="359"/>
      <c r="D927" s="360"/>
    </row>
    <row r="928" ht="15.75" customHeight="1">
      <c r="B928" s="356" t="str">
        <f t="array" ref="B928">IF(OR(NOT($X$3="Pre-Defined"), ROW(B928) - ROW($B$10) &gt;= General!$D$7), "Unused", IF(CONCATENATE(C928:D928)="", "Required", IF(ISBLANK(C928), "Missing Source ID", IF(INDEX(Sources!$B$19:$B$1002, MATCH(C928, Sources!$C$19:$C$1002, 0))="Unused", "Source does not exist", IF(ISBLANK(D928), "Missing Post ID", IF(INDEX(Posts!$B$25:$B$1008, MATCH(D928, Posts!$D$25:$D$1008, 0))="Unused", "Post does not exist", "Valid"))))))</f>
        <v>Unused</v>
      </c>
      <c r="C928" s="357"/>
      <c r="D928" s="358"/>
    </row>
    <row r="929" ht="15.75" customHeight="1">
      <c r="B929" s="356" t="str">
        <f t="array" ref="B929">IF(OR(NOT($X$3="Pre-Defined"), ROW(B929) - ROW($B$10) &gt;= General!$D$7), "Unused", IF(CONCATENATE(C929:D929)="", "Required", IF(ISBLANK(C929), "Missing Source ID", IF(INDEX(Sources!$B$19:$B$1002, MATCH(C929, Sources!$C$19:$C$1002, 0))="Unused", "Source does not exist", IF(ISBLANK(D929), "Missing Post ID", IF(INDEX(Posts!$B$25:$B$1008, MATCH(D929, Posts!$D$25:$D$1008, 0))="Unused", "Post does not exist", "Valid"))))))</f>
        <v>Unused</v>
      </c>
      <c r="C929" s="359"/>
      <c r="D929" s="360"/>
    </row>
    <row r="930" ht="15.75" customHeight="1">
      <c r="B930" s="356" t="str">
        <f t="array" ref="B930">IF(OR(NOT($X$3="Pre-Defined"), ROW(B930) - ROW($B$10) &gt;= General!$D$7), "Unused", IF(CONCATENATE(C930:D930)="", "Required", IF(ISBLANK(C930), "Missing Source ID", IF(INDEX(Sources!$B$19:$B$1002, MATCH(C930, Sources!$C$19:$C$1002, 0))="Unused", "Source does not exist", IF(ISBLANK(D930), "Missing Post ID", IF(INDEX(Posts!$B$25:$B$1008, MATCH(D930, Posts!$D$25:$D$1008, 0))="Unused", "Post does not exist", "Valid"))))))</f>
        <v>Unused</v>
      </c>
      <c r="C930" s="357"/>
      <c r="D930" s="358"/>
    </row>
    <row r="931" ht="15.75" customHeight="1">
      <c r="B931" s="356" t="str">
        <f t="array" ref="B931">IF(OR(NOT($X$3="Pre-Defined"), ROW(B931) - ROW($B$10) &gt;= General!$D$7), "Unused", IF(CONCATENATE(C931:D931)="", "Required", IF(ISBLANK(C931), "Missing Source ID", IF(INDEX(Sources!$B$19:$B$1002, MATCH(C931, Sources!$C$19:$C$1002, 0))="Unused", "Source does not exist", IF(ISBLANK(D931), "Missing Post ID", IF(INDEX(Posts!$B$25:$B$1008, MATCH(D931, Posts!$D$25:$D$1008, 0))="Unused", "Post does not exist", "Valid"))))))</f>
        <v>Unused</v>
      </c>
      <c r="C931" s="359"/>
      <c r="D931" s="360"/>
    </row>
    <row r="932" ht="15.75" customHeight="1">
      <c r="B932" s="356" t="str">
        <f t="array" ref="B932">IF(OR(NOT($X$3="Pre-Defined"), ROW(B932) - ROW($B$10) &gt;= General!$D$7), "Unused", IF(CONCATENATE(C932:D932)="", "Required", IF(ISBLANK(C932), "Missing Source ID", IF(INDEX(Sources!$B$19:$B$1002, MATCH(C932, Sources!$C$19:$C$1002, 0))="Unused", "Source does not exist", IF(ISBLANK(D932), "Missing Post ID", IF(INDEX(Posts!$B$25:$B$1008, MATCH(D932, Posts!$D$25:$D$1008, 0))="Unused", "Post does not exist", "Valid"))))))</f>
        <v>Unused</v>
      </c>
      <c r="C932" s="357"/>
      <c r="D932" s="358"/>
    </row>
    <row r="933" ht="15.75" customHeight="1">
      <c r="B933" s="356" t="str">
        <f t="array" ref="B933">IF(OR(NOT($X$3="Pre-Defined"), ROW(B933) - ROW($B$10) &gt;= General!$D$7), "Unused", IF(CONCATENATE(C933:D933)="", "Required", IF(ISBLANK(C933), "Missing Source ID", IF(INDEX(Sources!$B$19:$B$1002, MATCH(C933, Sources!$C$19:$C$1002, 0))="Unused", "Source does not exist", IF(ISBLANK(D933), "Missing Post ID", IF(INDEX(Posts!$B$25:$B$1008, MATCH(D933, Posts!$D$25:$D$1008, 0))="Unused", "Post does not exist", "Valid"))))))</f>
        <v>Unused</v>
      </c>
      <c r="C933" s="359"/>
      <c r="D933" s="360"/>
    </row>
    <row r="934" ht="15.75" customHeight="1">
      <c r="B934" s="356" t="str">
        <f t="array" ref="B934">IF(OR(NOT($X$3="Pre-Defined"), ROW(B934) - ROW($B$10) &gt;= General!$D$7), "Unused", IF(CONCATENATE(C934:D934)="", "Required", IF(ISBLANK(C934), "Missing Source ID", IF(INDEX(Sources!$B$19:$B$1002, MATCH(C934, Sources!$C$19:$C$1002, 0))="Unused", "Source does not exist", IF(ISBLANK(D934), "Missing Post ID", IF(INDEX(Posts!$B$25:$B$1008, MATCH(D934, Posts!$D$25:$D$1008, 0))="Unused", "Post does not exist", "Valid"))))))</f>
        <v>Unused</v>
      </c>
      <c r="C934" s="357"/>
      <c r="D934" s="358"/>
    </row>
    <row r="935" ht="15.75" customHeight="1">
      <c r="B935" s="356" t="str">
        <f t="array" ref="B935">IF(OR(NOT($X$3="Pre-Defined"), ROW(B935) - ROW($B$10) &gt;= General!$D$7), "Unused", IF(CONCATENATE(C935:D935)="", "Required", IF(ISBLANK(C935), "Missing Source ID", IF(INDEX(Sources!$B$19:$B$1002, MATCH(C935, Sources!$C$19:$C$1002, 0))="Unused", "Source does not exist", IF(ISBLANK(D935), "Missing Post ID", IF(INDEX(Posts!$B$25:$B$1008, MATCH(D935, Posts!$D$25:$D$1008, 0))="Unused", "Post does not exist", "Valid"))))))</f>
        <v>Unused</v>
      </c>
      <c r="C935" s="359"/>
      <c r="D935" s="360"/>
    </row>
    <row r="936" ht="15.75" customHeight="1">
      <c r="B936" s="356" t="str">
        <f t="array" ref="B936">IF(OR(NOT($X$3="Pre-Defined"), ROW(B936) - ROW($B$10) &gt;= General!$D$7), "Unused", IF(CONCATENATE(C936:D936)="", "Required", IF(ISBLANK(C936), "Missing Source ID", IF(INDEX(Sources!$B$19:$B$1002, MATCH(C936, Sources!$C$19:$C$1002, 0))="Unused", "Source does not exist", IF(ISBLANK(D936), "Missing Post ID", IF(INDEX(Posts!$B$25:$B$1008, MATCH(D936, Posts!$D$25:$D$1008, 0))="Unused", "Post does not exist", "Valid"))))))</f>
        <v>Unused</v>
      </c>
      <c r="C936" s="357"/>
      <c r="D936" s="358"/>
    </row>
    <row r="937" ht="15.75" customHeight="1">
      <c r="B937" s="356" t="str">
        <f t="array" ref="B937">IF(OR(NOT($X$3="Pre-Defined"), ROW(B937) - ROW($B$10) &gt;= General!$D$7), "Unused", IF(CONCATENATE(C937:D937)="", "Required", IF(ISBLANK(C937), "Missing Source ID", IF(INDEX(Sources!$B$19:$B$1002, MATCH(C937, Sources!$C$19:$C$1002, 0))="Unused", "Source does not exist", IF(ISBLANK(D937), "Missing Post ID", IF(INDEX(Posts!$B$25:$B$1008, MATCH(D937, Posts!$D$25:$D$1008, 0))="Unused", "Post does not exist", "Valid"))))))</f>
        <v>Unused</v>
      </c>
      <c r="C937" s="359"/>
      <c r="D937" s="360"/>
    </row>
    <row r="938" ht="15.75" customHeight="1">
      <c r="B938" s="356" t="str">
        <f t="array" ref="B938">IF(OR(NOT($X$3="Pre-Defined"), ROW(B938) - ROW($B$10) &gt;= General!$D$7), "Unused", IF(CONCATENATE(C938:D938)="", "Required", IF(ISBLANK(C938), "Missing Source ID", IF(INDEX(Sources!$B$19:$B$1002, MATCH(C938, Sources!$C$19:$C$1002, 0))="Unused", "Source does not exist", IF(ISBLANK(D938), "Missing Post ID", IF(INDEX(Posts!$B$25:$B$1008, MATCH(D938, Posts!$D$25:$D$1008, 0))="Unused", "Post does not exist", "Valid"))))))</f>
        <v>Unused</v>
      </c>
      <c r="C938" s="357"/>
      <c r="D938" s="358"/>
    </row>
    <row r="939" ht="15.75" customHeight="1">
      <c r="B939" s="356" t="str">
        <f t="array" ref="B939">IF(OR(NOT($X$3="Pre-Defined"), ROW(B939) - ROW($B$10) &gt;= General!$D$7), "Unused", IF(CONCATENATE(C939:D939)="", "Required", IF(ISBLANK(C939), "Missing Source ID", IF(INDEX(Sources!$B$19:$B$1002, MATCH(C939, Sources!$C$19:$C$1002, 0))="Unused", "Source does not exist", IF(ISBLANK(D939), "Missing Post ID", IF(INDEX(Posts!$B$25:$B$1008, MATCH(D939, Posts!$D$25:$D$1008, 0))="Unused", "Post does not exist", "Valid"))))))</f>
        <v>Unused</v>
      </c>
      <c r="C939" s="359"/>
      <c r="D939" s="360"/>
    </row>
    <row r="940" ht="15.75" customHeight="1">
      <c r="B940" s="356" t="str">
        <f t="array" ref="B940">IF(OR(NOT($X$3="Pre-Defined"), ROW(B940) - ROW($B$10) &gt;= General!$D$7), "Unused", IF(CONCATENATE(C940:D940)="", "Required", IF(ISBLANK(C940), "Missing Source ID", IF(INDEX(Sources!$B$19:$B$1002, MATCH(C940, Sources!$C$19:$C$1002, 0))="Unused", "Source does not exist", IF(ISBLANK(D940), "Missing Post ID", IF(INDEX(Posts!$B$25:$B$1008, MATCH(D940, Posts!$D$25:$D$1008, 0))="Unused", "Post does not exist", "Valid"))))))</f>
        <v>Unused</v>
      </c>
      <c r="C940" s="357"/>
      <c r="D940" s="358"/>
    </row>
    <row r="941" ht="15.75" customHeight="1">
      <c r="B941" s="356" t="str">
        <f t="array" ref="B941">IF(OR(NOT($X$3="Pre-Defined"), ROW(B941) - ROW($B$10) &gt;= General!$D$7), "Unused", IF(CONCATENATE(C941:D941)="", "Required", IF(ISBLANK(C941), "Missing Source ID", IF(INDEX(Sources!$B$19:$B$1002, MATCH(C941, Sources!$C$19:$C$1002, 0))="Unused", "Source does not exist", IF(ISBLANK(D941), "Missing Post ID", IF(INDEX(Posts!$B$25:$B$1008, MATCH(D941, Posts!$D$25:$D$1008, 0))="Unused", "Post does not exist", "Valid"))))))</f>
        <v>Unused</v>
      </c>
      <c r="C941" s="359"/>
      <c r="D941" s="360"/>
    </row>
    <row r="942" ht="15.75" customHeight="1">
      <c r="B942" s="356" t="str">
        <f t="array" ref="B942">IF(OR(NOT($X$3="Pre-Defined"), ROW(B942) - ROW($B$10) &gt;= General!$D$7), "Unused", IF(CONCATENATE(C942:D942)="", "Required", IF(ISBLANK(C942), "Missing Source ID", IF(INDEX(Sources!$B$19:$B$1002, MATCH(C942, Sources!$C$19:$C$1002, 0))="Unused", "Source does not exist", IF(ISBLANK(D942), "Missing Post ID", IF(INDEX(Posts!$B$25:$B$1008, MATCH(D942, Posts!$D$25:$D$1008, 0))="Unused", "Post does not exist", "Valid"))))))</f>
        <v>Unused</v>
      </c>
      <c r="C942" s="357"/>
      <c r="D942" s="358"/>
    </row>
    <row r="943" ht="15.75" customHeight="1">
      <c r="B943" s="356" t="str">
        <f t="array" ref="B943">IF(OR(NOT($X$3="Pre-Defined"), ROW(B943) - ROW($B$10) &gt;= General!$D$7), "Unused", IF(CONCATENATE(C943:D943)="", "Required", IF(ISBLANK(C943), "Missing Source ID", IF(INDEX(Sources!$B$19:$B$1002, MATCH(C943, Sources!$C$19:$C$1002, 0))="Unused", "Source does not exist", IF(ISBLANK(D943), "Missing Post ID", IF(INDEX(Posts!$B$25:$B$1008, MATCH(D943, Posts!$D$25:$D$1008, 0))="Unused", "Post does not exist", "Valid"))))))</f>
        <v>Unused</v>
      </c>
      <c r="C943" s="359"/>
      <c r="D943" s="360"/>
    </row>
    <row r="944" ht="15.75" customHeight="1">
      <c r="B944" s="356" t="str">
        <f t="array" ref="B944">IF(OR(NOT($X$3="Pre-Defined"), ROW(B944) - ROW($B$10) &gt;= General!$D$7), "Unused", IF(CONCATENATE(C944:D944)="", "Required", IF(ISBLANK(C944), "Missing Source ID", IF(INDEX(Sources!$B$19:$B$1002, MATCH(C944, Sources!$C$19:$C$1002, 0))="Unused", "Source does not exist", IF(ISBLANK(D944), "Missing Post ID", IF(INDEX(Posts!$B$25:$B$1008, MATCH(D944, Posts!$D$25:$D$1008, 0))="Unused", "Post does not exist", "Valid"))))))</f>
        <v>Unused</v>
      </c>
      <c r="C944" s="357"/>
      <c r="D944" s="358"/>
    </row>
    <row r="945" ht="15.75" customHeight="1">
      <c r="B945" s="356" t="str">
        <f t="array" ref="B945">IF(OR(NOT($X$3="Pre-Defined"), ROW(B945) - ROW($B$10) &gt;= General!$D$7), "Unused", IF(CONCATENATE(C945:D945)="", "Required", IF(ISBLANK(C945), "Missing Source ID", IF(INDEX(Sources!$B$19:$B$1002, MATCH(C945, Sources!$C$19:$C$1002, 0))="Unused", "Source does not exist", IF(ISBLANK(D945), "Missing Post ID", IF(INDEX(Posts!$B$25:$B$1008, MATCH(D945, Posts!$D$25:$D$1008, 0))="Unused", "Post does not exist", "Valid"))))))</f>
        <v>Unused</v>
      </c>
      <c r="C945" s="359"/>
      <c r="D945" s="360"/>
    </row>
    <row r="946" ht="15.75" customHeight="1">
      <c r="B946" s="356" t="str">
        <f t="array" ref="B946">IF(OR(NOT($X$3="Pre-Defined"), ROW(B946) - ROW($B$10) &gt;= General!$D$7), "Unused", IF(CONCATENATE(C946:D946)="", "Required", IF(ISBLANK(C946), "Missing Source ID", IF(INDEX(Sources!$B$19:$B$1002, MATCH(C946, Sources!$C$19:$C$1002, 0))="Unused", "Source does not exist", IF(ISBLANK(D946), "Missing Post ID", IF(INDEX(Posts!$B$25:$B$1008, MATCH(D946, Posts!$D$25:$D$1008, 0))="Unused", "Post does not exist", "Valid"))))))</f>
        <v>Unused</v>
      </c>
      <c r="C946" s="357"/>
      <c r="D946" s="358"/>
    </row>
    <row r="947" ht="15.75" customHeight="1">
      <c r="B947" s="356" t="str">
        <f t="array" ref="B947">IF(OR(NOT($X$3="Pre-Defined"), ROW(B947) - ROW($B$10) &gt;= General!$D$7), "Unused", IF(CONCATENATE(C947:D947)="", "Required", IF(ISBLANK(C947), "Missing Source ID", IF(INDEX(Sources!$B$19:$B$1002, MATCH(C947, Sources!$C$19:$C$1002, 0))="Unused", "Source does not exist", IF(ISBLANK(D947), "Missing Post ID", IF(INDEX(Posts!$B$25:$B$1008, MATCH(D947, Posts!$D$25:$D$1008, 0))="Unused", "Post does not exist", "Valid"))))))</f>
        <v>Unused</v>
      </c>
      <c r="C947" s="359"/>
      <c r="D947" s="360"/>
    </row>
    <row r="948" ht="15.75" customHeight="1">
      <c r="B948" s="356" t="str">
        <f t="array" ref="B948">IF(OR(NOT($X$3="Pre-Defined"), ROW(B948) - ROW($B$10) &gt;= General!$D$7), "Unused", IF(CONCATENATE(C948:D948)="", "Required", IF(ISBLANK(C948), "Missing Source ID", IF(INDEX(Sources!$B$19:$B$1002, MATCH(C948, Sources!$C$19:$C$1002, 0))="Unused", "Source does not exist", IF(ISBLANK(D948), "Missing Post ID", IF(INDEX(Posts!$B$25:$B$1008, MATCH(D948, Posts!$D$25:$D$1008, 0))="Unused", "Post does not exist", "Valid"))))))</f>
        <v>Unused</v>
      </c>
      <c r="C948" s="357"/>
      <c r="D948" s="358"/>
    </row>
    <row r="949" ht="15.75" customHeight="1">
      <c r="B949" s="356" t="str">
        <f t="array" ref="B949">IF(OR(NOT($X$3="Pre-Defined"), ROW(B949) - ROW($B$10) &gt;= General!$D$7), "Unused", IF(CONCATENATE(C949:D949)="", "Required", IF(ISBLANK(C949), "Missing Source ID", IF(INDEX(Sources!$B$19:$B$1002, MATCH(C949, Sources!$C$19:$C$1002, 0))="Unused", "Source does not exist", IF(ISBLANK(D949), "Missing Post ID", IF(INDEX(Posts!$B$25:$B$1008, MATCH(D949, Posts!$D$25:$D$1008, 0))="Unused", "Post does not exist", "Valid"))))))</f>
        <v>Unused</v>
      </c>
      <c r="C949" s="359"/>
      <c r="D949" s="360"/>
    </row>
    <row r="950" ht="15.75" customHeight="1">
      <c r="B950" s="356" t="str">
        <f t="array" ref="B950">IF(OR(NOT($X$3="Pre-Defined"), ROW(B950) - ROW($B$10) &gt;= General!$D$7), "Unused", IF(CONCATENATE(C950:D950)="", "Required", IF(ISBLANK(C950), "Missing Source ID", IF(INDEX(Sources!$B$19:$B$1002, MATCH(C950, Sources!$C$19:$C$1002, 0))="Unused", "Source does not exist", IF(ISBLANK(D950), "Missing Post ID", IF(INDEX(Posts!$B$25:$B$1008, MATCH(D950, Posts!$D$25:$D$1008, 0))="Unused", "Post does not exist", "Valid"))))))</f>
        <v>Unused</v>
      </c>
      <c r="C950" s="357"/>
      <c r="D950" s="358"/>
    </row>
    <row r="951" ht="15.75" customHeight="1">
      <c r="B951" s="356" t="str">
        <f t="array" ref="B951">IF(OR(NOT($X$3="Pre-Defined"), ROW(B951) - ROW($B$10) &gt;= General!$D$7), "Unused", IF(CONCATENATE(C951:D951)="", "Required", IF(ISBLANK(C951), "Missing Source ID", IF(INDEX(Sources!$B$19:$B$1002, MATCH(C951, Sources!$C$19:$C$1002, 0))="Unused", "Source does not exist", IF(ISBLANK(D951), "Missing Post ID", IF(INDEX(Posts!$B$25:$B$1008, MATCH(D951, Posts!$D$25:$D$1008, 0))="Unused", "Post does not exist", "Valid"))))))</f>
        <v>Unused</v>
      </c>
      <c r="C951" s="359"/>
      <c r="D951" s="360"/>
    </row>
    <row r="952" ht="15.75" customHeight="1">
      <c r="B952" s="356" t="str">
        <f t="array" ref="B952">IF(OR(NOT($X$3="Pre-Defined"), ROW(B952) - ROW($B$10) &gt;= General!$D$7), "Unused", IF(CONCATENATE(C952:D952)="", "Required", IF(ISBLANK(C952), "Missing Source ID", IF(INDEX(Sources!$B$19:$B$1002, MATCH(C952, Sources!$C$19:$C$1002, 0))="Unused", "Source does not exist", IF(ISBLANK(D952), "Missing Post ID", IF(INDEX(Posts!$B$25:$B$1008, MATCH(D952, Posts!$D$25:$D$1008, 0))="Unused", "Post does not exist", "Valid"))))))</f>
        <v>Unused</v>
      </c>
      <c r="C952" s="357"/>
      <c r="D952" s="358"/>
    </row>
    <row r="953" ht="15.75" customHeight="1">
      <c r="B953" s="356" t="str">
        <f t="array" ref="B953">IF(OR(NOT($X$3="Pre-Defined"), ROW(B953) - ROW($B$10) &gt;= General!$D$7), "Unused", IF(CONCATENATE(C953:D953)="", "Required", IF(ISBLANK(C953), "Missing Source ID", IF(INDEX(Sources!$B$19:$B$1002, MATCH(C953, Sources!$C$19:$C$1002, 0))="Unused", "Source does not exist", IF(ISBLANK(D953), "Missing Post ID", IF(INDEX(Posts!$B$25:$B$1008, MATCH(D953, Posts!$D$25:$D$1008, 0))="Unused", "Post does not exist", "Valid"))))))</f>
        <v>Unused</v>
      </c>
      <c r="C953" s="359"/>
      <c r="D953" s="360"/>
    </row>
    <row r="954" ht="15.75" customHeight="1">
      <c r="B954" s="356" t="str">
        <f t="array" ref="B954">IF(OR(NOT($X$3="Pre-Defined"), ROW(B954) - ROW($B$10) &gt;= General!$D$7), "Unused", IF(CONCATENATE(C954:D954)="", "Required", IF(ISBLANK(C954), "Missing Source ID", IF(INDEX(Sources!$B$19:$B$1002, MATCH(C954, Sources!$C$19:$C$1002, 0))="Unused", "Source does not exist", IF(ISBLANK(D954), "Missing Post ID", IF(INDEX(Posts!$B$25:$B$1008, MATCH(D954, Posts!$D$25:$D$1008, 0))="Unused", "Post does not exist", "Valid"))))))</f>
        <v>Unused</v>
      </c>
      <c r="C954" s="357"/>
      <c r="D954" s="358"/>
    </row>
    <row r="955" ht="15.75" customHeight="1">
      <c r="B955" s="356" t="str">
        <f t="array" ref="B955">IF(OR(NOT($X$3="Pre-Defined"), ROW(B955) - ROW($B$10) &gt;= General!$D$7), "Unused", IF(CONCATENATE(C955:D955)="", "Required", IF(ISBLANK(C955), "Missing Source ID", IF(INDEX(Sources!$B$19:$B$1002, MATCH(C955, Sources!$C$19:$C$1002, 0))="Unused", "Source does not exist", IF(ISBLANK(D955), "Missing Post ID", IF(INDEX(Posts!$B$25:$B$1008, MATCH(D955, Posts!$D$25:$D$1008, 0))="Unused", "Post does not exist", "Valid"))))))</f>
        <v>Unused</v>
      </c>
      <c r="C955" s="359"/>
      <c r="D955" s="360"/>
    </row>
    <row r="956" ht="15.75" customHeight="1">
      <c r="B956" s="356" t="str">
        <f t="array" ref="B956">IF(OR(NOT($X$3="Pre-Defined"), ROW(B956) - ROW($B$10) &gt;= General!$D$7), "Unused", IF(CONCATENATE(C956:D956)="", "Required", IF(ISBLANK(C956), "Missing Source ID", IF(INDEX(Sources!$B$19:$B$1002, MATCH(C956, Sources!$C$19:$C$1002, 0))="Unused", "Source does not exist", IF(ISBLANK(D956), "Missing Post ID", IF(INDEX(Posts!$B$25:$B$1008, MATCH(D956, Posts!$D$25:$D$1008, 0))="Unused", "Post does not exist", "Valid"))))))</f>
        <v>Unused</v>
      </c>
      <c r="C956" s="357"/>
      <c r="D956" s="358"/>
    </row>
    <row r="957" ht="15.75" customHeight="1">
      <c r="B957" s="356" t="str">
        <f t="array" ref="B957">IF(OR(NOT($X$3="Pre-Defined"), ROW(B957) - ROW($B$10) &gt;= General!$D$7), "Unused", IF(CONCATENATE(C957:D957)="", "Required", IF(ISBLANK(C957), "Missing Source ID", IF(INDEX(Sources!$B$19:$B$1002, MATCH(C957, Sources!$C$19:$C$1002, 0))="Unused", "Source does not exist", IF(ISBLANK(D957), "Missing Post ID", IF(INDEX(Posts!$B$25:$B$1008, MATCH(D957, Posts!$D$25:$D$1008, 0))="Unused", "Post does not exist", "Valid"))))))</f>
        <v>Unused</v>
      </c>
      <c r="C957" s="359"/>
      <c r="D957" s="360"/>
    </row>
    <row r="958" ht="15.75" customHeight="1">
      <c r="B958" s="356" t="str">
        <f t="array" ref="B958">IF(OR(NOT($X$3="Pre-Defined"), ROW(B958) - ROW($B$10) &gt;= General!$D$7), "Unused", IF(CONCATENATE(C958:D958)="", "Required", IF(ISBLANK(C958), "Missing Source ID", IF(INDEX(Sources!$B$19:$B$1002, MATCH(C958, Sources!$C$19:$C$1002, 0))="Unused", "Source does not exist", IF(ISBLANK(D958), "Missing Post ID", IF(INDEX(Posts!$B$25:$B$1008, MATCH(D958, Posts!$D$25:$D$1008, 0))="Unused", "Post does not exist", "Valid"))))))</f>
        <v>Unused</v>
      </c>
      <c r="C958" s="357"/>
      <c r="D958" s="358"/>
    </row>
    <row r="959" ht="15.75" customHeight="1">
      <c r="B959" s="356" t="str">
        <f t="array" ref="B959">IF(OR(NOT($X$3="Pre-Defined"), ROW(B959) - ROW($B$10) &gt;= General!$D$7), "Unused", IF(CONCATENATE(C959:D959)="", "Required", IF(ISBLANK(C959), "Missing Source ID", IF(INDEX(Sources!$B$19:$B$1002, MATCH(C959, Sources!$C$19:$C$1002, 0))="Unused", "Source does not exist", IF(ISBLANK(D959), "Missing Post ID", IF(INDEX(Posts!$B$25:$B$1008, MATCH(D959, Posts!$D$25:$D$1008, 0))="Unused", "Post does not exist", "Valid"))))))</f>
        <v>Unused</v>
      </c>
      <c r="C959" s="359"/>
      <c r="D959" s="360"/>
    </row>
    <row r="960" ht="15.75" customHeight="1">
      <c r="B960" s="356" t="str">
        <f t="array" ref="B960">IF(OR(NOT($X$3="Pre-Defined"), ROW(B960) - ROW($B$10) &gt;= General!$D$7), "Unused", IF(CONCATENATE(C960:D960)="", "Required", IF(ISBLANK(C960), "Missing Source ID", IF(INDEX(Sources!$B$19:$B$1002, MATCH(C960, Sources!$C$19:$C$1002, 0))="Unused", "Source does not exist", IF(ISBLANK(D960), "Missing Post ID", IF(INDEX(Posts!$B$25:$B$1008, MATCH(D960, Posts!$D$25:$D$1008, 0))="Unused", "Post does not exist", "Valid"))))))</f>
        <v>Unused</v>
      </c>
      <c r="C960" s="357"/>
      <c r="D960" s="358"/>
    </row>
    <row r="961" ht="15.75" customHeight="1">
      <c r="B961" s="356" t="str">
        <f t="array" ref="B961">IF(OR(NOT($X$3="Pre-Defined"), ROW(B961) - ROW($B$10) &gt;= General!$D$7), "Unused", IF(CONCATENATE(C961:D961)="", "Required", IF(ISBLANK(C961), "Missing Source ID", IF(INDEX(Sources!$B$19:$B$1002, MATCH(C961, Sources!$C$19:$C$1002, 0))="Unused", "Source does not exist", IF(ISBLANK(D961), "Missing Post ID", IF(INDEX(Posts!$B$25:$B$1008, MATCH(D961, Posts!$D$25:$D$1008, 0))="Unused", "Post does not exist", "Valid"))))))</f>
        <v>Unused</v>
      </c>
      <c r="C961" s="359"/>
      <c r="D961" s="360"/>
    </row>
    <row r="962" ht="15.75" customHeight="1">
      <c r="B962" s="356" t="str">
        <f t="array" ref="B962">IF(OR(NOT($X$3="Pre-Defined"), ROW(B962) - ROW($B$10) &gt;= General!$D$7), "Unused", IF(CONCATENATE(C962:D962)="", "Required", IF(ISBLANK(C962), "Missing Source ID", IF(INDEX(Sources!$B$19:$B$1002, MATCH(C962, Sources!$C$19:$C$1002, 0))="Unused", "Source does not exist", IF(ISBLANK(D962), "Missing Post ID", IF(INDEX(Posts!$B$25:$B$1008, MATCH(D962, Posts!$D$25:$D$1008, 0))="Unused", "Post does not exist", "Valid"))))))</f>
        <v>Unused</v>
      </c>
      <c r="C962" s="357"/>
      <c r="D962" s="358"/>
    </row>
    <row r="963" ht="15.75" customHeight="1">
      <c r="B963" s="356" t="str">
        <f t="array" ref="B963">IF(OR(NOT($X$3="Pre-Defined"), ROW(B963) - ROW($B$10) &gt;= General!$D$7), "Unused", IF(CONCATENATE(C963:D963)="", "Required", IF(ISBLANK(C963), "Missing Source ID", IF(INDEX(Sources!$B$19:$B$1002, MATCH(C963, Sources!$C$19:$C$1002, 0))="Unused", "Source does not exist", IF(ISBLANK(D963), "Missing Post ID", IF(INDEX(Posts!$B$25:$B$1008, MATCH(D963, Posts!$D$25:$D$1008, 0))="Unused", "Post does not exist", "Valid"))))))</f>
        <v>Unused</v>
      </c>
      <c r="C963" s="359"/>
      <c r="D963" s="360"/>
    </row>
    <row r="964" ht="15.75" customHeight="1">
      <c r="B964" s="356" t="str">
        <f t="array" ref="B964">IF(OR(NOT($X$3="Pre-Defined"), ROW(B964) - ROW($B$10) &gt;= General!$D$7), "Unused", IF(CONCATENATE(C964:D964)="", "Required", IF(ISBLANK(C964), "Missing Source ID", IF(INDEX(Sources!$B$19:$B$1002, MATCH(C964, Sources!$C$19:$C$1002, 0))="Unused", "Source does not exist", IF(ISBLANK(D964), "Missing Post ID", IF(INDEX(Posts!$B$25:$B$1008, MATCH(D964, Posts!$D$25:$D$1008, 0))="Unused", "Post does not exist", "Valid"))))))</f>
        <v>Unused</v>
      </c>
      <c r="C964" s="357"/>
      <c r="D964" s="358"/>
    </row>
    <row r="965" ht="15.75" customHeight="1">
      <c r="B965" s="356" t="str">
        <f t="array" ref="B965">IF(OR(NOT($X$3="Pre-Defined"), ROW(B965) - ROW($B$10) &gt;= General!$D$7), "Unused", IF(CONCATENATE(C965:D965)="", "Required", IF(ISBLANK(C965), "Missing Source ID", IF(INDEX(Sources!$B$19:$B$1002, MATCH(C965, Sources!$C$19:$C$1002, 0))="Unused", "Source does not exist", IF(ISBLANK(D965), "Missing Post ID", IF(INDEX(Posts!$B$25:$B$1008, MATCH(D965, Posts!$D$25:$D$1008, 0))="Unused", "Post does not exist", "Valid"))))))</f>
        <v>Unused</v>
      </c>
      <c r="C965" s="359"/>
      <c r="D965" s="360"/>
    </row>
    <row r="966" ht="15.75" customHeight="1">
      <c r="B966" s="356" t="str">
        <f t="array" ref="B966">IF(OR(NOT($X$3="Pre-Defined"), ROW(B966) - ROW($B$10) &gt;= General!$D$7), "Unused", IF(CONCATENATE(C966:D966)="", "Required", IF(ISBLANK(C966), "Missing Source ID", IF(INDEX(Sources!$B$19:$B$1002, MATCH(C966, Sources!$C$19:$C$1002, 0))="Unused", "Source does not exist", IF(ISBLANK(D966), "Missing Post ID", IF(INDEX(Posts!$B$25:$B$1008, MATCH(D966, Posts!$D$25:$D$1008, 0))="Unused", "Post does not exist", "Valid"))))))</f>
        <v>Unused</v>
      </c>
      <c r="C966" s="357"/>
      <c r="D966" s="358"/>
    </row>
    <row r="967" ht="15.75" customHeight="1">
      <c r="B967" s="356" t="str">
        <f t="array" ref="B967">IF(OR(NOT($X$3="Pre-Defined"), ROW(B967) - ROW($B$10) &gt;= General!$D$7), "Unused", IF(CONCATENATE(C967:D967)="", "Required", IF(ISBLANK(C967), "Missing Source ID", IF(INDEX(Sources!$B$19:$B$1002, MATCH(C967, Sources!$C$19:$C$1002, 0))="Unused", "Source does not exist", IF(ISBLANK(D967), "Missing Post ID", IF(INDEX(Posts!$B$25:$B$1008, MATCH(D967, Posts!$D$25:$D$1008, 0))="Unused", "Post does not exist", "Valid"))))))</f>
        <v>Unused</v>
      </c>
      <c r="C967" s="359"/>
      <c r="D967" s="360"/>
    </row>
    <row r="968" ht="15.75" customHeight="1">
      <c r="B968" s="356" t="str">
        <f t="array" ref="B968">IF(OR(NOT($X$3="Pre-Defined"), ROW(B968) - ROW($B$10) &gt;= General!$D$7), "Unused", IF(CONCATENATE(C968:D968)="", "Required", IF(ISBLANK(C968), "Missing Source ID", IF(INDEX(Sources!$B$19:$B$1002, MATCH(C968, Sources!$C$19:$C$1002, 0))="Unused", "Source does not exist", IF(ISBLANK(D968), "Missing Post ID", IF(INDEX(Posts!$B$25:$B$1008, MATCH(D968, Posts!$D$25:$D$1008, 0))="Unused", "Post does not exist", "Valid"))))))</f>
        <v>Unused</v>
      </c>
      <c r="C968" s="357"/>
      <c r="D968" s="358"/>
    </row>
    <row r="969" ht="15.75" customHeight="1">
      <c r="B969" s="356" t="str">
        <f t="array" ref="B969">IF(OR(NOT($X$3="Pre-Defined"), ROW(B969) - ROW($B$10) &gt;= General!$D$7), "Unused", IF(CONCATENATE(C969:D969)="", "Required", IF(ISBLANK(C969), "Missing Source ID", IF(INDEX(Sources!$B$19:$B$1002, MATCH(C969, Sources!$C$19:$C$1002, 0))="Unused", "Source does not exist", IF(ISBLANK(D969), "Missing Post ID", IF(INDEX(Posts!$B$25:$B$1008, MATCH(D969, Posts!$D$25:$D$1008, 0))="Unused", "Post does not exist", "Valid"))))))</f>
        <v>Unused</v>
      </c>
      <c r="C969" s="359"/>
      <c r="D969" s="360"/>
    </row>
    <row r="970" ht="15.75" customHeight="1">
      <c r="B970" s="356" t="str">
        <f t="array" ref="B970">IF(OR(NOT($X$3="Pre-Defined"), ROW(B970) - ROW($B$10) &gt;= General!$D$7), "Unused", IF(CONCATENATE(C970:D970)="", "Required", IF(ISBLANK(C970), "Missing Source ID", IF(INDEX(Sources!$B$19:$B$1002, MATCH(C970, Sources!$C$19:$C$1002, 0))="Unused", "Source does not exist", IF(ISBLANK(D970), "Missing Post ID", IF(INDEX(Posts!$B$25:$B$1008, MATCH(D970, Posts!$D$25:$D$1008, 0))="Unused", "Post does not exist", "Valid"))))))</f>
        <v>Unused</v>
      </c>
      <c r="C970" s="357"/>
      <c r="D970" s="358"/>
    </row>
    <row r="971" ht="15.75" customHeight="1">
      <c r="B971" s="356" t="str">
        <f t="array" ref="B971">IF(OR(NOT($X$3="Pre-Defined"), ROW(B971) - ROW($B$10) &gt;= General!$D$7), "Unused", IF(CONCATENATE(C971:D971)="", "Required", IF(ISBLANK(C971), "Missing Source ID", IF(INDEX(Sources!$B$19:$B$1002, MATCH(C971, Sources!$C$19:$C$1002, 0))="Unused", "Source does not exist", IF(ISBLANK(D971), "Missing Post ID", IF(INDEX(Posts!$B$25:$B$1008, MATCH(D971, Posts!$D$25:$D$1008, 0))="Unused", "Post does not exist", "Valid"))))))</f>
        <v>Unused</v>
      </c>
      <c r="C971" s="359"/>
      <c r="D971" s="360"/>
    </row>
    <row r="972" ht="15.75" customHeight="1">
      <c r="B972" s="356" t="str">
        <f t="array" ref="B972">IF(OR(NOT($X$3="Pre-Defined"), ROW(B972) - ROW($B$10) &gt;= General!$D$7), "Unused", IF(CONCATENATE(C972:D972)="", "Required", IF(ISBLANK(C972), "Missing Source ID", IF(INDEX(Sources!$B$19:$B$1002, MATCH(C972, Sources!$C$19:$C$1002, 0))="Unused", "Source does not exist", IF(ISBLANK(D972), "Missing Post ID", IF(INDEX(Posts!$B$25:$B$1008, MATCH(D972, Posts!$D$25:$D$1008, 0))="Unused", "Post does not exist", "Valid"))))))</f>
        <v>Unused</v>
      </c>
      <c r="C972" s="357"/>
      <c r="D972" s="358"/>
    </row>
    <row r="973" ht="15.75" customHeight="1">
      <c r="B973" s="356" t="str">
        <f t="array" ref="B973">IF(OR(NOT($X$3="Pre-Defined"), ROW(B973) - ROW($B$10) &gt;= General!$D$7), "Unused", IF(CONCATENATE(C973:D973)="", "Required", IF(ISBLANK(C973), "Missing Source ID", IF(INDEX(Sources!$B$19:$B$1002, MATCH(C973, Sources!$C$19:$C$1002, 0))="Unused", "Source does not exist", IF(ISBLANK(D973), "Missing Post ID", IF(INDEX(Posts!$B$25:$B$1008, MATCH(D973, Posts!$D$25:$D$1008, 0))="Unused", "Post does not exist", "Valid"))))))</f>
        <v>Unused</v>
      </c>
      <c r="C973" s="359"/>
      <c r="D973" s="360"/>
    </row>
    <row r="974" ht="15.75" customHeight="1">
      <c r="B974" s="356" t="str">
        <f t="array" ref="B974">IF(OR(NOT($X$3="Pre-Defined"), ROW(B974) - ROW($B$10) &gt;= General!$D$7), "Unused", IF(CONCATENATE(C974:D974)="", "Required", IF(ISBLANK(C974), "Missing Source ID", IF(INDEX(Sources!$B$19:$B$1002, MATCH(C974, Sources!$C$19:$C$1002, 0))="Unused", "Source does not exist", IF(ISBLANK(D974), "Missing Post ID", IF(INDEX(Posts!$B$25:$B$1008, MATCH(D974, Posts!$D$25:$D$1008, 0))="Unused", "Post does not exist", "Valid"))))))</f>
        <v>Unused</v>
      </c>
      <c r="C974" s="357"/>
      <c r="D974" s="358"/>
    </row>
    <row r="975" ht="15.75" customHeight="1">
      <c r="B975" s="356" t="str">
        <f t="array" ref="B975">IF(OR(NOT($X$3="Pre-Defined"), ROW(B975) - ROW($B$10) &gt;= General!$D$7), "Unused", IF(CONCATENATE(C975:D975)="", "Required", IF(ISBLANK(C975), "Missing Source ID", IF(INDEX(Sources!$B$19:$B$1002, MATCH(C975, Sources!$C$19:$C$1002, 0))="Unused", "Source does not exist", IF(ISBLANK(D975), "Missing Post ID", IF(INDEX(Posts!$B$25:$B$1008, MATCH(D975, Posts!$D$25:$D$1008, 0))="Unused", "Post does not exist", "Valid"))))))</f>
        <v>Unused</v>
      </c>
      <c r="C975" s="359"/>
      <c r="D975" s="360"/>
    </row>
    <row r="976" ht="15.75" customHeight="1">
      <c r="B976" s="356" t="str">
        <f t="array" ref="B976">IF(OR(NOT($X$3="Pre-Defined"), ROW(B976) - ROW($B$10) &gt;= General!$D$7), "Unused", IF(CONCATENATE(C976:D976)="", "Required", IF(ISBLANK(C976), "Missing Source ID", IF(INDEX(Sources!$B$19:$B$1002, MATCH(C976, Sources!$C$19:$C$1002, 0))="Unused", "Source does not exist", IF(ISBLANK(D976), "Missing Post ID", IF(INDEX(Posts!$B$25:$B$1008, MATCH(D976, Posts!$D$25:$D$1008, 0))="Unused", "Post does not exist", "Valid"))))))</f>
        <v>Unused</v>
      </c>
      <c r="C976" s="357"/>
      <c r="D976" s="358"/>
    </row>
    <row r="977" ht="15.75" customHeight="1">
      <c r="B977" s="356" t="str">
        <f t="array" ref="B977">IF(OR(NOT($X$3="Pre-Defined"), ROW(B977) - ROW($B$10) &gt;= General!$D$7), "Unused", IF(CONCATENATE(C977:D977)="", "Required", IF(ISBLANK(C977), "Missing Source ID", IF(INDEX(Sources!$B$19:$B$1002, MATCH(C977, Sources!$C$19:$C$1002, 0))="Unused", "Source does not exist", IF(ISBLANK(D977), "Missing Post ID", IF(INDEX(Posts!$B$25:$B$1008, MATCH(D977, Posts!$D$25:$D$1008, 0))="Unused", "Post does not exist", "Valid"))))))</f>
        <v>Unused</v>
      </c>
      <c r="C977" s="359"/>
      <c r="D977" s="360"/>
    </row>
    <row r="978" ht="15.75" customHeight="1">
      <c r="B978" s="356" t="str">
        <f t="array" ref="B978">IF(OR(NOT($X$3="Pre-Defined"), ROW(B978) - ROW($B$10) &gt;= General!$D$7), "Unused", IF(CONCATENATE(C978:D978)="", "Required", IF(ISBLANK(C978), "Missing Source ID", IF(INDEX(Sources!$B$19:$B$1002, MATCH(C978, Sources!$C$19:$C$1002, 0))="Unused", "Source does not exist", IF(ISBLANK(D978), "Missing Post ID", IF(INDEX(Posts!$B$25:$B$1008, MATCH(D978, Posts!$D$25:$D$1008, 0))="Unused", "Post does not exist", "Valid"))))))</f>
        <v>Unused</v>
      </c>
      <c r="C978" s="357"/>
      <c r="D978" s="358"/>
    </row>
    <row r="979" ht="15.75" customHeight="1">
      <c r="B979" s="356" t="str">
        <f t="array" ref="B979">IF(OR(NOT($X$3="Pre-Defined"), ROW(B979) - ROW($B$10) &gt;= General!$D$7), "Unused", IF(CONCATENATE(C979:D979)="", "Required", IF(ISBLANK(C979), "Missing Source ID", IF(INDEX(Sources!$B$19:$B$1002, MATCH(C979, Sources!$C$19:$C$1002, 0))="Unused", "Source does not exist", IF(ISBLANK(D979), "Missing Post ID", IF(INDEX(Posts!$B$25:$B$1008, MATCH(D979, Posts!$D$25:$D$1008, 0))="Unused", "Post does not exist", "Valid"))))))</f>
        <v>Unused</v>
      </c>
      <c r="C979" s="359"/>
      <c r="D979" s="360"/>
    </row>
    <row r="980" ht="15.75" customHeight="1">
      <c r="B980" s="356" t="str">
        <f t="array" ref="B980">IF(OR(NOT($X$3="Pre-Defined"), ROW(B980) - ROW($B$10) &gt;= General!$D$7), "Unused", IF(CONCATENATE(C980:D980)="", "Required", IF(ISBLANK(C980), "Missing Source ID", IF(INDEX(Sources!$B$19:$B$1002, MATCH(C980, Sources!$C$19:$C$1002, 0))="Unused", "Source does not exist", IF(ISBLANK(D980), "Missing Post ID", IF(INDEX(Posts!$B$25:$B$1008, MATCH(D980, Posts!$D$25:$D$1008, 0))="Unused", "Post does not exist", "Valid"))))))</f>
        <v>Unused</v>
      </c>
      <c r="C980" s="357"/>
      <c r="D980" s="358"/>
    </row>
    <row r="981" ht="15.75" customHeight="1">
      <c r="B981" s="356" t="str">
        <f t="array" ref="B981">IF(OR(NOT($X$3="Pre-Defined"), ROW(B981) - ROW($B$10) &gt;= General!$D$7), "Unused", IF(CONCATENATE(C981:D981)="", "Required", IF(ISBLANK(C981), "Missing Source ID", IF(INDEX(Sources!$B$19:$B$1002, MATCH(C981, Sources!$C$19:$C$1002, 0))="Unused", "Source does not exist", IF(ISBLANK(D981), "Missing Post ID", IF(INDEX(Posts!$B$25:$B$1008, MATCH(D981, Posts!$D$25:$D$1008, 0))="Unused", "Post does not exist", "Valid"))))))</f>
        <v>Unused</v>
      </c>
      <c r="C981" s="359"/>
      <c r="D981" s="360"/>
    </row>
    <row r="982" ht="15.75" customHeight="1">
      <c r="B982" s="356" t="str">
        <f t="array" ref="B982">IF(OR(NOT($X$3="Pre-Defined"), ROW(B982) - ROW($B$10) &gt;= General!$D$7), "Unused", IF(CONCATENATE(C982:D982)="", "Required", IF(ISBLANK(C982), "Missing Source ID", IF(INDEX(Sources!$B$19:$B$1002, MATCH(C982, Sources!$C$19:$C$1002, 0))="Unused", "Source does not exist", IF(ISBLANK(D982), "Missing Post ID", IF(INDEX(Posts!$B$25:$B$1008, MATCH(D982, Posts!$D$25:$D$1008, 0))="Unused", "Post does not exist", "Valid"))))))</f>
        <v>Unused</v>
      </c>
      <c r="C982" s="357"/>
      <c r="D982" s="358"/>
    </row>
    <row r="983" ht="15.75" customHeight="1">
      <c r="B983" s="356" t="str">
        <f t="array" ref="B983">IF(OR(NOT($X$3="Pre-Defined"), ROW(B983) - ROW($B$10) &gt;= General!$D$7), "Unused", IF(CONCATENATE(C983:D983)="", "Required", IF(ISBLANK(C983), "Missing Source ID", IF(INDEX(Sources!$B$19:$B$1002, MATCH(C983, Sources!$C$19:$C$1002, 0))="Unused", "Source does not exist", IF(ISBLANK(D983), "Missing Post ID", IF(INDEX(Posts!$B$25:$B$1008, MATCH(D983, Posts!$D$25:$D$1008, 0))="Unused", "Post does not exist", "Valid"))))))</f>
        <v>Unused</v>
      </c>
      <c r="C983" s="359"/>
      <c r="D983" s="360"/>
    </row>
    <row r="984" ht="15.75" customHeight="1">
      <c r="B984" s="356" t="str">
        <f t="array" ref="B984">IF(OR(NOT($X$3="Pre-Defined"), ROW(B984) - ROW($B$10) &gt;= General!$D$7), "Unused", IF(CONCATENATE(C984:D984)="", "Required", IF(ISBLANK(C984), "Missing Source ID", IF(INDEX(Sources!$B$19:$B$1002, MATCH(C984, Sources!$C$19:$C$1002, 0))="Unused", "Source does not exist", IF(ISBLANK(D984), "Missing Post ID", IF(INDEX(Posts!$B$25:$B$1008, MATCH(D984, Posts!$D$25:$D$1008, 0))="Unused", "Post does not exist", "Valid"))))))</f>
        <v>Unused</v>
      </c>
      <c r="C984" s="357"/>
      <c r="D984" s="358"/>
    </row>
    <row r="985" ht="15.75" customHeight="1">
      <c r="B985" s="356" t="str">
        <f t="array" ref="B985">IF(OR(NOT($X$3="Pre-Defined"), ROW(B985) - ROW($B$10) &gt;= General!$D$7), "Unused", IF(CONCATENATE(C985:D985)="", "Required", IF(ISBLANK(C985), "Missing Source ID", IF(INDEX(Sources!$B$19:$B$1002, MATCH(C985, Sources!$C$19:$C$1002, 0))="Unused", "Source does not exist", IF(ISBLANK(D985), "Missing Post ID", IF(INDEX(Posts!$B$25:$B$1008, MATCH(D985, Posts!$D$25:$D$1008, 0))="Unused", "Post does not exist", "Valid"))))))</f>
        <v>Unused</v>
      </c>
      <c r="C985" s="359"/>
      <c r="D985" s="360"/>
    </row>
    <row r="986" ht="15.75" customHeight="1">
      <c r="B986" s="356" t="str">
        <f t="array" ref="B986">IF(OR(NOT($X$3="Pre-Defined"), ROW(B986) - ROW($B$10) &gt;= General!$D$7), "Unused", IF(CONCATENATE(C986:D986)="", "Required", IF(ISBLANK(C986), "Missing Source ID", IF(INDEX(Sources!$B$19:$B$1002, MATCH(C986, Sources!$C$19:$C$1002, 0))="Unused", "Source does not exist", IF(ISBLANK(D986), "Missing Post ID", IF(INDEX(Posts!$B$25:$B$1008, MATCH(D986, Posts!$D$25:$D$1008, 0))="Unused", "Post does not exist", "Valid"))))))</f>
        <v>Unused</v>
      </c>
      <c r="C986" s="357"/>
      <c r="D986" s="358"/>
    </row>
    <row r="987" ht="15.75" customHeight="1">
      <c r="B987" s="356" t="str">
        <f t="array" ref="B987">IF(OR(NOT($X$3="Pre-Defined"), ROW(B987) - ROW($B$10) &gt;= General!$D$7), "Unused", IF(CONCATENATE(C987:D987)="", "Required", IF(ISBLANK(C987), "Missing Source ID", IF(INDEX(Sources!$B$19:$B$1002, MATCH(C987, Sources!$C$19:$C$1002, 0))="Unused", "Source does not exist", IF(ISBLANK(D987), "Missing Post ID", IF(INDEX(Posts!$B$25:$B$1008, MATCH(D987, Posts!$D$25:$D$1008, 0))="Unused", "Post does not exist", "Valid"))))))</f>
        <v>Unused</v>
      </c>
      <c r="C987" s="359"/>
      <c r="D987" s="360"/>
    </row>
    <row r="988" ht="15.75" customHeight="1">
      <c r="B988" s="356" t="str">
        <f t="array" ref="B988">IF(OR(NOT($X$3="Pre-Defined"), ROW(B988) - ROW($B$10) &gt;= General!$D$7), "Unused", IF(CONCATENATE(C988:D988)="", "Required", IF(ISBLANK(C988), "Missing Source ID", IF(INDEX(Sources!$B$19:$B$1002, MATCH(C988, Sources!$C$19:$C$1002, 0))="Unused", "Source does not exist", IF(ISBLANK(D988), "Missing Post ID", IF(INDEX(Posts!$B$25:$B$1008, MATCH(D988, Posts!$D$25:$D$1008, 0))="Unused", "Post does not exist", "Valid"))))))</f>
        <v>Unused</v>
      </c>
      <c r="C988" s="357"/>
      <c r="D988" s="358"/>
    </row>
    <row r="989" ht="15.75" customHeight="1">
      <c r="B989" s="356" t="str">
        <f t="array" ref="B989">IF(OR(NOT($X$3="Pre-Defined"), ROW(B989) - ROW($B$10) &gt;= General!$D$7), "Unused", IF(CONCATENATE(C989:D989)="", "Required", IF(ISBLANK(C989), "Missing Source ID", IF(INDEX(Sources!$B$19:$B$1002, MATCH(C989, Sources!$C$19:$C$1002, 0))="Unused", "Source does not exist", IF(ISBLANK(D989), "Missing Post ID", IF(INDEX(Posts!$B$25:$B$1008, MATCH(D989, Posts!$D$25:$D$1008, 0))="Unused", "Post does not exist", "Valid"))))))</f>
        <v>Unused</v>
      </c>
      <c r="C989" s="359"/>
      <c r="D989" s="360"/>
    </row>
    <row r="990" ht="15.75" customHeight="1">
      <c r="B990" s="356" t="str">
        <f t="array" ref="B990">IF(OR(NOT($X$3="Pre-Defined"), ROW(B990) - ROW($B$10) &gt;= General!$D$7), "Unused", IF(CONCATENATE(C990:D990)="", "Required", IF(ISBLANK(C990), "Missing Source ID", IF(INDEX(Sources!$B$19:$B$1002, MATCH(C990, Sources!$C$19:$C$1002, 0))="Unused", "Source does not exist", IF(ISBLANK(D990), "Missing Post ID", IF(INDEX(Posts!$B$25:$B$1008, MATCH(D990, Posts!$D$25:$D$1008, 0))="Unused", "Post does not exist", "Valid"))))))</f>
        <v>Unused</v>
      </c>
      <c r="C990" s="357"/>
      <c r="D990" s="358"/>
    </row>
    <row r="991" ht="15.75" customHeight="1">
      <c r="B991" s="356" t="str">
        <f t="array" ref="B991">IF(OR(NOT($X$3="Pre-Defined"), ROW(B991) - ROW($B$10) &gt;= General!$D$7), "Unused", IF(CONCATENATE(C991:D991)="", "Required", IF(ISBLANK(C991), "Missing Source ID", IF(INDEX(Sources!$B$19:$B$1002, MATCH(C991, Sources!$C$19:$C$1002, 0))="Unused", "Source does not exist", IF(ISBLANK(D991), "Missing Post ID", IF(INDEX(Posts!$B$25:$B$1008, MATCH(D991, Posts!$D$25:$D$1008, 0))="Unused", "Post does not exist", "Valid"))))))</f>
        <v>Unused</v>
      </c>
      <c r="C991" s="359"/>
      <c r="D991" s="360"/>
    </row>
    <row r="992" ht="15.75" customHeight="1">
      <c r="B992" s="356" t="str">
        <f t="array" ref="B992">IF(OR(NOT($X$3="Pre-Defined"), ROW(B992) - ROW($B$10) &gt;= General!$D$7), "Unused", IF(CONCATENATE(C992:D992)="", "Required", IF(ISBLANK(C992), "Missing Source ID", IF(INDEX(Sources!$B$19:$B$1002, MATCH(C992, Sources!$C$19:$C$1002, 0))="Unused", "Source does not exist", IF(ISBLANK(D992), "Missing Post ID", IF(INDEX(Posts!$B$25:$B$1008, MATCH(D992, Posts!$D$25:$D$1008, 0))="Unused", "Post does not exist", "Valid"))))))</f>
        <v>Unused</v>
      </c>
      <c r="C992" s="357"/>
      <c r="D992" s="358"/>
    </row>
    <row r="993" ht="15.75" customHeight="1">
      <c r="B993" s="356" t="str">
        <f t="array" ref="B993">IF(OR(NOT($X$3="Pre-Defined"), ROW(B993) - ROW($B$10) &gt;= General!$D$7), "Unused", IF(CONCATENATE(C993:D993)="", "Required", IF(ISBLANK(C993), "Missing Source ID", IF(INDEX(Sources!$B$19:$B$1002, MATCH(C993, Sources!$C$19:$C$1002, 0))="Unused", "Source does not exist", IF(ISBLANK(D993), "Missing Post ID", IF(INDEX(Posts!$B$25:$B$1008, MATCH(D993, Posts!$D$25:$D$1008, 0))="Unused", "Post does not exist", "Valid"))))))</f>
        <v>Unused</v>
      </c>
      <c r="C993" s="359"/>
      <c r="D993" s="360"/>
    </row>
    <row r="994" ht="15.75" customHeight="1">
      <c r="B994" s="356" t="str">
        <f t="array" ref="B994">IF(OR(NOT($X$3="Pre-Defined"), ROW(B994) - ROW($B$10) &gt;= General!$D$7), "Unused", IF(CONCATENATE(C994:D994)="", "Required", IF(ISBLANK(C994), "Missing Source ID", IF(INDEX(Sources!$B$19:$B$1002, MATCH(C994, Sources!$C$19:$C$1002, 0))="Unused", "Source does not exist", IF(ISBLANK(D994), "Missing Post ID", IF(INDEX(Posts!$B$25:$B$1008, MATCH(D994, Posts!$D$25:$D$1008, 0))="Unused", "Post does not exist", "Valid"))))))</f>
        <v>Unused</v>
      </c>
      <c r="C994" s="357"/>
      <c r="D994" s="358"/>
    </row>
    <row r="995" ht="15.75" customHeight="1">
      <c r="B995" s="356" t="str">
        <f t="array" ref="B995">IF(OR(NOT($X$3="Pre-Defined"), ROW(B995) - ROW($B$10) &gt;= General!$D$7), "Unused", IF(CONCATENATE(C995:D995)="", "Required", IF(ISBLANK(C995), "Missing Source ID", IF(INDEX(Sources!$B$19:$B$1002, MATCH(C995, Sources!$C$19:$C$1002, 0))="Unused", "Source does not exist", IF(ISBLANK(D995), "Missing Post ID", IF(INDEX(Posts!$B$25:$B$1008, MATCH(D995, Posts!$D$25:$D$1008, 0))="Unused", "Post does not exist", "Valid"))))))</f>
        <v>Unused</v>
      </c>
      <c r="C995" s="359"/>
      <c r="D995" s="360"/>
    </row>
    <row r="996" ht="15.75" customHeight="1">
      <c r="B996" s="356" t="str">
        <f t="array" ref="B996">IF(OR(NOT($X$3="Pre-Defined"), ROW(B996) - ROW($B$10) &gt;= General!$D$7), "Unused", IF(CONCATENATE(C996:D996)="", "Required", IF(ISBLANK(C996), "Missing Source ID", IF(INDEX(Sources!$B$19:$B$1002, MATCH(C996, Sources!$C$19:$C$1002, 0))="Unused", "Source does not exist", IF(ISBLANK(D996), "Missing Post ID", IF(INDEX(Posts!$B$25:$B$1008, MATCH(D996, Posts!$D$25:$D$1008, 0))="Unused", "Post does not exist", "Valid"))))))</f>
        <v>Unused</v>
      </c>
      <c r="C996" s="357"/>
      <c r="D996" s="358"/>
    </row>
    <row r="997" ht="15.75" customHeight="1">
      <c r="B997" s="356" t="str">
        <f t="array" ref="B997">IF(OR(NOT($X$3="Pre-Defined"), ROW(B997) - ROW($B$10) &gt;= General!$D$7), "Unused", IF(CONCATENATE(C997:D997)="", "Required", IF(ISBLANK(C997), "Missing Source ID", IF(INDEX(Sources!$B$19:$B$1002, MATCH(C997, Sources!$C$19:$C$1002, 0))="Unused", "Source does not exist", IF(ISBLANK(D997), "Missing Post ID", IF(INDEX(Posts!$B$25:$B$1008, MATCH(D997, Posts!$D$25:$D$1008, 0))="Unused", "Post does not exist", "Valid"))))))</f>
        <v>Unused</v>
      </c>
      <c r="C997" s="359"/>
      <c r="D997" s="360"/>
    </row>
    <row r="998" ht="15.75" customHeight="1">
      <c r="B998" s="356" t="str">
        <f t="array" ref="B998">IF(OR(NOT($X$3="Pre-Defined"), ROW(B998) - ROW($B$10) &gt;= General!$D$7), "Unused", IF(CONCATENATE(C998:D998)="", "Required", IF(ISBLANK(C998), "Missing Source ID", IF(INDEX(Sources!$B$19:$B$1002, MATCH(C998, Sources!$C$19:$C$1002, 0))="Unused", "Source does not exist", IF(ISBLANK(D998), "Missing Post ID", IF(INDEX(Posts!$B$25:$B$1008, MATCH(D998, Posts!$D$25:$D$1008, 0))="Unused", "Post does not exist", "Valid"))))))</f>
        <v>Unused</v>
      </c>
      <c r="C998" s="357"/>
      <c r="D998" s="358"/>
    </row>
    <row r="999" ht="15.75" customHeight="1">
      <c r="B999" s="356" t="str">
        <f t="array" ref="B999">IF(OR(NOT($X$3="Pre-Defined"), ROW(B999) - ROW($B$10) &gt;= General!$D$7), "Unused", IF(CONCATENATE(C999:D999)="", "Required", IF(ISBLANK(C999), "Missing Source ID", IF(INDEX(Sources!$B$19:$B$1002, MATCH(C999, Sources!$C$19:$C$1002, 0))="Unused", "Source does not exist", IF(ISBLANK(D999), "Missing Post ID", IF(INDEX(Posts!$B$25:$B$1008, MATCH(D999, Posts!$D$25:$D$1008, 0))="Unused", "Post does not exist", "Valid"))))))</f>
        <v>Unused</v>
      </c>
      <c r="C999" s="359"/>
      <c r="D999" s="360"/>
    </row>
    <row r="1000" ht="15.75" customHeight="1">
      <c r="B1000" s="356" t="str">
        <f t="array" ref="B1000">IF(OR(NOT($X$3="Pre-Defined"), ROW(B1000) - ROW($B$10) &gt;= General!$D$7), "Unused", IF(CONCATENATE(C1000:D1000)="", "Required", IF(ISBLANK(C1000), "Missing Source ID", IF(INDEX(Sources!$B$19:$B$1002, MATCH(C1000, Sources!$C$19:$C$1002, 0))="Unused", "Source does not exist", IF(ISBLANK(D1000), "Missing Post ID", IF(INDEX(Posts!$B$25:$B$1008, MATCH(D1000, Posts!$D$25:$D$1008, 0))="Unused", "Post does not exist", "Valid"))))))</f>
        <v>Unused</v>
      </c>
      <c r="C1000" s="357"/>
      <c r="D1000" s="358"/>
    </row>
    <row r="1001" ht="15.75" customHeight="1"/>
  </sheetData>
  <mergeCells count="18">
    <mergeCell ref="X2:AA2"/>
    <mergeCell ref="X3:AA3"/>
    <mergeCell ref="X4:AA4"/>
    <mergeCell ref="X5:AA5"/>
    <mergeCell ref="B4:C4"/>
    <mergeCell ref="D4:G4"/>
    <mergeCell ref="E6:J6"/>
    <mergeCell ref="B8:B9"/>
    <mergeCell ref="C8:C9"/>
    <mergeCell ref="D8:D9"/>
    <mergeCell ref="F8:H12"/>
    <mergeCell ref="B2:C2"/>
    <mergeCell ref="D2:G2"/>
    <mergeCell ref="I2:L2"/>
    <mergeCell ref="B3:C3"/>
    <mergeCell ref="D3:G3"/>
    <mergeCell ref="I3:J3"/>
    <mergeCell ref="K3:L3"/>
  </mergeCells>
  <conditionalFormatting sqref="B6 B8:B1000">
    <cfRule type="cellIs" dxfId="0" priority="1" operator="equal">
      <formula>"Valid"</formula>
    </cfRule>
  </conditionalFormatting>
  <conditionalFormatting sqref="B6 B8:B1000">
    <cfRule type="cellIs" dxfId="4" priority="2" operator="equal">
      <formula>"Unused"</formula>
    </cfRule>
  </conditionalFormatting>
  <conditionalFormatting sqref="B6 B8:B1000">
    <cfRule type="expression" dxfId="22" priority="3">
      <formula>NOT(OR(B6="Valid",B6="Unused"))</formula>
    </cfRule>
  </conditionalFormatting>
  <conditionalFormatting sqref="C6 C8:D9">
    <cfRule type="expression" dxfId="5" priority="4">
      <formula>NOT($X$3="Pre-Defined")</formula>
    </cfRule>
  </conditionalFormatting>
  <conditionalFormatting sqref="C10:D1000">
    <cfRule type="expression" dxfId="23" priority="5">
      <formula>AND(MOD(ROW(C10), 2)=1,  OR(NOT($X$3="Pre-Defined"), ROW(C10)-ROW($C$10)&gt;=$X$4))</formula>
    </cfRule>
  </conditionalFormatting>
  <conditionalFormatting sqref="C10:D1000">
    <cfRule type="expression" dxfId="6" priority="6">
      <formula>AND(MOD(ROW(C10), 2)=0,  OR(NOT($X$3="Pre-Defined"), ROW(C10)-ROW($C$10)&gt;=$X$4))</formula>
    </cfRule>
  </conditionalFormatting>
  <conditionalFormatting sqref="D6">
    <cfRule type="expression" dxfId="23" priority="7">
      <formula>NOT($X$3="Pre-Defined")</formula>
    </cfRule>
  </conditionalFormatting>
  <printOptions/>
  <pageMargins bottom="0.75" footer="0.0" header="0.0" left="0.7" right="0.7" top="0.75"/>
  <pageSetup orientation="landscape"/>
  <drawing r:id="rId1"/>
</worksheet>
</file>