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Koushik/PycharmProjects/ABS-EE/Analysis/"/>
    </mc:Choice>
  </mc:AlternateContent>
  <bookViews>
    <workbookView xWindow="1260" yWindow="1180" windowWidth="24340" windowHeight="14820" tabRatio="500"/>
  </bookViews>
  <sheets>
    <sheet name="Auto Loans" sheetId="1" r:id="rId1"/>
  </sheets>
  <definedNames>
    <definedName name="_xlnm._FilterDatabase" localSheetId="0" hidden="1">'Auto Loans'!$A$3:$C$71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7" i="1" l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67" i="1"/>
  <c r="J54" i="1"/>
  <c r="J53" i="1"/>
  <c r="J52" i="1"/>
  <c r="J51" i="1"/>
  <c r="J50" i="1"/>
  <c r="J67" i="1"/>
  <c r="J66" i="1"/>
  <c r="J27" i="1"/>
  <c r="J65" i="1"/>
  <c r="J57" i="1"/>
  <c r="J48" i="1"/>
  <c r="J63" i="1"/>
  <c r="J33" i="1"/>
  <c r="J26" i="1"/>
  <c r="J32" i="1"/>
  <c r="J31" i="1"/>
  <c r="J35" i="1"/>
  <c r="J47" i="1"/>
  <c r="J62" i="1"/>
  <c r="J46" i="1"/>
  <c r="J55" i="1"/>
  <c r="J30" i="1"/>
  <c r="J61" i="1"/>
  <c r="J29" i="1"/>
  <c r="J45" i="1"/>
  <c r="J28" i="1"/>
  <c r="J44" i="1"/>
  <c r="J43" i="1"/>
  <c r="J60" i="1"/>
  <c r="J42" i="1"/>
  <c r="J59" i="1"/>
  <c r="J41" i="1"/>
  <c r="J39" i="1"/>
  <c r="J38" i="1"/>
  <c r="J25" i="1"/>
  <c r="J58" i="1"/>
  <c r="J24" i="1"/>
  <c r="J23" i="1"/>
  <c r="J34" i="1"/>
  <c r="D57" i="1"/>
  <c r="D56" i="1"/>
  <c r="D36" i="1"/>
  <c r="D55" i="1"/>
  <c r="D54" i="1"/>
  <c r="D53" i="1"/>
  <c r="D71" i="1"/>
  <c r="D70" i="1"/>
  <c r="D22" i="1"/>
  <c r="D16" i="1"/>
  <c r="D69" i="1"/>
  <c r="D15" i="1"/>
  <c r="D62" i="1"/>
  <c r="D52" i="1"/>
  <c r="D14" i="1"/>
  <c r="D68" i="1"/>
  <c r="D35" i="1"/>
  <c r="D34" i="1"/>
  <c r="D33" i="1"/>
  <c r="D21" i="1"/>
  <c r="D13" i="1"/>
  <c r="D20" i="1"/>
  <c r="D61" i="1"/>
  <c r="D28" i="1"/>
  <c r="D12" i="1"/>
  <c r="D27" i="1"/>
  <c r="D11" i="1"/>
  <c r="D30" i="1"/>
  <c r="D51" i="1"/>
  <c r="D10" i="1"/>
  <c r="D67" i="1"/>
  <c r="D50" i="1"/>
  <c r="D60" i="1"/>
  <c r="D49" i="1"/>
  <c r="D32" i="1"/>
  <c r="D9" i="1"/>
  <c r="D8" i="1"/>
  <c r="D66" i="1"/>
  <c r="D26" i="1"/>
  <c r="D48" i="1"/>
  <c r="D7" i="1"/>
  <c r="D47" i="1"/>
  <c r="D59" i="1"/>
  <c r="D46" i="1"/>
  <c r="D25" i="1"/>
  <c r="D45" i="1"/>
  <c r="D65" i="1"/>
  <c r="D44" i="1"/>
  <c r="D64" i="1"/>
  <c r="D43" i="1"/>
  <c r="D31" i="1"/>
  <c r="D58" i="1"/>
  <c r="D42" i="1"/>
  <c r="D24" i="1"/>
  <c r="D23" i="1"/>
  <c r="D41" i="1"/>
  <c r="D40" i="1"/>
  <c r="D39" i="1"/>
  <c r="D19" i="1"/>
  <c r="D38" i="1"/>
  <c r="D63" i="1"/>
  <c r="D18" i="1"/>
  <c r="D37" i="1"/>
  <c r="D17" i="1"/>
  <c r="D6" i="1"/>
  <c r="D5" i="1"/>
  <c r="D4" i="1"/>
  <c r="D29" i="1"/>
</calcChain>
</file>

<file path=xl/sharedStrings.xml><?xml version="1.0" encoding="utf-8"?>
<sst xmlns="http://schemas.openxmlformats.org/spreadsheetml/2006/main" count="306" uniqueCount="128">
  <si>
    <t>actualInterestCollectedAmount</t>
  </si>
  <si>
    <t>actualOtherCollectedAmount</t>
  </si>
  <si>
    <t>actualPrincipalCollectedAmount</t>
  </si>
  <si>
    <t>assetAddedIndicator</t>
  </si>
  <si>
    <t>assetNumber</t>
  </si>
  <si>
    <t>assetSubjectDemandIndicator</t>
  </si>
  <si>
    <t>assetTypeNumber</t>
  </si>
  <si>
    <t>Sponsor Assigned</t>
  </si>
  <si>
    <t>chargedoffPrincipalAmount</t>
  </si>
  <si>
    <t>coObligorIndicator</t>
  </si>
  <si>
    <t>currentDelinquencyStatus</t>
  </si>
  <si>
    <t>gracePeriodNumber</t>
  </si>
  <si>
    <t>interestCalculationTypeCode</t>
  </si>
  <si>
    <t>interestPaidThroughDate</t>
  </si>
  <si>
    <t>loanMaturityDate</t>
  </si>
  <si>
    <t>modificationTypeCode</t>
  </si>
  <si>
    <t>nextInterestRatePercentage</t>
  </si>
  <si>
    <t>nextReportingPeriodPaymentAmountDue</t>
  </si>
  <si>
    <t>obligorCreditScore</t>
  </si>
  <si>
    <t>obligorCreditScoreType</t>
  </si>
  <si>
    <t>Consumer Bureau</t>
  </si>
  <si>
    <t>obligorEmploymentVerificationCode</t>
  </si>
  <si>
    <t>obligorGeographicLocation</t>
  </si>
  <si>
    <t>TN</t>
  </si>
  <si>
    <t>obligorIncomeVerificationLevelCode</t>
  </si>
  <si>
    <t>originalFirstPaymentDate</t>
  </si>
  <si>
    <t>originalInterestOnlyTermNumber</t>
  </si>
  <si>
    <t>originalInterestRatePercentage</t>
  </si>
  <si>
    <t>originalInterestRateTypeCode</t>
  </si>
  <si>
    <t>originalLoanAmount</t>
  </si>
  <si>
    <t>originalLoanTerm</t>
  </si>
  <si>
    <t>originationDate</t>
  </si>
  <si>
    <t>originatorName</t>
  </si>
  <si>
    <t>Ally Bank</t>
  </si>
  <si>
    <t>otherAssessedUncollectedServicerFeeAmount</t>
  </si>
  <si>
    <t>otherPrincipalAdjustmentAmount</t>
  </si>
  <si>
    <t>otherServicerFeeRetainedByServicer</t>
  </si>
  <si>
    <t>paymentExtendedNumber</t>
  </si>
  <si>
    <t>paymentToIncomePercentage</t>
  </si>
  <si>
    <t>paymentTypeCode</t>
  </si>
  <si>
    <t>primaryLoanServicerName</t>
  </si>
  <si>
    <t>Ally Financial</t>
  </si>
  <si>
    <t>recoveredAmount</t>
  </si>
  <si>
    <t>remainingTermToMaturityNumber</t>
  </si>
  <si>
    <t>reportDate</t>
  </si>
  <si>
    <t>reportingPeriodActualEndBalanceAmount</t>
  </si>
  <si>
    <t>reportingPeriodBeginningDate</t>
  </si>
  <si>
    <t>reportingPeriodBeginningLoanBalanceAmount</t>
  </si>
  <si>
    <t>reportingPeriodEndingDate</t>
  </si>
  <si>
    <t>reportingPeriodInterestRatePercentage</t>
  </si>
  <si>
    <t>reportingPeriodModificationIndicator</t>
  </si>
  <si>
    <t>reportingPeriodScheduledPaymentAmount</t>
  </si>
  <si>
    <t>repossessedIndicator</t>
  </si>
  <si>
    <t>repossessedProceedsAmount</t>
  </si>
  <si>
    <t>scheduledInterestAmount</t>
  </si>
  <si>
    <t>scheduledPrincipalAmount</t>
  </si>
  <si>
    <t>securitizationKey</t>
  </si>
  <si>
    <t>Ally Auto Receivables Trust 2017-1</t>
  </si>
  <si>
    <t>servicerAdvancedAmount</t>
  </si>
  <si>
    <t>servicingAdvanceMethodCode</t>
  </si>
  <si>
    <t>servicingFeePercentage</t>
  </si>
  <si>
    <t>servicingFlatFeeAmount</t>
  </si>
  <si>
    <t>subvented</t>
  </si>
  <si>
    <t>totalActualAmountPaid</t>
  </si>
  <si>
    <t>underwritingIndicator</t>
  </si>
  <si>
    <t>vehicleManufacturerName</t>
  </si>
  <si>
    <t>JEEP</t>
  </si>
  <si>
    <t>vehicleModelName</t>
  </si>
  <si>
    <t>COMPASS</t>
  </si>
  <si>
    <t>vehicleModelYear</t>
  </si>
  <si>
    <t>vehicleNewUsedCode</t>
  </si>
  <si>
    <t>vehicleTypeCode</t>
  </si>
  <si>
    <t>vehicleValueAmount</t>
  </si>
  <si>
    <t>vehicleValueSourceCode</t>
  </si>
  <si>
    <t>zeroBalanceCode</t>
  </si>
  <si>
    <t>zeroBalanceEffectiveDate</t>
  </si>
  <si>
    <t>Auto Loan Fields</t>
  </si>
  <si>
    <t>integer</t>
  </si>
  <si>
    <t>date</t>
  </si>
  <si>
    <t>string</t>
  </si>
  <si>
    <t>boolean</t>
  </si>
  <si>
    <t>date-format</t>
  </si>
  <si>
    <t>amount</t>
  </si>
  <si>
    <t>type</t>
  </si>
  <si>
    <t>example</t>
  </si>
  <si>
    <t>formatted</t>
  </si>
  <si>
    <t>rate</t>
  </si>
  <si>
    <t>loan field</t>
  </si>
  <si>
    <t>lease field</t>
  </si>
  <si>
    <t>acquisitionCost</t>
  </si>
  <si>
    <t>baseResidualSourceCode</t>
  </si>
  <si>
    <t>baseResidualValue</t>
  </si>
  <si>
    <t>chargedOffAmount</t>
  </si>
  <si>
    <t>coLesseePresentIndicator</t>
  </si>
  <si>
    <t>contractResidualValue</t>
  </si>
  <si>
    <t>excessFeeAmount</t>
  </si>
  <si>
    <t>gracePeriod</t>
  </si>
  <si>
    <t>leaseExtended</t>
  </si>
  <si>
    <t>lesseeCreditScore</t>
  </si>
  <si>
    <t>lesseeCreditScoreType</t>
  </si>
  <si>
    <t>lesseeEmploymentVerificationCode</t>
  </si>
  <si>
    <t>lesseeGeographicLocation</t>
  </si>
  <si>
    <t>lesseeIncomeVerificationLevelCode</t>
  </si>
  <si>
    <t>liquidationProceedsAmount</t>
  </si>
  <si>
    <t>originalLeaseTermNumber</t>
  </si>
  <si>
    <t>otherLeaseLevelServicingFeesRetainedAmount</t>
  </si>
  <si>
    <t>paidThroughDate</t>
  </si>
  <si>
    <t>primaryLeaseServicerName</t>
  </si>
  <si>
    <t>remainingTermNumber</t>
  </si>
  <si>
    <t>reportingPeriodBeginDate</t>
  </si>
  <si>
    <t>reportingPeriodEndActualSecuritizationAmount</t>
  </si>
  <si>
    <t>reportingPeriodEndDate</t>
  </si>
  <si>
    <t>reportingPeriodEndingActualBalanceAmount</t>
  </si>
  <si>
    <t>reportingPeriodSecuritizationValueAmount</t>
  </si>
  <si>
    <t>repurchaseAmount</t>
  </si>
  <si>
    <t>scheduledTerminationDate</t>
  </si>
  <si>
    <t>securitizationDiscountRate</t>
  </si>
  <si>
    <t>shelf</t>
  </si>
  <si>
    <t>terminationIndicator</t>
  </si>
  <si>
    <t>Ford Credit</t>
  </si>
  <si>
    <t>PA</t>
  </si>
  <si>
    <t>Ford Credit Auto Lease Trust 2017-A</t>
  </si>
  <si>
    <t>Ford Credit Auto Lease Trust</t>
  </si>
  <si>
    <t>['1', '2', '98']</t>
  </si>
  <si>
    <t>LINC</t>
  </si>
  <si>
    <t>MKZ</t>
  </si>
  <si>
    <t>loan field analog</t>
  </si>
  <si>
    <t>decimal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</si>
</sst>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9"/>
      <color theme="1"/>
      <name val="ArialMT"/>
      <family val="2"/>
    </font>
    <font>
      <b/>
      <sz val="9"/>
      <color theme="1"/>
      <name val="ArialMT"/>
      <family val="2"/>
    </font>
    <font>
      <b/>
      <sz val="12"/>
      <color theme="1"/>
      <name val="ArialMT"/>
    </font>
    <font>
      <u/>
      <sz val="9"/>
      <color theme="10"/>
      <name val="ArialMT"/>
      <family val="2"/>
    </font>
    <font>
      <u/>
      <sz val="9"/>
      <color theme="11"/>
      <name val="ArialMT"/>
      <family val="2"/>
    </font>
    <font>
      <sz val="9"/>
      <color rgb="FFFF0000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5" fontId="0" fillId="0" borderId="0" xfId="0" applyNumberFormat="1"/>
    <xf numFmtId="0" fontId="1" fillId="0" borderId="0" xfId="0" applyFont="1"/>
    <xf numFmtId="0" fontId="5" fillId="0" borderId="0" xfId="0" applyFont="1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topLeftCell="B33" zoomScale="150" zoomScaleNormal="150" zoomScalePageLayoutView="150" workbookViewId="0">
      <selection activeCell="H44" sqref="H44"/>
    </sheetView>
  </sheetViews>
  <sheetFormatPr baseColWidth="10" defaultRowHeight="12" x14ac:dyDescent="0.15"/>
  <cols>
    <col min="1" max="1" width="38.59765625" bestFit="1" customWidth="1"/>
    <col min="8" max="8" width="40.3984375" bestFit="1" customWidth="1"/>
    <col min="11" max="11" width="16.3984375" customWidth="1"/>
  </cols>
  <sheetData>
    <row r="1" spans="1:13" ht="16" x14ac:dyDescent="0.2">
      <c r="A1" s="1" t="s">
        <v>76</v>
      </c>
    </row>
    <row r="3" spans="1:13" x14ac:dyDescent="0.15">
      <c r="A3" s="3" t="s">
        <v>87</v>
      </c>
      <c r="B3" s="3" t="s">
        <v>84</v>
      </c>
      <c r="C3" s="3" t="s">
        <v>83</v>
      </c>
      <c r="D3" s="3" t="s">
        <v>85</v>
      </c>
      <c r="H3" s="3" t="s">
        <v>88</v>
      </c>
      <c r="I3" s="3" t="s">
        <v>84</v>
      </c>
      <c r="J3" s="3" t="s">
        <v>83</v>
      </c>
      <c r="K3" s="3" t="s">
        <v>126</v>
      </c>
      <c r="L3" s="3" t="s">
        <v>85</v>
      </c>
      <c r="M3" s="3" t="s">
        <v>85</v>
      </c>
    </row>
    <row r="4" spans="1:13" x14ac:dyDescent="0.15">
      <c r="A4" t="s">
        <v>0</v>
      </c>
      <c r="B4">
        <v>16.87</v>
      </c>
      <c r="C4" t="s">
        <v>82</v>
      </c>
      <c r="D4" t="str">
        <f t="shared" ref="D4:D35" si="0">"'"&amp;A4&amp;"',"</f>
        <v>'actualInterestCollectedAmount',</v>
      </c>
      <c r="H4" t="s">
        <v>89</v>
      </c>
      <c r="I4">
        <v>34444.400000000001</v>
      </c>
      <c r="J4" t="s">
        <v>127</v>
      </c>
      <c r="L4" t="str">
        <f>"'"&amp;H4&amp;"':"</f>
        <v>'acquisitionCost':</v>
      </c>
      <c r="M4" t="str">
        <f t="shared" ref="M4:M66" si="1">IF(ISBLANK(K4),"","'"&amp;K4&amp;"',")</f>
        <v/>
      </c>
    </row>
    <row r="5" spans="1:13" x14ac:dyDescent="0.15">
      <c r="A5" t="s">
        <v>1</v>
      </c>
      <c r="B5">
        <v>0</v>
      </c>
      <c r="C5" t="s">
        <v>82</v>
      </c>
      <c r="D5" t="str">
        <f t="shared" si="0"/>
        <v>'actualOtherCollectedAmount',</v>
      </c>
      <c r="H5" t="s">
        <v>1</v>
      </c>
      <c r="I5">
        <v>0</v>
      </c>
      <c r="J5" t="s">
        <v>127</v>
      </c>
      <c r="K5" t="s">
        <v>1</v>
      </c>
      <c r="L5" t="str">
        <f t="shared" ref="L5:L67" si="2">"'"&amp;H5&amp;"':"</f>
        <v>'actualOtherCollectedAmount':</v>
      </c>
      <c r="M5" t="str">
        <f t="shared" si="1"/>
        <v>'actualOtherCollectedAmount',</v>
      </c>
    </row>
    <row r="6" spans="1:13" x14ac:dyDescent="0.15">
      <c r="A6" t="s">
        <v>2</v>
      </c>
      <c r="B6">
        <v>277.73</v>
      </c>
      <c r="C6" t="s">
        <v>82</v>
      </c>
      <c r="D6" t="str">
        <f t="shared" si="0"/>
        <v>'actualPrincipalCollectedAmount',</v>
      </c>
      <c r="H6" t="s">
        <v>91</v>
      </c>
      <c r="I6">
        <v>19517</v>
      </c>
      <c r="J6" t="s">
        <v>127</v>
      </c>
      <c r="L6" t="str">
        <f t="shared" si="2"/>
        <v>'baseResidualValue':</v>
      </c>
      <c r="M6" t="str">
        <f t="shared" si="1"/>
        <v/>
      </c>
    </row>
    <row r="7" spans="1:13" x14ac:dyDescent="0.15">
      <c r="A7" t="s">
        <v>29</v>
      </c>
      <c r="B7">
        <v>18804.560000000001</v>
      </c>
      <c r="C7" t="s">
        <v>82</v>
      </c>
      <c r="D7" t="str">
        <f t="shared" si="0"/>
        <v>'originalLoanAmount',</v>
      </c>
      <c r="H7" t="s">
        <v>92</v>
      </c>
      <c r="J7" t="s">
        <v>127</v>
      </c>
      <c r="K7" s="4" t="s">
        <v>8</v>
      </c>
      <c r="L7" t="str">
        <f t="shared" si="2"/>
        <v>'chargedOffAmount':</v>
      </c>
      <c r="M7" t="str">
        <f t="shared" si="1"/>
        <v>'chargedoffPrincipalAmount',</v>
      </c>
    </row>
    <row r="8" spans="1:13" x14ac:dyDescent="0.15">
      <c r="A8" t="s">
        <v>34</v>
      </c>
      <c r="B8">
        <v>154.61000000000001</v>
      </c>
      <c r="C8" t="s">
        <v>82</v>
      </c>
      <c r="D8" t="str">
        <f t="shared" si="0"/>
        <v>'otherAssessedUncollectedServicerFeeAmount',</v>
      </c>
      <c r="H8" t="s">
        <v>94</v>
      </c>
      <c r="I8">
        <v>23962.5</v>
      </c>
      <c r="J8" t="s">
        <v>127</v>
      </c>
      <c r="L8" t="str">
        <f t="shared" si="2"/>
        <v>'contractResidualValue':</v>
      </c>
      <c r="M8" t="str">
        <f t="shared" si="1"/>
        <v/>
      </c>
    </row>
    <row r="9" spans="1:13" x14ac:dyDescent="0.15">
      <c r="A9" t="s">
        <v>35</v>
      </c>
      <c r="B9">
        <v>0</v>
      </c>
      <c r="C9" t="s">
        <v>82</v>
      </c>
      <c r="D9" t="str">
        <f t="shared" si="0"/>
        <v>'otherPrincipalAdjustmentAmount',</v>
      </c>
      <c r="H9" t="s">
        <v>95</v>
      </c>
      <c r="J9" t="s">
        <v>127</v>
      </c>
      <c r="L9" t="str">
        <f t="shared" si="2"/>
        <v>'excessFeeAmount':</v>
      </c>
      <c r="M9" t="str">
        <f t="shared" si="1"/>
        <v/>
      </c>
    </row>
    <row r="10" spans="1:13" x14ac:dyDescent="0.15">
      <c r="A10" t="s">
        <v>42</v>
      </c>
      <c r="C10" t="s">
        <v>82</v>
      </c>
      <c r="D10" t="str">
        <f t="shared" si="0"/>
        <v>'recoveredAmount',</v>
      </c>
      <c r="H10" t="s">
        <v>103</v>
      </c>
      <c r="J10" t="s">
        <v>127</v>
      </c>
      <c r="K10" s="4" t="s">
        <v>53</v>
      </c>
      <c r="L10" t="str">
        <f t="shared" si="2"/>
        <v>'liquidationProceedsAmount':</v>
      </c>
      <c r="M10" t="str">
        <f t="shared" si="1"/>
        <v>'repossessedProceedsAmount',</v>
      </c>
    </row>
    <row r="11" spans="1:13" x14ac:dyDescent="0.15">
      <c r="A11" t="s">
        <v>45</v>
      </c>
      <c r="B11">
        <v>5896.02</v>
      </c>
      <c r="C11" t="s">
        <v>82</v>
      </c>
      <c r="D11" t="str">
        <f t="shared" si="0"/>
        <v>'reportingPeriodActualEndBalanceAmount',</v>
      </c>
      <c r="H11" t="s">
        <v>17</v>
      </c>
      <c r="I11">
        <v>356.91</v>
      </c>
      <c r="J11" t="s">
        <v>127</v>
      </c>
      <c r="K11" t="s">
        <v>17</v>
      </c>
      <c r="L11" t="str">
        <f t="shared" si="2"/>
        <v>'nextReportingPeriodPaymentAmountDue':</v>
      </c>
      <c r="M11" t="str">
        <f t="shared" si="1"/>
        <v>'nextReportingPeriodPaymentAmountDue',</v>
      </c>
    </row>
    <row r="12" spans="1:13" x14ac:dyDescent="0.15">
      <c r="A12" t="s">
        <v>47</v>
      </c>
      <c r="B12">
        <v>6173.75</v>
      </c>
      <c r="C12" t="s">
        <v>82</v>
      </c>
      <c r="D12" t="str">
        <f t="shared" si="0"/>
        <v>'reportingPeriodBeginningLoanBalanceAmount',</v>
      </c>
      <c r="H12" t="s">
        <v>34</v>
      </c>
      <c r="I12">
        <v>0</v>
      </c>
      <c r="J12" t="s">
        <v>127</v>
      </c>
      <c r="K12" t="s">
        <v>34</v>
      </c>
      <c r="L12" t="str">
        <f t="shared" si="2"/>
        <v>'otherAssessedUncollectedServicerFeeAmount':</v>
      </c>
      <c r="M12" t="str">
        <f t="shared" si="1"/>
        <v>'otherAssessedUncollectedServicerFeeAmount',</v>
      </c>
    </row>
    <row r="13" spans="1:13" x14ac:dyDescent="0.15">
      <c r="A13" t="s">
        <v>51</v>
      </c>
      <c r="B13">
        <v>294.60000000000002</v>
      </c>
      <c r="C13" t="s">
        <v>82</v>
      </c>
      <c r="D13" t="str">
        <f t="shared" si="0"/>
        <v>'reportingPeriodScheduledPaymentAmount',</v>
      </c>
      <c r="H13" t="s">
        <v>105</v>
      </c>
      <c r="J13" t="s">
        <v>127</v>
      </c>
      <c r="L13" t="str">
        <f t="shared" si="2"/>
        <v>'otherLeaseLevelServicingFeesRetainedAmount':</v>
      </c>
      <c r="M13" t="str">
        <f t="shared" si="1"/>
        <v/>
      </c>
    </row>
    <row r="14" spans="1:13" x14ac:dyDescent="0.15">
      <c r="A14" t="s">
        <v>58</v>
      </c>
      <c r="B14">
        <v>0</v>
      </c>
      <c r="C14" t="s">
        <v>82</v>
      </c>
      <c r="D14" t="str">
        <f t="shared" si="0"/>
        <v>'servicerAdvancedAmount',</v>
      </c>
      <c r="H14" t="s">
        <v>110</v>
      </c>
      <c r="I14">
        <v>22801.63</v>
      </c>
      <c r="J14" t="s">
        <v>127</v>
      </c>
      <c r="L14" t="str">
        <f t="shared" si="2"/>
        <v>'reportingPeriodEndActualSecuritizationAmount':</v>
      </c>
      <c r="M14" t="str">
        <f t="shared" si="1"/>
        <v/>
      </c>
    </row>
    <row r="15" spans="1:13" x14ac:dyDescent="0.15">
      <c r="A15" t="s">
        <v>61</v>
      </c>
      <c r="C15" t="s">
        <v>82</v>
      </c>
      <c r="D15" t="str">
        <f t="shared" si="0"/>
        <v>'servicingFlatFeeAmount',</v>
      </c>
      <c r="H15" t="s">
        <v>112</v>
      </c>
      <c r="I15">
        <v>30029.97</v>
      </c>
      <c r="J15" t="s">
        <v>127</v>
      </c>
      <c r="K15" s="4" t="s">
        <v>45</v>
      </c>
      <c r="L15" t="str">
        <f t="shared" si="2"/>
        <v>'reportingPeriodEndingActualBalanceAmount':</v>
      </c>
      <c r="M15" t="str">
        <f t="shared" si="1"/>
        <v>'reportingPeriodActualEndBalanceAmount',</v>
      </c>
    </row>
    <row r="16" spans="1:13" x14ac:dyDescent="0.15">
      <c r="A16" t="s">
        <v>63</v>
      </c>
      <c r="B16">
        <v>294.60000000000002</v>
      </c>
      <c r="C16" t="s">
        <v>82</v>
      </c>
      <c r="D16" t="str">
        <f t="shared" si="0"/>
        <v>'totalActualAmountPaid',</v>
      </c>
      <c r="H16" t="s">
        <v>51</v>
      </c>
      <c r="I16">
        <v>327.44</v>
      </c>
      <c r="J16" t="s">
        <v>127</v>
      </c>
      <c r="K16" t="s">
        <v>51</v>
      </c>
      <c r="L16" t="str">
        <f t="shared" si="2"/>
        <v>'reportingPeriodScheduledPaymentAmount':</v>
      </c>
      <c r="M16" t="str">
        <f t="shared" si="1"/>
        <v>'reportingPeriodScheduledPaymentAmount',</v>
      </c>
    </row>
    <row r="17" spans="1:13" x14ac:dyDescent="0.15">
      <c r="A17" t="s">
        <v>3</v>
      </c>
      <c r="B17" t="b">
        <v>0</v>
      </c>
      <c r="C17" t="s">
        <v>80</v>
      </c>
      <c r="D17" t="str">
        <f t="shared" si="0"/>
        <v>'assetAddedIndicator',</v>
      </c>
      <c r="H17" t="s">
        <v>113</v>
      </c>
      <c r="I17">
        <v>22991.119999999999</v>
      </c>
      <c r="J17" t="s">
        <v>127</v>
      </c>
      <c r="L17" t="str">
        <f t="shared" si="2"/>
        <v>'reportingPeriodSecuritizationValueAmount':</v>
      </c>
      <c r="M17" t="str">
        <f t="shared" si="1"/>
        <v/>
      </c>
    </row>
    <row r="18" spans="1:13" x14ac:dyDescent="0.15">
      <c r="A18" t="s">
        <v>5</v>
      </c>
      <c r="B18" t="b">
        <v>0</v>
      </c>
      <c r="C18" t="s">
        <v>80</v>
      </c>
      <c r="D18" t="str">
        <f t="shared" si="0"/>
        <v>'assetSubjectDemandIndicator',</v>
      </c>
      <c r="H18" t="s">
        <v>114</v>
      </c>
      <c r="J18" t="s">
        <v>127</v>
      </c>
      <c r="L18" t="str">
        <f t="shared" si="2"/>
        <v>'repurchaseAmount':</v>
      </c>
      <c r="M18" t="str">
        <f t="shared" si="1"/>
        <v/>
      </c>
    </row>
    <row r="19" spans="1:13" x14ac:dyDescent="0.15">
      <c r="A19" t="s">
        <v>9</v>
      </c>
      <c r="B19" t="b">
        <v>0</v>
      </c>
      <c r="C19" t="s">
        <v>80</v>
      </c>
      <c r="D19" t="str">
        <f t="shared" si="0"/>
        <v>'coObligorIndicator',</v>
      </c>
      <c r="H19" t="s">
        <v>58</v>
      </c>
      <c r="I19">
        <v>0</v>
      </c>
      <c r="J19" t="s">
        <v>127</v>
      </c>
      <c r="K19" t="s">
        <v>58</v>
      </c>
      <c r="L19" t="str">
        <f t="shared" si="2"/>
        <v>'servicerAdvancedAmount':</v>
      </c>
      <c r="M19" t="str">
        <f t="shared" si="1"/>
        <v>'servicerAdvancedAmount',</v>
      </c>
    </row>
    <row r="20" spans="1:13" x14ac:dyDescent="0.15">
      <c r="A20" t="s">
        <v>50</v>
      </c>
      <c r="B20" t="b">
        <v>0</v>
      </c>
      <c r="C20" t="s">
        <v>80</v>
      </c>
      <c r="D20" t="str">
        <f t="shared" si="0"/>
        <v>'reportingPeriodModificationIndicator',</v>
      </c>
      <c r="H20" t="s">
        <v>61</v>
      </c>
      <c r="J20" t="s">
        <v>127</v>
      </c>
      <c r="K20" t="s">
        <v>61</v>
      </c>
      <c r="L20" t="str">
        <f t="shared" si="2"/>
        <v>'servicingFlatFeeAmount':</v>
      </c>
      <c r="M20" t="str">
        <f t="shared" si="1"/>
        <v>'servicingFlatFeeAmount',</v>
      </c>
    </row>
    <row r="21" spans="1:13" x14ac:dyDescent="0.15">
      <c r="A21" t="s">
        <v>52</v>
      </c>
      <c r="B21" t="b">
        <v>0</v>
      </c>
      <c r="C21" t="s">
        <v>80</v>
      </c>
      <c r="D21" t="str">
        <f t="shared" si="0"/>
        <v>'repossessedIndicator',</v>
      </c>
      <c r="H21" t="s">
        <v>63</v>
      </c>
      <c r="I21">
        <v>327.44</v>
      </c>
      <c r="J21" t="s">
        <v>127</v>
      </c>
      <c r="K21" t="s">
        <v>63</v>
      </c>
      <c r="L21" t="str">
        <f t="shared" si="2"/>
        <v>'totalActualAmountPaid':</v>
      </c>
      <c r="M21" t="str">
        <f t="shared" si="1"/>
        <v>'totalActualAmountPaid',</v>
      </c>
    </row>
    <row r="22" spans="1:13" x14ac:dyDescent="0.15">
      <c r="A22" t="s">
        <v>64</v>
      </c>
      <c r="B22" t="b">
        <v>1</v>
      </c>
      <c r="C22" t="s">
        <v>80</v>
      </c>
      <c r="D22" t="str">
        <f t="shared" si="0"/>
        <v>'underwritingIndicator',</v>
      </c>
      <c r="H22" t="s">
        <v>72</v>
      </c>
      <c r="I22">
        <v>44375</v>
      </c>
      <c r="J22" t="s">
        <v>127</v>
      </c>
      <c r="K22" t="s">
        <v>72</v>
      </c>
      <c r="L22" t="str">
        <f t="shared" si="2"/>
        <v>'vehicleValueAmount':</v>
      </c>
      <c r="M22" t="str">
        <f t="shared" si="1"/>
        <v>'vehicleValueAmount',</v>
      </c>
    </row>
    <row r="23" spans="1:13" x14ac:dyDescent="0.15">
      <c r="A23" t="s">
        <v>13</v>
      </c>
      <c r="B23" s="2">
        <v>42787</v>
      </c>
      <c r="C23" t="s">
        <v>78</v>
      </c>
      <c r="D23" t="str">
        <f t="shared" si="0"/>
        <v>'interestPaidThroughDate',</v>
      </c>
      <c r="H23" t="s">
        <v>3</v>
      </c>
      <c r="I23" t="b">
        <v>0</v>
      </c>
      <c r="J23" t="str">
        <f t="shared" ref="J23:J35" si="3">VLOOKUP(K23,$A$3:$D$71,3,0)</f>
        <v>boolean</v>
      </c>
      <c r="K23" t="s">
        <v>3</v>
      </c>
      <c r="L23" t="str">
        <f t="shared" si="2"/>
        <v>'assetAddedIndicator':</v>
      </c>
      <c r="M23" t="str">
        <f t="shared" si="1"/>
        <v>'assetAddedIndicator',</v>
      </c>
    </row>
    <row r="24" spans="1:13" x14ac:dyDescent="0.15">
      <c r="A24" t="s">
        <v>14</v>
      </c>
      <c r="B24" s="2">
        <v>43405</v>
      </c>
      <c r="C24" t="s">
        <v>78</v>
      </c>
      <c r="D24" t="str">
        <f t="shared" si="0"/>
        <v>'loanMaturityDate',</v>
      </c>
      <c r="H24" t="s">
        <v>5</v>
      </c>
      <c r="J24" t="str">
        <f t="shared" si="3"/>
        <v>boolean</v>
      </c>
      <c r="K24" t="s">
        <v>5</v>
      </c>
      <c r="L24" t="str">
        <f t="shared" si="2"/>
        <v>'assetSubjectDemandIndicator':</v>
      </c>
      <c r="M24" t="str">
        <f t="shared" si="1"/>
        <v>'assetSubjectDemandIndicator',</v>
      </c>
    </row>
    <row r="25" spans="1:13" x14ac:dyDescent="0.15">
      <c r="A25" t="s">
        <v>25</v>
      </c>
      <c r="B25" s="2">
        <v>41122</v>
      </c>
      <c r="C25" t="s">
        <v>78</v>
      </c>
      <c r="D25" t="str">
        <f t="shared" si="0"/>
        <v>'originalFirstPaymentDate',</v>
      </c>
      <c r="H25" t="s">
        <v>93</v>
      </c>
      <c r="I25" t="b">
        <v>0</v>
      </c>
      <c r="J25" t="str">
        <f t="shared" si="3"/>
        <v>boolean</v>
      </c>
      <c r="K25" s="4" t="s">
        <v>9</v>
      </c>
      <c r="L25" t="str">
        <f t="shared" si="2"/>
        <v>'coLesseePresentIndicator':</v>
      </c>
      <c r="M25" t="str">
        <f t="shared" si="1"/>
        <v>'coObligorIndicator',</v>
      </c>
    </row>
    <row r="26" spans="1:13" x14ac:dyDescent="0.15">
      <c r="A26" t="s">
        <v>31</v>
      </c>
      <c r="B26" s="2">
        <v>41061</v>
      </c>
      <c r="C26" t="s">
        <v>78</v>
      </c>
      <c r="D26" t="str">
        <f t="shared" si="0"/>
        <v>'originationDate',</v>
      </c>
      <c r="H26" t="s">
        <v>50</v>
      </c>
      <c r="I26" t="b">
        <v>0</v>
      </c>
      <c r="J26" t="str">
        <f t="shared" si="3"/>
        <v>boolean</v>
      </c>
      <c r="K26" t="s">
        <v>50</v>
      </c>
      <c r="L26" t="str">
        <f t="shared" si="2"/>
        <v>'reportingPeriodModificationIndicator':</v>
      </c>
      <c r="M26" t="str">
        <f t="shared" si="1"/>
        <v>'reportingPeriodModificationIndicator',</v>
      </c>
    </row>
    <row r="27" spans="1:13" x14ac:dyDescent="0.15">
      <c r="A27" t="s">
        <v>46</v>
      </c>
      <c r="B27" s="2">
        <v>42767</v>
      </c>
      <c r="C27" t="s">
        <v>78</v>
      </c>
      <c r="D27" t="str">
        <f t="shared" si="0"/>
        <v>'reportingPeriodBeginningDate',</v>
      </c>
      <c r="H27" t="s">
        <v>64</v>
      </c>
      <c r="I27" t="b">
        <v>1</v>
      </c>
      <c r="J27" t="str">
        <f t="shared" si="3"/>
        <v>boolean</v>
      </c>
      <c r="K27" t="s">
        <v>64</v>
      </c>
      <c r="L27" t="str">
        <f t="shared" si="2"/>
        <v>'underwritingIndicator':</v>
      </c>
      <c r="M27" t="str">
        <f t="shared" si="1"/>
        <v>'underwritingIndicator',</v>
      </c>
    </row>
    <row r="28" spans="1:13" x14ac:dyDescent="0.15">
      <c r="A28" t="s">
        <v>48</v>
      </c>
      <c r="B28" s="2">
        <v>42794</v>
      </c>
      <c r="C28" t="s">
        <v>78</v>
      </c>
      <c r="D28" t="str">
        <f t="shared" si="0"/>
        <v>'reportingPeriodEndingDate',</v>
      </c>
      <c r="H28" t="s">
        <v>25</v>
      </c>
      <c r="I28">
        <v>42217</v>
      </c>
      <c r="J28" t="str">
        <f t="shared" si="3"/>
        <v>date</v>
      </c>
      <c r="K28" t="s">
        <v>25</v>
      </c>
      <c r="L28" t="str">
        <f t="shared" si="2"/>
        <v>'originalFirstPaymentDate':</v>
      </c>
      <c r="M28" t="str">
        <f t="shared" si="1"/>
        <v>'originalFirstPaymentDate',</v>
      </c>
    </row>
    <row r="29" spans="1:13" x14ac:dyDescent="0.15">
      <c r="A29" t="s">
        <v>75</v>
      </c>
      <c r="C29" t="s">
        <v>78</v>
      </c>
      <c r="D29" t="str">
        <f t="shared" si="0"/>
        <v>'zeroBalanceEffectiveDate',</v>
      </c>
      <c r="H29" t="s">
        <v>31</v>
      </c>
      <c r="I29">
        <v>42217</v>
      </c>
      <c r="J29" t="str">
        <f t="shared" si="3"/>
        <v>date</v>
      </c>
      <c r="K29" t="s">
        <v>31</v>
      </c>
      <c r="L29" t="str">
        <f t="shared" si="2"/>
        <v>'originationDate':</v>
      </c>
      <c r="M29" t="str">
        <f t="shared" si="1"/>
        <v>'originationDate',</v>
      </c>
    </row>
    <row r="30" spans="1:13" x14ac:dyDescent="0.15">
      <c r="A30" t="s">
        <v>44</v>
      </c>
      <c r="B30">
        <v>20170328</v>
      </c>
      <c r="C30" t="s">
        <v>81</v>
      </c>
      <c r="D30" t="str">
        <f t="shared" si="0"/>
        <v>'reportDate',</v>
      </c>
      <c r="H30" t="s">
        <v>106</v>
      </c>
      <c r="I30">
        <v>42796</v>
      </c>
      <c r="J30" t="str">
        <f t="shared" si="3"/>
        <v>date</v>
      </c>
      <c r="K30" s="4" t="s">
        <v>13</v>
      </c>
      <c r="L30" t="str">
        <f t="shared" si="2"/>
        <v>'paidThroughDate':</v>
      </c>
      <c r="M30" t="str">
        <f t="shared" si="1"/>
        <v>'interestPaidThroughDate',</v>
      </c>
    </row>
    <row r="31" spans="1:13" x14ac:dyDescent="0.15">
      <c r="A31" t="s">
        <v>17</v>
      </c>
      <c r="B31">
        <v>294.60000000000002</v>
      </c>
      <c r="C31" t="s">
        <v>82</v>
      </c>
      <c r="D31" t="str">
        <f t="shared" si="0"/>
        <v>'nextReportingPeriodPaymentAmountDue',</v>
      </c>
      <c r="H31" t="s">
        <v>109</v>
      </c>
      <c r="I31">
        <v>42767</v>
      </c>
      <c r="J31" t="str">
        <f t="shared" si="3"/>
        <v>date</v>
      </c>
      <c r="K31" s="4" t="s">
        <v>46</v>
      </c>
      <c r="L31" t="str">
        <f t="shared" si="2"/>
        <v>'reportingPeriodBeginDate':</v>
      </c>
      <c r="M31" t="str">
        <f t="shared" si="1"/>
        <v>'reportingPeriodBeginningDate',</v>
      </c>
    </row>
    <row r="32" spans="1:13" x14ac:dyDescent="0.15">
      <c r="A32" t="s">
        <v>36</v>
      </c>
      <c r="C32" t="s">
        <v>82</v>
      </c>
      <c r="D32" t="str">
        <f t="shared" si="0"/>
        <v>'otherServicerFeeRetainedByServicer',</v>
      </c>
      <c r="H32" t="s">
        <v>111</v>
      </c>
      <c r="I32">
        <v>42794</v>
      </c>
      <c r="J32" t="str">
        <f t="shared" si="3"/>
        <v>date</v>
      </c>
      <c r="K32" s="4" t="s">
        <v>48</v>
      </c>
      <c r="L32" t="str">
        <f t="shared" si="2"/>
        <v>'reportingPeriodEndDate':</v>
      </c>
      <c r="M32" t="str">
        <f t="shared" si="1"/>
        <v>'reportingPeriodEndingDate',</v>
      </c>
    </row>
    <row r="33" spans="1:13" x14ac:dyDescent="0.15">
      <c r="A33" t="s">
        <v>53</v>
      </c>
      <c r="B33">
        <v>0</v>
      </c>
      <c r="C33" t="s">
        <v>82</v>
      </c>
      <c r="D33" t="str">
        <f t="shared" si="0"/>
        <v>'repossessedProceedsAmount',</v>
      </c>
      <c r="H33" t="s">
        <v>115</v>
      </c>
      <c r="I33" s="2">
        <v>43313</v>
      </c>
      <c r="J33" t="str">
        <f t="shared" si="3"/>
        <v>date</v>
      </c>
      <c r="K33" t="s">
        <v>14</v>
      </c>
      <c r="L33" t="str">
        <f t="shared" si="2"/>
        <v>'scheduledTerminationDate':</v>
      </c>
      <c r="M33" t="str">
        <f t="shared" si="1"/>
        <v>'loanMaturityDate',</v>
      </c>
    </row>
    <row r="34" spans="1:13" x14ac:dyDescent="0.15">
      <c r="A34" t="s">
        <v>54</v>
      </c>
      <c r="B34">
        <v>17.41</v>
      </c>
      <c r="C34" t="s">
        <v>82</v>
      </c>
      <c r="D34" t="str">
        <f t="shared" si="0"/>
        <v>'scheduledInterestAmount',</v>
      </c>
      <c r="H34" t="s">
        <v>75</v>
      </c>
      <c r="J34" t="str">
        <f t="shared" si="3"/>
        <v>date</v>
      </c>
      <c r="K34" t="s">
        <v>75</v>
      </c>
      <c r="L34" t="str">
        <f t="shared" si="2"/>
        <v>'zeroBalanceEffectiveDate':</v>
      </c>
      <c r="M34" t="str">
        <f t="shared" si="1"/>
        <v>'zeroBalanceEffectiveDate',</v>
      </c>
    </row>
    <row r="35" spans="1:13" x14ac:dyDescent="0.15">
      <c r="A35" t="s">
        <v>55</v>
      </c>
      <c r="B35">
        <v>277.19</v>
      </c>
      <c r="C35" t="s">
        <v>82</v>
      </c>
      <c r="D35" t="str">
        <f t="shared" si="0"/>
        <v>'scheduledPrincipalAmount',</v>
      </c>
      <c r="H35" t="s">
        <v>44</v>
      </c>
      <c r="I35">
        <v>20170315</v>
      </c>
      <c r="J35" t="str">
        <f t="shared" si="3"/>
        <v>date-format</v>
      </c>
      <c r="K35" t="s">
        <v>44</v>
      </c>
      <c r="L35" t="str">
        <f t="shared" si="2"/>
        <v>'reportDate':</v>
      </c>
      <c r="M35" t="str">
        <f t="shared" si="1"/>
        <v>'reportDate',</v>
      </c>
    </row>
    <row r="36" spans="1:13" x14ac:dyDescent="0.15">
      <c r="A36" t="s">
        <v>72</v>
      </c>
      <c r="B36">
        <v>20903</v>
      </c>
      <c r="C36" t="s">
        <v>82</v>
      </c>
      <c r="D36" t="str">
        <f t="shared" ref="D36:D71" si="4">"'"&amp;A36&amp;"',"</f>
        <v>'vehicleValueAmount',</v>
      </c>
      <c r="H36" t="s">
        <v>4</v>
      </c>
      <c r="I36">
        <v>66758007126</v>
      </c>
      <c r="J36" t="s">
        <v>79</v>
      </c>
      <c r="K36" t="s">
        <v>4</v>
      </c>
      <c r="L36" t="str">
        <f t="shared" si="2"/>
        <v>'assetNumber':</v>
      </c>
      <c r="M36" t="str">
        <f t="shared" si="1"/>
        <v>'assetNumber',</v>
      </c>
    </row>
    <row r="37" spans="1:13" x14ac:dyDescent="0.15">
      <c r="A37" t="s">
        <v>4</v>
      </c>
      <c r="B37">
        <v>11957132</v>
      </c>
      <c r="C37" t="s">
        <v>77</v>
      </c>
      <c r="D37" t="str">
        <f t="shared" si="4"/>
        <v>'assetNumber',</v>
      </c>
      <c r="H37" t="s">
        <v>90</v>
      </c>
      <c r="I37">
        <v>2</v>
      </c>
      <c r="J37" t="s">
        <v>77</v>
      </c>
      <c r="L37" t="str">
        <f t="shared" si="2"/>
        <v>'baseResidualSourceCode':</v>
      </c>
      <c r="M37" t="str">
        <f t="shared" si="1"/>
        <v/>
      </c>
    </row>
    <row r="38" spans="1:13" x14ac:dyDescent="0.15">
      <c r="A38" t="s">
        <v>8</v>
      </c>
      <c r="C38" t="s">
        <v>77</v>
      </c>
      <c r="D38" t="str">
        <f t="shared" si="4"/>
        <v>'chargedoffPrincipalAmount',</v>
      </c>
      <c r="H38" t="s">
        <v>10</v>
      </c>
      <c r="I38">
        <v>0</v>
      </c>
      <c r="J38" t="str">
        <f>VLOOKUP(K38,$A$3:$D$71,3,0)</f>
        <v>integer</v>
      </c>
      <c r="K38" t="s">
        <v>10</v>
      </c>
      <c r="L38" t="str">
        <f t="shared" si="2"/>
        <v>'currentDelinquencyStatus':</v>
      </c>
      <c r="M38" t="str">
        <f t="shared" si="1"/>
        <v>'currentDelinquencyStatus',</v>
      </c>
    </row>
    <row r="39" spans="1:13" x14ac:dyDescent="0.15">
      <c r="A39" t="s">
        <v>10</v>
      </c>
      <c r="B39">
        <v>0</v>
      </c>
      <c r="C39" t="s">
        <v>77</v>
      </c>
      <c r="D39" t="str">
        <f t="shared" si="4"/>
        <v>'currentDelinquencyStatus',</v>
      </c>
      <c r="H39" t="s">
        <v>96</v>
      </c>
      <c r="J39" t="str">
        <f>VLOOKUP(K39,$A$3:$D$71,3,0)</f>
        <v>integer</v>
      </c>
      <c r="K39" t="s">
        <v>11</v>
      </c>
      <c r="L39" t="str">
        <f t="shared" si="2"/>
        <v>'gracePeriod':</v>
      </c>
      <c r="M39" t="str">
        <f t="shared" si="1"/>
        <v>'gracePeriodNumber',</v>
      </c>
    </row>
    <row r="40" spans="1:13" x14ac:dyDescent="0.15">
      <c r="A40" t="s">
        <v>11</v>
      </c>
      <c r="B40">
        <v>2</v>
      </c>
      <c r="C40" t="s">
        <v>77</v>
      </c>
      <c r="D40" t="str">
        <f t="shared" si="4"/>
        <v>'gracePeriodNumber',</v>
      </c>
      <c r="H40" t="s">
        <v>97</v>
      </c>
      <c r="J40" t="s">
        <v>77</v>
      </c>
      <c r="L40" t="str">
        <f t="shared" si="2"/>
        <v>'leaseExtended':</v>
      </c>
      <c r="M40" t="str">
        <f t="shared" si="1"/>
        <v/>
      </c>
    </row>
    <row r="41" spans="1:13" x14ac:dyDescent="0.15">
      <c r="A41" t="s">
        <v>12</v>
      </c>
      <c r="B41">
        <v>1</v>
      </c>
      <c r="C41" t="s">
        <v>77</v>
      </c>
      <c r="D41" t="str">
        <f t="shared" si="4"/>
        <v>'interestCalculationTypeCode',</v>
      </c>
      <c r="H41" t="s">
        <v>98</v>
      </c>
      <c r="I41">
        <v>773</v>
      </c>
      <c r="J41" t="str">
        <f t="shared" ref="J41:J48" si="5">VLOOKUP(K41,$A$3:$D$71,3,0)</f>
        <v>integer</v>
      </c>
      <c r="K41" s="4" t="s">
        <v>18</v>
      </c>
      <c r="L41" t="str">
        <f t="shared" si="2"/>
        <v>'lesseeCreditScore':</v>
      </c>
      <c r="M41" t="str">
        <f t="shared" si="1"/>
        <v>'obligorCreditScore',</v>
      </c>
    </row>
    <row r="42" spans="1:13" x14ac:dyDescent="0.15">
      <c r="A42" t="s">
        <v>15</v>
      </c>
      <c r="C42" t="s">
        <v>77</v>
      </c>
      <c r="D42" t="str">
        <f t="shared" si="4"/>
        <v>'modificationTypeCode',</v>
      </c>
      <c r="H42" t="s">
        <v>100</v>
      </c>
      <c r="I42">
        <v>2</v>
      </c>
      <c r="J42" t="str">
        <f t="shared" si="5"/>
        <v>integer</v>
      </c>
      <c r="K42" s="4" t="s">
        <v>21</v>
      </c>
      <c r="L42" t="str">
        <f t="shared" si="2"/>
        <v>'lesseeEmploymentVerificationCode':</v>
      </c>
      <c r="M42" t="str">
        <f t="shared" si="1"/>
        <v>'obligorEmploymentVerificationCode',</v>
      </c>
    </row>
    <row r="43" spans="1:13" x14ac:dyDescent="0.15">
      <c r="A43" t="s">
        <v>18</v>
      </c>
      <c r="B43">
        <v>746</v>
      </c>
      <c r="C43" t="s">
        <v>77</v>
      </c>
      <c r="D43" t="str">
        <f t="shared" si="4"/>
        <v>'obligorCreditScore',</v>
      </c>
      <c r="H43" t="s">
        <v>102</v>
      </c>
      <c r="I43">
        <v>2</v>
      </c>
      <c r="J43" t="str">
        <f t="shared" si="5"/>
        <v>integer</v>
      </c>
      <c r="K43" s="4" t="s">
        <v>24</v>
      </c>
      <c r="L43" t="str">
        <f t="shared" si="2"/>
        <v>'lesseeIncomeVerificationLevelCode':</v>
      </c>
      <c r="M43" t="str">
        <f t="shared" si="1"/>
        <v>'obligorIncomeVerificationLevelCode',</v>
      </c>
    </row>
    <row r="44" spans="1:13" x14ac:dyDescent="0.15">
      <c r="A44" t="s">
        <v>21</v>
      </c>
      <c r="B44">
        <v>2</v>
      </c>
      <c r="C44" t="s">
        <v>77</v>
      </c>
      <c r="D44" t="str">
        <f t="shared" si="4"/>
        <v>'obligorEmploymentVerificationCode',</v>
      </c>
      <c r="H44" t="s">
        <v>15</v>
      </c>
      <c r="J44" t="str">
        <f t="shared" si="5"/>
        <v>integer</v>
      </c>
      <c r="K44" t="s">
        <v>15</v>
      </c>
      <c r="L44" t="str">
        <f t="shared" si="2"/>
        <v>'modificationTypeCode':</v>
      </c>
      <c r="M44" t="str">
        <f t="shared" si="1"/>
        <v>'modificationTypeCode',</v>
      </c>
    </row>
    <row r="45" spans="1:13" x14ac:dyDescent="0.15">
      <c r="A45" t="s">
        <v>24</v>
      </c>
      <c r="B45">
        <v>2</v>
      </c>
      <c r="C45" t="s">
        <v>77</v>
      </c>
      <c r="D45" t="str">
        <f t="shared" si="4"/>
        <v>'obligorIncomeVerificationLevelCode',</v>
      </c>
      <c r="H45" t="s">
        <v>104</v>
      </c>
      <c r="I45">
        <v>36</v>
      </c>
      <c r="J45" t="str">
        <f t="shared" si="5"/>
        <v>integer</v>
      </c>
      <c r="K45" s="4" t="s">
        <v>30</v>
      </c>
      <c r="L45" t="str">
        <f t="shared" si="2"/>
        <v>'originalLeaseTermNumber':</v>
      </c>
      <c r="M45" t="str">
        <f t="shared" si="1"/>
        <v>'originalLoanTerm',</v>
      </c>
    </row>
    <row r="46" spans="1:13" x14ac:dyDescent="0.15">
      <c r="A46" t="s">
        <v>26</v>
      </c>
      <c r="C46" t="s">
        <v>77</v>
      </c>
      <c r="D46" t="str">
        <f t="shared" si="4"/>
        <v>'originalInterestOnlyTermNumber',</v>
      </c>
      <c r="H46" t="s">
        <v>39</v>
      </c>
      <c r="I46">
        <v>2</v>
      </c>
      <c r="J46" t="str">
        <f t="shared" si="5"/>
        <v>integer</v>
      </c>
      <c r="K46" t="s">
        <v>39</v>
      </c>
      <c r="L46" t="str">
        <f t="shared" si="2"/>
        <v>'paymentTypeCode':</v>
      </c>
      <c r="M46" t="str">
        <f t="shared" si="1"/>
        <v>'paymentTypeCode',</v>
      </c>
    </row>
    <row r="47" spans="1:13" x14ac:dyDescent="0.15">
      <c r="A47" t="s">
        <v>28</v>
      </c>
      <c r="B47">
        <v>1</v>
      </c>
      <c r="C47" t="s">
        <v>77</v>
      </c>
      <c r="D47" t="str">
        <f t="shared" si="4"/>
        <v>'originalInterestRateTypeCode',</v>
      </c>
      <c r="H47" t="s">
        <v>108</v>
      </c>
      <c r="I47">
        <v>18</v>
      </c>
      <c r="J47" t="str">
        <f t="shared" si="5"/>
        <v>integer</v>
      </c>
      <c r="K47" s="4" t="s">
        <v>43</v>
      </c>
      <c r="L47" t="str">
        <f t="shared" si="2"/>
        <v>'remainingTermNumber':</v>
      </c>
      <c r="M47" t="str">
        <f t="shared" si="1"/>
        <v>'remainingTermToMaturityNumber',</v>
      </c>
    </row>
    <row r="48" spans="1:13" x14ac:dyDescent="0.15">
      <c r="A48" t="s">
        <v>30</v>
      </c>
      <c r="B48">
        <v>74</v>
      </c>
      <c r="C48" t="s">
        <v>77</v>
      </c>
      <c r="D48" t="str">
        <f t="shared" si="4"/>
        <v>'originalLoanTerm',</v>
      </c>
      <c r="H48" t="s">
        <v>59</v>
      </c>
      <c r="I48">
        <v>4</v>
      </c>
      <c r="J48" t="str">
        <f t="shared" si="5"/>
        <v>integer</v>
      </c>
      <c r="K48" t="s">
        <v>59</v>
      </c>
      <c r="L48" t="str">
        <f t="shared" si="2"/>
        <v>'servicingAdvanceMethodCode':</v>
      </c>
      <c r="M48" t="str">
        <f t="shared" si="1"/>
        <v>'servicingAdvanceMethodCode',</v>
      </c>
    </row>
    <row r="49" spans="1:13" x14ac:dyDescent="0.15">
      <c r="A49" t="s">
        <v>37</v>
      </c>
      <c r="C49" t="s">
        <v>77</v>
      </c>
      <c r="D49" t="str">
        <f t="shared" si="4"/>
        <v>'paymentExtendedNumber',</v>
      </c>
      <c r="H49" t="s">
        <v>118</v>
      </c>
      <c r="J49" t="s">
        <v>77</v>
      </c>
      <c r="L49" t="str">
        <f t="shared" si="2"/>
        <v>'terminationIndicator':</v>
      </c>
      <c r="M49" t="str">
        <f t="shared" si="1"/>
        <v/>
      </c>
    </row>
    <row r="50" spans="1:13" x14ac:dyDescent="0.15">
      <c r="A50" t="s">
        <v>39</v>
      </c>
      <c r="B50">
        <v>2</v>
      </c>
      <c r="C50" t="s">
        <v>77</v>
      </c>
      <c r="D50" t="str">
        <f t="shared" si="4"/>
        <v>'paymentTypeCode',</v>
      </c>
      <c r="H50" t="s">
        <v>69</v>
      </c>
      <c r="I50">
        <v>2016</v>
      </c>
      <c r="J50" t="str">
        <f t="shared" ref="J50:J55" si="6">VLOOKUP(K50,$A$3:$D$71,3,0)</f>
        <v>integer</v>
      </c>
      <c r="K50" t="s">
        <v>69</v>
      </c>
      <c r="L50" t="str">
        <f t="shared" si="2"/>
        <v>'vehicleModelYear':</v>
      </c>
      <c r="M50" t="str">
        <f t="shared" si="1"/>
        <v>'vehicleModelYear',</v>
      </c>
    </row>
    <row r="51" spans="1:13" x14ac:dyDescent="0.15">
      <c r="A51" t="s">
        <v>43</v>
      </c>
      <c r="B51">
        <v>21</v>
      </c>
      <c r="C51" t="s">
        <v>77</v>
      </c>
      <c r="D51" t="str">
        <f t="shared" si="4"/>
        <v>'remainingTermToMaturityNumber',</v>
      </c>
      <c r="H51" t="s">
        <v>70</v>
      </c>
      <c r="I51">
        <v>1</v>
      </c>
      <c r="J51" t="str">
        <f t="shared" si="6"/>
        <v>integer</v>
      </c>
      <c r="K51" t="s">
        <v>70</v>
      </c>
      <c r="L51" t="str">
        <f t="shared" si="2"/>
        <v>'vehicleNewUsedCode':</v>
      </c>
      <c r="M51" t="str">
        <f t="shared" si="1"/>
        <v>'vehicleNewUsedCode',</v>
      </c>
    </row>
    <row r="52" spans="1:13" x14ac:dyDescent="0.15">
      <c r="A52" t="s">
        <v>59</v>
      </c>
      <c r="B52">
        <v>1</v>
      </c>
      <c r="C52" t="s">
        <v>77</v>
      </c>
      <c r="D52" t="str">
        <f t="shared" si="4"/>
        <v>'servicingAdvanceMethodCode',</v>
      </c>
      <c r="H52" t="s">
        <v>71</v>
      </c>
      <c r="I52">
        <v>1</v>
      </c>
      <c r="J52" t="str">
        <f t="shared" si="6"/>
        <v>integer</v>
      </c>
      <c r="K52" t="s">
        <v>71</v>
      </c>
      <c r="L52" t="str">
        <f t="shared" si="2"/>
        <v>'vehicleTypeCode':</v>
      </c>
      <c r="M52" t="str">
        <f t="shared" si="1"/>
        <v>'vehicleTypeCode',</v>
      </c>
    </row>
    <row r="53" spans="1:13" x14ac:dyDescent="0.15">
      <c r="A53" t="s">
        <v>69</v>
      </c>
      <c r="B53">
        <v>2012</v>
      </c>
      <c r="C53" t="s">
        <v>77</v>
      </c>
      <c r="D53" t="str">
        <f t="shared" si="4"/>
        <v>'vehicleModelYear',</v>
      </c>
      <c r="H53" t="s">
        <v>73</v>
      </c>
      <c r="I53">
        <v>2</v>
      </c>
      <c r="J53" t="str">
        <f t="shared" si="6"/>
        <v>integer</v>
      </c>
      <c r="K53" t="s">
        <v>73</v>
      </c>
      <c r="L53" t="str">
        <f t="shared" si="2"/>
        <v>'vehicleValueSourceCode':</v>
      </c>
      <c r="M53" t="str">
        <f t="shared" si="1"/>
        <v>'vehicleValueSourceCode',</v>
      </c>
    </row>
    <row r="54" spans="1:13" x14ac:dyDescent="0.15">
      <c r="A54" t="s">
        <v>70</v>
      </c>
      <c r="B54">
        <v>1</v>
      </c>
      <c r="C54" t="s">
        <v>77</v>
      </c>
      <c r="D54" t="str">
        <f t="shared" si="4"/>
        <v>'vehicleNewUsedCode',</v>
      </c>
      <c r="H54" t="s">
        <v>74</v>
      </c>
      <c r="J54" t="str">
        <f t="shared" si="6"/>
        <v>integer</v>
      </c>
      <c r="K54" t="s">
        <v>74</v>
      </c>
      <c r="L54" t="str">
        <f t="shared" si="2"/>
        <v>'zeroBalanceCode':</v>
      </c>
      <c r="M54" t="str">
        <f t="shared" si="1"/>
        <v>'zeroBalanceCode',</v>
      </c>
    </row>
    <row r="55" spans="1:13" x14ac:dyDescent="0.15">
      <c r="A55" t="s">
        <v>71</v>
      </c>
      <c r="B55">
        <v>3</v>
      </c>
      <c r="C55" t="s">
        <v>77</v>
      </c>
      <c r="D55" t="str">
        <f t="shared" si="4"/>
        <v>'vehicleTypeCode',</v>
      </c>
      <c r="H55" t="s">
        <v>38</v>
      </c>
      <c r="I55">
        <v>5.9400000000000001E-2</v>
      </c>
      <c r="J55" t="str">
        <f t="shared" si="6"/>
        <v>rate</v>
      </c>
      <c r="K55" t="s">
        <v>38</v>
      </c>
      <c r="L55" t="str">
        <f t="shared" si="2"/>
        <v>'paymentToIncomePercentage':</v>
      </c>
      <c r="M55" t="str">
        <f t="shared" si="1"/>
        <v>'paymentToIncomePercentage',</v>
      </c>
    </row>
    <row r="56" spans="1:13" x14ac:dyDescent="0.15">
      <c r="A56" t="s">
        <v>73</v>
      </c>
      <c r="B56">
        <v>1</v>
      </c>
      <c r="C56" t="s">
        <v>77</v>
      </c>
      <c r="D56" t="str">
        <f t="shared" si="4"/>
        <v>'vehicleValueSourceCode',</v>
      </c>
      <c r="H56" t="s">
        <v>116</v>
      </c>
      <c r="I56">
        <v>7.1999999999999995E-2</v>
      </c>
      <c r="J56" t="s">
        <v>86</v>
      </c>
      <c r="L56" t="str">
        <f t="shared" si="2"/>
        <v>'securitizationDiscountRate':</v>
      </c>
      <c r="M56" t="str">
        <f t="shared" si="1"/>
        <v/>
      </c>
    </row>
    <row r="57" spans="1:13" x14ac:dyDescent="0.15">
      <c r="A57" t="s">
        <v>74</v>
      </c>
      <c r="C57" t="s">
        <v>77</v>
      </c>
      <c r="D57" t="str">
        <f t="shared" si="4"/>
        <v>'zeroBalanceCode',</v>
      </c>
      <c r="H57" t="s">
        <v>60</v>
      </c>
      <c r="I57">
        <v>0.01</v>
      </c>
      <c r="J57" t="str">
        <f t="shared" ref="J57:J63" si="7">VLOOKUP(K57,$A$3:$D$71,3,0)</f>
        <v>rate</v>
      </c>
      <c r="K57" t="s">
        <v>60</v>
      </c>
      <c r="L57" t="str">
        <f t="shared" si="2"/>
        <v>'servicingFeePercentage':</v>
      </c>
      <c r="M57" t="str">
        <f t="shared" si="1"/>
        <v>'servicingFeePercentage',</v>
      </c>
    </row>
    <row r="58" spans="1:13" x14ac:dyDescent="0.15">
      <c r="A58" t="s">
        <v>16</v>
      </c>
      <c r="B58">
        <v>3.9899999999999998E-2</v>
      </c>
      <c r="C58" t="s">
        <v>86</v>
      </c>
      <c r="D58" t="str">
        <f t="shared" si="4"/>
        <v>'nextInterestRatePercentage',</v>
      </c>
      <c r="H58" t="s">
        <v>6</v>
      </c>
      <c r="I58" t="s">
        <v>119</v>
      </c>
      <c r="J58" t="str">
        <f t="shared" si="7"/>
        <v>string</v>
      </c>
      <c r="K58" t="s">
        <v>6</v>
      </c>
      <c r="L58" t="str">
        <f t="shared" si="2"/>
        <v>'assetTypeNumber':</v>
      </c>
      <c r="M58" t="str">
        <f t="shared" si="1"/>
        <v>'assetTypeNumber',</v>
      </c>
    </row>
    <row r="59" spans="1:13" x14ac:dyDescent="0.15">
      <c r="A59" t="s">
        <v>27</v>
      </c>
      <c r="B59">
        <v>3.9899999999999998E-2</v>
      </c>
      <c r="C59" t="s">
        <v>86</v>
      </c>
      <c r="D59" t="str">
        <f t="shared" si="4"/>
        <v>'originalInterestRatePercentage',</v>
      </c>
      <c r="H59" t="s">
        <v>99</v>
      </c>
      <c r="I59" t="s">
        <v>20</v>
      </c>
      <c r="J59" t="str">
        <f t="shared" si="7"/>
        <v>string</v>
      </c>
      <c r="K59" s="4" t="s">
        <v>19</v>
      </c>
      <c r="L59" t="str">
        <f t="shared" si="2"/>
        <v>'lesseeCreditScoreType':</v>
      </c>
      <c r="M59" t="str">
        <f t="shared" si="1"/>
        <v>'obligorCreditScoreType',</v>
      </c>
    </row>
    <row r="60" spans="1:13" x14ac:dyDescent="0.15">
      <c r="A60" t="s">
        <v>38</v>
      </c>
      <c r="B60">
        <v>3.9300000000000002E-2</v>
      </c>
      <c r="C60" t="s">
        <v>86</v>
      </c>
      <c r="D60" t="str">
        <f t="shared" si="4"/>
        <v>'paymentToIncomePercentage',</v>
      </c>
      <c r="H60" t="s">
        <v>101</v>
      </c>
      <c r="I60" t="s">
        <v>120</v>
      </c>
      <c r="J60" t="str">
        <f t="shared" si="7"/>
        <v>string</v>
      </c>
      <c r="K60" s="4" t="s">
        <v>22</v>
      </c>
      <c r="L60" t="str">
        <f t="shared" si="2"/>
        <v>'lesseeGeographicLocation':</v>
      </c>
      <c r="M60" t="str">
        <f t="shared" si="1"/>
        <v>'obligorGeographicLocation',</v>
      </c>
    </row>
    <row r="61" spans="1:13" x14ac:dyDescent="0.15">
      <c r="A61" t="s">
        <v>49</v>
      </c>
      <c r="B61">
        <v>3.9899999999999998E-2</v>
      </c>
      <c r="C61" t="s">
        <v>86</v>
      </c>
      <c r="D61" t="str">
        <f t="shared" si="4"/>
        <v>'reportingPeriodInterestRatePercentage',</v>
      </c>
      <c r="H61" t="s">
        <v>32</v>
      </c>
      <c r="I61" t="s">
        <v>119</v>
      </c>
      <c r="J61" t="str">
        <f t="shared" si="7"/>
        <v>string</v>
      </c>
      <c r="K61" t="s">
        <v>32</v>
      </c>
      <c r="L61" t="str">
        <f t="shared" si="2"/>
        <v>'originatorName':</v>
      </c>
      <c r="M61" t="str">
        <f t="shared" si="1"/>
        <v>'originatorName',</v>
      </c>
    </row>
    <row r="62" spans="1:13" x14ac:dyDescent="0.15">
      <c r="A62" t="s">
        <v>60</v>
      </c>
      <c r="B62">
        <v>0.01</v>
      </c>
      <c r="C62" t="s">
        <v>86</v>
      </c>
      <c r="D62" t="str">
        <f t="shared" si="4"/>
        <v>'servicingFeePercentage',</v>
      </c>
      <c r="H62" t="s">
        <v>107</v>
      </c>
      <c r="I62" t="s">
        <v>119</v>
      </c>
      <c r="J62" t="str">
        <f t="shared" si="7"/>
        <v>string</v>
      </c>
      <c r="K62" s="4" t="s">
        <v>40</v>
      </c>
      <c r="L62" t="str">
        <f t="shared" si="2"/>
        <v>'primaryLeaseServicerName':</v>
      </c>
      <c r="M62" t="str">
        <f t="shared" si="1"/>
        <v>'primaryLoanServicerName',</v>
      </c>
    </row>
    <row r="63" spans="1:13" x14ac:dyDescent="0.15">
      <c r="A63" t="s">
        <v>6</v>
      </c>
      <c r="B63" t="s">
        <v>7</v>
      </c>
      <c r="C63" t="s">
        <v>79</v>
      </c>
      <c r="D63" t="str">
        <f t="shared" si="4"/>
        <v>'assetTypeNumber',</v>
      </c>
      <c r="H63" t="s">
        <v>56</v>
      </c>
      <c r="I63" t="s">
        <v>121</v>
      </c>
      <c r="J63" t="str">
        <f t="shared" si="7"/>
        <v>string</v>
      </c>
      <c r="K63" t="s">
        <v>56</v>
      </c>
      <c r="L63" t="str">
        <f t="shared" si="2"/>
        <v>'securitizationKey':</v>
      </c>
      <c r="M63" t="str">
        <f t="shared" si="1"/>
        <v>'securitizationKey',</v>
      </c>
    </row>
    <row r="64" spans="1:13" x14ac:dyDescent="0.15">
      <c r="A64" t="s">
        <v>19</v>
      </c>
      <c r="B64" t="s">
        <v>20</v>
      </c>
      <c r="C64" t="s">
        <v>79</v>
      </c>
      <c r="D64" t="str">
        <f t="shared" si="4"/>
        <v>'obligorCreditScoreType',</v>
      </c>
      <c r="H64" t="s">
        <v>117</v>
      </c>
      <c r="I64" t="s">
        <v>122</v>
      </c>
      <c r="J64" t="s">
        <v>79</v>
      </c>
      <c r="K64" t="s">
        <v>117</v>
      </c>
      <c r="L64" t="str">
        <f t="shared" si="2"/>
        <v>'shelf':</v>
      </c>
      <c r="M64" t="str">
        <f t="shared" si="1"/>
        <v>'shelf',</v>
      </c>
    </row>
    <row r="65" spans="1:13" x14ac:dyDescent="0.15">
      <c r="A65" t="s">
        <v>22</v>
      </c>
      <c r="B65" t="s">
        <v>23</v>
      </c>
      <c r="C65" t="s">
        <v>79</v>
      </c>
      <c r="D65" t="str">
        <f t="shared" si="4"/>
        <v>'obligorGeographicLocation',</v>
      </c>
      <c r="H65" t="s">
        <v>62</v>
      </c>
      <c r="I65" t="s">
        <v>123</v>
      </c>
      <c r="J65" t="str">
        <f>VLOOKUP(K65,$A$3:$D$71,3,0)</f>
        <v>string</v>
      </c>
      <c r="K65" t="s">
        <v>62</v>
      </c>
      <c r="L65" t="str">
        <f t="shared" si="2"/>
        <v>'subvented':</v>
      </c>
      <c r="M65" t="str">
        <f t="shared" si="1"/>
        <v>'subvented',</v>
      </c>
    </row>
    <row r="66" spans="1:13" x14ac:dyDescent="0.15">
      <c r="A66" t="s">
        <v>32</v>
      </c>
      <c r="B66" t="s">
        <v>33</v>
      </c>
      <c r="C66" t="s">
        <v>79</v>
      </c>
      <c r="D66" t="str">
        <f t="shared" si="4"/>
        <v>'originatorName',</v>
      </c>
      <c r="H66" t="s">
        <v>65</v>
      </c>
      <c r="I66" t="s">
        <v>124</v>
      </c>
      <c r="J66" t="str">
        <f>VLOOKUP(K66,$A$3:$D$71,3,0)</f>
        <v>string</v>
      </c>
      <c r="K66" t="s">
        <v>65</v>
      </c>
      <c r="L66" t="str">
        <f t="shared" si="2"/>
        <v>'vehicleManufacturerName':</v>
      </c>
      <c r="M66" t="str">
        <f t="shared" si="1"/>
        <v>'vehicleManufacturerName',</v>
      </c>
    </row>
    <row r="67" spans="1:13" x14ac:dyDescent="0.15">
      <c r="A67" t="s">
        <v>40</v>
      </c>
      <c r="B67" t="s">
        <v>41</v>
      </c>
      <c r="C67" t="s">
        <v>79</v>
      </c>
      <c r="D67" t="str">
        <f t="shared" si="4"/>
        <v>'primaryLoanServicerName',</v>
      </c>
      <c r="H67" t="s">
        <v>67</v>
      </c>
      <c r="I67" t="s">
        <v>125</v>
      </c>
      <c r="J67" t="str">
        <f>VLOOKUP(K67,$A$3:$D$71,3,0)</f>
        <v>string</v>
      </c>
      <c r="K67" t="s">
        <v>67</v>
      </c>
      <c r="L67" t="str">
        <f t="shared" si="2"/>
        <v>'vehicleModelName':</v>
      </c>
      <c r="M67" t="str">
        <f>IF(ISBLANK(K67),"","'"&amp;K67&amp;"',")</f>
        <v>'vehicleModelName',</v>
      </c>
    </row>
    <row r="68" spans="1:13" x14ac:dyDescent="0.15">
      <c r="A68" t="s">
        <v>56</v>
      </c>
      <c r="B68" t="s">
        <v>57</v>
      </c>
      <c r="C68" t="s">
        <v>79</v>
      </c>
      <c r="D68" t="str">
        <f t="shared" si="4"/>
        <v>'securitizationKey',</v>
      </c>
    </row>
    <row r="69" spans="1:13" x14ac:dyDescent="0.15">
      <c r="A69" t="s">
        <v>62</v>
      </c>
      <c r="B69">
        <v>2</v>
      </c>
      <c r="C69" t="s">
        <v>79</v>
      </c>
      <c r="D69" t="str">
        <f t="shared" si="4"/>
        <v>'subvented',</v>
      </c>
    </row>
    <row r="70" spans="1:13" x14ac:dyDescent="0.15">
      <c r="A70" t="s">
        <v>65</v>
      </c>
      <c r="B70" t="s">
        <v>66</v>
      </c>
      <c r="C70" t="s">
        <v>79</v>
      </c>
      <c r="D70" t="str">
        <f t="shared" si="4"/>
        <v>'vehicleManufacturerName',</v>
      </c>
    </row>
    <row r="71" spans="1:13" x14ac:dyDescent="0.15">
      <c r="A71" t="s">
        <v>67</v>
      </c>
      <c r="B71" t="s">
        <v>68</v>
      </c>
      <c r="C71" t="s">
        <v>79</v>
      </c>
      <c r="D71" t="str">
        <f t="shared" si="4"/>
        <v>'vehicleModelName',</v>
      </c>
    </row>
  </sheetData>
  <sortState ref="H4:L67">
    <sortCondition ref="J4:J67"/>
    <sortCondition ref="H4:H67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 Loans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2017-04-27T19:22:15Z</dcterms:created>
  <dcterms:modified xsi:type="dcterms:W3CDTF">2017-05-16T16:35:28Z</dcterms:modified>
</cp:coreProperties>
</file>